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Ken_i&amp;M\Nitin\"/>
    </mc:Choice>
  </mc:AlternateContent>
  <bookViews>
    <workbookView xWindow="0" yWindow="0" windowWidth="20460" windowHeight="7530"/>
  </bookViews>
  <sheets>
    <sheet name="IDR MOM Points" sheetId="1" r:id="rId1"/>
    <sheet name="Summary Status" sheetId="61" r:id="rId2"/>
    <sheet name="RFP Mapping-rev-5-10" sheetId="62" r:id="rId3"/>
    <sheet name="Integ Touch Point Dictionary" sheetId="53" r:id="rId4"/>
    <sheet name="Int Touch Point List" sheetId="55" r:id="rId5"/>
    <sheet name="Integration Req. Template" sheetId="3" r:id="rId6"/>
    <sheet name="Reports" sheetId="8" r:id="rId7"/>
    <sheet name="Misc details incl HW Sizing" sheetId="58" r:id="rId8"/>
    <sheet name="Expected Income" sheetId="4" r:id="rId9"/>
    <sheet name="Exp Income Dependent Fields" sheetId="5" r:id="rId10"/>
    <sheet name="Customer 360 Group_Demographic" sheetId="9" r:id="rId11"/>
    <sheet name="Grp Rel Contacts-1 time Bootup" sheetId="10" r:id="rId12"/>
    <sheet name="Grp 360 Rel Deals" sheetId="11" r:id="rId13"/>
    <sheet name="Customer 360 Ind_Demographic" sheetId="13" r:id="rId14"/>
    <sheet name="360_Products Holding_Ind_GRP" sheetId="15" r:id="rId15"/>
    <sheet name="360_Ind_Related_Leads" sheetId="17" r:id="rId16"/>
    <sheet name="360_Ind_GRP_Activities" sheetId="16" r:id="rId17"/>
    <sheet name="360_Ind_GRP_Cases" sheetId="18" r:id="rId18"/>
    <sheet name="360_Ind_GRP_Core_Transactions" sheetId="19" r:id="rId19"/>
    <sheet name="360_Ind_GRP_FinacleTreasury" sheetId="20" r:id="rId20"/>
    <sheet name="Bancassurance" sheetId="21" r:id="rId21"/>
    <sheet name="Card Management System" sheetId="22" r:id="rId22"/>
    <sheet name="Trade Finance" sheetId="23" r:id="rId23"/>
    <sheet name="IMS" sheetId="24" r:id="rId24"/>
    <sheet name="DMS" sheetId="25" r:id="rId25"/>
    <sheet name="LOS" sheetId="26" r:id="rId26"/>
    <sheet name="Vision_Planning Data" sheetId="27" r:id="rId27"/>
    <sheet name="Omnichannel" sheetId="28" r:id="rId28"/>
    <sheet name="Leads_Products" sheetId="29" r:id="rId29"/>
    <sheet name="Lead Management Roles" sheetId="30" r:id="rId30"/>
    <sheet name="Lead Fields" sheetId="31" r:id="rId31"/>
    <sheet name="Customer_Prospect_Search" sheetId="32" r:id="rId32"/>
    <sheet name="Grp Prospect Fields" sheetId="33" r:id="rId33"/>
    <sheet name="Grp Deal Fields" sheetId="34" r:id="rId34"/>
    <sheet name="Group Banking_Products" sheetId="35" r:id="rId35"/>
    <sheet name="Group Banking_Views" sheetId="36" r:id="rId36"/>
    <sheet name="GRP Wallet_Sizing_Calculation" sheetId="37" r:id="rId37"/>
    <sheet name="Grp Product Revenue Calculation" sheetId="38" r:id="rId38"/>
    <sheet name="AO DMS Fields" sheetId="40" r:id="rId39"/>
    <sheet name="DM Customer Master" sheetId="41" r:id="rId40"/>
    <sheet name="DMS Account Master" sheetId="42" r:id="rId41"/>
    <sheet name="DMS Masters" sheetId="43" r:id="rId42"/>
    <sheet name="Not Required" sheetId="44" r:id="rId43"/>
    <sheet name="CBS-DMS Tracer" sheetId="45" r:id="rId44"/>
    <sheet name="DMS AO Form" sheetId="46" r:id="rId45"/>
    <sheet name="DMS Validation" sheetId="47" r:id="rId46"/>
    <sheet name="FinGENERAL ACCOUNTS MASTER CORE" sheetId="48" r:id="rId47"/>
    <sheet name="Fin CUSTOMER MASTER CORE" sheetId="49" r:id="rId48"/>
    <sheet name="Fin TRANSACTION MASTER CORE" sheetId="50" r:id="rId49"/>
    <sheet name="Loan Level Arrears" sheetId="56" r:id="rId50"/>
    <sheet name="Casa Level Arrears" sheetId="57" r:id="rId51"/>
    <sheet name="First Year volume" sheetId="59" r:id="rId52"/>
    <sheet name="Five Year volume" sheetId="60" r:id="rId53"/>
    <sheet name="Vision Industry Codes" sheetId="6" r:id="rId54"/>
    <sheet name="Integration Touch Points_N" sheetId="52" r:id="rId55"/>
    <sheet name="Ind 360Contacts-1 time Bootup" sheetId="14" r:id="rId56"/>
    <sheet name="TBD-Integration Touch Points" sheetId="7" r:id="rId57"/>
    <sheet name="vw_fx_crm" sheetId="63" r:id="rId58"/>
    <sheet name="VW_CUST_PROFITABILITY_CRM" sheetId="64" r:id="rId59"/>
    <sheet name="VW_PRODUCTS_CRM_FIN" sheetId="65" r:id="rId60"/>
    <sheet name="vw_rct" sheetId="66" r:id="rId61"/>
  </sheets>
  <externalReferences>
    <externalReference r:id="rId62"/>
  </externalReferences>
  <definedNames>
    <definedName name="___xlnm._FilterDatabase_1">NA()</definedName>
    <definedName name="__xlnm._FilterDatabase_1">"#REF!"</definedName>
    <definedName name="__xlnm._FilterDatabase_1_1">"#REF!"</definedName>
    <definedName name="__xlnm._FilterDatabase_1_1_1">NA()</definedName>
    <definedName name="__xlnm._FilterDatabase_1_2">"#REF!"</definedName>
    <definedName name="__xlnm._FilterDatabase_10">NA()</definedName>
    <definedName name="__xlnm._FilterDatabase_11_1" localSheetId="54">#REF!</definedName>
    <definedName name="__xlnm._FilterDatabase_11_1">#REF!</definedName>
    <definedName name="__xlnm._FilterDatabase_12" localSheetId="54">#REF!</definedName>
    <definedName name="__xlnm._FilterDatabase_12">#REF!</definedName>
    <definedName name="__xlnm._FilterDatabase_2" localSheetId="54">#REF!</definedName>
    <definedName name="__xlnm._FilterDatabase_2">#REF!</definedName>
    <definedName name="__xlnm._FilterDatabase_2_1" localSheetId="54">#REF!</definedName>
    <definedName name="__xlnm._FilterDatabase_2_1">#REF!</definedName>
    <definedName name="__xlnm._FilterDatabase_3" localSheetId="54">#REF!</definedName>
    <definedName name="__xlnm._FilterDatabase_3">#REF!</definedName>
    <definedName name="__xlnm._FilterDatabase_4_1" localSheetId="54">#REF!</definedName>
    <definedName name="__xlnm._FilterDatabase_4_1">#REF!</definedName>
    <definedName name="__xlnm._FilterDatabase_5" localSheetId="54">#REF!</definedName>
    <definedName name="__xlnm._FilterDatabase_5">#REF!</definedName>
    <definedName name="__xlnm._FilterDatabase_5_1" localSheetId="54">#REF!</definedName>
    <definedName name="__xlnm._FilterDatabase_5_1">#REF!</definedName>
    <definedName name="__xlnm._FilterDatabase_6" localSheetId="54">#REF!</definedName>
    <definedName name="__xlnm._FilterDatabase_6">#REF!</definedName>
    <definedName name="__xlnm._FilterDatabase_6_1" localSheetId="54">#REF!</definedName>
    <definedName name="__xlnm._FilterDatabase_6_1">#REF!</definedName>
    <definedName name="__xlnm._FilterDatabase_7" localSheetId="54">#REF!</definedName>
    <definedName name="__xlnm._FilterDatabase_7">#REF!</definedName>
    <definedName name="__xlnm._FilterDatabase_7_1" localSheetId="54">#REF!</definedName>
    <definedName name="__xlnm._FilterDatabase_7_1">#REF!</definedName>
    <definedName name="__xlnm._FilterDatabase_8">NA()</definedName>
    <definedName name="__xlnm._FilterDatabase_9" localSheetId="54">#REF!</definedName>
    <definedName name="__xlnm._FilterDatabase_9">#REF!</definedName>
    <definedName name="__xlnm._FilterDatabase_9_1" localSheetId="54">#REF!</definedName>
    <definedName name="__xlnm._FilterDatabase_9_1">#REF!</definedName>
    <definedName name="_xlnm._FilterDatabase" localSheetId="18" hidden="1">'360_Ind_GRP_Core_Transactions'!$C$2:$I$55</definedName>
    <definedName name="_xlnm._FilterDatabase" localSheetId="14" hidden="1">'360_Products Holding_Ind_GRP'!$A$1:$N$45</definedName>
    <definedName name="_xlnm._FilterDatabase" localSheetId="38" hidden="1">'AO DMS Fields'!$A$1:$AG$230</definedName>
    <definedName name="_xlnm._FilterDatabase" localSheetId="43" hidden="1">'CBS-DMS Tracer'!$B$1:$F$346</definedName>
    <definedName name="_xlnm._FilterDatabase" localSheetId="10" hidden="1">'Customer 360 Group_Demographic'!$A$1:$O$105</definedName>
    <definedName name="_xlnm._FilterDatabase" localSheetId="13" hidden="1">'Customer 360 Ind_Demographic'!$A$1:$P$85</definedName>
    <definedName name="_xlnm._FilterDatabase" localSheetId="41" hidden="1">'DMS Masters'!#REF!</definedName>
    <definedName name="_xlnm._FilterDatabase" localSheetId="47">'Fin CUSTOMER MASTER CORE'!$B$1:$G$175</definedName>
    <definedName name="_xlnm._FilterDatabase" localSheetId="11" hidden="1">'Grp Rel Contacts-1 time Bootup'!$A$1:$N$35</definedName>
    <definedName name="_xlnm._FilterDatabase" localSheetId="0" hidden="1">'IDR MOM Points'!$A$1:$L$235</definedName>
    <definedName name="_xlnm._FilterDatabase" localSheetId="4" hidden="1">'Int Touch Point List'!$A$1:$AB$134</definedName>
    <definedName name="_xlnm._FilterDatabase" localSheetId="3" hidden="1">'Integ Touch Point Dictionary'!$A$1:$O$816</definedName>
    <definedName name="_xlnm._FilterDatabase" localSheetId="5" hidden="1">'Integration Req. Template'!$A$1:$O$93</definedName>
    <definedName name="_xlnm._FilterDatabase" localSheetId="54" hidden="1">'Integration Touch Points_N'!$A$1:$W$226</definedName>
    <definedName name="_xlnm._FilterDatabase" localSheetId="42" hidden="1">'Not Required'!$A$1:$CA$116</definedName>
    <definedName name="_xlnm._FilterDatabase" localSheetId="6" hidden="1">Reports!$F$1:$F$50</definedName>
    <definedName name="_xlnm._FilterDatabase" localSheetId="2" hidden="1">'RFP Mapping-rev-5-10'!$A$1:$Z$294</definedName>
    <definedName name="_xlnm._FilterDatabase" localSheetId="56" hidden="1">'TBD-Integration Touch Points'!$A$1:$V$188</definedName>
    <definedName name="_test" localSheetId="15">#REF!</definedName>
    <definedName name="ACCOUNT_TYPE">'DMS Masters'!$AJ$1</definedName>
    <definedName name="ADDRESS_TYPE_MASTER">'DMS Masters'!$U$1</definedName>
    <definedName name="AMENDMENT_TYPE_MASTER">'DMS Masters'!$J$1</definedName>
    <definedName name="BANK_CODE_MASTER">'DM Customer Master'!$AB$1</definedName>
    <definedName name="BOOLEAN">'DMS Masters'!$AN$1</definedName>
    <definedName name="BRANCH_MASTER" localSheetId="54">#REF!</definedName>
    <definedName name="BRANCH_MASTER">'DMS Masters'!$A$1</definedName>
    <definedName name="BUSINESS_SECTOR_3_MASTER">'DMS Account Master'!$Y$1</definedName>
    <definedName name="BUSINESS_SECTOR_4_MASTER">'DMS Account Master'!$AB$1</definedName>
    <definedName name="CASTE_MASTER">'DM Customer Master'!$AQ$1</definedName>
    <definedName name="CITY_MASTER">'DM Customer Master'!$AK$1</definedName>
    <definedName name="COMPLEMENTARY_SELECT_MASTER">'DM Customer Master'!$BR$1</definedName>
    <definedName name="CONSTITUTION_MASTER" localSheetId="54">#REF!</definedName>
    <definedName name="CONSTITUTION_MASTER">'DM Customer Master'!$D$1</definedName>
    <definedName name="COUNTRY_MASTER" localSheetId="54">#REF!</definedName>
    <definedName name="COUNTRY_MASTER">'DM Customer Master'!$M$1</definedName>
    <definedName name="CURRENCY_MASTER">'DMS Masters'!$D$1</definedName>
    <definedName name="CUSTOMER_CATEGORY_1_MASTER">'DMS Account Master'!$V$1</definedName>
    <definedName name="CUSTOMER_RATING_MASTER">'DM Customer Master'!$AW$1</definedName>
    <definedName name="CUSTOMER_RELATIONSHIP">'DMS Masters'!$L$1</definedName>
    <definedName name="DEBIT_CARD_DETAILS_MASTER">'DM Customer Master'!$BL$1</definedName>
    <definedName name="DISPATCH_MODE_MASTER">'DMS Masters'!$AD$1</definedName>
    <definedName name="DOCUMENT_COLLECTED">'DMS Masters'!$AL$1</definedName>
    <definedName name="Excel_BuiltIn__FilterDatabase_2">"#REF!"</definedName>
    <definedName name="Excel_BuiltIn__FilterDatabase_2_1">"#REF!"</definedName>
    <definedName name="Excel_BuiltIn__FilterDatabase_2_2">"#REF!"</definedName>
    <definedName name="Excel_BuiltIn__FilterDatabase_2_3">"#REF!"</definedName>
    <definedName name="Excel_BuiltIn__FilterDatabase_3">"#REF!"</definedName>
    <definedName name="Excel_BuiltIn__FilterDatabase_3_1">"#REF!"</definedName>
    <definedName name="Excel_BuiltIn__FilterDatabase_3_2">"#REF!"</definedName>
    <definedName name="Excel_BuiltIn__FilterDatabase_3_3">"#REF!"</definedName>
    <definedName name="Excel_BuiltIn__FilterDatabase_4">"#REF!"</definedName>
    <definedName name="Excel_BuiltIn__FilterDatabase_4_1">"#REF!"</definedName>
    <definedName name="Excel_BuiltIn__FilterDatabase_4_2">"#REF!"</definedName>
    <definedName name="Excel_BuiltIn__FilterDatabase_4_3">"#REF!"</definedName>
    <definedName name="FREE_CODE_10_MASTER">'DMS Account Master'!$AQ$1</definedName>
    <definedName name="FREE_CODE_5_MASTER">'DMS Account Master'!$AE$1</definedName>
    <definedName name="FREE_CODE_6_MASTER">'DMS Account Master'!$AH$1</definedName>
    <definedName name="FREE_CODE_8_MASTER">'DMS Account Master'!$AK$1</definedName>
    <definedName name="FREE_CODE_9_MASTER">'DMS Account Master'!$AN$1</definedName>
    <definedName name="FREEZE_CODE_MASTER">'DMS Masters'!$AG$1</definedName>
    <definedName name="FREEZE_REASON_MASTER">'DMS Account Master'!$D$1</definedName>
    <definedName name="GENDER_MASTER" localSheetId="54">#REF!</definedName>
    <definedName name="GENDER_MASTER">'DMS Masters'!$P$1</definedName>
    <definedName name="GROUP_MASTER">'DM Customer Master'!$V$1</definedName>
    <definedName name="HEALTH_CODE_MASTER">'DM Customer Master'!$AT$1</definedName>
    <definedName name="i" localSheetId="15">#REF!</definedName>
    <definedName name="ID_TYPE_MASTER">'DMS Masters'!$N$1</definedName>
    <definedName name="IMBA_WAIVER_MASTER">'DM Customer Master'!$BI$1</definedName>
    <definedName name="INTEREST_CR_A_C_FLG_MASTER">'DMS Account Master'!$G$1</definedName>
    <definedName name="INTEREST_DR_A_C_FLG_MASTER">'DMS Account Master'!$J$1</definedName>
    <definedName name="INTEREST_RATE_CODES_MASTER">'DMS Account Master'!$M$1</definedName>
    <definedName name="INTERNET_BANKING_TYPE_MASTER">'DM Customer Master'!$BO$1</definedName>
    <definedName name="INTRODUCERS_STATUS">'DM Customer Master'!$AE$1</definedName>
    <definedName name="MANDATE_MASTER" localSheetId="54">#REF!</definedName>
    <definedName name="MANDATE_MASTER">'DM Customer Master'!$J$1</definedName>
    <definedName name="MARITAL_STATUS">'DM Customer Master'!$AH$1</definedName>
    <definedName name="MODE_OF_INITIAL_DEPOSIT">'DMS Masters'!$AP$1</definedName>
    <definedName name="OCCUPATION_MASTER">'DM Customer Master'!$Y$1</definedName>
    <definedName name="PASSBOOK___STATEMENT">'DMS Masters'!$AA$1</definedName>
    <definedName name="PRODUCT_MASTER">'DM Customer Master'!$G$1</definedName>
    <definedName name="PROFIT_CENTER_MASTER">'DM Customer Master'!$BC$1</definedName>
    <definedName name="RELATED_PARTY_MASTER">'DM Customer Master'!$BF$1</definedName>
    <definedName name="RELATION_TYPE">'DMS Account Master'!$AT$1</definedName>
    <definedName name="RELATIONSHIP_MASTER">'DM Customer Master'!$BX$1</definedName>
    <definedName name="RELATIONSHIP_MGR_CODE_MASTER">'DM Customer Master'!$AZ$1</definedName>
    <definedName name="REQUEST_TYPE_MASTER">'DMS Masters'!$G$1</definedName>
    <definedName name="RESIDENCY_STATUS">'DMS Masters'!$S$1</definedName>
    <definedName name="SECTOR_CODES_MASTER">'DMS Account Master'!$P$1</definedName>
    <definedName name="SPECIAL_CHARGE_CODE_MASTER">'DMS Account Master'!$A$1</definedName>
    <definedName name="STATE_MASTER" localSheetId="54">#REF!</definedName>
    <definedName name="STATE_MASTER">'DM Customer Master'!$AN$1</definedName>
    <definedName name="STATEMENET_FREQUENCY_MASTER">'DMS Masters'!$X$1</definedName>
    <definedName name="STATEMENTS_MASTER">'DM Customer Master'!$BU$1</definedName>
    <definedName name="STATUS_MASTER">'DM Customer Master'!$S$1</definedName>
    <definedName name="SUB_SECTOR_CODES_MASTER">'DMS Account Master'!$S$1</definedName>
    <definedName name="test" localSheetId="15">#REF!</definedName>
    <definedName name="tetytew" localSheetId="15">#REF!</definedName>
    <definedName name="TITLE_MASTER" localSheetId="54">#REF!</definedName>
    <definedName name="TITLE_MASTER">'DM Customer Master'!$A$1</definedName>
    <definedName name="TYPE_MASTER">'DM Customer Master'!$P$1</definedName>
    <definedName name="TYPE_OF_CORPORATE">'DMS Masters'!$AR$1</definedName>
  </definedNames>
  <calcPr calcId="152511"/>
  <pivotCaches>
    <pivotCache cacheId="3" r:id="rId63"/>
    <pivotCache cacheId="4" r:id="rId64"/>
    <pivotCache cacheId="5" r:id="rId65"/>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72" i="53" l="1"/>
  <c r="I72" i="53"/>
  <c r="J71" i="53"/>
  <c r="I71" i="53"/>
  <c r="J70" i="53"/>
  <c r="I70" i="53"/>
  <c r="J69" i="53"/>
  <c r="I69" i="53"/>
  <c r="G69" i="53"/>
  <c r="G70" i="53"/>
  <c r="G71" i="53"/>
  <c r="G72" i="53"/>
  <c r="G294" i="62" l="1"/>
  <c r="G293" i="62"/>
  <c r="G292" i="62"/>
  <c r="G291" i="62"/>
  <c r="G290" i="62"/>
  <c r="G289" i="62"/>
  <c r="G288" i="62"/>
  <c r="G287" i="62"/>
  <c r="G286" i="62"/>
  <c r="G285" i="62"/>
  <c r="G284" i="62"/>
  <c r="G282" i="62"/>
  <c r="G279" i="62"/>
  <c r="G278" i="62"/>
  <c r="G277" i="62"/>
  <c r="G276" i="62"/>
  <c r="G275" i="62"/>
  <c r="G274" i="62"/>
  <c r="G273" i="62"/>
  <c r="G272" i="62"/>
  <c r="G270" i="62"/>
  <c r="G269" i="62"/>
  <c r="G268" i="62"/>
  <c r="G267" i="62"/>
  <c r="G266" i="62"/>
  <c r="G265" i="62"/>
  <c r="G263" i="62"/>
  <c r="G262" i="62"/>
  <c r="G261" i="62"/>
  <c r="G260" i="62"/>
  <c r="G258" i="62"/>
  <c r="G257" i="62"/>
  <c r="G256" i="62"/>
  <c r="G255" i="62"/>
  <c r="G254" i="62"/>
  <c r="G253" i="62"/>
  <c r="G252" i="62"/>
  <c r="G251" i="62"/>
  <c r="G250" i="62"/>
  <c r="G249" i="62"/>
  <c r="G248" i="62"/>
  <c r="G247" i="62"/>
  <c r="G246" i="62"/>
  <c r="G245" i="62"/>
  <c r="G244" i="62"/>
  <c r="G243" i="62"/>
  <c r="G241" i="62"/>
  <c r="G240" i="62"/>
  <c r="G238" i="62"/>
  <c r="G237" i="62"/>
  <c r="G236" i="62"/>
  <c r="G234" i="62"/>
  <c r="G233" i="62"/>
  <c r="G232" i="62"/>
  <c r="G230" i="62"/>
  <c r="G229" i="62"/>
  <c r="G228" i="62"/>
  <c r="G227" i="62"/>
  <c r="G226" i="62"/>
  <c r="G225" i="62"/>
  <c r="G224" i="62"/>
  <c r="G223" i="62"/>
  <c r="G222" i="62"/>
  <c r="G221" i="62"/>
  <c r="G220" i="62"/>
  <c r="G219" i="62"/>
  <c r="G218" i="62"/>
  <c r="G217" i="62"/>
  <c r="G216" i="62"/>
  <c r="G215" i="62"/>
  <c r="G214" i="62"/>
  <c r="G213" i="62"/>
  <c r="G212" i="62"/>
  <c r="G211" i="62"/>
  <c r="G210" i="62"/>
  <c r="G209" i="62"/>
  <c r="G208" i="62"/>
  <c r="G207" i="62"/>
  <c r="G205" i="62"/>
  <c r="A205" i="62"/>
  <c r="A207" i="62" s="1"/>
  <c r="A208" i="62" s="1"/>
  <c r="A209" i="62" s="1"/>
  <c r="A210" i="62" s="1"/>
  <c r="A211" i="62" s="1"/>
  <c r="A212" i="62" s="1"/>
  <c r="A213" i="62" s="1"/>
  <c r="A214" i="62" s="1"/>
  <c r="A215" i="62" s="1"/>
  <c r="A216" i="62" s="1"/>
  <c r="A217" i="62" s="1"/>
  <c r="A218" i="62" s="1"/>
  <c r="A219" i="62" s="1"/>
  <c r="A220" i="62" s="1"/>
  <c r="A221" i="62" s="1"/>
  <c r="A222" i="62" s="1"/>
  <c r="A223" i="62" s="1"/>
  <c r="A224" i="62" s="1"/>
  <c r="A225" i="62" s="1"/>
  <c r="A226" i="62" s="1"/>
  <c r="A227" i="62" s="1"/>
  <c r="A228" i="62" s="1"/>
  <c r="A229" i="62" s="1"/>
  <c r="A230" i="62" s="1"/>
  <c r="A232" i="62" s="1"/>
  <c r="A233" i="62" s="1"/>
  <c r="A234" i="62" s="1"/>
  <c r="A236" i="62" s="1"/>
  <c r="A237" i="62" s="1"/>
  <c r="A238" i="62" s="1"/>
  <c r="A240" i="62" s="1"/>
  <c r="A241" i="62" s="1"/>
  <c r="A243" i="62" s="1"/>
  <c r="A244" i="62" s="1"/>
  <c r="A245" i="62" s="1"/>
  <c r="A246" i="62" s="1"/>
  <c r="A247" i="62" s="1"/>
  <c r="A248" i="62" s="1"/>
  <c r="A249" i="62" s="1"/>
  <c r="A250" i="62" s="1"/>
  <c r="A251" i="62" s="1"/>
  <c r="A252" i="62" s="1"/>
  <c r="A253" i="62" s="1"/>
  <c r="A254" i="62" s="1"/>
  <c r="A255" i="62" s="1"/>
  <c r="A256" i="62" s="1"/>
  <c r="A257" i="62" s="1"/>
  <c r="A258" i="62" s="1"/>
  <c r="A260" i="62" s="1"/>
  <c r="A261" i="62" s="1"/>
  <c r="A262" i="62" s="1"/>
  <c r="A263" i="62" s="1"/>
  <c r="A265" i="62" s="1"/>
  <c r="A266" i="62" s="1"/>
  <c r="A267" i="62" s="1"/>
  <c r="A268" i="62" s="1"/>
  <c r="A269" i="62" s="1"/>
  <c r="A270" i="62" s="1"/>
  <c r="A272" i="62" s="1"/>
  <c r="A273" i="62" s="1"/>
  <c r="A274" i="62" s="1"/>
  <c r="A275" i="62" s="1"/>
  <c r="A276" i="62" s="1"/>
  <c r="A277" i="62" s="1"/>
  <c r="A278" i="62" s="1"/>
  <c r="A279" i="62" s="1"/>
  <c r="A282" i="62" s="1"/>
  <c r="A284" i="62" s="1"/>
  <c r="A285" i="62" s="1"/>
  <c r="A286" i="62" s="1"/>
  <c r="A287" i="62" s="1"/>
  <c r="A288" i="62" s="1"/>
  <c r="A289" i="62" s="1"/>
  <c r="A290" i="62" s="1"/>
  <c r="A291" i="62" s="1"/>
  <c r="A292" i="62" s="1"/>
  <c r="A293" i="62" s="1"/>
  <c r="A294" i="62" s="1"/>
  <c r="G204" i="62"/>
  <c r="G201" i="62"/>
  <c r="G200" i="62"/>
  <c r="G199" i="62"/>
  <c r="G198" i="62"/>
  <c r="G197" i="62"/>
  <c r="G196" i="62"/>
  <c r="G195" i="62"/>
  <c r="G194" i="62"/>
  <c r="G193" i="62"/>
  <c r="G192" i="62"/>
  <c r="G191" i="62"/>
  <c r="G190" i="62"/>
  <c r="G189" i="62"/>
  <c r="G188" i="62"/>
  <c r="G187" i="62"/>
  <c r="G186" i="62"/>
  <c r="G185" i="62"/>
  <c r="G184" i="62"/>
  <c r="G183" i="62"/>
  <c r="G182" i="62"/>
  <c r="G181" i="62"/>
  <c r="G180" i="62"/>
  <c r="G179" i="62"/>
  <c r="G178" i="62"/>
  <c r="G177" i="62"/>
  <c r="G176" i="62"/>
  <c r="G175" i="62"/>
  <c r="G174" i="62"/>
  <c r="G173" i="62"/>
  <c r="G172" i="62"/>
  <c r="G171" i="62"/>
  <c r="G170" i="62"/>
  <c r="G169" i="62"/>
  <c r="G168" i="62"/>
  <c r="G167" i="62"/>
  <c r="G166" i="62"/>
  <c r="G165" i="62"/>
  <c r="G164" i="62"/>
  <c r="G163" i="62"/>
  <c r="G162" i="62"/>
  <c r="G161" i="62"/>
  <c r="G160" i="62"/>
  <c r="G159" i="62"/>
  <c r="G158" i="62"/>
  <c r="G157" i="62"/>
  <c r="G156" i="62"/>
  <c r="G155" i="62"/>
  <c r="G154" i="62"/>
  <c r="G153" i="62"/>
  <c r="G152" i="62"/>
  <c r="G151" i="62"/>
  <c r="G150" i="62"/>
  <c r="G148" i="62"/>
  <c r="G147" i="62"/>
  <c r="G146" i="62"/>
  <c r="G145" i="62"/>
  <c r="G144" i="62"/>
  <c r="G143" i="62"/>
  <c r="G142" i="62"/>
  <c r="G141" i="62"/>
  <c r="G140" i="62"/>
  <c r="G139" i="62"/>
  <c r="G138" i="62"/>
  <c r="G136" i="62"/>
  <c r="G135" i="62"/>
  <c r="G133" i="62"/>
  <c r="G132" i="62"/>
  <c r="G131" i="62"/>
  <c r="G130" i="62"/>
  <c r="G129" i="62"/>
  <c r="G128" i="62"/>
  <c r="G127" i="62"/>
  <c r="G126" i="62"/>
  <c r="G125" i="62"/>
  <c r="G124" i="62"/>
  <c r="G123" i="62"/>
  <c r="G122" i="62"/>
  <c r="G121" i="62"/>
  <c r="G120" i="62"/>
  <c r="G119" i="62"/>
  <c r="G118" i="62"/>
  <c r="G117" i="62"/>
  <c r="G116" i="62"/>
  <c r="G115" i="62"/>
  <c r="G114" i="62"/>
  <c r="G113" i="62"/>
  <c r="G112" i="62"/>
  <c r="G111" i="62"/>
  <c r="G110" i="62"/>
  <c r="G109" i="62"/>
  <c r="G108" i="62"/>
  <c r="G107" i="62"/>
  <c r="G106" i="62"/>
  <c r="G105" i="62"/>
  <c r="G104" i="62"/>
  <c r="G102" i="62"/>
  <c r="G101" i="62"/>
  <c r="G100" i="62"/>
  <c r="G99" i="62"/>
  <c r="G98" i="62"/>
  <c r="G97" i="62"/>
  <c r="G96" i="62"/>
  <c r="G95" i="62"/>
  <c r="G94" i="62"/>
  <c r="G93" i="62"/>
  <c r="G92" i="62"/>
  <c r="G91" i="62"/>
  <c r="G90" i="62"/>
  <c r="G89" i="62"/>
  <c r="G88" i="62"/>
  <c r="G87" i="62"/>
  <c r="G86" i="62"/>
  <c r="G85" i="62"/>
  <c r="G84" i="62"/>
  <c r="G83" i="62"/>
  <c r="G82" i="62"/>
  <c r="G81" i="62"/>
  <c r="G80" i="62"/>
  <c r="G79" i="62"/>
  <c r="G78" i="62"/>
  <c r="G76" i="62"/>
  <c r="G75" i="62"/>
  <c r="G74" i="62"/>
  <c r="G73" i="62"/>
  <c r="G72" i="62"/>
  <c r="G71" i="62"/>
  <c r="G70" i="62"/>
  <c r="G69" i="62"/>
  <c r="G68" i="62"/>
  <c r="G67" i="62"/>
  <c r="G66" i="62"/>
  <c r="G65" i="62"/>
  <c r="G64" i="62"/>
  <c r="G63" i="62"/>
  <c r="G62" i="62"/>
  <c r="G61" i="62"/>
  <c r="G60" i="62"/>
  <c r="G59" i="62"/>
  <c r="G58" i="62"/>
  <c r="G57" i="62"/>
  <c r="G56" i="62"/>
  <c r="G55" i="62"/>
  <c r="G53" i="62"/>
  <c r="G52" i="62"/>
  <c r="G51" i="62"/>
  <c r="G50" i="62"/>
  <c r="G49" i="62"/>
  <c r="G48" i="62"/>
  <c r="G47" i="62"/>
  <c r="G46" i="62"/>
  <c r="G45" i="62"/>
  <c r="G44" i="62"/>
  <c r="G43" i="62"/>
  <c r="G42" i="62"/>
  <c r="G41" i="62"/>
  <c r="G40" i="62"/>
  <c r="G39" i="62"/>
  <c r="G38" i="62"/>
  <c r="G37" i="62"/>
  <c r="G36" i="62"/>
  <c r="G35" i="62"/>
  <c r="G34" i="62"/>
  <c r="G33" i="62"/>
  <c r="G32" i="62"/>
  <c r="G31" i="62"/>
  <c r="G29" i="62"/>
  <c r="G28" i="62"/>
  <c r="G27" i="62"/>
  <c r="G26" i="62"/>
  <c r="G25" i="62"/>
  <c r="G24" i="62"/>
  <c r="G23" i="62"/>
  <c r="G22" i="62"/>
  <c r="G21" i="62"/>
  <c r="G20" i="62"/>
  <c r="G19" i="62"/>
  <c r="G18" i="62"/>
  <c r="G17" i="62"/>
  <c r="G16" i="62"/>
  <c r="G15" i="62"/>
  <c r="G14" i="62"/>
  <c r="G13" i="62"/>
  <c r="G12" i="62"/>
  <c r="G11" i="62"/>
  <c r="G10" i="62"/>
  <c r="G9" i="62"/>
  <c r="G8" i="62"/>
  <c r="G7" i="62"/>
  <c r="G6" i="62"/>
  <c r="G5" i="62"/>
  <c r="A5" i="62"/>
  <c r="A6" i="62" s="1"/>
  <c r="A7" i="62" s="1"/>
  <c r="A8" i="62" s="1"/>
  <c r="A9" i="62" s="1"/>
  <c r="A10" i="62" s="1"/>
  <c r="A11" i="62" s="1"/>
  <c r="A12" i="62" s="1"/>
  <c r="A13" i="62" s="1"/>
  <c r="A14" i="62" s="1"/>
  <c r="A15" i="62" s="1"/>
  <c r="A16" i="62" s="1"/>
  <c r="A17" i="62" s="1"/>
  <c r="A18" i="62" s="1"/>
  <c r="A19" i="62" s="1"/>
  <c r="A20" i="62" s="1"/>
  <c r="A21" i="62" s="1"/>
  <c r="A22" i="62" s="1"/>
  <c r="A23" i="62" s="1"/>
  <c r="A24" i="62" s="1"/>
  <c r="A25" i="62" s="1"/>
  <c r="A26" i="62" s="1"/>
  <c r="A27" i="62" s="1"/>
  <c r="A28" i="62" s="1"/>
  <c r="A29" i="62" s="1"/>
  <c r="A31" i="62" s="1"/>
  <c r="A32" i="62" s="1"/>
  <c r="A33" i="62" s="1"/>
  <c r="A34" i="62" s="1"/>
  <c r="A35" i="62" s="1"/>
  <c r="A36" i="62" s="1"/>
  <c r="A37" i="62" s="1"/>
  <c r="A38" i="62" s="1"/>
  <c r="A39" i="62" s="1"/>
  <c r="A40" i="62" s="1"/>
  <c r="A41" i="62" s="1"/>
  <c r="A42" i="62" s="1"/>
  <c r="A43" i="62" s="1"/>
  <c r="A44" i="62" s="1"/>
  <c r="A45" i="62" s="1"/>
  <c r="A46" i="62" s="1"/>
  <c r="A47" i="62" s="1"/>
  <c r="A48" i="62" s="1"/>
  <c r="A49" i="62" s="1"/>
  <c r="A50" i="62" s="1"/>
  <c r="A51" i="62" s="1"/>
  <c r="A52" i="62" s="1"/>
  <c r="A53" i="62" s="1"/>
  <c r="A55" i="62" s="1"/>
  <c r="A56" i="62" s="1"/>
  <c r="A57" i="62" s="1"/>
  <c r="A58" i="62" s="1"/>
  <c r="A59" i="62" s="1"/>
  <c r="A60" i="62" s="1"/>
  <c r="A61" i="62" s="1"/>
  <c r="A62" i="62" s="1"/>
  <c r="A63" i="62" s="1"/>
  <c r="A64" i="62" s="1"/>
  <c r="A65" i="62" s="1"/>
  <c r="A66" i="62" s="1"/>
  <c r="A67" i="62" s="1"/>
  <c r="A68" i="62" s="1"/>
  <c r="A69" i="62" s="1"/>
  <c r="A70" i="62" s="1"/>
  <c r="A71" i="62" s="1"/>
  <c r="A72" i="62" s="1"/>
  <c r="A73" i="62" s="1"/>
  <c r="A74" i="62" s="1"/>
  <c r="A75" i="62" s="1"/>
  <c r="A76" i="62" s="1"/>
  <c r="A78" i="62" s="1"/>
  <c r="A79" i="62" s="1"/>
  <c r="A80" i="62" s="1"/>
  <c r="A81" i="62" s="1"/>
  <c r="A82" i="62" s="1"/>
  <c r="A83" i="62" s="1"/>
  <c r="A84" i="62" s="1"/>
  <c r="A85" i="62" s="1"/>
  <c r="A86" i="62" s="1"/>
  <c r="A87" i="62" s="1"/>
  <c r="A88" i="62" s="1"/>
  <c r="A89" i="62" s="1"/>
  <c r="A90" i="62" s="1"/>
  <c r="A91" i="62" s="1"/>
  <c r="A92" i="62" s="1"/>
  <c r="A93" i="62" s="1"/>
  <c r="A94" i="62" s="1"/>
  <c r="A95" i="62" s="1"/>
  <c r="A96" i="62" s="1"/>
  <c r="A97" i="62" s="1"/>
  <c r="A98" i="62" s="1"/>
  <c r="A99" i="62" s="1"/>
  <c r="A100" i="62" s="1"/>
  <c r="A101" i="62" s="1"/>
  <c r="A102" i="62" s="1"/>
  <c r="A104" i="62" s="1"/>
  <c r="A105" i="62" s="1"/>
  <c r="A106" i="62" s="1"/>
  <c r="A107" i="62" s="1"/>
  <c r="A108" i="62" s="1"/>
  <c r="A109" i="62" s="1"/>
  <c r="A110" i="62" s="1"/>
  <c r="A111" i="62" s="1"/>
  <c r="A112" i="62" s="1"/>
  <c r="A113" i="62" s="1"/>
  <c r="A114" i="62" s="1"/>
  <c r="A115" i="62" s="1"/>
  <c r="A116" i="62" s="1"/>
  <c r="A117" i="62" s="1"/>
  <c r="A118" i="62" s="1"/>
  <c r="A119" i="62" s="1"/>
  <c r="A120" i="62" s="1"/>
  <c r="A121" i="62" s="1"/>
  <c r="A122" i="62" s="1"/>
  <c r="A123" i="62" s="1"/>
  <c r="A124" i="62" s="1"/>
  <c r="A125" i="62" s="1"/>
  <c r="A126" i="62" s="1"/>
  <c r="A127" i="62" s="1"/>
  <c r="A128" i="62" s="1"/>
  <c r="A129" i="62" s="1"/>
  <c r="A130" i="62" s="1"/>
  <c r="A131" i="62" s="1"/>
  <c r="A132" i="62" s="1"/>
  <c r="A133" i="62" s="1"/>
  <c r="A135" i="62" s="1"/>
  <c r="A136" i="62" s="1"/>
  <c r="A138" i="62" s="1"/>
  <c r="A139" i="62" s="1"/>
  <c r="A140" i="62" s="1"/>
  <c r="A141" i="62" s="1"/>
  <c r="A142" i="62" s="1"/>
  <c r="A143" i="62" s="1"/>
  <c r="A144" i="62" s="1"/>
  <c r="A145" i="62" s="1"/>
  <c r="A146" i="62" s="1"/>
  <c r="A147" i="62" s="1"/>
  <c r="A148" i="62" s="1"/>
  <c r="A150" i="62" s="1"/>
  <c r="A151" i="62" s="1"/>
  <c r="A152" i="62" s="1"/>
  <c r="A153" i="62" s="1"/>
  <c r="A154" i="62" s="1"/>
  <c r="A155" i="62" s="1"/>
  <c r="A156" i="62" s="1"/>
  <c r="A157" i="62" s="1"/>
  <c r="A158" i="62" s="1"/>
  <c r="A159" i="62" s="1"/>
  <c r="A160" i="62" s="1"/>
  <c r="A161" i="62" s="1"/>
  <c r="A162" i="62" s="1"/>
  <c r="A163" i="62" s="1"/>
  <c r="A164" i="62" s="1"/>
  <c r="A165" i="62" s="1"/>
  <c r="A166" i="62" s="1"/>
  <c r="A167" i="62" s="1"/>
  <c r="A168" i="62" s="1"/>
  <c r="A169" i="62" s="1"/>
  <c r="A170" i="62" s="1"/>
  <c r="A171" i="62" s="1"/>
  <c r="A172" i="62" s="1"/>
  <c r="A173" i="62" s="1"/>
  <c r="A174" i="62" s="1"/>
  <c r="A175" i="62" s="1"/>
  <c r="A176" i="62" s="1"/>
  <c r="A177" i="62" s="1"/>
  <c r="A178" i="62" s="1"/>
  <c r="A179" i="62" s="1"/>
  <c r="A180" i="62" s="1"/>
  <c r="A181" i="62" s="1"/>
  <c r="A182" i="62" s="1"/>
  <c r="A183" i="62" s="1"/>
  <c r="A184" i="62" s="1"/>
  <c r="A185" i="62" s="1"/>
  <c r="A186" i="62" s="1"/>
  <c r="A187" i="62" s="1"/>
  <c r="A188" i="62" s="1"/>
  <c r="A189" i="62" s="1"/>
  <c r="A190" i="62" s="1"/>
  <c r="A191" i="62" s="1"/>
  <c r="A192" i="62" s="1"/>
  <c r="A193" i="62" s="1"/>
  <c r="A194" i="62" s="1"/>
  <c r="A195" i="62" s="1"/>
  <c r="A196" i="62" s="1"/>
  <c r="A197" i="62" s="1"/>
  <c r="A198" i="62" s="1"/>
  <c r="A199" i="62" s="1"/>
  <c r="A200" i="62" s="1"/>
  <c r="A201" i="62" s="1"/>
  <c r="G4" i="62"/>
  <c r="C134" i="55" l="1"/>
  <c r="G9" i="53" l="1"/>
  <c r="A3" i="60" l="1"/>
  <c r="A4" i="60"/>
  <c r="A5" i="60"/>
  <c r="A6" i="60"/>
  <c r="A7" i="60" s="1"/>
  <c r="A8" i="60" s="1"/>
  <c r="A3" i="59"/>
  <c r="A4" i="59"/>
  <c r="A5" i="59" s="1"/>
  <c r="A6" i="59" s="1"/>
  <c r="A7" i="59" s="1"/>
  <c r="A8" i="59" s="1"/>
  <c r="C133" i="55" l="1"/>
  <c r="C132" i="55"/>
  <c r="G106" i="53" l="1"/>
  <c r="J106" i="53"/>
  <c r="I106" i="53"/>
  <c r="G66" i="53"/>
  <c r="I66" i="53"/>
  <c r="J66" i="53"/>
  <c r="G8" i="53"/>
  <c r="C131" i="55" l="1"/>
  <c r="C130" i="55"/>
  <c r="C129" i="55"/>
  <c r="C128" i="55"/>
  <c r="C127" i="55"/>
  <c r="C126" i="55"/>
  <c r="C125" i="55"/>
  <c r="C124" i="55"/>
  <c r="C123" i="55"/>
  <c r="C122" i="55"/>
  <c r="C121" i="55"/>
  <c r="C120" i="55"/>
  <c r="C119" i="55"/>
  <c r="C118" i="55"/>
  <c r="C117" i="55"/>
  <c r="C116" i="55"/>
  <c r="C115" i="55"/>
  <c r="C114" i="55"/>
  <c r="C113" i="55"/>
  <c r="C112" i="55"/>
  <c r="C111" i="55"/>
  <c r="C110" i="55"/>
  <c r="C109" i="55"/>
  <c r="C108" i="55"/>
  <c r="C107" i="55"/>
  <c r="C106" i="55"/>
  <c r="C105" i="55"/>
  <c r="C104" i="55"/>
  <c r="C103" i="55"/>
  <c r="C102" i="55"/>
  <c r="C101" i="55"/>
  <c r="C100" i="55"/>
  <c r="C99" i="55"/>
  <c r="C98" i="55"/>
  <c r="C97" i="55"/>
  <c r="C96" i="55"/>
  <c r="C95" i="55"/>
  <c r="C94" i="55"/>
  <c r="C93" i="55"/>
  <c r="C92" i="55"/>
  <c r="C91" i="55"/>
  <c r="C90" i="55"/>
  <c r="C89" i="55"/>
  <c r="C88" i="55"/>
  <c r="C87" i="55"/>
  <c r="C86" i="55"/>
  <c r="C85" i="55"/>
  <c r="C84" i="55"/>
  <c r="C83" i="55"/>
  <c r="C82" i="55"/>
  <c r="C81" i="55"/>
  <c r="C80" i="55"/>
  <c r="C79" i="55"/>
  <c r="C78" i="55"/>
  <c r="C77" i="55"/>
  <c r="C76" i="55"/>
  <c r="C75" i="55"/>
  <c r="C74" i="55"/>
  <c r="C73" i="55"/>
  <c r="C72" i="55"/>
  <c r="C71" i="55"/>
  <c r="C70" i="55"/>
  <c r="C69" i="55"/>
  <c r="C68" i="55"/>
  <c r="C67" i="55"/>
  <c r="C66" i="55"/>
  <c r="C65" i="55"/>
  <c r="C64" i="55"/>
  <c r="C63" i="55"/>
  <c r="C62" i="55"/>
  <c r="C61" i="55"/>
  <c r="C60" i="55"/>
  <c r="C59" i="55"/>
  <c r="C58" i="55"/>
  <c r="C57" i="55"/>
  <c r="C56" i="55"/>
  <c r="C55" i="55"/>
  <c r="C54" i="55"/>
  <c r="C53" i="55"/>
  <c r="C52" i="55"/>
  <c r="C51" i="55"/>
  <c r="C50" i="55"/>
  <c r="C49" i="55"/>
  <c r="C48" i="55"/>
  <c r="C47" i="55"/>
  <c r="C46" i="55"/>
  <c r="C45" i="55"/>
  <c r="C44" i="55"/>
  <c r="C43" i="55"/>
  <c r="C42" i="55"/>
  <c r="C41" i="55"/>
  <c r="C40" i="55"/>
  <c r="C39" i="55"/>
  <c r="C38" i="55"/>
  <c r="C37" i="55"/>
  <c r="C36" i="55"/>
  <c r="C35"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C3" i="55"/>
  <c r="C2" i="55"/>
  <c r="J440" i="53" l="1"/>
  <c r="I440" i="53"/>
  <c r="G440" i="53"/>
  <c r="J439" i="53"/>
  <c r="I439" i="53"/>
  <c r="G439" i="53"/>
  <c r="J438" i="53"/>
  <c r="I438" i="53"/>
  <c r="G438" i="53"/>
  <c r="J437" i="53"/>
  <c r="I437" i="53"/>
  <c r="G437" i="53"/>
  <c r="J436" i="53"/>
  <c r="I436" i="53"/>
  <c r="G436" i="53"/>
  <c r="J435" i="53"/>
  <c r="I435" i="53"/>
  <c r="G435" i="53"/>
  <c r="J434" i="53"/>
  <c r="I434" i="53"/>
  <c r="G434" i="53"/>
  <c r="J433" i="53"/>
  <c r="I433" i="53"/>
  <c r="G433" i="53"/>
  <c r="J432" i="53"/>
  <c r="I432" i="53"/>
  <c r="G432" i="53"/>
  <c r="J431" i="53"/>
  <c r="I431" i="53"/>
  <c r="G431" i="53"/>
  <c r="J430" i="53"/>
  <c r="I430" i="53"/>
  <c r="G430" i="53"/>
  <c r="J429" i="53"/>
  <c r="I429" i="53"/>
  <c r="G429" i="53"/>
  <c r="J428" i="53"/>
  <c r="I428" i="53"/>
  <c r="G428" i="53"/>
  <c r="J427" i="53"/>
  <c r="I427" i="53"/>
  <c r="G427" i="53"/>
  <c r="J426" i="53"/>
  <c r="I426" i="53"/>
  <c r="G426" i="53"/>
  <c r="J425" i="53"/>
  <c r="I425" i="53"/>
  <c r="G425" i="53"/>
  <c r="J424" i="53"/>
  <c r="I424" i="53"/>
  <c r="G424" i="53"/>
  <c r="J423" i="53"/>
  <c r="I423" i="53"/>
  <c r="G423" i="53"/>
  <c r="J422" i="53"/>
  <c r="I422" i="53"/>
  <c r="G422" i="53"/>
  <c r="J421" i="53"/>
  <c r="I421" i="53"/>
  <c r="G421" i="53"/>
  <c r="J420" i="53"/>
  <c r="I420" i="53"/>
  <c r="G420" i="53"/>
  <c r="J419" i="53"/>
  <c r="I419" i="53"/>
  <c r="G419" i="53"/>
  <c r="J418" i="53"/>
  <c r="I418" i="53"/>
  <c r="G418" i="53"/>
  <c r="J417" i="53"/>
  <c r="I417" i="53"/>
  <c r="G417" i="53"/>
  <c r="J416" i="53"/>
  <c r="I416" i="53"/>
  <c r="G416" i="53"/>
  <c r="J415" i="53"/>
  <c r="I415" i="53"/>
  <c r="G415" i="53"/>
  <c r="J414" i="53"/>
  <c r="I414" i="53"/>
  <c r="G414" i="53"/>
  <c r="J413" i="53"/>
  <c r="I413" i="53"/>
  <c r="G413" i="53"/>
  <c r="J412" i="53"/>
  <c r="I412" i="53"/>
  <c r="G412" i="53"/>
  <c r="J411" i="53"/>
  <c r="I411" i="53"/>
  <c r="G411" i="53"/>
  <c r="J410" i="53"/>
  <c r="I410" i="53"/>
  <c r="G410" i="53"/>
  <c r="J409" i="53"/>
  <c r="I409" i="53"/>
  <c r="G409" i="53"/>
  <c r="J408" i="53"/>
  <c r="I408" i="53"/>
  <c r="G408" i="53"/>
  <c r="J407" i="53"/>
  <c r="I407" i="53"/>
  <c r="G407" i="53"/>
  <c r="J406" i="53"/>
  <c r="I406" i="53"/>
  <c r="G406" i="53"/>
  <c r="J405" i="53"/>
  <c r="I405" i="53"/>
  <c r="G405" i="53"/>
  <c r="J404" i="53"/>
  <c r="I404" i="53"/>
  <c r="G404" i="53"/>
  <c r="J403" i="53"/>
  <c r="I403" i="53"/>
  <c r="G403" i="53"/>
  <c r="J402" i="53"/>
  <c r="I402" i="53"/>
  <c r="G402" i="53"/>
  <c r="J401" i="53"/>
  <c r="I401" i="53"/>
  <c r="G401" i="53"/>
  <c r="J400" i="53"/>
  <c r="I400" i="53"/>
  <c r="G400" i="53"/>
  <c r="J399" i="53"/>
  <c r="I399" i="53"/>
  <c r="G399" i="53"/>
  <c r="J398" i="53"/>
  <c r="I398" i="53"/>
  <c r="G398" i="53"/>
  <c r="J397" i="53"/>
  <c r="I397" i="53"/>
  <c r="G397" i="53"/>
  <c r="J396" i="53"/>
  <c r="I396" i="53"/>
  <c r="G396" i="53"/>
  <c r="J395" i="53"/>
  <c r="I395" i="53"/>
  <c r="G395" i="53"/>
  <c r="J394" i="53"/>
  <c r="I394" i="53"/>
  <c r="G394" i="53"/>
  <c r="J393" i="53"/>
  <c r="I393" i="53"/>
  <c r="G393" i="53"/>
  <c r="J392" i="53"/>
  <c r="I392" i="53"/>
  <c r="G392" i="53"/>
  <c r="J391" i="53"/>
  <c r="I391" i="53"/>
  <c r="G391" i="53"/>
  <c r="J390" i="53"/>
  <c r="I390" i="53"/>
  <c r="G390" i="53"/>
  <c r="J389" i="53"/>
  <c r="I389" i="53"/>
  <c r="G389" i="53"/>
  <c r="J388" i="53"/>
  <c r="I388" i="53"/>
  <c r="G388" i="53"/>
  <c r="J387" i="53"/>
  <c r="I387" i="53"/>
  <c r="G387" i="53"/>
  <c r="J386" i="53"/>
  <c r="I386" i="53"/>
  <c r="G386" i="53"/>
  <c r="J385" i="53"/>
  <c r="I385" i="53"/>
  <c r="G385" i="53"/>
  <c r="J384" i="53"/>
  <c r="I384" i="53"/>
  <c r="G384" i="53"/>
  <c r="J383" i="53"/>
  <c r="I383" i="53"/>
  <c r="G383" i="53"/>
  <c r="J382" i="53"/>
  <c r="I382" i="53"/>
  <c r="G382" i="53"/>
  <c r="J381" i="53"/>
  <c r="I381" i="53"/>
  <c r="G381" i="53"/>
  <c r="J380" i="53"/>
  <c r="I380" i="53"/>
  <c r="G380" i="53"/>
  <c r="J379" i="53"/>
  <c r="I379" i="53"/>
  <c r="G379" i="53"/>
  <c r="J378" i="53"/>
  <c r="I378" i="53"/>
  <c r="G378" i="53"/>
  <c r="J377" i="53"/>
  <c r="I377" i="53"/>
  <c r="G377" i="53"/>
  <c r="J376" i="53"/>
  <c r="I376" i="53"/>
  <c r="G376" i="53"/>
  <c r="J375" i="53"/>
  <c r="I375" i="53"/>
  <c r="G375" i="53"/>
  <c r="J374" i="53"/>
  <c r="I374" i="53"/>
  <c r="G374" i="53"/>
  <c r="J373" i="53"/>
  <c r="I373" i="53"/>
  <c r="G373" i="53"/>
  <c r="J372" i="53"/>
  <c r="I372" i="53"/>
  <c r="G372" i="53"/>
  <c r="J371" i="53"/>
  <c r="I371" i="53"/>
  <c r="G371" i="53"/>
  <c r="J370" i="53"/>
  <c r="I370" i="53"/>
  <c r="G370" i="53"/>
  <c r="J369" i="53"/>
  <c r="I369" i="53"/>
  <c r="G369" i="53"/>
  <c r="J368" i="53"/>
  <c r="I368" i="53"/>
  <c r="G368" i="53"/>
  <c r="J367" i="53"/>
  <c r="I367" i="53"/>
  <c r="G367" i="53"/>
  <c r="J366" i="53"/>
  <c r="I366" i="53"/>
  <c r="G366" i="53"/>
  <c r="J365" i="53"/>
  <c r="I365" i="53"/>
  <c r="G365" i="53"/>
  <c r="J364" i="53"/>
  <c r="I364" i="53"/>
  <c r="G364" i="53"/>
  <c r="J363" i="53"/>
  <c r="I363" i="53"/>
  <c r="G363" i="53"/>
  <c r="J362" i="53"/>
  <c r="I362" i="53"/>
  <c r="G362" i="53"/>
  <c r="J361" i="53"/>
  <c r="I361" i="53"/>
  <c r="G361" i="53"/>
  <c r="J360" i="53"/>
  <c r="I360" i="53"/>
  <c r="G360" i="53"/>
  <c r="J359" i="53"/>
  <c r="I359" i="53"/>
  <c r="G359" i="53"/>
  <c r="J358" i="53"/>
  <c r="I358" i="53"/>
  <c r="G358" i="53"/>
  <c r="J357" i="53"/>
  <c r="I357" i="53"/>
  <c r="G357" i="53"/>
  <c r="J356" i="53"/>
  <c r="I356" i="53"/>
  <c r="G356" i="53"/>
  <c r="J355" i="53"/>
  <c r="I355" i="53"/>
  <c r="G355" i="53"/>
  <c r="J354" i="53"/>
  <c r="I354" i="53"/>
  <c r="G354" i="53"/>
  <c r="J353" i="53"/>
  <c r="I353" i="53"/>
  <c r="G353" i="53"/>
  <c r="J352" i="53"/>
  <c r="I352" i="53"/>
  <c r="G352" i="53"/>
  <c r="J351" i="53"/>
  <c r="I351" i="53"/>
  <c r="G351" i="53"/>
  <c r="J350" i="53"/>
  <c r="I350" i="53"/>
  <c r="G350" i="53"/>
  <c r="J349" i="53"/>
  <c r="I349" i="53"/>
  <c r="G349" i="53"/>
  <c r="J348" i="53"/>
  <c r="I348" i="53"/>
  <c r="G348" i="53"/>
  <c r="J347" i="53"/>
  <c r="I347" i="53"/>
  <c r="G347" i="53"/>
  <c r="J346" i="53"/>
  <c r="I346" i="53"/>
  <c r="G346" i="53"/>
  <c r="J345" i="53"/>
  <c r="I345" i="53"/>
  <c r="G345" i="53"/>
  <c r="J344" i="53"/>
  <c r="I344" i="53"/>
  <c r="G344" i="53"/>
  <c r="J343" i="53"/>
  <c r="I343" i="53"/>
  <c r="G343" i="53"/>
  <c r="J342" i="53"/>
  <c r="I342" i="53"/>
  <c r="G342" i="53"/>
  <c r="J341" i="53"/>
  <c r="I341" i="53"/>
  <c r="G341" i="53"/>
  <c r="J340" i="53"/>
  <c r="I340" i="53"/>
  <c r="G340" i="53"/>
  <c r="J339" i="53"/>
  <c r="I339" i="53"/>
  <c r="G339" i="53"/>
  <c r="J338" i="53"/>
  <c r="I338" i="53"/>
  <c r="G338" i="53"/>
  <c r="J337" i="53"/>
  <c r="I337" i="53"/>
  <c r="G337" i="53"/>
  <c r="J336" i="53"/>
  <c r="I336" i="53"/>
  <c r="G336" i="53"/>
  <c r="J335" i="53"/>
  <c r="I335" i="53"/>
  <c r="G335" i="53"/>
  <c r="J334" i="53"/>
  <c r="I334" i="53"/>
  <c r="G334" i="53"/>
  <c r="J333" i="53"/>
  <c r="I333" i="53"/>
  <c r="G333" i="53"/>
  <c r="J332" i="53"/>
  <c r="I332" i="53"/>
  <c r="G332" i="53"/>
  <c r="J331" i="53"/>
  <c r="I331" i="53"/>
  <c r="G331" i="53"/>
  <c r="J330" i="53"/>
  <c r="I330" i="53"/>
  <c r="G330" i="53"/>
  <c r="J329" i="53"/>
  <c r="I329" i="53"/>
  <c r="G329" i="53"/>
  <c r="J328" i="53"/>
  <c r="I328" i="53"/>
  <c r="G328" i="53"/>
  <c r="J327" i="53"/>
  <c r="I327" i="53"/>
  <c r="G327" i="53"/>
  <c r="J326" i="53"/>
  <c r="I326" i="53"/>
  <c r="G326" i="53"/>
  <c r="J325" i="53"/>
  <c r="I325" i="53"/>
  <c r="G325" i="53"/>
  <c r="J324" i="53"/>
  <c r="I324" i="53"/>
  <c r="G324" i="53"/>
  <c r="J323" i="53"/>
  <c r="I323" i="53"/>
  <c r="G323" i="53"/>
  <c r="J322" i="53"/>
  <c r="I322" i="53"/>
  <c r="G322" i="53"/>
  <c r="J321" i="53"/>
  <c r="I321" i="53"/>
  <c r="G321" i="53"/>
  <c r="J320" i="53"/>
  <c r="I320" i="53"/>
  <c r="G320" i="53"/>
  <c r="J319" i="53"/>
  <c r="I319" i="53"/>
  <c r="G319" i="53"/>
  <c r="J318" i="53"/>
  <c r="I318" i="53"/>
  <c r="G318" i="53"/>
  <c r="J317" i="53"/>
  <c r="I317" i="53"/>
  <c r="G317" i="53"/>
  <c r="J316" i="53"/>
  <c r="I316" i="53"/>
  <c r="G316" i="53"/>
  <c r="J315" i="53"/>
  <c r="I315" i="53"/>
  <c r="G315" i="53"/>
  <c r="J314" i="53"/>
  <c r="I314" i="53"/>
  <c r="G314" i="53"/>
  <c r="J313" i="53"/>
  <c r="I313" i="53"/>
  <c r="G313" i="53"/>
  <c r="J312" i="53"/>
  <c r="I312" i="53"/>
  <c r="G312" i="53"/>
  <c r="J311" i="53"/>
  <c r="I311" i="53"/>
  <c r="G311" i="53"/>
  <c r="J310" i="53"/>
  <c r="I310" i="53"/>
  <c r="G310" i="53"/>
  <c r="J309" i="53"/>
  <c r="I309" i="53"/>
  <c r="G309" i="53"/>
  <c r="J308" i="53"/>
  <c r="I308" i="53"/>
  <c r="G308" i="53"/>
  <c r="J307" i="53"/>
  <c r="I307" i="53"/>
  <c r="G307" i="53"/>
  <c r="J306" i="53"/>
  <c r="I306" i="53"/>
  <c r="G306" i="53"/>
  <c r="J305" i="53"/>
  <c r="I305" i="53"/>
  <c r="G305" i="53"/>
  <c r="J304" i="53"/>
  <c r="I304" i="53"/>
  <c r="G304" i="53"/>
  <c r="J303" i="53"/>
  <c r="I303" i="53"/>
  <c r="G303" i="53"/>
  <c r="J302" i="53"/>
  <c r="I302" i="53"/>
  <c r="G302" i="53"/>
  <c r="J301" i="53"/>
  <c r="I301" i="53"/>
  <c r="G301" i="53"/>
  <c r="J300" i="53"/>
  <c r="I300" i="53"/>
  <c r="G300" i="53"/>
  <c r="J299" i="53"/>
  <c r="I299" i="53"/>
  <c r="G299" i="53"/>
  <c r="J298" i="53"/>
  <c r="I298" i="53"/>
  <c r="G298" i="53"/>
  <c r="J297" i="53"/>
  <c r="I297" i="53"/>
  <c r="G297" i="53"/>
  <c r="J296" i="53"/>
  <c r="I296" i="53"/>
  <c r="G296" i="53"/>
  <c r="J295" i="53"/>
  <c r="I295" i="53"/>
  <c r="G295" i="53"/>
  <c r="J294" i="53"/>
  <c r="I294" i="53"/>
  <c r="G294" i="53"/>
  <c r="J293" i="53"/>
  <c r="I293" i="53"/>
  <c r="G293" i="53"/>
  <c r="J292" i="53"/>
  <c r="I292" i="53"/>
  <c r="G292" i="53"/>
  <c r="J291" i="53"/>
  <c r="I291" i="53"/>
  <c r="G291" i="53"/>
  <c r="J290" i="53"/>
  <c r="I290" i="53"/>
  <c r="G290" i="53"/>
  <c r="J289" i="53"/>
  <c r="I289" i="53"/>
  <c r="G289" i="53"/>
  <c r="J288" i="53"/>
  <c r="I288" i="53"/>
  <c r="G288" i="53"/>
  <c r="J268" i="53"/>
  <c r="I268" i="53"/>
  <c r="G268" i="53"/>
  <c r="J267" i="53"/>
  <c r="I267" i="53"/>
  <c r="G267" i="53"/>
  <c r="J266" i="53"/>
  <c r="I266" i="53"/>
  <c r="G266" i="53"/>
  <c r="J265" i="53"/>
  <c r="I265" i="53"/>
  <c r="G265" i="53"/>
  <c r="J264" i="53"/>
  <c r="I264" i="53"/>
  <c r="G264" i="53"/>
  <c r="J263" i="53"/>
  <c r="I263" i="53"/>
  <c r="G263" i="53"/>
  <c r="J262" i="53"/>
  <c r="I262" i="53"/>
  <c r="G262" i="53"/>
  <c r="J261" i="53"/>
  <c r="I261" i="53"/>
  <c r="G261" i="53"/>
  <c r="J260" i="53"/>
  <c r="I260" i="53"/>
  <c r="G260" i="53"/>
  <c r="J259" i="53"/>
  <c r="I259" i="53"/>
  <c r="G259" i="53"/>
  <c r="J258" i="53"/>
  <c r="I258" i="53"/>
  <c r="G258" i="53"/>
  <c r="J257" i="53"/>
  <c r="I257" i="53"/>
  <c r="G257" i="53"/>
  <c r="J256" i="53"/>
  <c r="I256" i="53"/>
  <c r="G256" i="53"/>
  <c r="J255" i="53"/>
  <c r="I255" i="53"/>
  <c r="G255" i="53"/>
  <c r="J254" i="53"/>
  <c r="I254" i="53"/>
  <c r="G254" i="53"/>
  <c r="J253" i="53"/>
  <c r="I253" i="53"/>
  <c r="G253" i="53"/>
  <c r="J252" i="53"/>
  <c r="I252" i="53"/>
  <c r="G252" i="53"/>
  <c r="J251" i="53"/>
  <c r="I251" i="53"/>
  <c r="G251" i="53"/>
  <c r="J250" i="53"/>
  <c r="I250" i="53"/>
  <c r="G250" i="53"/>
  <c r="J249" i="53"/>
  <c r="I249" i="53"/>
  <c r="G249" i="53"/>
  <c r="J248" i="53"/>
  <c r="I248" i="53"/>
  <c r="G248" i="53"/>
  <c r="J247" i="53"/>
  <c r="I247" i="53"/>
  <c r="G247" i="53"/>
  <c r="J246" i="53"/>
  <c r="I246" i="53"/>
  <c r="G246" i="53"/>
  <c r="J245" i="53"/>
  <c r="I245" i="53"/>
  <c r="G245" i="53"/>
  <c r="J244" i="53"/>
  <c r="I244" i="53"/>
  <c r="G244" i="53"/>
  <c r="J243" i="53"/>
  <c r="I243" i="53"/>
  <c r="G243" i="53"/>
  <c r="J242" i="53"/>
  <c r="I242" i="53"/>
  <c r="G242" i="53"/>
  <c r="J241" i="53"/>
  <c r="I241" i="53"/>
  <c r="G241" i="53"/>
  <c r="J240" i="53"/>
  <c r="I240" i="53"/>
  <c r="G240" i="53"/>
  <c r="J239" i="53"/>
  <c r="I239" i="53"/>
  <c r="G239" i="53"/>
  <c r="J238" i="53"/>
  <c r="I238" i="53"/>
  <c r="G238" i="53"/>
  <c r="J237" i="53"/>
  <c r="I237" i="53"/>
  <c r="G237" i="53"/>
  <c r="J236" i="53"/>
  <c r="I236" i="53"/>
  <c r="G236" i="53"/>
  <c r="J235" i="53"/>
  <c r="I235" i="53"/>
  <c r="G235" i="53"/>
  <c r="J234" i="53"/>
  <c r="I234" i="53"/>
  <c r="G234" i="53"/>
  <c r="J233" i="53"/>
  <c r="I233" i="53"/>
  <c r="G233" i="53"/>
  <c r="J232" i="53"/>
  <c r="I232" i="53"/>
  <c r="G232" i="53"/>
  <c r="J231" i="53"/>
  <c r="I231" i="53"/>
  <c r="G231" i="53"/>
  <c r="J230" i="53"/>
  <c r="I230" i="53"/>
  <c r="G230" i="53"/>
  <c r="J229" i="53"/>
  <c r="I229" i="53"/>
  <c r="G229" i="53"/>
  <c r="J228" i="53"/>
  <c r="I228" i="53"/>
  <c r="G228" i="53"/>
  <c r="J227" i="53"/>
  <c r="I227" i="53"/>
  <c r="G227" i="53"/>
  <c r="J226" i="53"/>
  <c r="I226" i="53"/>
  <c r="G226" i="53"/>
  <c r="J225" i="53"/>
  <c r="I225" i="53"/>
  <c r="G225" i="53"/>
  <c r="J224" i="53"/>
  <c r="I224" i="53"/>
  <c r="G224" i="53"/>
  <c r="J223" i="53"/>
  <c r="I223" i="53"/>
  <c r="G223" i="53"/>
  <c r="J222" i="53"/>
  <c r="I222" i="53"/>
  <c r="G222" i="53"/>
  <c r="J221" i="53"/>
  <c r="I221" i="53"/>
  <c r="G221" i="53"/>
  <c r="J220" i="53"/>
  <c r="I220" i="53"/>
  <c r="G220" i="53"/>
  <c r="J219" i="53"/>
  <c r="I219" i="53"/>
  <c r="G219" i="53"/>
  <c r="J218" i="53"/>
  <c r="I218" i="53"/>
  <c r="G218" i="53"/>
  <c r="J217" i="53"/>
  <c r="I217" i="53"/>
  <c r="G217" i="53"/>
  <c r="J216" i="53"/>
  <c r="I216" i="53"/>
  <c r="G216" i="53"/>
  <c r="J215" i="53"/>
  <c r="I215" i="53"/>
  <c r="G215" i="53"/>
  <c r="J214" i="53"/>
  <c r="I214" i="53"/>
  <c r="G214" i="53"/>
  <c r="J213" i="53"/>
  <c r="I213" i="53"/>
  <c r="G213" i="53"/>
  <c r="J212" i="53"/>
  <c r="I212" i="53"/>
  <c r="G212" i="53"/>
  <c r="J211" i="53"/>
  <c r="I211" i="53"/>
  <c r="G211" i="53"/>
  <c r="J210" i="53"/>
  <c r="I210" i="53"/>
  <c r="G210" i="53"/>
  <c r="J209" i="53"/>
  <c r="I209" i="53"/>
  <c r="G209" i="53"/>
  <c r="J208" i="53"/>
  <c r="I208" i="53"/>
  <c r="G208" i="53"/>
  <c r="J207" i="53"/>
  <c r="I207" i="53"/>
  <c r="G207" i="53"/>
  <c r="J206" i="53"/>
  <c r="I206" i="53"/>
  <c r="G206" i="53"/>
  <c r="J205" i="53"/>
  <c r="I205" i="53"/>
  <c r="G205" i="53"/>
  <c r="J204" i="53"/>
  <c r="I204" i="53"/>
  <c r="G204" i="53"/>
  <c r="J203" i="53"/>
  <c r="I203" i="53"/>
  <c r="G203" i="53"/>
  <c r="J202" i="53"/>
  <c r="I202" i="53"/>
  <c r="G202" i="53"/>
  <c r="J201" i="53"/>
  <c r="I201" i="53"/>
  <c r="G201" i="53"/>
  <c r="J200" i="53"/>
  <c r="I200" i="53"/>
  <c r="G200" i="53"/>
  <c r="J199" i="53"/>
  <c r="I199" i="53"/>
  <c r="G199" i="53"/>
  <c r="J198" i="53"/>
  <c r="I198" i="53"/>
  <c r="G198" i="53"/>
  <c r="J197" i="53"/>
  <c r="I197" i="53"/>
  <c r="G197" i="53"/>
  <c r="J196" i="53"/>
  <c r="I196" i="53"/>
  <c r="G196" i="53"/>
  <c r="J195" i="53"/>
  <c r="I195" i="53"/>
  <c r="G195" i="53"/>
  <c r="J194" i="53"/>
  <c r="I194" i="53"/>
  <c r="G194" i="53"/>
  <c r="J193" i="53"/>
  <c r="I193" i="53"/>
  <c r="G193" i="53"/>
  <c r="J192" i="53"/>
  <c r="I192" i="53"/>
  <c r="G192" i="53"/>
  <c r="J191" i="53"/>
  <c r="I191" i="53"/>
  <c r="G191" i="53"/>
  <c r="J190" i="53"/>
  <c r="I190" i="53"/>
  <c r="G190" i="53"/>
  <c r="J189" i="53"/>
  <c r="I189" i="53"/>
  <c r="G189" i="53"/>
  <c r="J188" i="53"/>
  <c r="I188" i="53"/>
  <c r="G188" i="53"/>
  <c r="J187" i="53"/>
  <c r="I187" i="53"/>
  <c r="G187" i="53"/>
  <c r="J186" i="53"/>
  <c r="I186" i="53"/>
  <c r="G186" i="53"/>
  <c r="J185" i="53"/>
  <c r="I185" i="53"/>
  <c r="G185" i="53"/>
  <c r="J184" i="53"/>
  <c r="I184" i="53"/>
  <c r="G184" i="53"/>
  <c r="J183" i="53"/>
  <c r="I183" i="53"/>
  <c r="G183" i="53"/>
  <c r="J182" i="53"/>
  <c r="I182" i="53"/>
  <c r="G182" i="53"/>
  <c r="J181" i="53"/>
  <c r="I181" i="53"/>
  <c r="G181" i="53"/>
  <c r="J180" i="53"/>
  <c r="I180" i="53"/>
  <c r="G180" i="53"/>
  <c r="J179" i="53"/>
  <c r="I179" i="53"/>
  <c r="G179" i="53"/>
  <c r="J178" i="53"/>
  <c r="I178" i="53"/>
  <c r="G178" i="53"/>
  <c r="J177" i="53"/>
  <c r="I177" i="53"/>
  <c r="G177" i="53"/>
  <c r="J176" i="53"/>
  <c r="I176" i="53"/>
  <c r="G176" i="53"/>
  <c r="J175" i="53"/>
  <c r="I175" i="53"/>
  <c r="G175" i="53"/>
  <c r="J174" i="53"/>
  <c r="I174" i="53"/>
  <c r="G174" i="53"/>
  <c r="J173" i="53"/>
  <c r="I173" i="53"/>
  <c r="G173" i="53"/>
  <c r="J172" i="53"/>
  <c r="I172" i="53"/>
  <c r="G172" i="53"/>
  <c r="J171" i="53"/>
  <c r="I171" i="53"/>
  <c r="G171" i="53"/>
  <c r="J170" i="53"/>
  <c r="I170" i="53"/>
  <c r="G170" i="53"/>
  <c r="J169" i="53"/>
  <c r="I169" i="53"/>
  <c r="G169" i="53"/>
  <c r="J168" i="53"/>
  <c r="I168" i="53"/>
  <c r="G168" i="53"/>
  <c r="J167" i="53"/>
  <c r="I167" i="53"/>
  <c r="G167" i="53"/>
  <c r="J166" i="53"/>
  <c r="I166" i="53"/>
  <c r="G166" i="53"/>
  <c r="J165" i="53"/>
  <c r="I165" i="53"/>
  <c r="G165" i="53"/>
  <c r="J164" i="53"/>
  <c r="I164" i="53"/>
  <c r="G164" i="53"/>
  <c r="J163" i="53"/>
  <c r="I163" i="53"/>
  <c r="G163" i="53"/>
  <c r="J162" i="53"/>
  <c r="I162" i="53"/>
  <c r="G162" i="53"/>
  <c r="J161" i="53"/>
  <c r="I161" i="53"/>
  <c r="G161" i="53"/>
  <c r="J160" i="53"/>
  <c r="I160" i="53"/>
  <c r="G160" i="53"/>
  <c r="J159" i="53"/>
  <c r="I159" i="53"/>
  <c r="G159" i="53"/>
  <c r="J158" i="53"/>
  <c r="I158" i="53"/>
  <c r="G158" i="53"/>
  <c r="J157" i="53"/>
  <c r="I157" i="53"/>
  <c r="G157" i="53"/>
  <c r="J156" i="53"/>
  <c r="I156" i="53"/>
  <c r="G156" i="53"/>
  <c r="J155" i="53"/>
  <c r="I155" i="53"/>
  <c r="G155" i="53"/>
  <c r="J154" i="53"/>
  <c r="I154" i="53"/>
  <c r="G154" i="53"/>
  <c r="J153" i="53"/>
  <c r="I153" i="53"/>
  <c r="G153" i="53"/>
  <c r="J152" i="53"/>
  <c r="I152" i="53"/>
  <c r="G152" i="53"/>
  <c r="J151" i="53"/>
  <c r="I151" i="53"/>
  <c r="G151" i="53"/>
  <c r="J150" i="53"/>
  <c r="I150" i="53"/>
  <c r="G150" i="53"/>
  <c r="J149" i="53"/>
  <c r="I149" i="53"/>
  <c r="G149" i="53"/>
  <c r="J148" i="53"/>
  <c r="I148" i="53"/>
  <c r="G148" i="53"/>
  <c r="J147" i="53"/>
  <c r="I147" i="53"/>
  <c r="G147" i="53"/>
  <c r="J146" i="53"/>
  <c r="I146" i="53"/>
  <c r="G146" i="53"/>
  <c r="J145" i="53"/>
  <c r="I145" i="53"/>
  <c r="G145" i="53"/>
  <c r="J144" i="53"/>
  <c r="I144" i="53"/>
  <c r="G144" i="53"/>
  <c r="J143" i="53"/>
  <c r="I143" i="53"/>
  <c r="G143" i="53"/>
  <c r="J142" i="53"/>
  <c r="I142" i="53"/>
  <c r="G142" i="53"/>
  <c r="J141" i="53"/>
  <c r="I141" i="53"/>
  <c r="G141" i="53"/>
  <c r="J140" i="53"/>
  <c r="I140" i="53"/>
  <c r="G140" i="53"/>
  <c r="J139" i="53"/>
  <c r="I139" i="53"/>
  <c r="G139" i="53"/>
  <c r="J138" i="53"/>
  <c r="I138" i="53"/>
  <c r="G138" i="53"/>
  <c r="J137" i="53"/>
  <c r="I137" i="53"/>
  <c r="G137" i="53"/>
  <c r="J136" i="53"/>
  <c r="I136" i="53"/>
  <c r="G136" i="53"/>
  <c r="J135" i="53"/>
  <c r="I135" i="53"/>
  <c r="G135" i="53"/>
  <c r="J134" i="53"/>
  <c r="I134" i="53"/>
  <c r="G134" i="53"/>
  <c r="J133" i="53"/>
  <c r="I133" i="53"/>
  <c r="G133" i="53"/>
  <c r="J132" i="53"/>
  <c r="I132" i="53"/>
  <c r="G132" i="53"/>
  <c r="J131" i="53"/>
  <c r="I131" i="53"/>
  <c r="G131" i="53"/>
  <c r="J130" i="53"/>
  <c r="I130" i="53"/>
  <c r="G130" i="53"/>
  <c r="J129" i="53"/>
  <c r="I129" i="53"/>
  <c r="G129" i="53"/>
  <c r="J128" i="53"/>
  <c r="I128" i="53"/>
  <c r="G128" i="53"/>
  <c r="J127" i="53"/>
  <c r="I127" i="53"/>
  <c r="G127" i="53"/>
  <c r="J126" i="53"/>
  <c r="I126" i="53"/>
  <c r="G126" i="53"/>
  <c r="J125" i="53"/>
  <c r="I125" i="53"/>
  <c r="G125" i="53"/>
  <c r="J124" i="53"/>
  <c r="I124" i="53"/>
  <c r="G124" i="53"/>
  <c r="J123" i="53"/>
  <c r="I123" i="53"/>
  <c r="G123" i="53"/>
  <c r="J122" i="53"/>
  <c r="I122" i="53"/>
  <c r="G122" i="53"/>
  <c r="J121" i="53"/>
  <c r="I121" i="53"/>
  <c r="G121" i="53"/>
  <c r="J120" i="53"/>
  <c r="I120" i="53"/>
  <c r="G120" i="53"/>
  <c r="J119" i="53"/>
  <c r="I119" i="53"/>
  <c r="G119" i="53"/>
  <c r="J118" i="53"/>
  <c r="I118" i="53"/>
  <c r="G118" i="53"/>
  <c r="J117" i="53"/>
  <c r="I117" i="53"/>
  <c r="G117" i="53"/>
  <c r="J116" i="53"/>
  <c r="I116" i="53"/>
  <c r="G116" i="53"/>
  <c r="J115" i="53"/>
  <c r="I115" i="53"/>
  <c r="G115" i="53"/>
  <c r="J114" i="53"/>
  <c r="I114" i="53"/>
  <c r="G114" i="53"/>
  <c r="J113" i="53"/>
  <c r="I113" i="53"/>
  <c r="G113" i="53"/>
  <c r="J112" i="53"/>
  <c r="I112" i="53"/>
  <c r="G112" i="53"/>
  <c r="J111" i="53"/>
  <c r="I111" i="53"/>
  <c r="G111" i="53"/>
  <c r="J110" i="53"/>
  <c r="I110" i="53"/>
  <c r="G110" i="53"/>
  <c r="J109" i="53"/>
  <c r="I109" i="53"/>
  <c r="G109" i="53"/>
  <c r="J108" i="53"/>
  <c r="I108" i="53"/>
  <c r="G108" i="53"/>
  <c r="J107" i="53"/>
  <c r="I107" i="53"/>
  <c r="G107" i="53"/>
  <c r="J105" i="53"/>
  <c r="I105" i="53"/>
  <c r="G105" i="53"/>
  <c r="J104" i="53"/>
  <c r="I104" i="53"/>
  <c r="G104" i="53"/>
  <c r="J103" i="53"/>
  <c r="I103" i="53"/>
  <c r="G103" i="53"/>
  <c r="J102" i="53"/>
  <c r="I102" i="53"/>
  <c r="G102" i="53"/>
  <c r="J101" i="53"/>
  <c r="I101" i="53"/>
  <c r="G101" i="53"/>
  <c r="J100" i="53"/>
  <c r="I100" i="53"/>
  <c r="G100" i="53"/>
  <c r="J99" i="53"/>
  <c r="I99" i="53"/>
  <c r="G99" i="53"/>
  <c r="J98" i="53"/>
  <c r="I98" i="53"/>
  <c r="G98" i="53"/>
  <c r="J97" i="53"/>
  <c r="I97" i="53"/>
  <c r="G97" i="53"/>
  <c r="J96" i="53"/>
  <c r="I96" i="53"/>
  <c r="G96" i="53"/>
  <c r="J95" i="53"/>
  <c r="I95" i="53"/>
  <c r="G95" i="53"/>
  <c r="J94" i="53"/>
  <c r="I94" i="53"/>
  <c r="G94" i="53"/>
  <c r="J93" i="53"/>
  <c r="I93" i="53"/>
  <c r="G93" i="53"/>
  <c r="J92" i="53"/>
  <c r="I92" i="53"/>
  <c r="G92" i="53"/>
  <c r="J91" i="53"/>
  <c r="I91" i="53"/>
  <c r="G91" i="53"/>
  <c r="J90" i="53"/>
  <c r="I90" i="53"/>
  <c r="G90" i="53"/>
  <c r="J89" i="53"/>
  <c r="I89" i="53"/>
  <c r="G89" i="53"/>
  <c r="J88" i="53"/>
  <c r="I88" i="53"/>
  <c r="G88" i="53"/>
  <c r="J87" i="53"/>
  <c r="I87" i="53"/>
  <c r="G87" i="53"/>
  <c r="J86" i="53"/>
  <c r="I86" i="53"/>
  <c r="G86" i="53"/>
  <c r="J85" i="53"/>
  <c r="I85" i="53"/>
  <c r="G85" i="53"/>
  <c r="J84" i="53"/>
  <c r="I84" i="53"/>
  <c r="G84" i="53"/>
  <c r="J83" i="53"/>
  <c r="I83" i="53"/>
  <c r="G83" i="53"/>
  <c r="J82" i="53"/>
  <c r="I82" i="53"/>
  <c r="G82" i="53"/>
  <c r="J81" i="53"/>
  <c r="I81" i="53"/>
  <c r="G81" i="53"/>
  <c r="J80" i="53"/>
  <c r="I80" i="53"/>
  <c r="G80" i="53"/>
  <c r="J79" i="53"/>
  <c r="I79" i="53"/>
  <c r="G79" i="53"/>
  <c r="J78" i="53"/>
  <c r="I78" i="53"/>
  <c r="G78" i="53"/>
  <c r="J77" i="53"/>
  <c r="I77" i="53"/>
  <c r="G77" i="53"/>
  <c r="J76" i="53"/>
  <c r="I76" i="53"/>
  <c r="G76" i="53"/>
  <c r="J75" i="53"/>
  <c r="I75" i="53"/>
  <c r="G75" i="53"/>
  <c r="J74" i="53"/>
  <c r="I74" i="53"/>
  <c r="G74" i="53"/>
  <c r="J73" i="53"/>
  <c r="I73" i="53"/>
  <c r="G73" i="53"/>
  <c r="J68" i="53"/>
  <c r="I68" i="53"/>
  <c r="G68" i="53"/>
  <c r="J67" i="53"/>
  <c r="I67" i="53"/>
  <c r="G67" i="53"/>
  <c r="J65" i="53"/>
  <c r="I65" i="53"/>
  <c r="G65" i="53"/>
  <c r="J64" i="53"/>
  <c r="I64" i="53"/>
  <c r="G64" i="53"/>
  <c r="J63" i="53"/>
  <c r="I63" i="53"/>
  <c r="G63" i="53"/>
  <c r="J62" i="53"/>
  <c r="I62" i="53"/>
  <c r="G62" i="53"/>
  <c r="J61" i="53"/>
  <c r="I61" i="53"/>
  <c r="G61" i="53"/>
  <c r="J60" i="53"/>
  <c r="I60" i="53"/>
  <c r="G60" i="53"/>
  <c r="J59" i="53"/>
  <c r="I59" i="53"/>
  <c r="G59" i="53"/>
  <c r="J58" i="53"/>
  <c r="I58" i="53"/>
  <c r="G58" i="53"/>
  <c r="J57" i="53"/>
  <c r="I57" i="53"/>
  <c r="G57" i="53"/>
  <c r="J56" i="53"/>
  <c r="I56" i="53"/>
  <c r="G56" i="53"/>
  <c r="J55" i="53"/>
  <c r="I55" i="53"/>
  <c r="G55" i="53"/>
  <c r="J54" i="53"/>
  <c r="I54" i="53"/>
  <c r="G54" i="53"/>
  <c r="J53" i="53"/>
  <c r="I53" i="53"/>
  <c r="G53" i="53"/>
  <c r="J52" i="53"/>
  <c r="I52" i="53"/>
  <c r="G52" i="53"/>
  <c r="J51" i="53"/>
  <c r="I51" i="53"/>
  <c r="G51" i="53"/>
  <c r="J50" i="53"/>
  <c r="I50" i="53"/>
  <c r="J49" i="53"/>
  <c r="I49" i="53"/>
  <c r="G49" i="53"/>
  <c r="J48" i="53"/>
  <c r="I48" i="53"/>
  <c r="G48" i="53"/>
  <c r="J47" i="53"/>
  <c r="I47" i="53"/>
  <c r="J46" i="53"/>
  <c r="I46" i="53"/>
  <c r="G46" i="53"/>
  <c r="J45" i="53"/>
  <c r="I45" i="53"/>
  <c r="G45" i="53"/>
  <c r="J44" i="53"/>
  <c r="I44" i="53"/>
  <c r="G44" i="53"/>
  <c r="J43" i="53"/>
  <c r="I43" i="53"/>
  <c r="G43" i="53"/>
  <c r="J42" i="53"/>
  <c r="I42" i="53"/>
  <c r="G42" i="53"/>
  <c r="J41" i="53"/>
  <c r="I41" i="53"/>
  <c r="G41" i="53"/>
  <c r="J40" i="53"/>
  <c r="I40" i="53"/>
  <c r="G40" i="53"/>
  <c r="J39" i="53"/>
  <c r="I39" i="53"/>
  <c r="G39" i="53"/>
  <c r="J38" i="53"/>
  <c r="I38" i="53"/>
  <c r="G38" i="53"/>
  <c r="J37" i="53"/>
  <c r="I37" i="53"/>
  <c r="G37" i="53"/>
  <c r="J36" i="53"/>
  <c r="I36" i="53"/>
  <c r="G36" i="53"/>
  <c r="J35" i="53"/>
  <c r="I35" i="53"/>
  <c r="G35" i="53"/>
  <c r="J34" i="53"/>
  <c r="I34" i="53"/>
  <c r="G34" i="53"/>
  <c r="J33" i="53"/>
  <c r="I33" i="53"/>
  <c r="G33" i="53"/>
  <c r="J32" i="53"/>
  <c r="I32" i="53"/>
  <c r="G32" i="53"/>
  <c r="J31" i="53"/>
  <c r="I31" i="53"/>
  <c r="G31" i="53"/>
  <c r="J30" i="53"/>
  <c r="I30" i="53"/>
  <c r="G30" i="53"/>
  <c r="J29" i="53"/>
  <c r="I29" i="53"/>
  <c r="G29" i="53"/>
  <c r="J28" i="53"/>
  <c r="I28" i="53"/>
  <c r="G28" i="53"/>
  <c r="J27" i="53"/>
  <c r="I27" i="53"/>
  <c r="G27" i="53"/>
  <c r="J26" i="53"/>
  <c r="I26" i="53"/>
  <c r="G26" i="53"/>
  <c r="J25" i="53"/>
  <c r="I25" i="53"/>
  <c r="G25" i="53"/>
  <c r="J24" i="53"/>
  <c r="I24" i="53"/>
  <c r="G24" i="53"/>
  <c r="J23" i="53"/>
  <c r="I23" i="53"/>
  <c r="G23" i="53"/>
  <c r="J22" i="53"/>
  <c r="I22" i="53"/>
  <c r="G22" i="53"/>
  <c r="J21" i="53"/>
  <c r="I21" i="53"/>
  <c r="G21" i="53"/>
  <c r="J20" i="53"/>
  <c r="I20" i="53"/>
  <c r="G20" i="53"/>
  <c r="J19" i="53"/>
  <c r="I19" i="53"/>
  <c r="G19" i="53"/>
  <c r="J18" i="53"/>
  <c r="I18" i="53"/>
  <c r="G18" i="53"/>
  <c r="J17" i="53"/>
  <c r="I17" i="53"/>
  <c r="G17" i="53"/>
  <c r="J16" i="53"/>
  <c r="I16" i="53"/>
  <c r="G16" i="53"/>
  <c r="J15" i="53"/>
  <c r="I15" i="53"/>
  <c r="G15" i="53"/>
  <c r="J14" i="53"/>
  <c r="I14" i="53"/>
  <c r="G14" i="53"/>
  <c r="J13" i="53"/>
  <c r="I13" i="53"/>
  <c r="G13" i="53"/>
  <c r="J12" i="53"/>
  <c r="I12" i="53"/>
  <c r="G12" i="53"/>
  <c r="J11" i="53"/>
  <c r="I11" i="53"/>
  <c r="G11" i="53"/>
  <c r="J10" i="53"/>
  <c r="I10" i="53"/>
  <c r="G10" i="53"/>
  <c r="J9" i="53"/>
  <c r="I9" i="53"/>
  <c r="J8" i="53"/>
  <c r="I8" i="53"/>
  <c r="J7" i="53"/>
  <c r="I7" i="53"/>
  <c r="G7" i="53"/>
  <c r="J6" i="53"/>
  <c r="I6" i="53"/>
  <c r="G6" i="53"/>
  <c r="J5" i="53"/>
  <c r="I5" i="53"/>
  <c r="G5" i="53"/>
  <c r="J4" i="53"/>
  <c r="I4" i="53"/>
  <c r="G4" i="53"/>
  <c r="J3" i="53"/>
  <c r="I3" i="53"/>
  <c r="G3" i="53"/>
  <c r="J2" i="53"/>
  <c r="I2" i="53"/>
  <c r="G2" i="53"/>
  <c r="D2" i="45" l="1"/>
  <c r="D3" i="45"/>
  <c r="D4" i="45"/>
  <c r="D5" i="45"/>
  <c r="D6" i="45"/>
  <c r="D7" i="45"/>
  <c r="D8" i="45"/>
  <c r="D9" i="45"/>
  <c r="D10" i="45"/>
  <c r="D11" i="45"/>
  <c r="D12" i="45"/>
  <c r="D13" i="45"/>
  <c r="D14" i="45"/>
  <c r="D15" i="45"/>
  <c r="D16" i="45"/>
  <c r="D17" i="45"/>
  <c r="D18" i="45"/>
  <c r="D19" i="45"/>
  <c r="D20" i="45"/>
  <c r="D21" i="45"/>
  <c r="D22" i="45"/>
  <c r="D23" i="45"/>
  <c r="D24" i="45"/>
  <c r="D25" i="45"/>
  <c r="D26" i="45"/>
  <c r="D27" i="45"/>
  <c r="D28" i="45"/>
  <c r="D29" i="45"/>
  <c r="D30" i="45"/>
  <c r="D31" i="45"/>
  <c r="D32" i="45"/>
  <c r="D33" i="45"/>
  <c r="D34" i="45"/>
  <c r="D35" i="45"/>
  <c r="D36" i="45"/>
  <c r="D37" i="45"/>
  <c r="D38" i="45"/>
  <c r="D39" i="45"/>
  <c r="D40" i="45"/>
  <c r="D41" i="45"/>
  <c r="D42" i="45"/>
  <c r="D43" i="45"/>
  <c r="D44" i="45"/>
  <c r="D45" i="45"/>
  <c r="D46" i="45"/>
  <c r="D47" i="45"/>
  <c r="D48" i="45"/>
  <c r="D49" i="45"/>
  <c r="D50" i="45"/>
  <c r="D51" i="45"/>
  <c r="D52" i="45"/>
  <c r="D53" i="45"/>
  <c r="D54" i="45"/>
  <c r="D55" i="45"/>
  <c r="D56" i="45"/>
  <c r="D57" i="45"/>
  <c r="D58" i="45"/>
  <c r="D59" i="45"/>
  <c r="D60" i="45"/>
  <c r="D61" i="45"/>
  <c r="D62" i="45"/>
  <c r="D63" i="45"/>
  <c r="D64" i="45"/>
  <c r="D65" i="45"/>
  <c r="D66" i="45"/>
  <c r="D67" i="45"/>
  <c r="D68" i="45"/>
  <c r="D69" i="45"/>
  <c r="D70" i="45"/>
  <c r="D71" i="45"/>
  <c r="D72" i="45"/>
  <c r="D73" i="45"/>
  <c r="D74" i="45"/>
  <c r="D75" i="45"/>
  <c r="D76" i="45"/>
  <c r="D77" i="45"/>
  <c r="D78" i="45"/>
  <c r="D79" i="45"/>
  <c r="D80" i="45"/>
  <c r="D81" i="45"/>
  <c r="D82" i="45"/>
  <c r="D83" i="45"/>
  <c r="D84" i="45"/>
  <c r="D85" i="45"/>
  <c r="D86" i="45"/>
  <c r="D87" i="45"/>
  <c r="D88" i="45"/>
  <c r="D89" i="45"/>
  <c r="D90" i="45"/>
  <c r="D91" i="45"/>
  <c r="D92" i="45"/>
  <c r="D93" i="45"/>
  <c r="D94" i="45"/>
  <c r="D95" i="45"/>
  <c r="D96" i="45"/>
  <c r="D97" i="45"/>
  <c r="D98" i="45"/>
  <c r="D99" i="45"/>
  <c r="D100" i="45"/>
  <c r="D101" i="45"/>
  <c r="D102" i="45"/>
  <c r="D103" i="45"/>
  <c r="D104" i="45"/>
  <c r="D105" i="45"/>
  <c r="D106" i="45"/>
  <c r="D107" i="45"/>
  <c r="D108" i="45"/>
  <c r="D109" i="45"/>
  <c r="D110" i="45"/>
  <c r="D111" i="45"/>
  <c r="D112" i="45"/>
  <c r="D113" i="45"/>
  <c r="D114" i="45"/>
  <c r="D115" i="45"/>
  <c r="D116" i="45"/>
  <c r="D117" i="45"/>
  <c r="D118" i="45"/>
  <c r="D119" i="45"/>
  <c r="D120" i="45"/>
  <c r="D121" i="45"/>
  <c r="D122" i="45"/>
  <c r="D123" i="45"/>
  <c r="D124" i="45"/>
  <c r="D125" i="45"/>
  <c r="D126" i="45"/>
  <c r="D127" i="45"/>
  <c r="D128" i="45"/>
  <c r="D129" i="45"/>
  <c r="D130" i="45"/>
  <c r="D131" i="45"/>
  <c r="D132" i="45"/>
  <c r="D133" i="45"/>
  <c r="D134" i="45"/>
  <c r="D135" i="45"/>
  <c r="D136" i="45"/>
  <c r="D137" i="45"/>
  <c r="D138" i="45"/>
  <c r="D139" i="45"/>
  <c r="D140" i="45"/>
  <c r="D141" i="45"/>
  <c r="D142" i="45"/>
  <c r="D143" i="45"/>
  <c r="D144" i="45"/>
  <c r="D145" i="45"/>
  <c r="D146" i="45"/>
  <c r="D147" i="45"/>
  <c r="D148" i="45"/>
  <c r="D149" i="45"/>
  <c r="D150" i="45"/>
  <c r="D151" i="45"/>
  <c r="D152" i="45"/>
  <c r="D153" i="45"/>
  <c r="D154" i="45"/>
  <c r="D155" i="45"/>
  <c r="D156" i="45"/>
  <c r="D157" i="45"/>
  <c r="D158" i="45"/>
  <c r="D159" i="45"/>
  <c r="D160" i="45"/>
  <c r="D161" i="45"/>
  <c r="D162" i="45"/>
  <c r="D163" i="45"/>
  <c r="D164" i="45"/>
  <c r="D165" i="45"/>
  <c r="D166" i="45"/>
  <c r="D167" i="45"/>
  <c r="D168" i="45"/>
  <c r="D169" i="45"/>
  <c r="D170" i="45"/>
  <c r="D171" i="45"/>
  <c r="D172" i="45"/>
  <c r="D173" i="45"/>
  <c r="D174" i="45"/>
  <c r="D175" i="45"/>
  <c r="D176" i="45"/>
  <c r="D177" i="45"/>
  <c r="D178" i="45"/>
  <c r="D179" i="45"/>
  <c r="D180" i="45"/>
  <c r="D181" i="45"/>
  <c r="D182" i="45"/>
  <c r="D183" i="45"/>
  <c r="D184" i="45"/>
  <c r="D185" i="45"/>
  <c r="D186" i="45"/>
  <c r="D187" i="45"/>
  <c r="D188" i="45"/>
  <c r="D189" i="45"/>
  <c r="D190" i="45"/>
  <c r="D191" i="45"/>
  <c r="D192" i="45"/>
  <c r="D193" i="45"/>
  <c r="D194" i="45"/>
  <c r="D195" i="45"/>
  <c r="D196" i="45"/>
  <c r="D197" i="45"/>
  <c r="D198" i="45"/>
  <c r="D199" i="45"/>
  <c r="D200" i="45"/>
  <c r="D201" i="45"/>
  <c r="D202" i="45"/>
  <c r="D203" i="45"/>
  <c r="D204" i="45"/>
  <c r="D205" i="45"/>
  <c r="D206" i="45"/>
  <c r="D207" i="45"/>
  <c r="D208" i="45"/>
  <c r="D209" i="45"/>
  <c r="D210" i="45"/>
  <c r="D211" i="45"/>
  <c r="D212" i="45"/>
  <c r="D213" i="45"/>
  <c r="D214" i="45"/>
  <c r="D215" i="45"/>
  <c r="D216" i="45"/>
  <c r="D217" i="45"/>
  <c r="D218" i="45"/>
  <c r="D219" i="45"/>
  <c r="D220" i="45"/>
  <c r="D221" i="45"/>
  <c r="D222" i="45"/>
  <c r="D223" i="45"/>
  <c r="D224" i="45"/>
  <c r="D225" i="45"/>
  <c r="D226" i="45"/>
  <c r="D227" i="45"/>
  <c r="D228" i="45"/>
  <c r="D229" i="45"/>
  <c r="D230" i="45"/>
  <c r="D231" i="45"/>
  <c r="D232" i="45"/>
  <c r="D233" i="45"/>
  <c r="D234" i="45"/>
  <c r="D235" i="45"/>
  <c r="D236" i="45"/>
  <c r="D237" i="45"/>
  <c r="D238" i="45"/>
  <c r="D239" i="45"/>
  <c r="D240" i="45"/>
  <c r="D241" i="45"/>
  <c r="D242" i="45"/>
  <c r="D243" i="45"/>
  <c r="D244" i="45"/>
  <c r="D245" i="45"/>
  <c r="D246" i="45"/>
  <c r="D247" i="45"/>
  <c r="D248" i="45"/>
  <c r="D249" i="45"/>
  <c r="D250" i="45"/>
  <c r="D251" i="45"/>
  <c r="D252" i="45"/>
  <c r="D253" i="45"/>
  <c r="D254" i="45"/>
  <c r="D255" i="45"/>
  <c r="D256" i="45"/>
  <c r="D257" i="45"/>
  <c r="D258" i="45"/>
  <c r="D259" i="45"/>
  <c r="D260" i="45"/>
  <c r="D261" i="45"/>
  <c r="D262" i="45"/>
  <c r="D263" i="45"/>
  <c r="D264" i="45"/>
  <c r="D265" i="45"/>
  <c r="D266" i="45"/>
  <c r="D267" i="45"/>
  <c r="D268" i="45"/>
  <c r="D269" i="45"/>
  <c r="D270" i="45"/>
  <c r="D271" i="45"/>
  <c r="D272" i="45"/>
  <c r="D273" i="45"/>
  <c r="D274" i="45"/>
  <c r="D275" i="45"/>
  <c r="D276" i="45"/>
  <c r="D277" i="45"/>
  <c r="D278" i="45"/>
  <c r="D279" i="45"/>
  <c r="D280" i="45"/>
  <c r="D281" i="45"/>
  <c r="D282" i="45"/>
  <c r="D283" i="45"/>
  <c r="D284" i="45"/>
  <c r="D285" i="45"/>
  <c r="D286" i="45"/>
  <c r="D287" i="45"/>
  <c r="D288" i="45"/>
  <c r="D289" i="45"/>
  <c r="D290" i="45"/>
  <c r="D291" i="45"/>
  <c r="D292" i="45"/>
  <c r="D293" i="45"/>
  <c r="D294" i="45"/>
  <c r="D295" i="45"/>
  <c r="D296" i="45"/>
  <c r="D297" i="45"/>
  <c r="D298" i="45"/>
  <c r="D299" i="45"/>
  <c r="D300" i="45"/>
  <c r="D301" i="45"/>
  <c r="D302" i="45"/>
  <c r="D303" i="45"/>
  <c r="D304" i="45"/>
  <c r="D305" i="45"/>
  <c r="D306" i="45"/>
  <c r="D307" i="45"/>
  <c r="D308" i="45"/>
  <c r="D309" i="45"/>
  <c r="D310" i="45"/>
  <c r="D311" i="45"/>
  <c r="D312" i="45"/>
  <c r="D313" i="45"/>
  <c r="D314" i="45"/>
  <c r="D315" i="45"/>
  <c r="D316" i="45"/>
  <c r="D317" i="45"/>
  <c r="D318" i="45"/>
  <c r="D319" i="45"/>
  <c r="D320" i="45"/>
  <c r="D321" i="45"/>
  <c r="D322" i="45"/>
  <c r="D323" i="45"/>
  <c r="D324" i="45"/>
  <c r="D325" i="45"/>
  <c r="D326" i="45"/>
  <c r="D327" i="45"/>
  <c r="D328" i="45"/>
  <c r="D329" i="45"/>
  <c r="D330" i="45"/>
  <c r="D331" i="45"/>
  <c r="D332" i="45"/>
  <c r="D333" i="45"/>
  <c r="D334" i="45"/>
  <c r="D335" i="45"/>
  <c r="D336" i="45"/>
  <c r="D337" i="45"/>
  <c r="D338" i="45"/>
  <c r="D339" i="45"/>
  <c r="D340" i="45"/>
  <c r="A3" i="44"/>
  <c r="A4" i="44" s="1"/>
  <c r="A5" i="44" s="1"/>
  <c r="A6" i="44" s="1"/>
  <c r="A7" i="44" s="1"/>
  <c r="A8" i="44" s="1"/>
  <c r="A9" i="44" s="1"/>
  <c r="A10" i="44" s="1"/>
  <c r="A11" i="44" s="1"/>
  <c r="A12" i="44" s="1"/>
  <c r="A13" i="44" s="1"/>
  <c r="A14" i="44" s="1"/>
  <c r="A15" i="44" s="1"/>
  <c r="A16" i="44" s="1"/>
  <c r="A17" i="44" s="1"/>
  <c r="A18" i="44" s="1"/>
  <c r="A19" i="44" s="1"/>
  <c r="A20" i="44" s="1"/>
  <c r="A21" i="44" s="1"/>
  <c r="A22" i="44" s="1"/>
  <c r="A23" i="44" s="1"/>
  <c r="A24" i="44" s="1"/>
  <c r="A25" i="44" s="1"/>
  <c r="A26" i="44" s="1"/>
  <c r="A27" i="44" s="1"/>
  <c r="A28" i="44" s="1"/>
  <c r="A29" i="44" s="1"/>
  <c r="A30" i="44" s="1"/>
  <c r="A31" i="44" s="1"/>
  <c r="A32" i="44" s="1"/>
  <c r="A33" i="44" s="1"/>
  <c r="A34" i="44" s="1"/>
  <c r="A35" i="44" s="1"/>
  <c r="A36" i="44" s="1"/>
  <c r="A37" i="44" s="1"/>
  <c r="A38" i="44" s="1"/>
  <c r="A39" i="44" s="1"/>
  <c r="A40" i="44" s="1"/>
  <c r="A41" i="44" s="1"/>
  <c r="A42" i="44" s="1"/>
  <c r="A43" i="44" s="1"/>
  <c r="A44" i="44" s="1"/>
  <c r="A45" i="44" s="1"/>
  <c r="A46" i="44" s="1"/>
  <c r="A47" i="44" s="1"/>
  <c r="A48" i="44" s="1"/>
  <c r="A49" i="44" s="1"/>
  <c r="A50" i="44" s="1"/>
  <c r="A51" i="44" s="1"/>
  <c r="A52" i="44" s="1"/>
  <c r="A53" i="44" s="1"/>
  <c r="A54" i="44" s="1"/>
  <c r="A55" i="44" s="1"/>
  <c r="A56" i="44" s="1"/>
  <c r="A57" i="44" s="1"/>
  <c r="A58" i="44" s="1"/>
  <c r="A59" i="44" s="1"/>
  <c r="A60" i="44" s="1"/>
  <c r="A61" i="44" s="1"/>
  <c r="A62" i="44" s="1"/>
  <c r="A63" i="44" s="1"/>
  <c r="A64" i="44" s="1"/>
  <c r="A65" i="44" s="1"/>
  <c r="A66" i="44" s="1"/>
  <c r="A67" i="44" s="1"/>
  <c r="A68" i="44" s="1"/>
  <c r="A69" i="44" s="1"/>
  <c r="A70" i="44" s="1"/>
  <c r="A71" i="44" s="1"/>
  <c r="A72" i="44" s="1"/>
  <c r="A73" i="44" s="1"/>
  <c r="A74" i="44" s="1"/>
  <c r="A75" i="44" s="1"/>
  <c r="A76" i="44" s="1"/>
  <c r="A77" i="44" s="1"/>
  <c r="A78" i="44" s="1"/>
  <c r="A79" i="44" s="1"/>
  <c r="A80" i="44" s="1"/>
  <c r="A81" i="44" s="1"/>
  <c r="A82" i="44" s="1"/>
  <c r="A83" i="44" s="1"/>
  <c r="A84" i="44" s="1"/>
  <c r="A85" i="44" s="1"/>
  <c r="A86" i="44" s="1"/>
  <c r="A87" i="44" s="1"/>
  <c r="A88" i="44" s="1"/>
  <c r="A89" i="44" s="1"/>
  <c r="A90" i="44" s="1"/>
  <c r="A91" i="44" s="1"/>
  <c r="A92" i="44" s="1"/>
  <c r="A93" i="44" s="1"/>
  <c r="A94" i="44" s="1"/>
  <c r="A95" i="44" s="1"/>
  <c r="A96" i="44" s="1"/>
  <c r="A97" i="44" s="1"/>
  <c r="A98" i="44" s="1"/>
  <c r="A99" i="44" s="1"/>
  <c r="A100" i="44" s="1"/>
  <c r="A101" i="44" s="1"/>
  <c r="A102" i="44" s="1"/>
  <c r="A103" i="44" s="1"/>
  <c r="A104" i="44" s="1"/>
  <c r="A105" i="44" s="1"/>
  <c r="A106" i="44" s="1"/>
  <c r="A107" i="44" s="1"/>
  <c r="A108" i="44" s="1"/>
  <c r="A109" i="44" s="1"/>
  <c r="A110" i="44" s="1"/>
  <c r="A111" i="44" s="1"/>
  <c r="A112" i="44" s="1"/>
  <c r="A113" i="44" s="1"/>
  <c r="A114" i="44" s="1"/>
  <c r="A115" i="44" s="1"/>
  <c r="A116" i="44" s="1"/>
  <c r="A117" i="44" s="1"/>
  <c r="A118" i="44" s="1"/>
  <c r="A119" i="44" s="1"/>
  <c r="A120" i="44" s="1"/>
  <c r="A121" i="44" s="1"/>
  <c r="A122" i="44" s="1"/>
  <c r="A123" i="44" s="1"/>
  <c r="A124" i="44" s="1"/>
  <c r="A125" i="44" s="1"/>
  <c r="A126" i="44" s="1"/>
  <c r="A127" i="44" s="1"/>
  <c r="A128" i="44" s="1"/>
  <c r="A129" i="44" s="1"/>
  <c r="A130" i="44" s="1"/>
  <c r="A131" i="44" s="1"/>
  <c r="A132" i="44" s="1"/>
  <c r="D34" i="44"/>
  <c r="G6" i="40"/>
  <c r="G8" i="40"/>
  <c r="G9" i="40"/>
  <c r="G10" i="40"/>
  <c r="G11" i="40"/>
  <c r="G13" i="40"/>
  <c r="G14" i="40"/>
  <c r="G15" i="40"/>
  <c r="G16" i="40"/>
  <c r="G17" i="40"/>
  <c r="G18" i="40"/>
  <c r="G19" i="40"/>
  <c r="G20" i="40"/>
  <c r="G25" i="40"/>
  <c r="G26" i="40"/>
  <c r="G27" i="40"/>
  <c r="G28" i="40"/>
  <c r="G29" i="40"/>
  <c r="G30" i="40"/>
  <c r="G31" i="40"/>
  <c r="G32" i="40"/>
  <c r="G33" i="40"/>
  <c r="G35" i="40"/>
  <c r="G36" i="40"/>
  <c r="G37" i="40"/>
  <c r="G38" i="40"/>
  <c r="G39" i="40"/>
  <c r="G40" i="40"/>
  <c r="G41" i="40"/>
  <c r="G42" i="40"/>
  <c r="G43" i="40"/>
  <c r="G44" i="40"/>
  <c r="G46" i="40"/>
  <c r="G47" i="40"/>
  <c r="G48" i="40"/>
  <c r="G49" i="40"/>
  <c r="G52" i="40"/>
  <c r="G53" i="40"/>
  <c r="G54" i="40"/>
  <c r="G55" i="40"/>
  <c r="G56" i="40"/>
  <c r="G57" i="40"/>
  <c r="G58" i="40"/>
  <c r="G59" i="40"/>
  <c r="G60" i="40"/>
  <c r="G61" i="40"/>
  <c r="G62" i="40"/>
  <c r="G63" i="40"/>
  <c r="G64" i="40"/>
  <c r="G65" i="40"/>
  <c r="G66" i="40"/>
  <c r="G67" i="40"/>
  <c r="G68" i="40"/>
  <c r="G69" i="40"/>
  <c r="G70" i="40"/>
  <c r="G71" i="40"/>
  <c r="G72" i="40"/>
  <c r="G73" i="40"/>
  <c r="G74" i="40"/>
  <c r="G75" i="40"/>
  <c r="G76" i="40"/>
  <c r="G77" i="40"/>
  <c r="G78" i="40"/>
  <c r="G79" i="40"/>
  <c r="G80" i="40"/>
  <c r="G81" i="40"/>
  <c r="G82" i="40"/>
  <c r="G83" i="40"/>
  <c r="G84" i="40"/>
  <c r="G85" i="40"/>
  <c r="G86" i="40"/>
  <c r="G87" i="40"/>
  <c r="G88" i="40"/>
  <c r="G89" i="40"/>
  <c r="L89" i="40"/>
  <c r="G90" i="40"/>
  <c r="L90" i="40"/>
  <c r="G91" i="40"/>
  <c r="L91" i="40"/>
  <c r="G92" i="40"/>
  <c r="L92" i="40"/>
  <c r="G93" i="40"/>
  <c r="L93" i="40"/>
  <c r="G94" i="40"/>
  <c r="G95" i="40"/>
  <c r="G96" i="40"/>
  <c r="L96" i="40"/>
  <c r="G97" i="40"/>
  <c r="L97" i="40"/>
  <c r="G98" i="40"/>
  <c r="G99" i="40"/>
  <c r="G100" i="40"/>
  <c r="G101" i="40"/>
  <c r="G102" i="40"/>
  <c r="G103" i="40"/>
  <c r="G104" i="40"/>
  <c r="G105" i="40"/>
  <c r="G106" i="40"/>
  <c r="L106" i="40"/>
  <c r="G107" i="40"/>
  <c r="L107" i="40"/>
  <c r="G108" i="40"/>
  <c r="G109" i="40"/>
  <c r="G110" i="40"/>
  <c r="G111" i="40"/>
  <c r="G113" i="40"/>
  <c r="G114" i="40"/>
  <c r="G115" i="40"/>
  <c r="G126" i="40"/>
  <c r="G129" i="40"/>
  <c r="G130" i="40"/>
  <c r="G131" i="40"/>
  <c r="G132" i="40"/>
  <c r="G133" i="40"/>
  <c r="G134" i="40"/>
  <c r="G135" i="40"/>
  <c r="G136" i="40"/>
  <c r="G139" i="40"/>
  <c r="G140" i="40"/>
  <c r="G141" i="40"/>
  <c r="G142" i="40"/>
  <c r="G143" i="40"/>
  <c r="G144" i="40"/>
  <c r="G145" i="40"/>
  <c r="G146" i="40"/>
  <c r="G148" i="40"/>
  <c r="L148" i="40"/>
  <c r="G149" i="40"/>
  <c r="G150" i="40"/>
  <c r="G151" i="40"/>
  <c r="G152" i="40"/>
  <c r="G153" i="40"/>
  <c r="G154" i="40"/>
  <c r="G155" i="40"/>
  <c r="G156" i="40"/>
  <c r="G157" i="40"/>
  <c r="G158" i="40"/>
  <c r="G159" i="40"/>
  <c r="G160" i="40"/>
  <c r="G161" i="40"/>
  <c r="G162" i="40"/>
  <c r="L162" i="40"/>
  <c r="G163" i="40"/>
  <c r="L163" i="40"/>
  <c r="G164" i="40"/>
  <c r="L164" i="40"/>
  <c r="G165" i="40"/>
  <c r="L165" i="40"/>
  <c r="G166" i="40"/>
  <c r="G167" i="40"/>
  <c r="G168" i="40"/>
  <c r="G169" i="40"/>
  <c r="G170" i="40"/>
  <c r="G177" i="40"/>
  <c r="G178" i="40"/>
  <c r="G179" i="40"/>
  <c r="G180" i="40"/>
  <c r="G181" i="40"/>
  <c r="G182" i="40"/>
  <c r="L182" i="40"/>
  <c r="G183" i="40"/>
  <c r="L183" i="40"/>
  <c r="G184" i="40"/>
  <c r="L184" i="40"/>
  <c r="G185" i="40"/>
  <c r="L185" i="40"/>
  <c r="G186" i="40"/>
  <c r="G187" i="40"/>
  <c r="G188" i="40"/>
  <c r="G189" i="40"/>
  <c r="G190" i="40"/>
  <c r="G191" i="40"/>
  <c r="G192" i="40"/>
  <c r="G193" i="40"/>
  <c r="G194" i="40"/>
  <c r="G195" i="40"/>
  <c r="G196" i="40"/>
  <c r="G197" i="40"/>
  <c r="G198" i="40"/>
  <c r="G201" i="40"/>
  <c r="G202" i="40"/>
  <c r="G203" i="40"/>
  <c r="G204" i="40"/>
  <c r="G205" i="40"/>
  <c r="G206" i="40"/>
  <c r="G207" i="40"/>
  <c r="G208" i="40"/>
  <c r="G209" i="40"/>
  <c r="G211" i="40"/>
  <c r="L211" i="40"/>
  <c r="G212" i="40"/>
  <c r="G213" i="40"/>
  <c r="G214" i="40"/>
  <c r="G216" i="40"/>
  <c r="G217" i="40"/>
  <c r="G211" i="6" l="1"/>
  <c r="E211" i="6"/>
  <c r="C211" i="6"/>
  <c r="G210" i="6"/>
  <c r="E210" i="6"/>
  <c r="C210" i="6"/>
  <c r="G209" i="6"/>
  <c r="E209" i="6"/>
  <c r="C209" i="6"/>
  <c r="G208" i="6"/>
  <c r="E208" i="6"/>
  <c r="C208" i="6"/>
  <c r="G207" i="6"/>
  <c r="E207" i="6"/>
  <c r="C207" i="6"/>
  <c r="G206" i="6"/>
  <c r="E206" i="6"/>
  <c r="C206" i="6"/>
  <c r="G205" i="6"/>
  <c r="E205" i="6"/>
  <c r="C205" i="6"/>
  <c r="G204" i="6"/>
  <c r="E204" i="6"/>
  <c r="C204" i="6"/>
  <c r="G203" i="6"/>
  <c r="E203" i="6"/>
  <c r="C203" i="6"/>
  <c r="G202" i="6"/>
  <c r="E202" i="6"/>
  <c r="C202" i="6"/>
  <c r="G201" i="6"/>
  <c r="E201" i="6"/>
  <c r="C201" i="6"/>
  <c r="G200" i="6"/>
  <c r="E200" i="6"/>
  <c r="C200" i="6"/>
  <c r="G199" i="6"/>
  <c r="E199" i="6"/>
  <c r="C199" i="6"/>
  <c r="G198" i="6"/>
  <c r="E198" i="6"/>
  <c r="C198" i="6"/>
  <c r="G197" i="6"/>
  <c r="E197" i="6"/>
  <c r="C197" i="6"/>
  <c r="G196" i="6"/>
  <c r="E196" i="6"/>
  <c r="C196" i="6"/>
  <c r="G195" i="6"/>
  <c r="E195" i="6"/>
  <c r="C195" i="6"/>
  <c r="G194" i="6"/>
  <c r="E194" i="6"/>
  <c r="C194" i="6"/>
  <c r="G193" i="6"/>
  <c r="E193" i="6"/>
  <c r="C193" i="6"/>
  <c r="G192" i="6"/>
  <c r="E192" i="6"/>
  <c r="C192" i="6"/>
  <c r="G191" i="6"/>
  <c r="E191" i="6"/>
  <c r="C191" i="6"/>
  <c r="G190" i="6"/>
  <c r="E190" i="6"/>
  <c r="C190" i="6"/>
  <c r="G189" i="6"/>
  <c r="E189" i="6"/>
  <c r="C189" i="6"/>
  <c r="G188" i="6"/>
  <c r="E188" i="6"/>
  <c r="C188" i="6"/>
  <c r="G187" i="6"/>
  <c r="E187" i="6"/>
  <c r="C187" i="6"/>
  <c r="G186" i="6"/>
  <c r="E186" i="6"/>
  <c r="C186" i="6"/>
  <c r="G185" i="6"/>
  <c r="E185" i="6"/>
  <c r="C185" i="6"/>
  <c r="G184" i="6"/>
  <c r="E184" i="6"/>
  <c r="C184" i="6"/>
  <c r="G183" i="6"/>
  <c r="E183" i="6"/>
  <c r="C183" i="6"/>
  <c r="G182" i="6"/>
  <c r="E182" i="6"/>
  <c r="C182" i="6"/>
  <c r="G181" i="6"/>
  <c r="E181" i="6"/>
  <c r="C181" i="6"/>
  <c r="G180" i="6"/>
  <c r="E180" i="6"/>
  <c r="C180" i="6"/>
  <c r="G179" i="6"/>
  <c r="E179" i="6"/>
  <c r="C179" i="6"/>
  <c r="G178" i="6"/>
  <c r="E178" i="6"/>
  <c r="C178" i="6"/>
  <c r="G177" i="6"/>
  <c r="E177" i="6"/>
  <c r="C177" i="6"/>
  <c r="G176" i="6"/>
  <c r="E176" i="6"/>
  <c r="C176" i="6"/>
  <c r="G175" i="6"/>
  <c r="E175" i="6"/>
  <c r="C175" i="6"/>
  <c r="G174" i="6"/>
  <c r="E174" i="6"/>
  <c r="C174" i="6"/>
  <c r="G173" i="6"/>
  <c r="E173" i="6"/>
  <c r="C173" i="6"/>
  <c r="G172" i="6"/>
  <c r="E172" i="6"/>
  <c r="C172" i="6"/>
  <c r="G171" i="6"/>
  <c r="E171" i="6"/>
  <c r="C171" i="6"/>
  <c r="G170" i="6"/>
  <c r="E170" i="6"/>
  <c r="C170" i="6"/>
  <c r="G169" i="6"/>
  <c r="E169" i="6"/>
  <c r="C169" i="6"/>
  <c r="G168" i="6"/>
  <c r="E168" i="6"/>
  <c r="C168" i="6"/>
  <c r="G167" i="6"/>
  <c r="E167" i="6"/>
  <c r="C167" i="6"/>
  <c r="G166" i="6"/>
  <c r="E166" i="6"/>
  <c r="C166" i="6"/>
  <c r="G165" i="6"/>
  <c r="E165" i="6"/>
  <c r="C165" i="6"/>
  <c r="G164" i="6"/>
  <c r="E164" i="6"/>
  <c r="C164" i="6"/>
  <c r="G163" i="6"/>
  <c r="E163" i="6"/>
  <c r="C163" i="6"/>
  <c r="G162" i="6"/>
  <c r="E162" i="6"/>
  <c r="C162" i="6"/>
  <c r="G161" i="6"/>
  <c r="E161" i="6"/>
  <c r="C161" i="6"/>
  <c r="G160" i="6"/>
  <c r="E160" i="6"/>
  <c r="C160" i="6"/>
  <c r="G159" i="6"/>
  <c r="E159" i="6"/>
  <c r="C159" i="6"/>
  <c r="G158" i="6"/>
  <c r="E158" i="6"/>
  <c r="C158" i="6"/>
  <c r="G157" i="6"/>
  <c r="E157" i="6"/>
  <c r="C157" i="6"/>
  <c r="G156" i="6"/>
  <c r="E156" i="6"/>
  <c r="C156" i="6"/>
  <c r="G155" i="6"/>
  <c r="E155" i="6"/>
  <c r="C155" i="6"/>
  <c r="G154" i="6"/>
  <c r="E154" i="6"/>
  <c r="C154" i="6"/>
  <c r="G153" i="6"/>
  <c r="E153" i="6"/>
  <c r="C153" i="6"/>
  <c r="G152" i="6"/>
  <c r="E152" i="6"/>
  <c r="C152" i="6"/>
  <c r="G151" i="6"/>
  <c r="E151" i="6"/>
  <c r="C151" i="6"/>
  <c r="G150" i="6"/>
  <c r="E150" i="6"/>
  <c r="C150" i="6"/>
  <c r="G149" i="6"/>
  <c r="E149" i="6"/>
  <c r="C149" i="6"/>
  <c r="G148" i="6"/>
  <c r="E148" i="6"/>
  <c r="C148" i="6"/>
  <c r="G147" i="6"/>
  <c r="E147" i="6"/>
  <c r="C147" i="6"/>
  <c r="G146" i="6"/>
  <c r="E146" i="6"/>
  <c r="C146" i="6"/>
  <c r="G145" i="6"/>
  <c r="E145" i="6"/>
  <c r="C145" i="6"/>
  <c r="G144" i="6"/>
  <c r="E144" i="6"/>
  <c r="C144" i="6"/>
  <c r="G143" i="6"/>
  <c r="E143" i="6"/>
  <c r="C143" i="6"/>
  <c r="G142" i="6"/>
  <c r="E142" i="6"/>
  <c r="C142" i="6"/>
  <c r="G141" i="6"/>
  <c r="E141" i="6"/>
  <c r="C141" i="6"/>
  <c r="G140" i="6"/>
  <c r="E140" i="6"/>
  <c r="C140" i="6"/>
  <c r="G139" i="6"/>
  <c r="E139" i="6"/>
  <c r="C139" i="6"/>
  <c r="G138" i="6"/>
  <c r="E138" i="6"/>
  <c r="C138" i="6"/>
  <c r="G137" i="6"/>
  <c r="E137" i="6"/>
  <c r="C137" i="6"/>
  <c r="G136" i="6"/>
  <c r="E136" i="6"/>
  <c r="C136" i="6"/>
  <c r="G135" i="6"/>
  <c r="E135" i="6"/>
  <c r="C135" i="6"/>
  <c r="G134" i="6"/>
  <c r="E134" i="6"/>
  <c r="C134" i="6"/>
  <c r="G133" i="6"/>
  <c r="E133" i="6"/>
  <c r="C133" i="6"/>
  <c r="G132" i="6"/>
  <c r="E132" i="6"/>
  <c r="C132" i="6"/>
  <c r="G131" i="6"/>
  <c r="E131" i="6"/>
  <c r="C131" i="6"/>
  <c r="G130" i="6"/>
  <c r="E130" i="6"/>
  <c r="C130" i="6"/>
  <c r="G129" i="6"/>
  <c r="E129" i="6"/>
  <c r="C129" i="6"/>
  <c r="G128" i="6"/>
  <c r="E128" i="6"/>
  <c r="C128" i="6"/>
  <c r="G127" i="6"/>
  <c r="E127" i="6"/>
  <c r="C127" i="6"/>
  <c r="G126" i="6"/>
  <c r="E126" i="6"/>
  <c r="C126" i="6"/>
  <c r="G125" i="6"/>
  <c r="E125" i="6"/>
  <c r="C125" i="6"/>
  <c r="G124" i="6"/>
  <c r="E124" i="6"/>
  <c r="C124" i="6"/>
  <c r="G123" i="6"/>
  <c r="E123" i="6"/>
  <c r="C123" i="6"/>
  <c r="G122" i="6"/>
  <c r="E122" i="6"/>
  <c r="C122" i="6"/>
  <c r="G121" i="6"/>
  <c r="E121" i="6"/>
  <c r="C121" i="6"/>
  <c r="G120" i="6"/>
  <c r="E120" i="6"/>
  <c r="C120" i="6"/>
  <c r="G119" i="6"/>
  <c r="E119" i="6"/>
  <c r="C119" i="6"/>
  <c r="G118" i="6"/>
  <c r="E118" i="6"/>
  <c r="C118" i="6"/>
  <c r="G117" i="6"/>
  <c r="E117" i="6"/>
  <c r="C117" i="6"/>
  <c r="G116" i="6"/>
  <c r="E116" i="6"/>
  <c r="C116" i="6"/>
  <c r="G115" i="6"/>
  <c r="E115" i="6"/>
  <c r="C115" i="6"/>
  <c r="G114" i="6"/>
  <c r="E114" i="6"/>
  <c r="C114" i="6"/>
  <c r="G113" i="6"/>
  <c r="E113" i="6"/>
  <c r="C113" i="6"/>
  <c r="G112" i="6"/>
  <c r="E112" i="6"/>
  <c r="C112" i="6"/>
  <c r="G111" i="6"/>
  <c r="E111" i="6"/>
  <c r="C111" i="6"/>
  <c r="G110" i="6"/>
  <c r="E110" i="6"/>
  <c r="C110" i="6"/>
  <c r="G109" i="6"/>
  <c r="E109" i="6"/>
  <c r="C109" i="6"/>
  <c r="G108" i="6"/>
  <c r="E108" i="6"/>
  <c r="C108" i="6"/>
  <c r="G107" i="6"/>
  <c r="E107" i="6"/>
  <c r="C107" i="6"/>
  <c r="G106" i="6"/>
  <c r="E106" i="6"/>
  <c r="C106" i="6"/>
  <c r="G105" i="6"/>
  <c r="E105" i="6"/>
  <c r="C105" i="6"/>
  <c r="G104" i="6"/>
  <c r="E104" i="6"/>
  <c r="C104" i="6"/>
  <c r="G103" i="6"/>
  <c r="E103" i="6"/>
  <c r="C103" i="6"/>
  <c r="G102" i="6"/>
  <c r="E102" i="6"/>
  <c r="C102" i="6"/>
  <c r="G101" i="6"/>
  <c r="E101" i="6"/>
  <c r="C101" i="6"/>
  <c r="G100" i="6"/>
  <c r="E100" i="6"/>
  <c r="C100" i="6"/>
  <c r="G99" i="6"/>
  <c r="E99" i="6"/>
  <c r="C99" i="6"/>
  <c r="G98" i="6"/>
  <c r="E98" i="6"/>
  <c r="C98" i="6"/>
  <c r="G97" i="6"/>
  <c r="E97" i="6"/>
  <c r="C97" i="6"/>
  <c r="G96" i="6"/>
  <c r="E96" i="6"/>
  <c r="C96" i="6"/>
  <c r="G95" i="6"/>
  <c r="E95" i="6"/>
  <c r="C95" i="6"/>
  <c r="G94" i="6"/>
  <c r="E94" i="6"/>
  <c r="C94" i="6"/>
  <c r="G93" i="6"/>
  <c r="E93" i="6"/>
  <c r="C93" i="6"/>
  <c r="G92" i="6"/>
  <c r="E92" i="6"/>
  <c r="C92" i="6"/>
  <c r="G91" i="6"/>
  <c r="E91" i="6"/>
  <c r="C91" i="6"/>
  <c r="G90" i="6"/>
  <c r="E90" i="6"/>
  <c r="C90" i="6"/>
  <c r="G89" i="6"/>
  <c r="E89" i="6"/>
  <c r="C89" i="6"/>
  <c r="G88" i="6"/>
  <c r="E88" i="6"/>
  <c r="C88" i="6"/>
  <c r="G87" i="6"/>
  <c r="E87" i="6"/>
  <c r="C87" i="6"/>
  <c r="G86" i="6"/>
  <c r="E86" i="6"/>
  <c r="C86" i="6"/>
  <c r="G85" i="6"/>
  <c r="E85" i="6"/>
  <c r="C85" i="6"/>
  <c r="G84" i="6"/>
  <c r="E84" i="6"/>
  <c r="C84" i="6"/>
  <c r="G83" i="6"/>
  <c r="E83" i="6"/>
  <c r="C83" i="6"/>
  <c r="G82" i="6"/>
  <c r="E82" i="6"/>
  <c r="C82" i="6"/>
  <c r="G81" i="6"/>
  <c r="E81" i="6"/>
  <c r="C81" i="6"/>
  <c r="G80" i="6"/>
  <c r="E80" i="6"/>
  <c r="C80" i="6"/>
  <c r="G79" i="6"/>
  <c r="E79" i="6"/>
  <c r="C79" i="6"/>
  <c r="G78" i="6"/>
  <c r="E78" i="6"/>
  <c r="C78" i="6"/>
  <c r="G77" i="6"/>
  <c r="E77" i="6"/>
  <c r="C77" i="6"/>
  <c r="G76" i="6"/>
  <c r="E76" i="6"/>
  <c r="C76" i="6"/>
  <c r="G75" i="6"/>
  <c r="E75" i="6"/>
  <c r="C75" i="6"/>
  <c r="G74" i="6"/>
  <c r="E74" i="6"/>
  <c r="C74" i="6"/>
  <c r="G73" i="6"/>
  <c r="E73" i="6"/>
  <c r="C73" i="6"/>
  <c r="G72" i="6"/>
  <c r="E72" i="6"/>
  <c r="C72" i="6"/>
  <c r="G71" i="6"/>
  <c r="E71" i="6"/>
  <c r="C71" i="6"/>
  <c r="G70" i="6"/>
  <c r="E70" i="6"/>
  <c r="C70" i="6"/>
  <c r="G69" i="6"/>
  <c r="E69" i="6"/>
  <c r="C69" i="6"/>
  <c r="G68" i="6"/>
  <c r="E68" i="6"/>
  <c r="C68" i="6"/>
  <c r="G67" i="6"/>
  <c r="E67" i="6"/>
  <c r="C67" i="6"/>
  <c r="G66" i="6"/>
  <c r="E66" i="6"/>
  <c r="C66" i="6"/>
  <c r="G65" i="6"/>
  <c r="E65" i="6"/>
  <c r="C65" i="6"/>
  <c r="G64" i="6"/>
  <c r="E64" i="6"/>
  <c r="C64" i="6"/>
  <c r="G63" i="6"/>
  <c r="E63" i="6"/>
  <c r="C63" i="6"/>
  <c r="G62" i="6"/>
  <c r="E62" i="6"/>
  <c r="C62" i="6"/>
  <c r="G61" i="6"/>
  <c r="E61" i="6"/>
  <c r="C61" i="6"/>
  <c r="G60" i="6"/>
  <c r="E60" i="6"/>
  <c r="C60" i="6"/>
  <c r="G59" i="6"/>
  <c r="E59" i="6"/>
  <c r="C59" i="6"/>
  <c r="G58" i="6"/>
  <c r="E58" i="6"/>
  <c r="C58" i="6"/>
  <c r="G57" i="6"/>
  <c r="E57" i="6"/>
  <c r="C57" i="6"/>
  <c r="G56" i="6"/>
  <c r="E56" i="6"/>
  <c r="C56" i="6"/>
  <c r="G55" i="6"/>
  <c r="E55" i="6"/>
  <c r="C55" i="6"/>
  <c r="G54" i="6"/>
  <c r="E54" i="6"/>
  <c r="C54" i="6"/>
  <c r="G53" i="6"/>
  <c r="E53" i="6"/>
  <c r="C53" i="6"/>
  <c r="G52" i="6"/>
  <c r="E52" i="6"/>
  <c r="C52" i="6"/>
  <c r="G51" i="6"/>
  <c r="E51" i="6"/>
  <c r="C51" i="6"/>
  <c r="G50" i="6"/>
  <c r="E50" i="6"/>
  <c r="C50" i="6"/>
  <c r="G49" i="6"/>
  <c r="E49" i="6"/>
  <c r="C49" i="6"/>
  <c r="G48" i="6"/>
  <c r="E48" i="6"/>
  <c r="C48" i="6"/>
  <c r="G47" i="6"/>
  <c r="E47" i="6"/>
  <c r="C47" i="6"/>
  <c r="G46" i="6"/>
  <c r="E46" i="6"/>
  <c r="C46" i="6"/>
  <c r="G45" i="6"/>
  <c r="E45" i="6"/>
  <c r="C45" i="6"/>
  <c r="G44" i="6"/>
  <c r="E44" i="6"/>
  <c r="C44" i="6"/>
  <c r="G43" i="6"/>
  <c r="E43" i="6"/>
  <c r="C43" i="6"/>
  <c r="G42" i="6"/>
  <c r="E42" i="6"/>
  <c r="C42" i="6"/>
  <c r="G41" i="6"/>
  <c r="E41" i="6"/>
  <c r="C41" i="6"/>
  <c r="G40" i="6"/>
  <c r="E40" i="6"/>
  <c r="C40" i="6"/>
  <c r="G39" i="6"/>
  <c r="E39" i="6"/>
  <c r="C39" i="6"/>
  <c r="G38" i="6"/>
  <c r="E38" i="6"/>
  <c r="C38" i="6"/>
  <c r="G37" i="6"/>
  <c r="E37" i="6"/>
  <c r="C37" i="6"/>
  <c r="G36" i="6"/>
  <c r="E36" i="6"/>
  <c r="C36" i="6"/>
  <c r="G35" i="6"/>
  <c r="E35" i="6"/>
  <c r="C35" i="6"/>
  <c r="G34" i="6"/>
  <c r="E34" i="6"/>
  <c r="C34" i="6"/>
  <c r="G33" i="6"/>
  <c r="E33" i="6"/>
  <c r="C33" i="6"/>
  <c r="G32" i="6"/>
  <c r="E32" i="6"/>
  <c r="C32" i="6"/>
  <c r="G31" i="6"/>
  <c r="E31" i="6"/>
  <c r="C31" i="6"/>
  <c r="G30" i="6"/>
  <c r="E30" i="6"/>
  <c r="C30" i="6"/>
  <c r="G29" i="6"/>
  <c r="E29" i="6"/>
  <c r="C29" i="6"/>
  <c r="G28" i="6"/>
  <c r="E28" i="6"/>
  <c r="C28" i="6"/>
  <c r="G27" i="6"/>
  <c r="E27" i="6"/>
  <c r="C27" i="6"/>
  <c r="G26" i="6"/>
  <c r="E26" i="6"/>
  <c r="C26" i="6"/>
  <c r="G25" i="6"/>
  <c r="E25" i="6"/>
  <c r="C25" i="6"/>
  <c r="G24" i="6"/>
  <c r="E24" i="6"/>
  <c r="C24" i="6"/>
  <c r="G23" i="6"/>
  <c r="E23" i="6"/>
  <c r="C23" i="6"/>
  <c r="G22" i="6"/>
  <c r="E22" i="6"/>
  <c r="C22" i="6"/>
  <c r="G21" i="6"/>
  <c r="E21" i="6"/>
  <c r="C21" i="6"/>
  <c r="G20" i="6"/>
  <c r="E20" i="6"/>
  <c r="C20" i="6"/>
  <c r="G19" i="6"/>
  <c r="E19" i="6"/>
  <c r="C19" i="6"/>
  <c r="G18" i="6"/>
  <c r="E18" i="6"/>
  <c r="C18" i="6"/>
  <c r="G17" i="6"/>
  <c r="E17" i="6"/>
  <c r="C17" i="6"/>
  <c r="G16" i="6"/>
  <c r="E16" i="6"/>
  <c r="C16" i="6"/>
  <c r="G15" i="6"/>
  <c r="E15" i="6"/>
  <c r="C15" i="6"/>
  <c r="G14" i="6"/>
  <c r="E14" i="6"/>
  <c r="C14" i="6"/>
  <c r="G13" i="6"/>
  <c r="E13" i="6"/>
  <c r="C13" i="6"/>
  <c r="G12" i="6"/>
  <c r="E12" i="6"/>
  <c r="C12" i="6"/>
  <c r="G11" i="6"/>
  <c r="E11" i="6"/>
  <c r="C11" i="6"/>
  <c r="G10" i="6"/>
  <c r="E10" i="6"/>
  <c r="C10" i="6"/>
  <c r="G9" i="6"/>
  <c r="E9" i="6"/>
  <c r="C9" i="6"/>
  <c r="G8" i="6"/>
  <c r="E8" i="6"/>
  <c r="C8" i="6"/>
  <c r="G7" i="6"/>
  <c r="E7" i="6"/>
  <c r="C7" i="6"/>
  <c r="G6" i="6"/>
  <c r="E6" i="6"/>
  <c r="C6" i="6"/>
  <c r="G5" i="6"/>
  <c r="E5" i="6"/>
  <c r="C5" i="6"/>
  <c r="G4" i="6"/>
  <c r="E4" i="6"/>
  <c r="C4" i="6"/>
  <c r="G3" i="6"/>
  <c r="E3" i="6"/>
  <c r="C3" i="6"/>
  <c r="G2" i="6"/>
  <c r="E2" i="6"/>
  <c r="C2" i="6"/>
  <c r="H23" i="4"/>
  <c r="H22" i="4"/>
  <c r="H21" i="4"/>
  <c r="H20" i="4"/>
  <c r="G20" i="4"/>
  <c r="H16" i="4"/>
  <c r="H15" i="4"/>
  <c r="G15" i="4"/>
  <c r="M5" i="4"/>
  <c r="H5" i="4"/>
  <c r="M4" i="4"/>
  <c r="H4" i="4"/>
  <c r="M3" i="4"/>
  <c r="H3" i="4"/>
  <c r="G3" i="4"/>
  <c r="L10" i="4" l="1"/>
  <c r="P10" i="4" s="1"/>
  <c r="I24" i="4"/>
  <c r="I18" i="4"/>
  <c r="I7" i="4"/>
  <c r="L12" i="4"/>
  <c r="P12" i="4" s="1"/>
  <c r="I26" i="4" l="1"/>
  <c r="L8" i="4"/>
  <c r="L11" i="4" s="1"/>
  <c r="L13" i="4" l="1"/>
</calcChain>
</file>

<file path=xl/comments1.xml><?xml version="1.0" encoding="utf-8"?>
<comments xmlns="http://schemas.openxmlformats.org/spreadsheetml/2006/main">
  <authors>
    <author>Alex Maina Macharia</author>
    <author>Duncan Mwangi Kiberu</author>
  </authors>
  <commentList>
    <comment ref="C210" authorId="0" shapeId="0">
      <text>
        <r>
          <rPr>
            <b/>
            <sz val="9"/>
            <color indexed="81"/>
            <rFont val="Tahoma"/>
            <family val="2"/>
          </rPr>
          <t>Alex Maina Macharia:</t>
        </r>
        <r>
          <rPr>
            <sz val="9"/>
            <color indexed="81"/>
            <rFont val="Tahoma"/>
            <family val="2"/>
          </rPr>
          <t xml:space="preserve">
(Fiorano)</t>
        </r>
      </text>
    </comment>
    <comment ref="C236" authorId="0" shapeId="0">
      <text>
        <r>
          <rPr>
            <b/>
            <sz val="9"/>
            <color indexed="81"/>
            <rFont val="Tahoma"/>
            <family val="2"/>
          </rPr>
          <t>Alex Maina Macharia:</t>
        </r>
        <r>
          <rPr>
            <sz val="9"/>
            <color indexed="81"/>
            <rFont val="Tahoma"/>
            <family val="2"/>
          </rPr>
          <t xml:space="preserve">
Is this Server or Client compatibility. If server we should include options for Linux and Unix. If client we should include Windows 7, 8, 10.</t>
        </r>
      </text>
    </comment>
    <comment ref="C248" authorId="1" shapeId="0">
      <text>
        <r>
          <rPr>
            <b/>
            <sz val="9"/>
            <color indexed="81"/>
            <rFont val="Tahoma"/>
            <family val="2"/>
          </rPr>
          <t>Duncan Mwangi Kiberu:</t>
        </r>
        <r>
          <rPr>
            <sz val="9"/>
            <color indexed="81"/>
            <rFont val="Tahoma"/>
            <family val="2"/>
          </rPr>
          <t xml:space="preserve">
can we simply put that it must comply with Bank's password policy and the put the excerpt here</t>
        </r>
      </text>
    </comment>
  </commentList>
</comments>
</file>

<file path=xl/comments2.xml><?xml version="1.0" encoding="utf-8"?>
<comments xmlns="http://schemas.openxmlformats.org/spreadsheetml/2006/main">
  <authors>
    <author>ITOUMBOU Raoul</author>
  </authors>
  <commentList>
    <comment ref="E85" authorId="0" shapeId="0">
      <text>
        <r>
          <rPr>
            <b/>
            <sz val="9"/>
            <color rgb="FF000000"/>
            <rFont val="Tahoma"/>
            <family val="2"/>
          </rPr>
          <t>Sidi Kone:</t>
        </r>
        <r>
          <rPr>
            <sz val="9"/>
            <color rgb="FF000000"/>
            <rFont val="Tahoma"/>
            <family val="2"/>
          </rPr>
          <t xml:space="preserve">
Consider market trends</t>
        </r>
      </text>
    </comment>
    <comment ref="E86" authorId="0" shapeId="0">
      <text>
        <r>
          <rPr>
            <b/>
            <sz val="9"/>
            <color rgb="FF000000"/>
            <rFont val="Tahoma"/>
            <family val="2"/>
          </rPr>
          <t xml:space="preserve">Sidi Kone:
</t>
        </r>
        <r>
          <rPr>
            <sz val="9"/>
            <color rgb="FF000000"/>
            <rFont val="Tahoma"/>
            <family val="2"/>
          </rPr>
          <t>Consider market trends</t>
        </r>
      </text>
    </comment>
    <comment ref="E89" authorId="0" shapeId="0">
      <text>
        <r>
          <rPr>
            <b/>
            <sz val="9"/>
            <color rgb="FF000000"/>
            <rFont val="Tahoma"/>
            <family val="2"/>
          </rPr>
          <t>Sidi Kone:</t>
        </r>
        <r>
          <rPr>
            <sz val="9"/>
            <color rgb="FF000000"/>
            <rFont val="Tahoma"/>
            <family val="2"/>
          </rPr>
          <t xml:space="preserve">
Consider market trends</t>
        </r>
      </text>
    </comment>
    <comment ref="E90" authorId="0" shapeId="0">
      <text>
        <r>
          <rPr>
            <b/>
            <sz val="9"/>
            <color rgb="FF000000"/>
            <rFont val="Tahoma"/>
            <family val="2"/>
          </rPr>
          <t xml:space="preserve">Sidi Kone:
</t>
        </r>
        <r>
          <rPr>
            <sz val="9"/>
            <color rgb="FF000000"/>
            <rFont val="Tahoma"/>
            <family val="2"/>
          </rPr>
          <t>Consider market trends</t>
        </r>
      </text>
    </comment>
    <comment ref="E93" authorId="0" shapeId="0">
      <text>
        <r>
          <rPr>
            <b/>
            <sz val="9"/>
            <color rgb="FF000000"/>
            <rFont val="Tahoma"/>
            <family val="2"/>
          </rPr>
          <t>Sidi Kone:</t>
        </r>
        <r>
          <rPr>
            <sz val="9"/>
            <color rgb="FF000000"/>
            <rFont val="Tahoma"/>
            <family val="2"/>
          </rPr>
          <t xml:space="preserve">
Consider market trends</t>
        </r>
      </text>
    </comment>
    <comment ref="E94" authorId="0" shapeId="0">
      <text>
        <r>
          <rPr>
            <b/>
            <sz val="9"/>
            <color rgb="FF000000"/>
            <rFont val="Tahoma"/>
            <family val="2"/>
          </rPr>
          <t xml:space="preserve">Sidi Kone:
</t>
        </r>
        <r>
          <rPr>
            <sz val="9"/>
            <color rgb="FF000000"/>
            <rFont val="Tahoma"/>
            <family val="2"/>
          </rPr>
          <t>Consider market trends</t>
        </r>
      </text>
    </comment>
    <comment ref="E97" authorId="0" shapeId="0">
      <text>
        <r>
          <rPr>
            <b/>
            <sz val="9"/>
            <color rgb="FF000000"/>
            <rFont val="Tahoma"/>
            <family val="2"/>
          </rPr>
          <t>Sidi Kone:</t>
        </r>
        <r>
          <rPr>
            <sz val="9"/>
            <color rgb="FF000000"/>
            <rFont val="Tahoma"/>
            <family val="2"/>
          </rPr>
          <t xml:space="preserve">
Consider market trends</t>
        </r>
      </text>
    </comment>
    <comment ref="E98" authorId="0" shapeId="0">
      <text>
        <r>
          <rPr>
            <b/>
            <sz val="9"/>
            <color rgb="FF000000"/>
            <rFont val="Tahoma"/>
            <family val="2"/>
          </rPr>
          <t xml:space="preserve">Sidi Kone:
</t>
        </r>
        <r>
          <rPr>
            <sz val="9"/>
            <color rgb="FF000000"/>
            <rFont val="Tahoma"/>
            <family val="2"/>
          </rPr>
          <t>Consider market trends</t>
        </r>
      </text>
    </comment>
    <comment ref="E101" authorId="0" shapeId="0">
      <text>
        <r>
          <rPr>
            <b/>
            <sz val="9"/>
            <color rgb="FF000000"/>
            <rFont val="Tahoma"/>
            <family val="2"/>
          </rPr>
          <t>Sidi Kone:</t>
        </r>
        <r>
          <rPr>
            <sz val="9"/>
            <color rgb="FF000000"/>
            <rFont val="Tahoma"/>
            <family val="2"/>
          </rPr>
          <t xml:space="preserve">
Consider market trends</t>
        </r>
      </text>
    </comment>
    <comment ref="E102" authorId="0" shapeId="0">
      <text>
        <r>
          <rPr>
            <b/>
            <sz val="9"/>
            <color rgb="FF000000"/>
            <rFont val="Tahoma"/>
            <family val="2"/>
          </rPr>
          <t xml:space="preserve">Sidi Kone:
</t>
        </r>
        <r>
          <rPr>
            <sz val="9"/>
            <color rgb="FF000000"/>
            <rFont val="Tahoma"/>
            <family val="2"/>
          </rPr>
          <t>Consider market trends</t>
        </r>
      </text>
    </comment>
  </commentList>
</comments>
</file>

<file path=xl/comments3.xml><?xml version="1.0" encoding="utf-8"?>
<comments xmlns="http://schemas.openxmlformats.org/spreadsheetml/2006/main">
  <authors>
    <author>ITOUMBOU Raoul</author>
  </authors>
  <commentList>
    <comment ref="C85" authorId="0" shapeId="0">
      <text>
        <r>
          <rPr>
            <b/>
            <sz val="9"/>
            <color rgb="FF000000"/>
            <rFont val="Tahoma"/>
            <family val="2"/>
          </rPr>
          <t>Sidi Kone:</t>
        </r>
        <r>
          <rPr>
            <sz val="9"/>
            <color rgb="FF000000"/>
            <rFont val="Tahoma"/>
            <family val="2"/>
          </rPr>
          <t xml:space="preserve">
Consider market trends</t>
        </r>
      </text>
    </comment>
    <comment ref="C86" authorId="0" shapeId="0">
      <text>
        <r>
          <rPr>
            <b/>
            <sz val="9"/>
            <color rgb="FF000000"/>
            <rFont val="Tahoma"/>
            <family val="2"/>
          </rPr>
          <t xml:space="preserve">Sidi Kone:
</t>
        </r>
        <r>
          <rPr>
            <sz val="9"/>
            <color rgb="FF000000"/>
            <rFont val="Tahoma"/>
            <family val="2"/>
          </rPr>
          <t>Consider market trends</t>
        </r>
      </text>
    </comment>
    <comment ref="C89" authorId="0" shapeId="0">
      <text>
        <r>
          <rPr>
            <b/>
            <sz val="9"/>
            <color rgb="FF000000"/>
            <rFont val="Tahoma"/>
            <family val="2"/>
          </rPr>
          <t>Sidi Kone:</t>
        </r>
        <r>
          <rPr>
            <sz val="9"/>
            <color rgb="FF000000"/>
            <rFont val="Tahoma"/>
            <family val="2"/>
          </rPr>
          <t xml:space="preserve">
Consider market trends</t>
        </r>
      </text>
    </comment>
    <comment ref="C90" authorId="0" shapeId="0">
      <text>
        <r>
          <rPr>
            <b/>
            <sz val="9"/>
            <color rgb="FF000000"/>
            <rFont val="Tahoma"/>
            <family val="2"/>
          </rPr>
          <t xml:space="preserve">Sidi Kone:
</t>
        </r>
        <r>
          <rPr>
            <sz val="9"/>
            <color rgb="FF000000"/>
            <rFont val="Tahoma"/>
            <family val="2"/>
          </rPr>
          <t>Consider market trends</t>
        </r>
      </text>
    </comment>
    <comment ref="C93" authorId="0" shapeId="0">
      <text>
        <r>
          <rPr>
            <b/>
            <sz val="9"/>
            <color rgb="FF000000"/>
            <rFont val="Tahoma"/>
            <family val="2"/>
          </rPr>
          <t>Sidi Kone:</t>
        </r>
        <r>
          <rPr>
            <sz val="9"/>
            <color rgb="FF000000"/>
            <rFont val="Tahoma"/>
            <family val="2"/>
          </rPr>
          <t xml:space="preserve">
Consider market trends</t>
        </r>
      </text>
    </comment>
    <comment ref="C94" authorId="0" shapeId="0">
      <text>
        <r>
          <rPr>
            <b/>
            <sz val="9"/>
            <color rgb="FF000000"/>
            <rFont val="Tahoma"/>
            <family val="2"/>
          </rPr>
          <t xml:space="preserve">Sidi Kone:
</t>
        </r>
        <r>
          <rPr>
            <sz val="9"/>
            <color rgb="FF000000"/>
            <rFont val="Tahoma"/>
            <family val="2"/>
          </rPr>
          <t>Consider market trends</t>
        </r>
      </text>
    </comment>
    <comment ref="C97" authorId="0" shapeId="0">
      <text>
        <r>
          <rPr>
            <b/>
            <sz val="9"/>
            <color rgb="FF000000"/>
            <rFont val="Tahoma"/>
            <family val="2"/>
          </rPr>
          <t>Sidi Kone:</t>
        </r>
        <r>
          <rPr>
            <sz val="9"/>
            <color rgb="FF000000"/>
            <rFont val="Tahoma"/>
            <family val="2"/>
          </rPr>
          <t xml:space="preserve">
Consider market trends</t>
        </r>
      </text>
    </comment>
    <comment ref="C98" authorId="0" shapeId="0">
      <text>
        <r>
          <rPr>
            <b/>
            <sz val="9"/>
            <color rgb="FF000000"/>
            <rFont val="Tahoma"/>
            <family val="2"/>
          </rPr>
          <t xml:space="preserve">Sidi Kone:
</t>
        </r>
        <r>
          <rPr>
            <sz val="9"/>
            <color rgb="FF000000"/>
            <rFont val="Tahoma"/>
            <family val="2"/>
          </rPr>
          <t>Consider market trends</t>
        </r>
      </text>
    </comment>
    <comment ref="C101" authorId="0" shapeId="0">
      <text>
        <r>
          <rPr>
            <b/>
            <sz val="9"/>
            <color rgb="FF000000"/>
            <rFont val="Tahoma"/>
            <family val="2"/>
          </rPr>
          <t>Sidi Kone:</t>
        </r>
        <r>
          <rPr>
            <sz val="9"/>
            <color rgb="FF000000"/>
            <rFont val="Tahoma"/>
            <family val="2"/>
          </rPr>
          <t xml:space="preserve">
Consider market trends</t>
        </r>
      </text>
    </comment>
    <comment ref="C102" authorId="0" shapeId="0">
      <text>
        <r>
          <rPr>
            <b/>
            <sz val="9"/>
            <color rgb="FF000000"/>
            <rFont val="Tahoma"/>
            <family val="2"/>
          </rPr>
          <t xml:space="preserve">Sidi Kone:
</t>
        </r>
        <r>
          <rPr>
            <sz val="9"/>
            <color rgb="FF000000"/>
            <rFont val="Tahoma"/>
            <family val="2"/>
          </rPr>
          <t>Consider market trends</t>
        </r>
      </text>
    </comment>
  </commentList>
</comments>
</file>

<file path=xl/comments4.xml><?xml version="1.0" encoding="utf-8"?>
<comments xmlns="http://schemas.openxmlformats.org/spreadsheetml/2006/main">
  <authors>
    <author>Joachim Kinyua Thuranira</author>
    <author>user</author>
    <author>Jane Wamuya Karanja</author>
  </authors>
  <commentList>
    <comment ref="H8" authorId="0" shapeId="0">
      <text>
        <r>
          <rPr>
            <b/>
            <sz val="9"/>
            <color indexed="81"/>
            <rFont val="Tahoma"/>
            <family val="2"/>
          </rPr>
          <t>Joachim Kinyua Thuranira:</t>
        </r>
        <r>
          <rPr>
            <sz val="9"/>
            <color indexed="81"/>
            <rFont val="Tahoma"/>
            <family val="2"/>
          </rPr>
          <t xml:space="preserve">
Blank during CIF creation</t>
        </r>
      </text>
    </comment>
    <comment ref="L11" authorId="1" shapeId="0">
      <text>
        <r>
          <rPr>
            <b/>
            <sz val="9"/>
            <color indexed="81"/>
            <rFont val="Tahoma"/>
            <family val="2"/>
          </rPr>
          <t>user:</t>
        </r>
        <r>
          <rPr>
            <sz val="9"/>
            <color indexed="81"/>
            <rFont val="Tahoma"/>
            <family val="2"/>
          </rPr>
          <t xml:space="preserve">
combine with Type of Corporate
</t>
        </r>
      </text>
    </comment>
    <comment ref="H16" authorId="0" shapeId="0">
      <text>
        <r>
          <rPr>
            <b/>
            <sz val="9"/>
            <color indexed="81"/>
            <rFont val="Tahoma"/>
            <family val="2"/>
          </rPr>
          <t>Joachim Kinyua Thuranira:</t>
        </r>
        <r>
          <rPr>
            <sz val="9"/>
            <color indexed="81"/>
            <rFont val="Tahoma"/>
            <family val="2"/>
          </rPr>
          <t xml:space="preserve">
Fiirst Land line Number input on the first box and first mobile number input on the second box</t>
        </r>
      </text>
    </comment>
    <comment ref="H36" authorId="0" shapeId="0">
      <text>
        <r>
          <rPr>
            <b/>
            <sz val="9"/>
            <color indexed="81"/>
            <rFont val="Tahoma"/>
            <family val="2"/>
          </rPr>
          <t>Joachim Kinyua Thuranira:</t>
        </r>
        <r>
          <rPr>
            <sz val="9"/>
            <color indexed="81"/>
            <rFont val="Tahoma"/>
            <family val="2"/>
          </rPr>
          <t xml:space="preserve">
No input by user currently. But during mofication, if populated user has to remove content to proceed
</t>
        </r>
      </text>
    </comment>
    <comment ref="H42" authorId="0" shapeId="0">
      <text>
        <r>
          <rPr>
            <b/>
            <sz val="9"/>
            <color indexed="81"/>
            <rFont val="Tahoma"/>
            <family val="2"/>
          </rPr>
          <t>Joachim Kinyua Thuranira:</t>
        </r>
        <r>
          <rPr>
            <sz val="9"/>
            <color indexed="81"/>
            <rFont val="Tahoma"/>
            <family val="2"/>
          </rPr>
          <t xml:space="preserve">
No direct user input on this field. Once a CIF is closed, the flag automaticaaly changes to Y
</t>
        </r>
      </text>
    </comment>
    <comment ref="H46" authorId="0" shapeId="0">
      <text>
        <r>
          <rPr>
            <b/>
            <sz val="9"/>
            <color indexed="81"/>
            <rFont val="Tahoma"/>
            <family val="2"/>
          </rPr>
          <t>Joachim Kinyua Thuranira:</t>
        </r>
        <r>
          <rPr>
            <sz val="9"/>
            <color indexed="81"/>
            <rFont val="Tahoma"/>
            <family val="2"/>
          </rPr>
          <t xml:space="preserve">
In finacle, when CIF is input the introducer name populates automaticaly</t>
        </r>
      </text>
    </comment>
    <comment ref="H49" authorId="0" shapeId="0">
      <text>
        <r>
          <rPr>
            <b/>
            <sz val="9"/>
            <color indexed="81"/>
            <rFont val="Tahoma"/>
            <family val="2"/>
          </rPr>
          <t>Joachim Kinyua Thuranira:</t>
        </r>
        <r>
          <rPr>
            <sz val="9"/>
            <color indexed="81"/>
            <rFont val="Tahoma"/>
            <family val="2"/>
          </rPr>
          <t xml:space="preserve">
In finacle, when CIF is input the introducer name populates automaticaly</t>
        </r>
      </text>
    </comment>
    <comment ref="I55" authorId="2" shapeId="0">
      <text>
        <r>
          <rPr>
            <b/>
            <sz val="9"/>
            <color indexed="81"/>
            <rFont val="Tahoma"/>
            <family val="2"/>
          </rPr>
          <t>Jane Wamuya Karanja:</t>
        </r>
        <r>
          <rPr>
            <sz val="9"/>
            <color indexed="81"/>
            <rFont val="Tahoma"/>
            <family val="2"/>
          </rPr>
          <t xml:space="preserve">
Is this a duplication?</t>
        </r>
      </text>
    </comment>
    <comment ref="I56" authorId="2" shapeId="0">
      <text>
        <r>
          <rPr>
            <b/>
            <sz val="9"/>
            <color indexed="81"/>
            <rFont val="Tahoma"/>
            <family val="2"/>
          </rPr>
          <t>Jane Wamuya Karanja:</t>
        </r>
        <r>
          <rPr>
            <sz val="9"/>
            <color indexed="81"/>
            <rFont val="Tahoma"/>
            <family val="2"/>
          </rPr>
          <t xml:space="preserve">
Is this a duplication?</t>
        </r>
      </text>
    </comment>
    <comment ref="H61" authorId="0" shapeId="0">
      <text>
        <r>
          <rPr>
            <b/>
            <sz val="9"/>
            <color indexed="81"/>
            <rFont val="Tahoma"/>
            <family val="2"/>
          </rPr>
          <t>Joachim Kinyua Thuranira:</t>
        </r>
        <r>
          <rPr>
            <sz val="9"/>
            <color indexed="81"/>
            <rFont val="Tahoma"/>
            <family val="2"/>
          </rPr>
          <t xml:space="preserve">
Fiirst Land line Number input on the first box and first mobile number input on the second box</t>
        </r>
      </text>
    </comment>
    <comment ref="H62" authorId="0" shapeId="0">
      <text>
        <r>
          <rPr>
            <b/>
            <sz val="9"/>
            <color indexed="81"/>
            <rFont val="Tahoma"/>
            <family val="2"/>
          </rPr>
          <t>Joachim Kinyua Thuranira:</t>
        </r>
        <r>
          <rPr>
            <sz val="9"/>
            <color indexed="81"/>
            <rFont val="Tahoma"/>
            <family val="2"/>
          </rPr>
          <t xml:space="preserve">
Fiirst Land line Number input on the first box and first mobile number input on the second box</t>
        </r>
      </text>
    </comment>
    <comment ref="L62" authorId="0" shapeId="0">
      <text>
        <r>
          <rPr>
            <b/>
            <sz val="9"/>
            <color indexed="81"/>
            <rFont val="Tahoma"/>
            <family val="2"/>
          </rPr>
          <t>Joachim Kinyua Thuranira:</t>
        </r>
        <r>
          <rPr>
            <sz val="9"/>
            <color indexed="81"/>
            <rFont val="Tahoma"/>
            <family val="2"/>
          </rPr>
          <t xml:space="preserve">
Fiirst Land line Number input on the first box and first mobile number input on the second box</t>
        </r>
      </text>
    </comment>
    <comment ref="H85" authorId="0" shapeId="0">
      <text>
        <r>
          <rPr>
            <b/>
            <sz val="9"/>
            <color indexed="81"/>
            <rFont val="Tahoma"/>
            <family val="2"/>
          </rPr>
          <t>Joachim Kinyua Thuranira:</t>
        </r>
        <r>
          <rPr>
            <sz val="9"/>
            <color indexed="81"/>
            <rFont val="Tahoma"/>
            <family val="2"/>
          </rPr>
          <t xml:space="preserve">
Tanzania and Ugandan PIN for customers put here</t>
        </r>
      </text>
    </comment>
    <comment ref="L111" authorId="0" shapeId="0">
      <text>
        <r>
          <rPr>
            <b/>
            <sz val="9"/>
            <color indexed="81"/>
            <rFont val="Tahoma"/>
            <family val="2"/>
          </rPr>
          <t>Joachim Kinyua Thuranira:</t>
        </r>
        <r>
          <rPr>
            <sz val="9"/>
            <color indexed="81"/>
            <rFont val="Tahoma"/>
            <family val="2"/>
          </rPr>
          <t xml:space="preserve">
Daily Notifications for selected accounts and swift statement for correspondent banks.</t>
        </r>
      </text>
    </comment>
    <comment ref="H139" authorId="0" shapeId="0">
      <text>
        <r>
          <rPr>
            <b/>
            <sz val="9"/>
            <color indexed="81"/>
            <rFont val="Tahoma"/>
            <family val="2"/>
          </rPr>
          <t>Joachim Kinyua Thuranira:</t>
        </r>
        <r>
          <rPr>
            <sz val="9"/>
            <color indexed="81"/>
            <rFont val="Tahoma"/>
            <family val="2"/>
          </rPr>
          <t xml:space="preserve">
Refers to guardian's Adress
</t>
        </r>
      </text>
    </comment>
    <comment ref="H140" authorId="0" shapeId="0">
      <text>
        <r>
          <rPr>
            <b/>
            <sz val="9"/>
            <color indexed="81"/>
            <rFont val="Tahoma"/>
            <family val="2"/>
          </rPr>
          <t>Joachim Kinyua Thuranira:</t>
        </r>
        <r>
          <rPr>
            <sz val="9"/>
            <color indexed="81"/>
            <rFont val="Tahoma"/>
            <family val="2"/>
          </rPr>
          <t xml:space="preserve">
Refers to guardian's Adress
</t>
        </r>
      </text>
    </comment>
    <comment ref="L140" authorId="0" shapeId="0">
      <text>
        <r>
          <rPr>
            <b/>
            <sz val="9"/>
            <color indexed="81"/>
            <rFont val="Tahoma"/>
            <family val="2"/>
          </rPr>
          <t>Joachim Kinyua Thuranira:</t>
        </r>
        <r>
          <rPr>
            <sz val="9"/>
            <color indexed="81"/>
            <rFont val="Tahoma"/>
            <family val="2"/>
          </rPr>
          <t xml:space="preserve">
Refers to guardian's Adress
</t>
        </r>
      </text>
    </comment>
    <comment ref="H141" authorId="0" shapeId="0">
      <text>
        <r>
          <rPr>
            <b/>
            <sz val="9"/>
            <color indexed="81"/>
            <rFont val="Tahoma"/>
            <family val="2"/>
          </rPr>
          <t>Joachim Kinyua Thuranira:</t>
        </r>
        <r>
          <rPr>
            <sz val="9"/>
            <color indexed="81"/>
            <rFont val="Tahoma"/>
            <family val="2"/>
          </rPr>
          <t xml:space="preserve">
Refers to guardian's Adress
</t>
        </r>
      </text>
    </comment>
    <comment ref="H142" authorId="0" shapeId="0">
      <text>
        <r>
          <rPr>
            <b/>
            <sz val="9"/>
            <color indexed="81"/>
            <rFont val="Tahoma"/>
            <family val="2"/>
          </rPr>
          <t>Joachim Kinyua Thuranira:</t>
        </r>
        <r>
          <rPr>
            <sz val="9"/>
            <color indexed="81"/>
            <rFont val="Tahoma"/>
            <family val="2"/>
          </rPr>
          <t xml:space="preserve">
Refers to guardian's Adress
</t>
        </r>
      </text>
    </comment>
    <comment ref="I171" authorId="0" shapeId="0">
      <text>
        <r>
          <rPr>
            <b/>
            <sz val="9"/>
            <color indexed="81"/>
            <rFont val="Tahoma"/>
            <family val="2"/>
          </rPr>
          <t>Joachim Kinyua Thuranira:</t>
        </r>
        <r>
          <rPr>
            <sz val="9"/>
            <color indexed="81"/>
            <rFont val="Tahoma"/>
            <family val="2"/>
          </rPr>
          <t xml:space="preserve">
CLARIFY
</t>
        </r>
      </text>
    </comment>
    <comment ref="L214" authorId="1" shapeId="0">
      <text>
        <r>
          <rPr>
            <b/>
            <sz val="9"/>
            <color indexed="81"/>
            <rFont val="Tahoma"/>
            <family val="2"/>
          </rPr>
          <t>user:</t>
        </r>
        <r>
          <rPr>
            <sz val="9"/>
            <color indexed="81"/>
            <rFont val="Tahoma"/>
            <family val="2"/>
          </rPr>
          <t xml:space="preserve">
merged with ID no
</t>
        </r>
      </text>
    </comment>
    <comment ref="L217" authorId="0" shapeId="0">
      <text>
        <r>
          <rPr>
            <b/>
            <sz val="9"/>
            <color indexed="81"/>
            <rFont val="Tahoma"/>
            <family val="2"/>
          </rPr>
          <t>Joachim Kinyua Thuranira:</t>
        </r>
        <r>
          <rPr>
            <sz val="9"/>
            <color indexed="81"/>
            <rFont val="Tahoma"/>
            <family val="2"/>
          </rPr>
          <t xml:space="preserve">
Thuranira:
Suggested to be Existing CIF to take care of all types existing customers</t>
        </r>
      </text>
    </comment>
  </commentList>
</comments>
</file>

<file path=xl/comments5.xml><?xml version="1.0" encoding="utf-8"?>
<comments xmlns="http://schemas.openxmlformats.org/spreadsheetml/2006/main">
  <authors>
    <author>Joachim Kinyua Thuranira</author>
    <author>Chhanda Charan Mishra</author>
  </authors>
  <commentList>
    <comment ref="B5" authorId="0" shapeId="0">
      <text>
        <r>
          <rPr>
            <b/>
            <sz val="9"/>
            <color indexed="81"/>
            <rFont val="Tahoma"/>
            <family val="2"/>
          </rPr>
          <t>Joachim Kinyua Thuranira:</t>
        </r>
        <r>
          <rPr>
            <sz val="9"/>
            <color indexed="81"/>
            <rFont val="Tahoma"/>
            <family val="2"/>
          </rPr>
          <t xml:space="preserve">
No Input</t>
        </r>
      </text>
    </comment>
    <comment ref="B10" authorId="0" shapeId="0">
      <text>
        <r>
          <rPr>
            <b/>
            <sz val="9"/>
            <color indexed="81"/>
            <rFont val="Tahoma"/>
            <family val="2"/>
          </rPr>
          <t>Joachim Kinyua Thuranira:</t>
        </r>
        <r>
          <rPr>
            <sz val="9"/>
            <color indexed="81"/>
            <rFont val="Tahoma"/>
            <family val="2"/>
          </rPr>
          <t xml:space="preserve">
No Input by user</t>
        </r>
      </text>
    </comment>
    <comment ref="B33" authorId="1" shapeId="0">
      <text>
        <r>
          <rPr>
            <b/>
            <sz val="9"/>
            <color indexed="81"/>
            <rFont val="Tahoma"/>
            <family val="2"/>
          </rPr>
          <t>Chhanda Charan Mishra:</t>
        </r>
        <r>
          <rPr>
            <sz val="9"/>
            <color indexed="81"/>
            <rFont val="Tahoma"/>
            <family val="2"/>
          </rPr>
          <t xml:space="preserve">
during design please note that a customer can have multiple (undefined number of currencies)</t>
        </r>
      </text>
    </comment>
    <comment ref="B119" authorId="0" shapeId="0">
      <text>
        <r>
          <rPr>
            <b/>
            <sz val="9"/>
            <color indexed="81"/>
            <rFont val="Tahoma"/>
            <family val="2"/>
          </rPr>
          <t>Joachim Kinyua Thuranira:</t>
        </r>
        <r>
          <rPr>
            <sz val="9"/>
            <color indexed="81"/>
            <rFont val="Tahoma"/>
            <family val="2"/>
          </rPr>
          <t xml:space="preserve">
Visit screen</t>
        </r>
      </text>
    </comment>
  </commentList>
</comments>
</file>

<file path=xl/comments6.xml><?xml version="1.0" encoding="utf-8"?>
<comments xmlns="http://schemas.openxmlformats.org/spreadsheetml/2006/main">
  <authors>
    <author>Joachim Kinyua Thuranira</author>
    <author>Chhanda Charan Mishra</author>
  </authors>
  <commentList>
    <comment ref="E2" authorId="0" shapeId="0">
      <text>
        <r>
          <rPr>
            <b/>
            <sz val="9"/>
            <color indexed="81"/>
            <rFont val="Tahoma"/>
            <family val="2"/>
          </rPr>
          <t>Joachim Kinyua Thuranira:</t>
        </r>
        <r>
          <rPr>
            <sz val="9"/>
            <color indexed="81"/>
            <rFont val="Tahoma"/>
            <family val="2"/>
          </rPr>
          <t xml:space="preserve">
Blank during CIF creation</t>
        </r>
      </text>
    </comment>
    <comment ref="E10" authorId="0" shapeId="0">
      <text>
        <r>
          <rPr>
            <b/>
            <sz val="9"/>
            <color indexed="81"/>
            <rFont val="Tahoma"/>
            <family val="2"/>
          </rPr>
          <t>Joachim Kinyua Thuranira:</t>
        </r>
        <r>
          <rPr>
            <sz val="9"/>
            <color indexed="81"/>
            <rFont val="Tahoma"/>
            <family val="2"/>
          </rPr>
          <t xml:space="preserve">
No input by user currently. But during mofication, if populated user has to remove content to proceed
</t>
        </r>
      </text>
    </comment>
    <comment ref="E19" authorId="0" shapeId="0">
      <text>
        <r>
          <rPr>
            <b/>
            <sz val="9"/>
            <color indexed="81"/>
            <rFont val="Tahoma"/>
            <family val="2"/>
          </rPr>
          <t>Joachim Kinyua Thuranira:</t>
        </r>
        <r>
          <rPr>
            <sz val="9"/>
            <color indexed="81"/>
            <rFont val="Tahoma"/>
            <family val="2"/>
          </rPr>
          <t xml:space="preserve">
No direct user input on this field. Once a CIF is closed, the flag automaticaaly changes to Y
</t>
        </r>
      </text>
    </comment>
    <comment ref="E23" authorId="0" shapeId="0">
      <text>
        <r>
          <rPr>
            <b/>
            <sz val="9"/>
            <color indexed="81"/>
            <rFont val="Tahoma"/>
            <family val="2"/>
          </rPr>
          <t>Joachim Kinyua Thuranira:</t>
        </r>
        <r>
          <rPr>
            <sz val="9"/>
            <color indexed="81"/>
            <rFont val="Tahoma"/>
            <family val="2"/>
          </rPr>
          <t xml:space="preserve">
In finacle, when CIF is input the introducer name populates automaticaly</t>
        </r>
      </text>
    </comment>
    <comment ref="E28" authorId="0" shapeId="0">
      <text>
        <r>
          <rPr>
            <b/>
            <sz val="9"/>
            <color indexed="81"/>
            <rFont val="Tahoma"/>
            <family val="2"/>
          </rPr>
          <t>Joachim Kinyua Thuranira:</t>
        </r>
        <r>
          <rPr>
            <sz val="9"/>
            <color indexed="81"/>
            <rFont val="Tahoma"/>
            <family val="2"/>
          </rPr>
          <t xml:space="preserve">
In finacle, when CIF is input the introducer name populates automaticaly</t>
        </r>
      </text>
    </comment>
    <comment ref="E39" authorId="0" shapeId="0">
      <text>
        <r>
          <rPr>
            <b/>
            <sz val="9"/>
            <color indexed="81"/>
            <rFont val="Tahoma"/>
            <family val="2"/>
          </rPr>
          <t>Joachim Kinyua Thuranira:</t>
        </r>
        <r>
          <rPr>
            <sz val="9"/>
            <color indexed="81"/>
            <rFont val="Tahoma"/>
            <family val="2"/>
          </rPr>
          <t xml:space="preserve">
Fiirst Land line Number input on the first box and first mobile number input on the second box</t>
        </r>
      </text>
    </comment>
    <comment ref="E40" authorId="0" shapeId="0">
      <text>
        <r>
          <rPr>
            <b/>
            <sz val="9"/>
            <color indexed="81"/>
            <rFont val="Tahoma"/>
            <family val="2"/>
          </rPr>
          <t>Joachim Kinyua Thuranira:</t>
        </r>
        <r>
          <rPr>
            <sz val="9"/>
            <color indexed="81"/>
            <rFont val="Tahoma"/>
            <family val="2"/>
          </rPr>
          <t xml:space="preserve">
Fiirst Land line Number input on the first box and first mobile number input on the second box</t>
        </r>
      </text>
    </comment>
    <comment ref="E41" authorId="0" shapeId="0">
      <text>
        <r>
          <rPr>
            <b/>
            <sz val="9"/>
            <color indexed="81"/>
            <rFont val="Tahoma"/>
            <family val="2"/>
          </rPr>
          <t>Joachim Kinyua Thuranira:</t>
        </r>
        <r>
          <rPr>
            <sz val="9"/>
            <color indexed="81"/>
            <rFont val="Tahoma"/>
            <family val="2"/>
          </rPr>
          <t xml:space="preserve">
Fiirst Land line Number input on the first box and first mobile number input on the second box</t>
        </r>
      </text>
    </comment>
    <comment ref="E54" authorId="0" shapeId="0">
      <text>
        <r>
          <rPr>
            <b/>
            <sz val="9"/>
            <color indexed="81"/>
            <rFont val="Tahoma"/>
            <family val="2"/>
          </rPr>
          <t>Joachim Kinyua Thuranira:</t>
        </r>
        <r>
          <rPr>
            <sz val="9"/>
            <color indexed="81"/>
            <rFont val="Tahoma"/>
            <family val="2"/>
          </rPr>
          <t xml:space="preserve">
No Input</t>
        </r>
      </text>
    </comment>
    <comment ref="E67" authorId="0" shapeId="0">
      <text>
        <r>
          <rPr>
            <b/>
            <sz val="9"/>
            <color indexed="81"/>
            <rFont val="Tahoma"/>
            <family val="2"/>
          </rPr>
          <t>Joachim Kinyua Thuranira:</t>
        </r>
        <r>
          <rPr>
            <sz val="9"/>
            <color indexed="81"/>
            <rFont val="Tahoma"/>
            <family val="2"/>
          </rPr>
          <t xml:space="preserve">
No Input by user</t>
        </r>
      </text>
    </comment>
    <comment ref="E84" authorId="0" shapeId="0">
      <text>
        <r>
          <rPr>
            <b/>
            <sz val="9"/>
            <color indexed="81"/>
            <rFont val="Tahoma"/>
            <family val="2"/>
          </rPr>
          <t>Joachim Kinyua Thuranira:</t>
        </r>
        <r>
          <rPr>
            <sz val="9"/>
            <color indexed="81"/>
            <rFont val="Tahoma"/>
            <family val="2"/>
          </rPr>
          <t xml:space="preserve">
Tanzania and Ugandan PIN for customers put here</t>
        </r>
      </text>
    </comment>
    <comment ref="E126" authorId="1" shapeId="0">
      <text>
        <r>
          <rPr>
            <b/>
            <sz val="9"/>
            <color indexed="81"/>
            <rFont val="Tahoma"/>
            <family val="2"/>
          </rPr>
          <t>Chhanda Charan Mishra:</t>
        </r>
        <r>
          <rPr>
            <sz val="9"/>
            <color indexed="81"/>
            <rFont val="Tahoma"/>
            <family val="2"/>
          </rPr>
          <t xml:space="preserve">
during design please note that a customer can have multiple (undefined number of currencies)</t>
        </r>
      </text>
    </comment>
    <comment ref="E127" authorId="1" shapeId="0">
      <text>
        <r>
          <rPr>
            <b/>
            <sz val="9"/>
            <color indexed="81"/>
            <rFont val="Tahoma"/>
            <family val="2"/>
          </rPr>
          <t>Chhanda Charan Mishra:</t>
        </r>
        <r>
          <rPr>
            <sz val="9"/>
            <color indexed="81"/>
            <rFont val="Tahoma"/>
            <family val="2"/>
          </rPr>
          <t xml:space="preserve">
during design please note that a customer can have multiple (undefined number of currencies)</t>
        </r>
      </text>
    </comment>
    <comment ref="E141" authorId="0" shapeId="0">
      <text>
        <r>
          <rPr>
            <b/>
            <sz val="9"/>
            <color indexed="81"/>
            <rFont val="Tahoma"/>
            <family val="2"/>
          </rPr>
          <t>Joachim Kinyua Thuranira:</t>
        </r>
        <r>
          <rPr>
            <sz val="9"/>
            <color indexed="81"/>
            <rFont val="Tahoma"/>
            <family val="2"/>
          </rPr>
          <t xml:space="preserve">
Refers to guardian's Adress
</t>
        </r>
      </text>
    </comment>
    <comment ref="E142" authorId="0" shapeId="0">
      <text>
        <r>
          <rPr>
            <b/>
            <sz val="9"/>
            <color indexed="81"/>
            <rFont val="Tahoma"/>
            <family val="2"/>
          </rPr>
          <t>Joachim Kinyua Thuranira:</t>
        </r>
        <r>
          <rPr>
            <sz val="9"/>
            <color indexed="81"/>
            <rFont val="Tahoma"/>
            <family val="2"/>
          </rPr>
          <t xml:space="preserve">
Refers to guardian's Adress
</t>
        </r>
      </text>
    </comment>
    <comment ref="E143" authorId="0" shapeId="0">
      <text>
        <r>
          <rPr>
            <b/>
            <sz val="9"/>
            <color indexed="81"/>
            <rFont val="Tahoma"/>
            <family val="2"/>
          </rPr>
          <t>Joachim Kinyua Thuranira:</t>
        </r>
        <r>
          <rPr>
            <sz val="9"/>
            <color indexed="81"/>
            <rFont val="Tahoma"/>
            <family val="2"/>
          </rPr>
          <t xml:space="preserve">
Refers to guardian's Adress
</t>
        </r>
      </text>
    </comment>
    <comment ref="E144" authorId="0" shapeId="0">
      <text>
        <r>
          <rPr>
            <b/>
            <sz val="9"/>
            <color indexed="81"/>
            <rFont val="Tahoma"/>
            <family val="2"/>
          </rPr>
          <t>Joachim Kinyua Thuranira:</t>
        </r>
        <r>
          <rPr>
            <sz val="9"/>
            <color indexed="81"/>
            <rFont val="Tahoma"/>
            <family val="2"/>
          </rPr>
          <t xml:space="preserve">
Refers to guardian's Adress
</t>
        </r>
      </text>
    </comment>
    <comment ref="E283" authorId="0" shapeId="0">
      <text>
        <r>
          <rPr>
            <b/>
            <sz val="9"/>
            <color indexed="81"/>
            <rFont val="Tahoma"/>
            <family val="2"/>
          </rPr>
          <t>Joachim Kinyua Thuranira:</t>
        </r>
        <r>
          <rPr>
            <sz val="9"/>
            <color indexed="81"/>
            <rFont val="Tahoma"/>
            <family val="2"/>
          </rPr>
          <t xml:space="preserve">
Visit screen</t>
        </r>
      </text>
    </comment>
  </commentList>
</comments>
</file>

<file path=xl/sharedStrings.xml><?xml version="1.0" encoding="utf-8"?>
<sst xmlns="http://schemas.openxmlformats.org/spreadsheetml/2006/main" count="71944" uniqueCount="23301">
  <si>
    <t>Sr#</t>
  </si>
  <si>
    <t>Points is discussed</t>
  </si>
  <si>
    <t>Owner</t>
  </si>
  <si>
    <t>Status</t>
  </si>
  <si>
    <t>Description</t>
  </si>
  <si>
    <t>Date Logged</t>
  </si>
  <si>
    <t>Date Closed</t>
  </si>
  <si>
    <t>IT Roadmap: 
Finacle core 7 to 10
Treasury 11 to 12
internet banking/Mobile banking- Omni Channel
Phase 1- 30 June 18
Phase 2- Mar 19
Card System will change- prepaid this month
Debit card- June
CC - Oct</t>
  </si>
  <si>
    <t>Eligibility criteria to be given by bank - whether corporate qualify for account planning. This is just for reporting purpose.
 However, account planning and deal management process will be available to all CO&amp;IB and BB banking customers.
The lead process will be provided to all 4 segments.</t>
  </si>
  <si>
    <t>Decision Made</t>
  </si>
  <si>
    <t>Account Planning will be financial year specific.</t>
  </si>
  <si>
    <t>Pending</t>
  </si>
  <si>
    <t>CRMNEXT</t>
  </si>
  <si>
    <t>This will be discussed with bank during 4th week in IDR.</t>
  </si>
  <si>
    <t>This list will be prepared along with functional IDR sessions and will be shared at end of every week with bank.</t>
  </si>
  <si>
    <t>Need to check impact of Road map and suggest the feasibility as per points# 2 &amp;3.</t>
  </si>
  <si>
    <t>Decision made as mentioned under description.</t>
  </si>
  <si>
    <t>CRMNEXT/Bank</t>
  </si>
  <si>
    <t>Bank/CRMNext</t>
  </si>
  <si>
    <t>All product house partners will be captured. Currently excel has provision for only 4. These will be manually selected in CRMNEXT by RM and will not go to Core banking or any other system.</t>
  </si>
  <si>
    <t>Employee details will be manually enterable on corporate 360 details page.</t>
  </si>
  <si>
    <t>Qualitative Information  will be manually enterable on corporate 360 details page.</t>
  </si>
  <si>
    <t>Competition/Competitor Information  will be manually enterable on corporate 360 details page.</t>
  </si>
  <si>
    <t>Reports - highlighting missed appointments as well as tasks will be made available.</t>
  </si>
  <si>
    <t>Client Coverage profile and Meeting History Information  will be manually enterable on corporate 360 details plus Lead details through appointments.</t>
  </si>
  <si>
    <t>No Budgeting process in CRMNEXT will be provided. The details are available in Vision and will continue to be handled inside Vision.</t>
  </si>
  <si>
    <t>No Achievement process in CRMNEXT will be provided. The details are available in Vision on drawdown amount and will continue to be handled inside Vision.</t>
  </si>
  <si>
    <t>This data will be summarised and made available in form of dashboard on landing page of RM.</t>
  </si>
  <si>
    <t>This data will be summarised and made available in form of dashboard report to be shared with leadership.</t>
  </si>
  <si>
    <t xml:space="preserve">Deal/Lead pipeline drill down dashboard to be made available </t>
  </si>
  <si>
    <t>Segment Head should be able to view dashboard at Segment, top 10 RM level.</t>
  </si>
  <si>
    <t>The formula for the gap will be (at segment level)
Gap = Budget- Achievement- Expected BAU</t>
  </si>
  <si>
    <t>The Deal/Lead pipeline will be compared against Gap at segment level with and without hit ratio of 40%.</t>
  </si>
  <si>
    <t>Internal approval by credit risk committee will be provided out side CRMNext over email to RM and RM will personally approve the deal in CRMNext by attaching approval email in pdf format.</t>
  </si>
  <si>
    <t>External approval by customer  will be provided out side CRMNext  signed form copy to RM. RM will personally approve the deal in CRMNext by attaching signed format in pdf format.</t>
  </si>
  <si>
    <t>No PH Manager role is needed as the functionality will be achieved through PH Rep role.</t>
  </si>
  <si>
    <t>Champion role will have right to assign the deal to PH rep or other RM on behalf of segment head.</t>
  </si>
  <si>
    <t>For Business banking and others segment will have 10 calling items in from of appointments.</t>
  </si>
  <si>
    <t xml:space="preserve">Product Bundling- no product bundling is needed in Deals. </t>
  </si>
  <si>
    <t>CRMNext</t>
  </si>
  <si>
    <t>Coaches Text: No specific Coach Text is not needed. Instead the notification alert will be provided on one of deal stages to make RM realise the product wise set of documents.</t>
  </si>
  <si>
    <t>Corporate RM will create deal and will get assigned to himself. However, he can re-assign it manually to product house owners or other RM to work.</t>
  </si>
  <si>
    <t>Integration systems for Corporate 360:
LOS
Finacle
Vision for revenue+ Card data
IMS
Trade Finance
Finacle Treasury
Banc assurance
DMS
Finacle OMNI Channels</t>
  </si>
  <si>
    <t xml:space="preserve">This will be taken up at 2 levels
1. Finalisation of fields and integrations during functional IDR
2. Technical Integration methodology during discussions with Vendor.
</t>
  </si>
  <si>
    <t>The current account planning sheet will be divided into 3 sections namely
1. Corporate 360 sections- pertaining to information about customer from various systems as well as manually enterable details.
2. Wallet Sizing and Account planning will be handled as part of Account Planning Process
3. Deals will be separated from Account Planning. However, account planning will show corresponding multiple deal details.</t>
  </si>
  <si>
    <t>Account Revenue, Client Financials, Credit Information to be fetched from LOS</t>
  </si>
  <si>
    <t>Value Chain (distributors and Suppliers) will be created as contacts on customer 360 manually.  One time boot up migration will  be done from Web Based SFE tool to assists RMs on data entry.</t>
  </si>
  <si>
    <t>Sales Action List will be achieved through appointments and Tasks on Deals. Their status will be tracked  by drilling through deals view and deals details/Card View.</t>
  </si>
  <si>
    <t>The Budget, Achievement and expected BAU data will be provided by Vision at RM, Segment and month wise for 12 months as month end Batch Job. The same job will also populate the pipe line from CRMNext through Lead &amp; Deal Management modules.</t>
  </si>
  <si>
    <t>The account on boarding should happen in core systems and not through CRMNext.
CRMNext will have bare minimum needed fields. Integration strategy will be finalised with core system vendors (for e.g. LOS, Finacle or DMS system).</t>
  </si>
  <si>
    <t>No approval by BB Segment head. It will be approved by RM by attaching email in pdf format.</t>
  </si>
  <si>
    <t>For Leads specially in case of Premium Banking and Personal Banking- product bundling logic will be provided based on details to be received from bank.</t>
  </si>
  <si>
    <t>Appointment and Tasks fields-have been finalised as proposed in solution approach</t>
  </si>
  <si>
    <t>Reports</t>
  </si>
  <si>
    <t>Integration Touch Point</t>
  </si>
  <si>
    <t>Fin 7 to Fin 10 migration is on cards. Expected timelines is Mar 2019. Need to work along with Finacle team see feasibility on carrying out integration on Finacle 10.</t>
  </si>
  <si>
    <t>Y</t>
  </si>
  <si>
    <t>Predictive Offers won't be there for Corporate &amp; Institutional Banking and will be there for Business Banking. Logic to show it on the Business Banking Customer to be shared by I&amp;M</t>
  </si>
  <si>
    <t>Finalization of logic to be made</t>
  </si>
  <si>
    <t>Integration with DMS needs to happen to show the security documents. Also, the below details to be provided as one time upload in CRMNext for every customers across all segments. Once uploaded, the individual values will be modified in CRMNext. If no details loaded as one time boot up, the values will be available in modifiable mode.
1. Type of Security
2. Market Value
3. Charge Value
4. Insurance Valuation Report
5. Insurance Valuation Date
Though valid for borrowing customers, will be applicable for all customers across segments. The details will not be linked to any system.</t>
  </si>
  <si>
    <t>Along with Expected BAU, the below fields will be made available in Vision view
1.  Avg. TNR/Client YTD
2. Reqd. Avg. TNR/Client YTD
3. FY Reqd. Avg. TNR/Client 
4. Cross Sell (will be added in the BI system)
5. Required Cross sell(will be added in the BI system)</t>
  </si>
  <si>
    <t>The status code change in deal will result in alerts automatically sent to RM and PH Rep.</t>
  </si>
  <si>
    <t>Sr No</t>
  </si>
  <si>
    <t>Identified By</t>
  </si>
  <si>
    <t>Identified On</t>
  </si>
  <si>
    <t>Source System</t>
  </si>
  <si>
    <t>Fields to show</t>
  </si>
  <si>
    <t>How to Show
1. Display on 360
2. Report</t>
  </si>
  <si>
    <t>Mode
1. Realtime
2. Day-1
3. Month-1</t>
  </si>
  <si>
    <t>Source System 
Point of Contact</t>
  </si>
  <si>
    <t xml:space="preserve">Integration Requirement </t>
  </si>
  <si>
    <t>Coaching Notification text will be provided by Kishen</t>
  </si>
  <si>
    <t>RM wise call list is not applicable for CIB Segment. Hence, will not be provided.</t>
  </si>
  <si>
    <t>Call list of 10 gets generated on random basis for every RM of BB, Prm Banking and Pers Banking segments.
This list gets repeated once all the customers coded with RM have been listed in call list.</t>
  </si>
  <si>
    <t>SFE Tool</t>
  </si>
  <si>
    <t>No product bundling and Product grouping is needed for CIB and BB customers. The next best product will be provided for Premium and personal banking.</t>
  </si>
  <si>
    <t>Branch Manager will have segment specific Account Officer code which means the BM will have multiple logins per segment and corresponding hierarchy.</t>
  </si>
  <si>
    <t>Hence, Number of logins will correspond to number of Account officer code exists.</t>
  </si>
  <si>
    <t>Information</t>
  </si>
  <si>
    <t>Account Office Code starts with
1- Corporate Banking RM
2- Business Banking RM
3- Personal Banking RM
4- Institutional Banking RM
5- Premium Banking RM</t>
  </si>
  <si>
    <t>Bundling is applicable for NTB customers whereas Next Best for ETB customers.</t>
  </si>
  <si>
    <t xml:space="preserve">The ICT department runs campaigns for 2 sets of audience
1. List of customers identified by Product House. In this case, PH provides the list and Campaigns are executed by ICT department. The Email response by customers to such campaigns are tracked by PH departments using Mantis.
2. List of customers identified by Vision through Analytics engine.  The Email response by customers to such campaigns are tracked by Vision by sending the leads to SFE web tool using Cron Job and webservice call. </t>
  </si>
  <si>
    <t>Analytics as well as Campaign leads will be handled in same way in CRMNext. Further details will be finalised during IDR session for Campaign and Leads.</t>
  </si>
  <si>
    <t>Mainakh</t>
  </si>
  <si>
    <t>Today</t>
  </si>
  <si>
    <t>tata steel</t>
  </si>
  <si>
    <t>Disbursements</t>
  </si>
  <si>
    <t>Fees</t>
  </si>
  <si>
    <t>Interest</t>
  </si>
  <si>
    <t>repay</t>
  </si>
  <si>
    <t>Deal1</t>
  </si>
  <si>
    <t>60 M</t>
  </si>
  <si>
    <t>10M</t>
  </si>
  <si>
    <t>Achieved</t>
  </si>
  <si>
    <t>20 M</t>
  </si>
  <si>
    <t>40M</t>
  </si>
  <si>
    <t>30 M</t>
  </si>
  <si>
    <t>Deal2</t>
  </si>
  <si>
    <t>Expected Income @30th Apr</t>
  </si>
  <si>
    <t>Expected Income @1st May</t>
  </si>
  <si>
    <t>Limit</t>
  </si>
  <si>
    <t>60M</t>
  </si>
  <si>
    <t>Actual Income in BI@1st May</t>
  </si>
  <si>
    <t>Expected BAU in BI@ 1st May</t>
  </si>
  <si>
    <t>Pipeline@1st May in CRM</t>
  </si>
  <si>
    <t>Actual Income in BI@1st June</t>
  </si>
  <si>
    <t>Pipeline@1st June in CRM</t>
  </si>
  <si>
    <t>Tata motors</t>
  </si>
  <si>
    <t>Deal3</t>
  </si>
  <si>
    <t>100M</t>
  </si>
  <si>
    <t>30M</t>
  </si>
  <si>
    <t>70M</t>
  </si>
  <si>
    <t>Tata Tea</t>
  </si>
  <si>
    <t>Deal4</t>
  </si>
  <si>
    <t>200 M</t>
  </si>
  <si>
    <t>20M</t>
  </si>
  <si>
    <t>80M</t>
  </si>
  <si>
    <t>RM</t>
  </si>
  <si>
    <t>Corp1</t>
  </si>
  <si>
    <t>Corp2</t>
  </si>
  <si>
    <t>Corp3</t>
  </si>
  <si>
    <t>Product Specification</t>
  </si>
  <si>
    <t>Product</t>
  </si>
  <si>
    <t>Fields</t>
  </si>
  <si>
    <t>Applicable Options</t>
  </si>
  <si>
    <t>Revenue Calculation</t>
  </si>
  <si>
    <t>Credit Facilities</t>
  </si>
  <si>
    <t>Term Loan</t>
  </si>
  <si>
    <t>Currency</t>
  </si>
  <si>
    <t>Int Calculation</t>
  </si>
  <si>
    <t>Asset Finance/HP</t>
  </si>
  <si>
    <t>Tenor/revolving</t>
  </si>
  <si>
    <t>Facilities that extend past 31st Dec</t>
  </si>
  <si>
    <t>Amount Disbursed*(int. rate - corresponding FTP)%*(no. of days left till 31st Dec/365)</t>
  </si>
  <si>
    <t>IPF</t>
  </si>
  <si>
    <t>Rate</t>
  </si>
  <si>
    <t>Facilities that expire before 31st Dec</t>
  </si>
  <si>
    <t>Amount Disbursed*(int. rate - corresponding FTP)%*(no. of days/365)</t>
  </si>
  <si>
    <t>Amount Disbursed</t>
  </si>
  <si>
    <t>Full Disbusement</t>
  </si>
  <si>
    <t>P Fees Calculation</t>
  </si>
  <si>
    <t>p.a - percentage* limit</t>
  </si>
  <si>
    <t>Partial Disbursement</t>
  </si>
  <si>
    <t>How many?</t>
  </si>
  <si>
    <t>flat fee- percentage* limit</t>
  </si>
  <si>
    <t>Dates of disbursement</t>
  </si>
  <si>
    <t>per drawdown: percentage* amount disbursed (drawdown amount)</t>
  </si>
  <si>
    <t>Amounts Disbursed</t>
  </si>
  <si>
    <t>Overdraft</t>
  </si>
  <si>
    <t>Average utilisation*(int. rate - corresponding FTP assets)%*(no. of days left till 31st Dec/365)</t>
  </si>
  <si>
    <t>Average utilisation*(int. rate - corresponding FTP assets)%*(no. of days/365)</t>
  </si>
  <si>
    <t>Adjust period for cyclical i.e. no of days left in that quarter/365</t>
  </si>
  <si>
    <t>Average utilisation (average Dr Balance)</t>
  </si>
  <si>
    <t>Cyclical</t>
  </si>
  <si>
    <t>Utilisation per quarter</t>
  </si>
  <si>
    <t>Annual</t>
  </si>
  <si>
    <t>P fees</t>
  </si>
  <si>
    <t>p.a/flat fee(short term)</t>
  </si>
  <si>
    <t>Percentage</t>
  </si>
  <si>
    <t>Deposits</t>
  </si>
  <si>
    <t>Term Deposit</t>
  </si>
  <si>
    <t>Call Deposit</t>
  </si>
  <si>
    <t>Tenor</t>
  </si>
  <si>
    <t>Deposits that extend past 31st Dec</t>
  </si>
  <si>
    <t>Amount Deposited*(corresponding FTP liabilities- int. rate)%*(no. of days left till 31st Dec/365)</t>
  </si>
  <si>
    <t>Deposits that expire before 31st Dec</t>
  </si>
  <si>
    <t>Amount Deposited*(corresponding FTP liabilities - int. rate)%*(no. of days/365)</t>
  </si>
  <si>
    <t>CASA</t>
  </si>
  <si>
    <t>Average Float Balance * FTP Liabilities CASA</t>
  </si>
  <si>
    <t>Annual Average Float</t>
  </si>
  <si>
    <t>Trade Finance</t>
  </si>
  <si>
    <t>LG/SBLC</t>
  </si>
  <si>
    <t>Fee/commission calculation</t>
  </si>
  <si>
    <t>percentage rate/qrtr*no. of quarters*amount(average utilisation*no of times rolled over)</t>
  </si>
  <si>
    <t>Limit (ad hoc/ revolving)</t>
  </si>
  <si>
    <t>percentage all inc. * amount(average utilisation*no of times rolled over)</t>
  </si>
  <si>
    <t>Average Utilisation (if revolving limit)</t>
  </si>
  <si>
    <t>Flat fee - amount</t>
  </si>
  <si>
    <t>Tenor (average if revolving)</t>
  </si>
  <si>
    <t>Times rolled over in a year (if revolving)</t>
  </si>
  <si>
    <t>Rate (tariff/custom i.e. concessionary)</t>
  </si>
  <si>
    <t>% rate per quarter</t>
  </si>
  <si>
    <t>% all inc</t>
  </si>
  <si>
    <t>flat fee</t>
  </si>
  <si>
    <t>Minimum -Kes 3000</t>
  </si>
  <si>
    <t>p.a(revolving limit)/flat fee(ad hoc)</t>
  </si>
  <si>
    <t>Letters of Credit</t>
  </si>
  <si>
    <t>(opening comm. rate/qtr*no. of quarters+ acceptance comm. Rate/qtr*no. of quarters+ retirement comm rate)*amount(average utilisation*no of times rolled over)</t>
  </si>
  <si>
    <t>Commission Rate (tariff/custom i.e. concessionary)</t>
  </si>
  <si>
    <t>% rate per quarter - opening comm.</t>
  </si>
  <si>
    <t>% rate per quarter - acceptance comm.</t>
  </si>
  <si>
    <t>% rate - retiring comm.</t>
  </si>
  <si>
    <t>Collections</t>
  </si>
  <si>
    <t>0.25%(tariff)* amount(average utilisation*no of times rolled over)</t>
  </si>
  <si>
    <t>percentage (concessionary)* amount</t>
  </si>
  <si>
    <t>Avalised Bills</t>
  </si>
  <si>
    <t>(acceptance comm. Rate/qtr*no. of quarters+ retirement comm rate)*amount(average utilisation*no of times rolled over)</t>
  </si>
  <si>
    <t>Bills Discounting</t>
  </si>
  <si>
    <t>Handling comm. Rate*amount discounted(average utilisation*no of times rolled over)</t>
  </si>
  <si>
    <t>Amount Discounted( or average utilisation*no of times rolled over if revolving)*(int. rate - corresponding FTP)%*(average tenor in days/365)</t>
  </si>
  <si>
    <t>% rate per quarter - handling comm.</t>
  </si>
  <si>
    <t>Discounting Rate</t>
  </si>
  <si>
    <t>Int Rate Percentage</t>
  </si>
  <si>
    <t>Foreign Exchange</t>
  </si>
  <si>
    <t>Spot</t>
  </si>
  <si>
    <t>Amount (converted annually in Kes equivalent)</t>
  </si>
  <si>
    <t>FX income Calculation</t>
  </si>
  <si>
    <t>Amount*spread</t>
  </si>
  <si>
    <t>Forwards</t>
  </si>
  <si>
    <t>Spread (pre-agreed with treasury)</t>
  </si>
  <si>
    <t>Bancassurance</t>
  </si>
  <si>
    <t>Give full selection from product list</t>
  </si>
  <si>
    <t>Premium Amount (annual)</t>
  </si>
  <si>
    <t>Commission calculation</t>
  </si>
  <si>
    <t>annual Premium amount*0.1</t>
  </si>
  <si>
    <t>Insurance company (optional)</t>
  </si>
  <si>
    <t>Deals will have dependent fields for calculating Expected revenue as mentioned under sheet "Exp Income Dependent Fields". These fields will be either manual enterable fields or Formula fields as provided in same worksheet.</t>
  </si>
  <si>
    <t>IMS Revenue</t>
  </si>
  <si>
    <t>Dear Kishen,</t>
  </si>
  <si>
    <t>As discussed we have several levels of charging fees, some are straight forward flat rates while others differ on client portfolio size, for the later I will try and simplify into the standard tariff.</t>
  </si>
  <si>
    <t>Investment Management Services Charges:</t>
  </si>
  <si>
    <t>Treasury Bills &amp; Bonds</t>
  </si>
  <si>
    <t>0.25% of the face value of investment</t>
  </si>
  <si>
    <t>One off charge</t>
  </si>
  <si>
    <t>Concessions given @ 0.125% for single applications over 100M</t>
  </si>
  <si>
    <t>Equity</t>
  </si>
  <si>
    <t>Based on commission sharing @ 75/25 with the broker.</t>
  </si>
  <si>
    <t>I&amp;M gets 75%</t>
  </si>
  <si>
    <t>Custody Services Charges:</t>
  </si>
  <si>
    <t>Services</t>
  </si>
  <si>
    <t>Portfolio /Asset Value</t>
  </si>
  <si>
    <t>Custody and Safekeeping Fees</t>
  </si>
  <si>
    <t>Based on Value of Assets as at end of Month</t>
  </si>
  <si>
    <t>0.150% p.a.</t>
  </si>
  <si>
    <t>Minimum fees</t>
  </si>
  <si>
    <t>Kes. 25,000 p.a.</t>
  </si>
  <si>
    <t xml:space="preserve">Transaction Charges </t>
  </si>
  <si>
    <t>Kes. 1,000/- per transaction</t>
  </si>
  <si>
    <t>Banking Fund Transfer Charges</t>
  </si>
  <si>
    <t>Kes. 1,000/- per payment to a Third Party</t>
  </si>
  <si>
    <t xml:space="preserve">  </t>
  </si>
  <si>
    <t>Transaction Type</t>
  </si>
  <si>
    <t>Salary Processing</t>
  </si>
  <si>
    <t>Supplier Payments</t>
  </si>
  <si>
    <t>RTGS</t>
  </si>
  <si>
    <t>B2C</t>
  </si>
  <si>
    <t>TTs</t>
  </si>
  <si>
    <t>Cash Management</t>
  </si>
  <si>
    <t>Kishen  to add IMS and Cash management fields too in "Exp Income Dependent Fields".</t>
  </si>
  <si>
    <t>Need to check with Charity on FTP load</t>
  </si>
  <si>
    <t>Customer type for Business banking will be 
1. Small Business
2. Service
3. Manufacturing
4. Trading</t>
  </si>
  <si>
    <t>Employee Strength will have ranges as below
1  - 20
21 - 50
51 - 100
100+</t>
  </si>
  <si>
    <t>BUSINESS SECTOR_1</t>
  </si>
  <si>
    <t>BUSINESS SECTOR_2</t>
  </si>
  <si>
    <t>BUSINESS SECTOR_3</t>
  </si>
  <si>
    <t>BUSINESS SECTOR_4</t>
  </si>
  <si>
    <t>Enterprises</t>
  </si>
  <si>
    <t>Agriculture, Forestry, Fishing, &amp; Hunting</t>
  </si>
  <si>
    <t>Agriculture</t>
  </si>
  <si>
    <t>EAA01</t>
  </si>
  <si>
    <t>Tea</t>
  </si>
  <si>
    <t>EAA02</t>
  </si>
  <si>
    <t>Coffee</t>
  </si>
  <si>
    <t>EAA03</t>
  </si>
  <si>
    <t>Sisal</t>
  </si>
  <si>
    <t>EAA04</t>
  </si>
  <si>
    <t>Sugarcane</t>
  </si>
  <si>
    <t>EAA05</t>
  </si>
  <si>
    <t>Pyrethrum</t>
  </si>
  <si>
    <t>EAA06</t>
  </si>
  <si>
    <t>Cotton</t>
  </si>
  <si>
    <t>EAA07</t>
  </si>
  <si>
    <t>Wheat</t>
  </si>
  <si>
    <t>EAA08</t>
  </si>
  <si>
    <t>Barley</t>
  </si>
  <si>
    <t>EAA09</t>
  </si>
  <si>
    <t>Maize</t>
  </si>
  <si>
    <t>EAA10</t>
  </si>
  <si>
    <t>Animal Ranching (Cattle, Horses, Poultry, Chicken)</t>
  </si>
  <si>
    <t>EAA11</t>
  </si>
  <si>
    <t>Floriculture</t>
  </si>
  <si>
    <t>EAA12</t>
  </si>
  <si>
    <t>Fruits &amp; Vegetable Farming</t>
  </si>
  <si>
    <t>EAA13</t>
  </si>
  <si>
    <t>Grain Farming (wheat, Rice, Corn, Maize, Others)</t>
  </si>
  <si>
    <t>EAA14</t>
  </si>
  <si>
    <t>Horticulture Crops</t>
  </si>
  <si>
    <t>EAA15</t>
  </si>
  <si>
    <t>Oilseed Farming</t>
  </si>
  <si>
    <t>EAA16</t>
  </si>
  <si>
    <t>Pineapples</t>
  </si>
  <si>
    <t>EAA17</t>
  </si>
  <si>
    <t>Crops Ranching</t>
  </si>
  <si>
    <t>EAA18</t>
  </si>
  <si>
    <t>Bee Keeping</t>
  </si>
  <si>
    <t>EAA19</t>
  </si>
  <si>
    <t>Tobacco</t>
  </si>
  <si>
    <t>EAA20</t>
  </si>
  <si>
    <t>Support Activities For Agriculture</t>
  </si>
  <si>
    <t>Forestry</t>
  </si>
  <si>
    <t>EAF01</t>
  </si>
  <si>
    <t>Forest Trees Nurseries</t>
  </si>
  <si>
    <t>EAF02</t>
  </si>
  <si>
    <t>Forestry &amp; Logging</t>
  </si>
  <si>
    <t>EAF03</t>
  </si>
  <si>
    <t>Operation of Timber Trucks</t>
  </si>
  <si>
    <t>EAF04</t>
  </si>
  <si>
    <t>Support Activities For Forestry</t>
  </si>
  <si>
    <t>Hunting &amp; Fishing</t>
  </si>
  <si>
    <t>EAH01</t>
  </si>
  <si>
    <t>Fishing, Hunting &amp; Trapping</t>
  </si>
  <si>
    <t>EAH02</t>
  </si>
  <si>
    <t>Gathering Uncultivated Materials</t>
  </si>
  <si>
    <t>EAH03</t>
  </si>
  <si>
    <t>Support Activities For Hunting &amp; Fishing</t>
  </si>
  <si>
    <t>Building &amp; Construction</t>
  </si>
  <si>
    <t>Commercial Building &amp; Construction</t>
  </si>
  <si>
    <t>EBC01</t>
  </si>
  <si>
    <t>Commercial &amp; Institutional Building Construction</t>
  </si>
  <si>
    <t>EBC02</t>
  </si>
  <si>
    <t>Electrical Contractors</t>
  </si>
  <si>
    <t>EBC03</t>
  </si>
  <si>
    <t>Heavy &amp; Civil Engineering Construction</t>
  </si>
  <si>
    <t>EBC04</t>
  </si>
  <si>
    <t>Industrial Building Construction</t>
  </si>
  <si>
    <t>EBC05</t>
  </si>
  <si>
    <t>Plumbing, Heating, &amp; Air-conditioning Contractors</t>
  </si>
  <si>
    <t>EBC06</t>
  </si>
  <si>
    <t>Roofing Contractors</t>
  </si>
  <si>
    <t>EBC07</t>
  </si>
  <si>
    <t>Tile &amp; Terrazzo Contractors</t>
  </si>
  <si>
    <t>EBC08</t>
  </si>
  <si>
    <t>Utility Systems Construction</t>
  </si>
  <si>
    <t>Residential Building &amp; Construction</t>
  </si>
  <si>
    <t>EBH01</t>
  </si>
  <si>
    <t>EBH02</t>
  </si>
  <si>
    <t>EBH03</t>
  </si>
  <si>
    <t>Residential Building Construction</t>
  </si>
  <si>
    <t>EBH04</t>
  </si>
  <si>
    <t>Road Construction</t>
  </si>
  <si>
    <t>EBR01</t>
  </si>
  <si>
    <t>EBR02</t>
  </si>
  <si>
    <t>All Other Specialty Trade Contractors</t>
  </si>
  <si>
    <t>EBR03</t>
  </si>
  <si>
    <t>Glass &amp; Glazing Contractors</t>
  </si>
  <si>
    <t>EBR04</t>
  </si>
  <si>
    <t>Highway, Street, &amp; Bridge Construction</t>
  </si>
  <si>
    <t>EBR05</t>
  </si>
  <si>
    <t>Structural Steel &amp; Precast Concrete Contractors</t>
  </si>
  <si>
    <t>Electricity &amp; Water</t>
  </si>
  <si>
    <t>Electricity, Light, &amp; Power</t>
  </si>
  <si>
    <t>EEP01</t>
  </si>
  <si>
    <t>Generation of Electric Power</t>
  </si>
  <si>
    <t>Water Works &amp; Supply</t>
  </si>
  <si>
    <t>EEW01</t>
  </si>
  <si>
    <t>Collection, Purification &amp; Distn of Water</t>
  </si>
  <si>
    <t>Finance &amp; Insurance</t>
  </si>
  <si>
    <t>EFS01</t>
  </si>
  <si>
    <t>Commercial Banks</t>
  </si>
  <si>
    <t>EFS02</t>
  </si>
  <si>
    <t>Financial Institutions</t>
  </si>
  <si>
    <t>EFS03</t>
  </si>
  <si>
    <t>Funds, Trusts, &amp; Other Financial Vehicles</t>
  </si>
  <si>
    <t>EFS04</t>
  </si>
  <si>
    <t>Hire Purchase Companies</t>
  </si>
  <si>
    <t>EFS05</t>
  </si>
  <si>
    <t>Insurance Companies</t>
  </si>
  <si>
    <t>EFS06</t>
  </si>
  <si>
    <t>Monetary Authorities - Central Bank</t>
  </si>
  <si>
    <t>EFS07</t>
  </si>
  <si>
    <t>Mortgage Finance Companies</t>
  </si>
  <si>
    <t>EFS08</t>
  </si>
  <si>
    <t>Others</t>
  </si>
  <si>
    <t>EFS09</t>
  </si>
  <si>
    <t>Securities, Commodity Contracts, Other Fin Inv'mt.</t>
  </si>
  <si>
    <t>Manufacturing</t>
  </si>
  <si>
    <t>Processing Of Food, Beverages &amp; Tobacco</t>
  </si>
  <si>
    <t>EMB01</t>
  </si>
  <si>
    <t>Animal Feed Manufacturing</t>
  </si>
  <si>
    <t>EMB02</t>
  </si>
  <si>
    <t>Beverage &amp; Tobacco Product Manufacturing</t>
  </si>
  <si>
    <t>EMB03</t>
  </si>
  <si>
    <t>Cocoa &amp; Chocolate Manufacturing</t>
  </si>
  <si>
    <t>EMB04</t>
  </si>
  <si>
    <t>Processing  of Spirits, Malt &amp; Carbonated Waters</t>
  </si>
  <si>
    <t>EMB05</t>
  </si>
  <si>
    <t>Food, Dairy &amp; Bakery Manufacturing</t>
  </si>
  <si>
    <t>EMB06</t>
  </si>
  <si>
    <t>Grain Mill Products</t>
  </si>
  <si>
    <t>EMB07</t>
  </si>
  <si>
    <t>Preservation &amp; Caning of Fish, Fruits &amp; Vegetables</t>
  </si>
  <si>
    <t>EMB08</t>
  </si>
  <si>
    <t>Slaughter&amp; Processing  of Meats &amp; Prods</t>
  </si>
  <si>
    <t>EMB09</t>
  </si>
  <si>
    <t>Sugar &amp; Products Manufacturing</t>
  </si>
  <si>
    <t>Mnft:Chemicals,Petroleum,Rubber &amp; Plastic Products</t>
  </si>
  <si>
    <t>EMC01</t>
  </si>
  <si>
    <t>Chemical Manufacturing</t>
  </si>
  <si>
    <t>EMC02</t>
  </si>
  <si>
    <t>Petroleum &amp; Coal Products Manufacturing</t>
  </si>
  <si>
    <t>EMC03</t>
  </si>
  <si>
    <t>Plastics Manufacturing</t>
  </si>
  <si>
    <t>EMC04</t>
  </si>
  <si>
    <t>Rubber Product Manufacturing</t>
  </si>
  <si>
    <t>Mnft:Fabricated Metal Products, Machinery &amp; Eqpt</t>
  </si>
  <si>
    <t>EMF01</t>
  </si>
  <si>
    <t>Computer &amp; Electronic Product Manufacturing</t>
  </si>
  <si>
    <t>EMF02</t>
  </si>
  <si>
    <t>Manufacture: Elec Eqpt, Appliance &amp; Component</t>
  </si>
  <si>
    <t>EMF03</t>
  </si>
  <si>
    <t>Fabricated Metal Product Manufacturing</t>
  </si>
  <si>
    <t>EMF04</t>
  </si>
  <si>
    <t>Machinery Manufacturing</t>
  </si>
  <si>
    <t>EMF05</t>
  </si>
  <si>
    <t>Transportation Equipment Manufacturing</t>
  </si>
  <si>
    <t>mnft: Basic Metal Industries</t>
  </si>
  <si>
    <t>EMM01</t>
  </si>
  <si>
    <t>Iron &amp; Steel Basic Industries</t>
  </si>
  <si>
    <t>EMM02</t>
  </si>
  <si>
    <t>Primary Metal Manufacturing</t>
  </si>
  <si>
    <t>Mnft:NonMetallic Mineral Products Except Petroleum</t>
  </si>
  <si>
    <t>EMN01</t>
  </si>
  <si>
    <t>Manufacture of Glass &amp; Glass Products</t>
  </si>
  <si>
    <t>EMN02</t>
  </si>
  <si>
    <t>Manufacture:Other NonMetallic Products</t>
  </si>
  <si>
    <t>EMN03</t>
  </si>
  <si>
    <t>Nonmetallic Mineral Product Manufacturing</t>
  </si>
  <si>
    <t>Other Manufacturing Industries</t>
  </si>
  <si>
    <t>EMO03</t>
  </si>
  <si>
    <t>Other Miscellaneous Manufacturing</t>
  </si>
  <si>
    <t>Mnft:Paper, Paper Products, Printing &amp; Publishing</t>
  </si>
  <si>
    <t>EMP01</t>
  </si>
  <si>
    <t>Manufacture of Pulp, Paper &amp; Paper Board Products</t>
  </si>
  <si>
    <t>EMP02</t>
  </si>
  <si>
    <t>Printing, Publishing &amp; Allied Industries</t>
  </si>
  <si>
    <t>Mnft:Textile, Clothing &amp; Leather</t>
  </si>
  <si>
    <t>EMT01</t>
  </si>
  <si>
    <t>Apparel Manufacturing</t>
  </si>
  <si>
    <t>EMT02</t>
  </si>
  <si>
    <t>Leather &amp; Allied Product Manufacturing</t>
  </si>
  <si>
    <t>EMT03</t>
  </si>
  <si>
    <t>Textile Mills</t>
  </si>
  <si>
    <t>EMT04</t>
  </si>
  <si>
    <t>Textile Product Mills</t>
  </si>
  <si>
    <t>Mnft:Wood, Wood Products &amp; Furniture</t>
  </si>
  <si>
    <t>EMW01</t>
  </si>
  <si>
    <t>Furniture &amp; Related Product Manufacturing</t>
  </si>
  <si>
    <t>EMW02</t>
  </si>
  <si>
    <t>Wood &amp; Wood Product Manufacturing</t>
  </si>
  <si>
    <t>Others Enterprises</t>
  </si>
  <si>
    <t>EOO01</t>
  </si>
  <si>
    <t>All Other Activities Not Classified Above</t>
  </si>
  <si>
    <t>Mining &amp; Quarrying</t>
  </si>
  <si>
    <t>Other Mining &amp; Quarrying</t>
  </si>
  <si>
    <t>EQM03</t>
  </si>
  <si>
    <t>Mining &amp; Quarrying of Non Metallic Metals</t>
  </si>
  <si>
    <t>EQM04</t>
  </si>
  <si>
    <t>Other Support Activities For Mining</t>
  </si>
  <si>
    <t>Crude Petroleum &amp; Natural Gas</t>
  </si>
  <si>
    <t>EQP01</t>
  </si>
  <si>
    <t>Mining Other Than Oil &amp; Gas</t>
  </si>
  <si>
    <t>EQP02</t>
  </si>
  <si>
    <t>Oil &amp; Gas Extraction</t>
  </si>
  <si>
    <t>Real Estate &amp; Rental &amp; Leasing</t>
  </si>
  <si>
    <t>Commercial</t>
  </si>
  <si>
    <t>ERC01</t>
  </si>
  <si>
    <t xml:space="preserve">Lessors of Non-financial Intangible Assets </t>
  </si>
  <si>
    <t>ERC02</t>
  </si>
  <si>
    <t>Real Estate Agents &amp; Brokers</t>
  </si>
  <si>
    <t>ERC03</t>
  </si>
  <si>
    <t>Rental &amp; Leasing Services</t>
  </si>
  <si>
    <t>Residential</t>
  </si>
  <si>
    <t>ERR01</t>
  </si>
  <si>
    <t>ERR02</t>
  </si>
  <si>
    <t>Business Services</t>
  </si>
  <si>
    <t>ESC01</t>
  </si>
  <si>
    <t>Accounting, Tax, Bookkeeping, &amp; Payroll Services</t>
  </si>
  <si>
    <t>ESC02</t>
  </si>
  <si>
    <t>Advert, Mkt Research, Opinion Polling &amp; Rltd Serv.</t>
  </si>
  <si>
    <t>ESC03</t>
  </si>
  <si>
    <t>Architectural, Engineering, &amp; Related Services</t>
  </si>
  <si>
    <t>ESC04</t>
  </si>
  <si>
    <t>Computer Systems Design &amp; Related Services</t>
  </si>
  <si>
    <t>ESC05</t>
  </si>
  <si>
    <t>Int Design, Graphic Design, Ind'l Design Services</t>
  </si>
  <si>
    <t>ESC06</t>
  </si>
  <si>
    <t>Legal Services</t>
  </si>
  <si>
    <t>ESC07</t>
  </si>
  <si>
    <t>Mgt, Scientific, &amp; Technical Consulting Services</t>
  </si>
  <si>
    <t>ESC08</t>
  </si>
  <si>
    <t>Other Professional, Scientific &amp; Tech Services</t>
  </si>
  <si>
    <t>ESC09</t>
  </si>
  <si>
    <t>Photography Studios, Portrait</t>
  </si>
  <si>
    <t>ESC10</t>
  </si>
  <si>
    <t>Scientific Research &amp; Development Services</t>
  </si>
  <si>
    <t>ESC11</t>
  </si>
  <si>
    <t>Veterinary Services</t>
  </si>
  <si>
    <t>Transportation &amp; Communication</t>
  </si>
  <si>
    <t>Communication</t>
  </si>
  <si>
    <t>ETI01</t>
  </si>
  <si>
    <t>Broadcasting (except Internet)</t>
  </si>
  <si>
    <t>ETI02</t>
  </si>
  <si>
    <t>Couriers &amp; Messengers</t>
  </si>
  <si>
    <t>ETI03</t>
  </si>
  <si>
    <t>Internet Publishing &amp; Broadcasting</t>
  </si>
  <si>
    <t>ETI04</t>
  </si>
  <si>
    <t>ISP, Web Search Portals &amp; Data Processing Services</t>
  </si>
  <si>
    <t>ETI05</t>
  </si>
  <si>
    <t>Motion Picture &amp; Sound Recording Industries</t>
  </si>
  <si>
    <t>ETI06</t>
  </si>
  <si>
    <t>Other Information Services</t>
  </si>
  <si>
    <t>ETI07</t>
  </si>
  <si>
    <t>Postal Service</t>
  </si>
  <si>
    <t>ETI08</t>
  </si>
  <si>
    <t>Publishing Industries (except Internet)</t>
  </si>
  <si>
    <t>ETI09</t>
  </si>
  <si>
    <t>Telephone , Telex &amp; Telefax Services</t>
  </si>
  <si>
    <t>Transport</t>
  </si>
  <si>
    <t>ETT01</t>
  </si>
  <si>
    <t>Air Transportation</t>
  </si>
  <si>
    <t>ETT02</t>
  </si>
  <si>
    <t>Pipeline Transportation</t>
  </si>
  <si>
    <t>ETT03</t>
  </si>
  <si>
    <t>Rail Transportation</t>
  </si>
  <si>
    <t>ETT04</t>
  </si>
  <si>
    <t>School &amp; Employee Bus Transportation</t>
  </si>
  <si>
    <t>ETT05</t>
  </si>
  <si>
    <t>Support Activities For Air Transportation</t>
  </si>
  <si>
    <t>ETT06</t>
  </si>
  <si>
    <t>Support Activities For Other Transportation</t>
  </si>
  <si>
    <t>ETT07</t>
  </si>
  <si>
    <t>Taxi &amp; Limousine Service</t>
  </si>
  <si>
    <t>ETT08</t>
  </si>
  <si>
    <t>Truck Transportation</t>
  </si>
  <si>
    <t>ETT09</t>
  </si>
  <si>
    <t>Warehousing &amp; Storage</t>
  </si>
  <si>
    <t>ETT10</t>
  </si>
  <si>
    <t>Water Transportation</t>
  </si>
  <si>
    <t>Wholesale &amp; Retail trade, Restaurants, &amp; Hotels</t>
  </si>
  <si>
    <t>Restaurants &amp; Hotels</t>
  </si>
  <si>
    <t>EWR01</t>
  </si>
  <si>
    <t>Accommodation (hotels, Lodges, Resorts)</t>
  </si>
  <si>
    <t>EWR02</t>
  </si>
  <si>
    <t>All Other Hotel &amp; Restaurants Related Activities</t>
  </si>
  <si>
    <t>EWR03</t>
  </si>
  <si>
    <t>Caterers</t>
  </si>
  <si>
    <t>EWR04</t>
  </si>
  <si>
    <t>Restaurants, Pubs, Cafeterias, Bars</t>
  </si>
  <si>
    <t>Wholesale Trade &amp; Retail Trade</t>
  </si>
  <si>
    <t>EWW05</t>
  </si>
  <si>
    <t>All Other Miscellaneous Store Retailers</t>
  </si>
  <si>
    <t>EWW06</t>
  </si>
  <si>
    <t>Apparel, Piece Gds, &amp; Notions Merchant Wholesalers</t>
  </si>
  <si>
    <t>EWW07</t>
  </si>
  <si>
    <t>Art Dealers</t>
  </si>
  <si>
    <t>EWW08</t>
  </si>
  <si>
    <t>Beer, Wine, Distilled Alcoholic Bev. Wholesalers</t>
  </si>
  <si>
    <t>EWW09</t>
  </si>
  <si>
    <t>Bldg Material &amp; Garden Eqpt &amp; Supply Dealers</t>
  </si>
  <si>
    <t>EWW10</t>
  </si>
  <si>
    <t>Business To Business Electronic Markets</t>
  </si>
  <si>
    <t>EWW11</t>
  </si>
  <si>
    <t>Chemical &amp; Allied Products Merchant Wholesalers</t>
  </si>
  <si>
    <t>EWW12</t>
  </si>
  <si>
    <t>Clothing &amp; Clothing Accessories Stores</t>
  </si>
  <si>
    <t>EWW13</t>
  </si>
  <si>
    <t>Drugs &amp; Druggists' Sundries Merchant Wholesalers</t>
  </si>
  <si>
    <t>EWW14</t>
  </si>
  <si>
    <t>Electrical &amp; Electronic Goods Merchant Wholesalers</t>
  </si>
  <si>
    <t>EWW15</t>
  </si>
  <si>
    <t>Electronics &amp; Appliance Stores</t>
  </si>
  <si>
    <t>EWW16</t>
  </si>
  <si>
    <t>Farm Product Raw Material Merchant Wholesalers</t>
  </si>
  <si>
    <t>EWW17</t>
  </si>
  <si>
    <t>Florists</t>
  </si>
  <si>
    <t>EWW18</t>
  </si>
  <si>
    <t>Food &amp; Beverage Stores</t>
  </si>
  <si>
    <t>EWW19</t>
  </si>
  <si>
    <t>Furniture &amp; Home Furnishing Merchant Wholesalers</t>
  </si>
  <si>
    <t>EWW20</t>
  </si>
  <si>
    <t>Furniture &amp; Home Furnishings Stores</t>
  </si>
  <si>
    <t>EWW21</t>
  </si>
  <si>
    <t>Gasoline Stations</t>
  </si>
  <si>
    <t>EWW22</t>
  </si>
  <si>
    <t>General Merchandise Stores</t>
  </si>
  <si>
    <t>EWW23</t>
  </si>
  <si>
    <t>Grocery &amp; Related Product Wholesalers</t>
  </si>
  <si>
    <t>EWW24</t>
  </si>
  <si>
    <t>Hdware,Plumbing,Heating Eqpt Supplies Wholesalers</t>
  </si>
  <si>
    <t>EWW25</t>
  </si>
  <si>
    <t>Health &amp; Personal Care Stores</t>
  </si>
  <si>
    <t>EWW26</t>
  </si>
  <si>
    <t>Lumber &amp; Other Construction Mat'ls Merchants</t>
  </si>
  <si>
    <t>EWW27</t>
  </si>
  <si>
    <t>Machinery, Equipment, &amp; Supplies Merchants</t>
  </si>
  <si>
    <t>EWW28</t>
  </si>
  <si>
    <t>Metal &amp; Mineral (except Petroleum) Merchants</t>
  </si>
  <si>
    <t>EWW29</t>
  </si>
  <si>
    <t>Miscellaneous Durable Goods Merchant Wholesalers</t>
  </si>
  <si>
    <t>EWW30</t>
  </si>
  <si>
    <t>Miscellaneous Nondurable Goods Merchants</t>
  </si>
  <si>
    <t>EWW31</t>
  </si>
  <si>
    <t xml:space="preserve">Motor Vehicle &amp;  Parts  Supplies Merchant </t>
  </si>
  <si>
    <t>EWW32</t>
  </si>
  <si>
    <t>Motor Vehicle &amp; Parts Dealers</t>
  </si>
  <si>
    <t>EWW33</t>
  </si>
  <si>
    <t>Nonstore Retailers</t>
  </si>
  <si>
    <t>EWW34</t>
  </si>
  <si>
    <t>Office Supplies, Stationery, &amp; Gift Stores</t>
  </si>
  <si>
    <t>EWW35</t>
  </si>
  <si>
    <t>Paper &amp; Paper Product Merchant Wholesalers</t>
  </si>
  <si>
    <t>EWW36</t>
  </si>
  <si>
    <t>Petroleum &amp; Petroleum Products Merchants</t>
  </si>
  <si>
    <t>EWW37</t>
  </si>
  <si>
    <t xml:space="preserve">Prof'l &amp; Comm'l Eqpt &amp; Supplies Merchant </t>
  </si>
  <si>
    <t>EWW38</t>
  </si>
  <si>
    <t>Sporting Goods, Hobby, Book, &amp; Music Stores</t>
  </si>
  <si>
    <t>EWW39</t>
  </si>
  <si>
    <t>Wholesale Trade Agents &amp; Brokers</t>
  </si>
  <si>
    <t>Any Other Activities</t>
  </si>
  <si>
    <t>OAS01</t>
  </si>
  <si>
    <t xml:space="preserve">All Other Activities </t>
  </si>
  <si>
    <t>Social, Community, &amp; Personal Services</t>
  </si>
  <si>
    <t>International Organizations</t>
  </si>
  <si>
    <t>SSI01</t>
  </si>
  <si>
    <t>Foreign Embassies &amp; Extra Territorial Bodies</t>
  </si>
  <si>
    <t>SSI02</t>
  </si>
  <si>
    <t>Int'l Charitable Inst's &amp; Organizations , NGOs</t>
  </si>
  <si>
    <t>SSI03</t>
  </si>
  <si>
    <t>International Establishments E.g. UN, OAU</t>
  </si>
  <si>
    <t>Personal Services</t>
  </si>
  <si>
    <t>SSP04</t>
  </si>
  <si>
    <t>All Other Misc. Ambulatory Health Care Services</t>
  </si>
  <si>
    <t>SSP05</t>
  </si>
  <si>
    <t>All Other Personal Services</t>
  </si>
  <si>
    <t>SSP06</t>
  </si>
  <si>
    <t>All Other Waste Management Services</t>
  </si>
  <si>
    <t>SSP07</t>
  </si>
  <si>
    <t>Ambulatory Health Care Services</t>
  </si>
  <si>
    <t>SSP08</t>
  </si>
  <si>
    <t>Blood &amp; Organ Banks</t>
  </si>
  <si>
    <t>SSP09</t>
  </si>
  <si>
    <t>Business Support Services</t>
  </si>
  <si>
    <t>SSP10</t>
  </si>
  <si>
    <t>Carpet &amp; Upholstery Cleaning Services</t>
  </si>
  <si>
    <t>SSP11</t>
  </si>
  <si>
    <t>Convention &amp; Trade Show Organizers</t>
  </si>
  <si>
    <t>SSP12</t>
  </si>
  <si>
    <t>Doctors</t>
  </si>
  <si>
    <t>SSP13</t>
  </si>
  <si>
    <t>Exterminating &amp; Pest Control Services</t>
  </si>
  <si>
    <t>SSP14</t>
  </si>
  <si>
    <t>Family Planning Centers</t>
  </si>
  <si>
    <t>SSP15</t>
  </si>
  <si>
    <t>HMO Medical Centers</t>
  </si>
  <si>
    <t>SSP16</t>
  </si>
  <si>
    <t>Hospitals</t>
  </si>
  <si>
    <t>SSP17</t>
  </si>
  <si>
    <t>Investigation &amp; Security Services</t>
  </si>
  <si>
    <t>SSP18</t>
  </si>
  <si>
    <t>Kidney Dialysis Centers</t>
  </si>
  <si>
    <t>SSP19</t>
  </si>
  <si>
    <t>Landscaping Services</t>
  </si>
  <si>
    <t>SSP20</t>
  </si>
  <si>
    <t>Medical &amp; Diagnostic Laboratories</t>
  </si>
  <si>
    <t>SSP21</t>
  </si>
  <si>
    <t>Other Services To Buildings &amp; Dwellings</t>
  </si>
  <si>
    <t>SSP22</t>
  </si>
  <si>
    <t>Outpatient Care Centers</t>
  </si>
  <si>
    <t>SSP23</t>
  </si>
  <si>
    <t>Personal &amp; Laundry Services</t>
  </si>
  <si>
    <t>SSP24</t>
  </si>
  <si>
    <t>Religious, Grantmaking, Civic, Profl, like Org'ns</t>
  </si>
  <si>
    <t>SSP25</t>
  </si>
  <si>
    <t>Remediation Services</t>
  </si>
  <si>
    <t>SSP26</t>
  </si>
  <si>
    <t>Repair &amp; Maintenance</t>
  </si>
  <si>
    <t>SSP27</t>
  </si>
  <si>
    <t>Septic Tank &amp; Related Services</t>
  </si>
  <si>
    <t>SSP28</t>
  </si>
  <si>
    <t>Travel Arrangement &amp; Reservation Services</t>
  </si>
  <si>
    <t>SSP29</t>
  </si>
  <si>
    <t>Waste Collection</t>
  </si>
  <si>
    <t>SSP30</t>
  </si>
  <si>
    <t>Waste Management &amp; Remediation Services</t>
  </si>
  <si>
    <t>SSP31</t>
  </si>
  <si>
    <t>Waste Treatment &amp; Disposal</t>
  </si>
  <si>
    <t>Social &amp; Community Services</t>
  </si>
  <si>
    <t>SSS01</t>
  </si>
  <si>
    <t>Administrative &amp; Support Services</t>
  </si>
  <si>
    <t>SSS02</t>
  </si>
  <si>
    <t>All Other Community Services</t>
  </si>
  <si>
    <t>SSS03</t>
  </si>
  <si>
    <t>All Other Miscellaneous Schools &amp; Instruction</t>
  </si>
  <si>
    <t>SSS04</t>
  </si>
  <si>
    <t>Business Schools &amp; Computer &amp; Management Training</t>
  </si>
  <si>
    <t>SSS05</t>
  </si>
  <si>
    <t>Colleges, Universities, &amp; Professional Schools</t>
  </si>
  <si>
    <t>SSS06</t>
  </si>
  <si>
    <t>Computer Training</t>
  </si>
  <si>
    <t>SSS07</t>
  </si>
  <si>
    <t>Elementary &amp; Secondary Schools</t>
  </si>
  <si>
    <t>SSS08</t>
  </si>
  <si>
    <t>Employment Services</t>
  </si>
  <si>
    <t>SSS09</t>
  </si>
  <si>
    <t>Facilities Support Services</t>
  </si>
  <si>
    <t>SSS10</t>
  </si>
  <si>
    <t>Junior Colleges</t>
  </si>
  <si>
    <t>SSS11</t>
  </si>
  <si>
    <t>Professional &amp; Management Development Training</t>
  </si>
  <si>
    <t>SSS12</t>
  </si>
  <si>
    <t>Technical &amp; Trade Schools</t>
  </si>
  <si>
    <t>Abdul to provide list of Industry description and codes.
Kindly refer to "Vision Industry Codes"</t>
  </si>
  <si>
    <t>Closed</t>
  </si>
  <si>
    <t>If PH partner is not applicable for customer then RM will not select PH partner value on Customer 360.</t>
  </si>
  <si>
    <t xml:space="preserve">Corporate 360: "Current Revenue" Information to be taken from Vision </t>
  </si>
  <si>
    <t>Corporate 360: Credit Information to be taken from LOS</t>
  </si>
  <si>
    <t>Corporate 360: Financials to be taken from LOS</t>
  </si>
  <si>
    <t>Deal Type Field will have values such as Existing, Existing Recurring , New etc. Exact values will be shared by Bank</t>
  </si>
  <si>
    <t>In current SFE tool, 2 tasks are mandatory. Otherwise it does not allow to create the next deal.</t>
  </si>
  <si>
    <t>"Security perfection" status code to be added after "External Approval received" and before deal closure.</t>
  </si>
  <si>
    <t xml:space="preserve">Corporate: Market Value/Securities to be pulled from LOS </t>
  </si>
  <si>
    <t>Wallet Sharing sheet of Account planning excel sheet should not be replicated in CRM. Instead dependent fields will be added to calculate expected revenue.</t>
  </si>
  <si>
    <t>No Expected BAU in CRMNEXT will be provided for existing closed deals. The details are available in Core Banking and will be computed in Vision. However, till vision is not available with expected BAU, the approx. formulae will be applied in the view of Vision to get extracted and loaded in CRMNext.</t>
  </si>
  <si>
    <t>The deals will also have 10 set of fields for disbursement amount , disbursement date, repay amount as well as repay date. This will be used  along with  expected month of closure while calculating expected BAU amount.</t>
  </si>
  <si>
    <t>Case should not be shown in Corporate 360 card view but needs to be included in Detail view</t>
  </si>
  <si>
    <t>The 6th Card of Corporate 360 will be of related attachments &amp; Notes.</t>
  </si>
  <si>
    <t>Corporate 360/Credit Information: Field "Rating Agency"  not to be included in Corporate 360.</t>
  </si>
  <si>
    <t xml:space="preserve">Customer classification to be shown on Customer 360 coming from Core. It will contain values such as Normal, Watch, Sub Std, Doubtful, Lost.
</t>
  </si>
  <si>
    <t>Show Arrears -Y/N, Arrears amount, aging. Last payment received, "arrears since" from Core.</t>
  </si>
  <si>
    <t>Gearing Ratio: Debt to Equity Ratio or Debt to Capital</t>
  </si>
  <si>
    <t>Finacle Treasury:  Previous year revenue to be pulled from Vision.</t>
  </si>
  <si>
    <t>Fx Treasury- Budget is not per customer currently as 80% of the customers are defined and 5% are not defined.</t>
  </si>
  <si>
    <t>Fx Treasury- Target is as per Segment. CIB is treated as 2 segments .</t>
  </si>
  <si>
    <t>Treasury Achievements 95% available at customer level and can be shown in customer 360 whereas remaining 5% will be shown on landing page of PH partner.</t>
  </si>
  <si>
    <t>Finacle Treasury is getting upgraded to Finacle treasury 11.</t>
  </si>
  <si>
    <t>Fx Treasury:  P&amp;L report at customer, RM and Segment level.</t>
  </si>
  <si>
    <t>PH partner for treasury to be defined at customer 360 level.</t>
  </si>
  <si>
    <t>Trade Finance - KYC documents are locally maintained whereas Treasury is maintained at shared location.
The recommendation from CRM is to move all the documents into DMS. This way one common document repository will be maintained.</t>
  </si>
  <si>
    <t>Profitability Report- To be pulled from Vision and shown into CRMNext.</t>
  </si>
  <si>
    <t>Group Name Search to be added in Customer Search.</t>
  </si>
  <si>
    <t>Trade Finance- The LC/BG report to be pulled from Finacle in Batch Mode</t>
  </si>
  <si>
    <t>Fx Treasury-Forward Limit- to be added on Corporate 360.</t>
  </si>
  <si>
    <t>Last Debit Transaction Date and Last Credit Transaction Date to be shown on Corporate 360.</t>
  </si>
  <si>
    <t>Suggest Billy and Macau on Sending Deals, Net revenue, Disbursement and Repayment details back to Vision to calculate BAU revenue pipeline</t>
  </si>
  <si>
    <t>PH wise pipeline details to be available on landing page of PH partner.</t>
  </si>
  <si>
    <t>Customer Type for CIB needs to have one more value over and above mentioned under account planning sheet (under column segment) as "Local Corporate"</t>
  </si>
  <si>
    <t>Probability field will be added based on status codes. % will be provided based on CRM experience.</t>
  </si>
  <si>
    <t>Deals will be viewed from Corporate/Prospect 360/Details page. A separate view will be provided for deals to be re-assigned and will be for all deals.</t>
  </si>
  <si>
    <t>The expected revenue will be mandatory to calculate before sending the deal for "Internal Approval Milestone".</t>
  </si>
  <si>
    <t>Hit Ratio for RM= Total Deals disbursed amount across all accounts/Total Deals amount across all accounts (to be shown on RM landing page through RM wise Hit Ratio report)</t>
  </si>
  <si>
    <t>Vision has lookups and other masters populated from Finacle Core.</t>
  </si>
  <si>
    <t>Calling List- No calling list will be generated for CIB customers.</t>
  </si>
  <si>
    <t>Recommendation from Vision: To provide details at customer level and RM as well as Segment details needs to be derived in CRM.</t>
  </si>
  <si>
    <t>RFP discussion will be taken post completion of IDR functional walk through to check completeness of RFP and arrive at CRs, work Around and   decommissioned points.</t>
  </si>
  <si>
    <r>
      <rPr>
        <strike/>
        <sz val="11"/>
        <color theme="1"/>
        <rFont val="Calibri"/>
        <family val="2"/>
        <scheme val="minor"/>
      </rPr>
      <t>Expected closure date</t>
    </r>
    <r>
      <rPr>
        <sz val="11"/>
        <color theme="1"/>
        <rFont val="Calibri"/>
        <family val="2"/>
        <scheme val="minor"/>
      </rPr>
      <t xml:space="preserve"> Expected Month of closure will be mandatory on deals. Change of Deal end date- New status code "Follow-up" to be added. Which will facilitate the movement of deal across financial and account planning. The follow-up status code will be added post "ongoing client discussion" status code specifically to change the expected closure date.</t>
    </r>
  </si>
  <si>
    <t xml:space="preserve">Forex rate -same T-1 feed going to Vision from core will be provide to CRMNext as well. This is needed for conversion on deal page. 
Forex rate for converting USD into KSH change on daily basis. When deal amount is entered in USD from KSH then current forex  required to come and populate on other </t>
  </si>
  <si>
    <r>
      <t xml:space="preserve">Prospect will be created by RM as first step towards opportunity/Deal creation for NTB customers. The Opportunity will have bare minimum fields. The </t>
    </r>
    <r>
      <rPr>
        <strike/>
        <sz val="11"/>
        <color theme="1"/>
        <rFont val="Calibri"/>
        <family val="2"/>
        <scheme val="minor"/>
      </rPr>
      <t xml:space="preserve">Company Registration Number and Pin number (tax details) will be unique and mandatory for prospect </t>
    </r>
    <r>
      <rPr>
        <sz val="11"/>
        <color theme="1"/>
        <rFont val="Calibri"/>
        <family val="2"/>
        <scheme val="minor"/>
      </rPr>
      <t>creation. However, as discussed on 17th Dec both fields will be optional and Postal Code and PO Box fields will be mandatory.</t>
    </r>
  </si>
  <si>
    <r>
      <t xml:space="preserve">Escalation alert rules- CRMNext to check feasibility to raise escalations based on </t>
    </r>
    <r>
      <rPr>
        <strike/>
        <sz val="11"/>
        <color theme="1"/>
        <rFont val="Calibri"/>
        <family val="2"/>
        <scheme val="minor"/>
      </rPr>
      <t xml:space="preserve">Expected closure date. </t>
    </r>
    <r>
      <rPr>
        <sz val="11"/>
        <color theme="1"/>
        <rFont val="Calibri"/>
        <family val="2"/>
        <scheme val="minor"/>
      </rPr>
      <t>Expected Month of Closure.
Level 1: Exp closure date - 1 month
Level 2: Exp closure date - 1 week
Level3: Exp closure date - 0 days</t>
    </r>
  </si>
  <si>
    <t>Abdul to provide mapping of products in Core and SFE. The products will be at 3 levels.
2 Levels namely Product category and Product will be maintained in CRMNEXT whereas Scheme Code will continue to be fin finacle. Similar to SFE. However, final decision will be taken post discussion with Finacle for handshake of deals</t>
  </si>
  <si>
    <t>While creating a lead, all the products will be loaded in CRM. It will load the products even if those have already held by customer. However, while saving the lead, a validation will take place to not to allow to create the lead for non Term Loan products. For term loan products, the lead still be created. The same person can have leads for existing products in case of term loan products.</t>
  </si>
  <si>
    <t>SFE tool currently uses Market Basket Analysis for predicting next best product. However, this will not be used in CRMNEXT. Following attributes will be used by CRM next to derive the next best products
Age
Married
Occupation
Monthly Income
This will be further discussed along with personal banking IDR sessions.</t>
  </si>
  <si>
    <t>The bundling logic for personal and Premium banking is not available in system.  Currently it happens through email.
This will be further discussed along with personal banking IDR sessions.</t>
  </si>
  <si>
    <t>Dashboard for RMs should have provision to segregate existing and ex RMs who have left the Segments. For this Vision/Core to provide additional attribute identifying existing/Left RMs in Vision Oracle Views.</t>
  </si>
  <si>
    <t xml:space="preserve">Individual banking (personal/Premium) will  not have provision to create Prospect where as BB and CIB will need to create prospect for NTB customers.  The Individuals will be handled through Leads. All customers will be on boarded in CRM after on boarding into core system.  </t>
  </si>
  <si>
    <t>Pin for Leads will be mandatory. While creating leads, for ETB customers, pin will populate from customer 360 . For  NTB leads,  if pin exists in Customer 360, the lead creation will be enforced to be created from customer 360.</t>
  </si>
  <si>
    <t>Expected Revenue Calculation: Pleas refer to worksheet "Expected Income".
Expected Revenue =  Processing Fees + Interest Income based on (disbursements/Payments)</t>
  </si>
  <si>
    <t>Approx. number of customers
Total: 100000
CIB: 800 to 1000 / Institution Banking= 1500 to 1700
BB: 10000
Personal &amp; Premium: 85000 to 95000</t>
  </si>
  <si>
    <t>Approx. number of Deals/Leads
Deals in First 2 months: 50 * 15 * 8 weeks=6000
Overall Yearly Deals incl of 2 months = 6000 + 4000= 10000
Approximate number of Leads= 2 per RM per week -&gt; (220*2 + 7*10+ 2 *15 ) * 50= 25000/yr</t>
  </si>
  <si>
    <t>Bank to provide PH holder name and corresponding Account Code/Emp Id</t>
  </si>
  <si>
    <t>Alternate RM will be added to Deals along with Deal Owner/RM and Assigned to/PH Partner. The alternate RM will be able to edit and save the deals except status code changes.</t>
  </si>
  <si>
    <t>A new status code "Follow-up" to be added under milestone "Internal Approval Received" post Qualified status code.</t>
  </si>
  <si>
    <t>Need product wise Deal report including Term Loans</t>
  </si>
  <si>
    <t>The expected month of closure will be excluded from prorated calculation for expected revenue. For e.g. If it is Oct. Then proration will be (12-10)/12=2/12.</t>
  </si>
  <si>
    <t>PH role -landing page should contain
1. Appointments
2. Tasks
3. Opportunities pipeline for that PH partner</t>
  </si>
  <si>
    <t>Fx Treasury:  Vol/Customer, Vol/P&amp;L and Vol/Currency Aggregate: Reports will be pulled from Vision into CRMNext</t>
  </si>
  <si>
    <t>Fx Treasury- Customer 360 will have check box for checking whether security document is submitted or not. This will be manually updated by RM.</t>
  </si>
  <si>
    <t>Vision: Budget details will be pulled from Vision at RM level and will be shown in read-only mode along with Reports and Dashboards.</t>
  </si>
  <si>
    <t>Vision: Achievement details will be pulled from Vision at RM level and will be shown in read-only mode along with Reports and Dashboards.</t>
  </si>
  <si>
    <t>Vision: Account Plan details will be pulled from Vision at RM level and will be shown in read-only mode along with Reports and Dashboards.</t>
  </si>
  <si>
    <t>Banc assurance: The bank customers have the CIF where as non bank customers do not have CIF</t>
  </si>
  <si>
    <t>The Insurance Customer details to be Imported along with bank customers where CIF exists. Where CIF does not exist, these customers will be created as lead and assigned to Branch Manager as "Sol Id"/Branch Id will be present against Banc assurance   customer. He will manually assign it to RMs of a particular segments for the further processing or can assign it to himself.  For this consider product as "Transaction Account Banking".</t>
  </si>
  <si>
    <t>Add role, Champion with read-only access to deals.</t>
  </si>
  <si>
    <t>Fx Treasury- Target is manually maintained. Vision to setup budget and achievement for Finacle Treasury products which will be then pulled into CRM from Vision along with Bank's budget and achievements,</t>
  </si>
  <si>
    <t>System</t>
  </si>
  <si>
    <t>Recommended Mode</t>
  </si>
  <si>
    <t>Challenges</t>
  </si>
  <si>
    <t>Finacle</t>
  </si>
  <si>
    <t>Batch</t>
  </si>
  <si>
    <t>Source Systems</t>
  </si>
  <si>
    <t>Vision</t>
  </si>
  <si>
    <t>LOS</t>
  </si>
  <si>
    <t>DMS</t>
  </si>
  <si>
    <t>Realtime</t>
  </si>
  <si>
    <t>Business</t>
  </si>
  <si>
    <t>Import</t>
  </si>
  <si>
    <t>White Space</t>
  </si>
  <si>
    <t xml:space="preserve">Vision </t>
  </si>
  <si>
    <t>Mantis</t>
  </si>
  <si>
    <t xml:space="preserve">      </t>
  </si>
  <si>
    <t>SR No</t>
  </si>
  <si>
    <t>Job Code</t>
  </si>
  <si>
    <t>Module</t>
  </si>
  <si>
    <t>Type</t>
  </si>
  <si>
    <t>Integration Touch Points</t>
  </si>
  <si>
    <t>Integration Method</t>
  </si>
  <si>
    <t>Source</t>
  </si>
  <si>
    <t>Target</t>
  </si>
  <si>
    <t>Input</t>
  </si>
  <si>
    <t>Output</t>
  </si>
  <si>
    <t>Proposed Phase</t>
  </si>
  <si>
    <t>OverAll Status</t>
  </si>
  <si>
    <t>Work Unit Status</t>
  </si>
  <si>
    <t>Interface Type</t>
  </si>
  <si>
    <t xml:space="preserve">Interface Service </t>
  </si>
  <si>
    <t>Methodology</t>
  </si>
  <si>
    <t>Process</t>
  </si>
  <si>
    <t>Remark</t>
  </si>
  <si>
    <t>Boot up</t>
  </si>
  <si>
    <t>Insert object</t>
  </si>
  <si>
    <t>csv file/Source Table</t>
  </si>
  <si>
    <t>Bank to share field details in landing table or csv file(With Sourceid and Source Name and any other unique field)</t>
  </si>
  <si>
    <t>Duplicate</t>
  </si>
  <si>
    <t>Boot up from UI</t>
  </si>
  <si>
    <t>UI Import/Manual creation</t>
  </si>
  <si>
    <t>csv file</t>
  </si>
  <si>
    <t>Incremental</t>
  </si>
  <si>
    <t>Update Object</t>
  </si>
  <si>
    <t>WebService/WebApi</t>
  </si>
  <si>
    <t>CBS</t>
  </si>
  <si>
    <t>RealTime</t>
  </si>
  <si>
    <t>Display Customer Risk details</t>
  </si>
  <si>
    <t>Need to share</t>
  </si>
  <si>
    <t>Crmnext</t>
  </si>
  <si>
    <t>Card System</t>
  </si>
  <si>
    <t>Display Customer Cards Details</t>
  </si>
  <si>
    <t>Display Funded / Non Funded Product and Transaction records for Lines</t>
  </si>
  <si>
    <t>WebService/WebaPI</t>
  </si>
  <si>
    <t>To be decided</t>
  </si>
  <si>
    <t>Display Treasury Products and Transaction Records</t>
  </si>
  <si>
    <t>Display Trade Finance Products Details</t>
  </si>
  <si>
    <t>Trade System</t>
  </si>
  <si>
    <t>Display Financial Indicators  and Revenue Details</t>
  </si>
  <si>
    <t>Real Time</t>
  </si>
  <si>
    <t>Limit &amp; Utilization Summary</t>
  </si>
  <si>
    <t>Market Data</t>
  </si>
  <si>
    <t>Compliance</t>
  </si>
  <si>
    <t>Integration with Content Management System</t>
  </si>
  <si>
    <t>CRM LeadID, Response Details</t>
  </si>
  <si>
    <t>BatchMode</t>
  </si>
  <si>
    <t>ESG</t>
  </si>
  <si>
    <t>Bank to share field details in  csv file with bank unique source id and source name</t>
  </si>
  <si>
    <t>Client System</t>
  </si>
  <si>
    <t xml:space="preserve">To be decided </t>
  </si>
  <si>
    <t>Reverse feedback Lead status update with source system Id(Real)</t>
  </si>
  <si>
    <t>Integration with Mobile Banking for Leads</t>
  </si>
  <si>
    <t>Mobile Banking</t>
  </si>
  <si>
    <t>To be decided (With Sourceid and Source Name and any other unique field)</t>
  </si>
  <si>
    <t>Integration with Mobile Banking for Leads((Reverse Interface)</t>
  </si>
  <si>
    <t>With Sourceid and Source Name and any other unique field</t>
  </si>
  <si>
    <t>Integration with Internet Banking for Leads</t>
  </si>
  <si>
    <t>Internet Banking</t>
  </si>
  <si>
    <t>Integration with Internet Banking for Leads((Reverse Interface)</t>
  </si>
  <si>
    <t>Failure data transporting while calling core banking wsdl</t>
  </si>
  <si>
    <t>Failure data</t>
  </si>
  <si>
    <t>Failure data while receiving lead from source sytsem</t>
  </si>
  <si>
    <t>Batch mode</t>
  </si>
  <si>
    <t>Failure data while receiving reverse feedback</t>
  </si>
  <si>
    <t>Retry from internet banking in case no response is required</t>
  </si>
  <si>
    <t>Integration with Email for Leads</t>
  </si>
  <si>
    <t>Email Syndication</t>
  </si>
  <si>
    <t>Integration with SMS Shortcode</t>
  </si>
  <si>
    <t>Card system</t>
  </si>
  <si>
    <t>Insurance  system</t>
  </si>
  <si>
    <t>Asset/Liablity system</t>
  </si>
  <si>
    <t>Integration with (Card,Insurance,Asset/Liablity)system (Reverse)</t>
  </si>
  <si>
    <t>(Card,Insurance,Asset/Liablity)system</t>
  </si>
  <si>
    <t>Products(Retails)</t>
  </si>
  <si>
    <t xml:space="preserve">Products Creation in CRMNEXT </t>
  </si>
  <si>
    <t>ESG Admin</t>
  </si>
  <si>
    <t>Bank to share field details in  csv file</t>
  </si>
  <si>
    <t>CRM ProductID, Response Details</t>
  </si>
  <si>
    <t>Csv import</t>
  </si>
  <si>
    <t xml:space="preserve">Products updated in CRMNEXT </t>
  </si>
  <si>
    <t>Update through UI</t>
  </si>
  <si>
    <t>Bank to share field details in landing table or csv file</t>
  </si>
  <si>
    <t>CRM ProductID, updated with desired fields</t>
  </si>
  <si>
    <t>Products(Corporate)</t>
  </si>
  <si>
    <t>CRM should have   security infrastructure and tools for protection of programs and data from intentional unauthorized access attempts as well as security breaches due to accidental causes in line with bank security policies.</t>
  </si>
  <si>
    <t>CRM must have the ability to secure system to prevent unauthorized use.</t>
  </si>
  <si>
    <t>CRM should have the ability to protect the system against virus attacks.</t>
  </si>
  <si>
    <t>CRM must have the ability to prevent external and internal  hacking.</t>
  </si>
  <si>
    <t>The tunnel encryption keys used in the establishment of VPN between I&amp;M bank and the vendor should  be safely stored in line with banks policy and business continuity programs.</t>
  </si>
  <si>
    <t>CRM must have the ability to require the user to supply combination of password consisting of letters, numbers and / or symbols as per the bank's IT security policy and international best standards</t>
  </si>
  <si>
    <t>CRM must have the ability to reset passwords (system administrator only).</t>
  </si>
  <si>
    <t>CRM must  have the ability to force users to change their passwords periodically.</t>
  </si>
  <si>
    <t xml:space="preserve">CRM must ensure that Bank's confidential / customer data does not reside on any system outside the Bank. In case the solution requires a system that is placed with in the Bank then the administrative control will be with the Bank and solution ensure there is no unauthorised access to the mentioned system. </t>
  </si>
  <si>
    <t>CRM must have implemented encryption for highly sensitive communication of data (in line with FIPS 199 standard)</t>
  </si>
  <si>
    <t>CRM must  support authentication with Bank-wide LDAP directories and be scalable to changes through upgrades.</t>
  </si>
  <si>
    <t>CRM must have implemented time out feature to protect unattended session.</t>
  </si>
  <si>
    <t>CRM  must have  the ability to create administrator profiles with names user profiles. The generic named administrator  should not be used in production.</t>
  </si>
  <si>
    <t>Use of HTTPS for secure data transmission over TCP/IP will be required.
Uploads of data through files should be restricted to migration activity only and be carried out through secured protocol.</t>
  </si>
  <si>
    <t>The selected vendor has to indemnify the Bank for any loss / leakage of data. The selected vendor has to demonstrate full security cycle within the solution</t>
  </si>
  <si>
    <t>Security</t>
  </si>
  <si>
    <t xml:space="preserve">CRM provide comprehensive security and controls as per the industry best practices and standards. (ISO/IEC 27034-1). </t>
  </si>
  <si>
    <t xml:space="preserve">Contact Centre must have a robust Role based Access control mechanism i.e. it should have the facility to define rights to view / operate various functionalities of the system. It should provide a facility to configure access &amp; multiple level authorization matrix. </t>
  </si>
  <si>
    <t>All parameters relating to user maintenance and password should be definable. Alphanumeric User ID. Minimum 8 characters, frequency of password change and option for user to update and dispose password at ant time.
User maintenance should include user details like staff ID, email ID.</t>
  </si>
  <si>
    <t>The system should  contain dormant user account lock out features</t>
  </si>
  <si>
    <t>Audit Controls  to confirm from functional</t>
  </si>
  <si>
    <t>Admin</t>
  </si>
  <si>
    <t>In case of Cloud solution, the vendor must ensure that appropriate redundancy is built so as to provide uninterrupted service 24 X7.  The availablility should be atleast 99.9% measured on 24X7 basis</t>
  </si>
  <si>
    <t>In case of on-premise installation, the vendor shall ensure that the SLA for resolution of issues is adhered to</t>
  </si>
  <si>
    <t>Redundancy(Scalability)</t>
  </si>
  <si>
    <t>CRM should operate in Solaris/Unix and Oracle environment preferably.</t>
  </si>
  <si>
    <t>System should  support industry standard network protocols (e.g. TCP/IP)</t>
  </si>
  <si>
    <t>System should  require and support the implementation of Bank-wide DNS policies and standards to facilitate Bank-wide connectivity</t>
  </si>
  <si>
    <t>Network(TeleCommunication)</t>
  </si>
  <si>
    <t>Ability for system to show portfolio of products held/not held by a client. i.e. if we have 10 products/services available to a client and they are using  4 of them, the other 6 should be prompted on screen</t>
  </si>
  <si>
    <t xml:space="preserve">Provide sales Leads scoring based on behaviour and demographics </t>
  </si>
  <si>
    <t>Provide capability for  customer profiling to give a detailed customer view in terms of the range of products the customer has and help identify opportunities for cross sell and upsell as per revenues driven from the customers</t>
  </si>
  <si>
    <t>The system should allow for web based account planning and allow for migration of information from current account plans into the system and adapt to new template which is redesigned to incorporate the features noted below.</t>
  </si>
  <si>
    <t xml:space="preserve">The Vendor  must integrate with the Banks Financial Systems through the Bank’s middleware (Fiorano) for posting and financial/ non-financial transactions </t>
  </si>
  <si>
    <t>System should  provide the ability to provide non-proprietary extensibility using standard, commonly available web-based or Microsoft-based tools and languages.</t>
  </si>
  <si>
    <r>
      <t xml:space="preserve">System should  provide the ability to integrate with standard Microsoft Office products, including </t>
    </r>
    <r>
      <rPr>
        <sz val="9"/>
        <color rgb="FFFF0000"/>
        <rFont val="Calibri"/>
        <family val="2"/>
        <scheme val="minor"/>
      </rPr>
      <t>MS Word,</t>
    </r>
    <r>
      <rPr>
        <sz val="9"/>
        <color theme="1"/>
        <rFont val="Calibri"/>
        <family val="2"/>
        <scheme val="minor"/>
      </rPr>
      <t xml:space="preserve"> MS Excel, MS Access</t>
    </r>
    <r>
      <rPr>
        <sz val="9"/>
        <color rgb="FFFF0000"/>
        <rFont val="Calibri"/>
        <family val="2"/>
        <scheme val="minor"/>
      </rPr>
      <t>, Lync</t>
    </r>
    <r>
      <rPr>
        <sz val="9"/>
        <color theme="1"/>
        <rFont val="Calibri"/>
        <family val="2"/>
        <scheme val="minor"/>
      </rPr>
      <t xml:space="preserve"> and MS Outlook.</t>
    </r>
  </si>
  <si>
    <t>The Solution should integrate with Portwise Authentication system for Token based authentication or 2FA.</t>
  </si>
  <si>
    <t>System should  provide audit-tracking reports for user access and usage logs</t>
  </si>
  <si>
    <t>System should  provide the ability to track all log-ins and log-ins failures.</t>
  </si>
  <si>
    <t>System should  provide transaction logs to record executed functions to facilitate diagnosis and reconciliation of system errors</t>
  </si>
  <si>
    <t>The Solution should   provide audit logs if required by the Bank</t>
  </si>
  <si>
    <t>Integration Points(RFP)</t>
  </si>
  <si>
    <t>Ability to upload existing customer and account list for account planning purposes.</t>
  </si>
  <si>
    <t>The wallet sizing portion of the account plan itself should also be further refined to differentiate LCY and FCY facilities; for assets and liabilities, the calculation of margins and potential revenue should be automated where applicable based on input of fees (either as a % or value, p.a. or one off), disbursed amount, tenor, gross lending/deposit rate (finance should be able to update FTPs (Funds Transfer Pricing)  and the plan should retroactively calculate and change margins and corresponding revenues).</t>
  </si>
  <si>
    <t>Once a particular action point is complete in the sales action plan, it can be ticked and removed.</t>
  </si>
  <si>
    <t>We also need to provide a report on account statistics (Attached) Debit/credit Turnovers for the last 2 years, number of transactions both debit &amp; credit, average balance in the account</t>
  </si>
  <si>
    <t>Product houses should also have read-only rights to account plans on the system.</t>
  </si>
  <si>
    <t>Account Planning Grid</t>
  </si>
  <si>
    <t>Model</t>
  </si>
  <si>
    <t>Wallet Size Grid</t>
  </si>
  <si>
    <t>Budget Grid</t>
  </si>
  <si>
    <t>Through integration job</t>
  </si>
  <si>
    <t>Csv</t>
  </si>
  <si>
    <t>CRMnext</t>
  </si>
  <si>
    <t>Target,Account Planning</t>
  </si>
  <si>
    <t>LDAP/AD authentication</t>
  </si>
  <si>
    <t>Active Directory</t>
  </si>
  <si>
    <t xml:space="preserve">Identity and Access Management </t>
  </si>
  <si>
    <t>Batch Mode/ STP</t>
  </si>
  <si>
    <t>Need to discuss with client</t>
  </si>
  <si>
    <t>Display Enrolled Services</t>
  </si>
  <si>
    <t>Outlook</t>
  </si>
  <si>
    <t>SMS Gateway</t>
  </si>
  <si>
    <t>CTI system</t>
  </si>
  <si>
    <t>Bootup</t>
  </si>
  <si>
    <t xml:space="preserve">user Import </t>
  </si>
  <si>
    <t>Territory Import</t>
  </si>
  <si>
    <t>Team</t>
  </si>
  <si>
    <t>Activity</t>
  </si>
  <si>
    <t>Not needed</t>
  </si>
  <si>
    <t>Appointment</t>
  </si>
  <si>
    <t>Alert</t>
  </si>
  <si>
    <t>Geography</t>
  </si>
  <si>
    <t>Miscellaneous Total</t>
  </si>
  <si>
    <t>Yet to get it from customer</t>
  </si>
  <si>
    <t>Mode</t>
  </si>
  <si>
    <t>View</t>
  </si>
  <si>
    <t>Tech Mode</t>
  </si>
  <si>
    <t>Finacle
LOS
Bancassurance
Cards
Finacle Treasury
Trade Finance
IMS
DMS
Vision
Omni Channel</t>
  </si>
  <si>
    <t>A001</t>
  </si>
  <si>
    <t>SFE Web tool</t>
  </si>
  <si>
    <t>A002</t>
  </si>
  <si>
    <t>Accounts Creation in CRMNEXT  through bootup</t>
  </si>
  <si>
    <t xml:space="preserve">Contacts Creation in CRMNEXT  for both through bootup </t>
  </si>
  <si>
    <t>Product Holding in CRMNEXT  through bootup</t>
  </si>
  <si>
    <t>A003</t>
  </si>
  <si>
    <t>A004</t>
  </si>
  <si>
    <t>Deals through bootup</t>
  </si>
  <si>
    <t>A005</t>
  </si>
  <si>
    <t>A006</t>
  </si>
  <si>
    <t>A007</t>
  </si>
  <si>
    <t>Accounts Creation/Modification in CRMNEXT  through Incremental Job</t>
  </si>
  <si>
    <t xml:space="preserve">Contacts Creation/Modification in CRMNEXT  for both through bootup </t>
  </si>
  <si>
    <t>A014</t>
  </si>
  <si>
    <t>A023</t>
  </si>
  <si>
    <t>Web API</t>
  </si>
  <si>
    <t>A013</t>
  </si>
  <si>
    <t>A015</t>
  </si>
  <si>
    <t>A016</t>
  </si>
  <si>
    <t>A017</t>
  </si>
  <si>
    <t>A020</t>
  </si>
  <si>
    <t>Finacle Treasury</t>
  </si>
  <si>
    <t>A024</t>
  </si>
  <si>
    <t>A021</t>
  </si>
  <si>
    <t>A022</t>
  </si>
  <si>
    <t>A025</t>
  </si>
  <si>
    <t>Compliance Alerts</t>
  </si>
  <si>
    <t>A026</t>
  </si>
  <si>
    <t>A027</t>
  </si>
  <si>
    <t>A028</t>
  </si>
  <si>
    <t>A029</t>
  </si>
  <si>
    <t>Accounts(Individual)</t>
  </si>
  <si>
    <t>Accounts(Group)</t>
  </si>
  <si>
    <t>Deal Movement to Core System</t>
  </si>
  <si>
    <t>Reverse feedback Lead status update with source system Id(Batch)</t>
  </si>
  <si>
    <t>A008</t>
  </si>
  <si>
    <t>A009</t>
  </si>
  <si>
    <t>A010</t>
  </si>
  <si>
    <t>Deals Generation -Integration with Asset/Liablity system (forward)</t>
  </si>
  <si>
    <t>Deals movement to Card system (forward)</t>
  </si>
  <si>
    <t>Deals movement Insurance  system (forward)</t>
  </si>
  <si>
    <t>Deals status from Card system (Reverse)</t>
  </si>
  <si>
    <t>Deals status from Insurance  system (Reverse)</t>
  </si>
  <si>
    <t>Deals Status from Core Asset/Liablity system (fReverse)</t>
  </si>
  <si>
    <t>SFE Web tool
Bancassurance
Cards</t>
  </si>
  <si>
    <t>Leads Import</t>
  </si>
  <si>
    <t>Leads Movement to Core System</t>
  </si>
  <si>
    <t>Reverse feedback Deal status update with source system Id(Real)</t>
  </si>
  <si>
    <t>Leads movement to Card system (forward)</t>
  </si>
  <si>
    <t>Leads movement Insurance  system (forward)</t>
  </si>
  <si>
    <t>Deals(Group)</t>
  </si>
  <si>
    <t>Leads(Group)</t>
  </si>
  <si>
    <t>Leads(Individual)</t>
  </si>
  <si>
    <t>Product capability</t>
  </si>
  <si>
    <t>through product</t>
  </si>
  <si>
    <t>Service agreement</t>
  </si>
  <si>
    <t>Through product</t>
  </si>
  <si>
    <t>A018</t>
  </si>
  <si>
    <t>A019</t>
  </si>
  <si>
    <t>A011</t>
  </si>
  <si>
    <t>LDAP</t>
  </si>
  <si>
    <t>A012</t>
  </si>
  <si>
    <t>Import and Update Customers</t>
  </si>
  <si>
    <t>csv upload</t>
  </si>
  <si>
    <t>Core/CSV</t>
  </si>
  <si>
    <t>Not to be provided</t>
  </si>
  <si>
    <t>Contacts Creation in CRMNEXT  for both through bootup including Value Chain business.</t>
  </si>
  <si>
    <t>Leads through bootup
The Insurance Customer details to be Imported along with bank customers where CIF exists. Where CIF does not exist, these customers will be created as lead and assigned to Branch Manager as "Sol Id"/Branch Id will be present against Banc assurance   customer. He will manually assign it to RMs of a particular segments for the further processing or can assign it to himself.  For this consider product as "Transaction Account Banking".</t>
  </si>
  <si>
    <t>Ability to capture budgeted sales/ projections and then produce a report/graph of budget against actual sales.
Along with Expected BAU, the below fields will be made available in Vision view
1.  Avg. TNR/Client YTD
2. Reqd. Avg. TNR/Client YTD
3. FY Reqd. Avg. TNR/Client 
4. Cross Sell (will be added in the BI system)
5. Required Cross sell(will be added in the BI system)
6. The formula for the gap will be (at segment level)
Gap = Budget- Achievement- Expected BAU</t>
  </si>
  <si>
    <t>Get Current year Budget from Vision on Monthly basis.</t>
  </si>
  <si>
    <t>Get Current year Achievements from Vision on Monthly basis.</t>
  </si>
  <si>
    <t>Get Current year Account plan from Vision on Monthly basis.</t>
  </si>
  <si>
    <t>Proc</t>
  </si>
  <si>
    <t>Get Expected Revenue for the financial year</t>
  </si>
  <si>
    <t>CRM should generate a profitability report over last calendar year and YTD broken down per product there by giving a clear view of the revenues generated by those products.
1. Profitability Report- To be pulled from Vision and shown into CRMNext.</t>
  </si>
  <si>
    <t>IDR</t>
  </si>
  <si>
    <t>Batch/realtime</t>
  </si>
  <si>
    <t>View/Web Service</t>
  </si>
  <si>
    <t>Impact of upgradation of Finacle and Treasury on existing touch points</t>
  </si>
  <si>
    <t>Forex Rate, "Current Revenue" ,</t>
  </si>
  <si>
    <t>Segment wise PH Partner Account Id/Code loading</t>
  </si>
  <si>
    <t>Lookups to be populated from Core</t>
  </si>
  <si>
    <t>Fx Treasury- Target is as per Segment. CIB is treated as 2 segments .
Fx Treasury:  Vol/Customer, Vol/P&amp;L and Vol/Currency Aggregate: Reports will be pulled from Vision into CRMNext</t>
  </si>
  <si>
    <t>Integration with analytics system
Campaign List</t>
  </si>
  <si>
    <t>Display Banca assurance Details</t>
  </si>
  <si>
    <t>Display IMS  Details</t>
  </si>
  <si>
    <t>IMS</t>
  </si>
  <si>
    <t>Display Omni Channel Details</t>
  </si>
  <si>
    <t>Omni Channel</t>
  </si>
  <si>
    <t>Bank has asked to set Firewall to access the environment and the Operations team from Bank and CRM to discuss the same</t>
  </si>
  <si>
    <t>SMS campaign is not a part of the system as of now.</t>
  </si>
  <si>
    <t>Lead to Lead dedupe for Product and Mobile number will be there for new lead creation</t>
  </si>
  <si>
    <t>8 Team Leads from DSE will have access to CRMNEXT to view the leads</t>
  </si>
  <si>
    <t>Bank to provide access of UAT environment from Offshore to do the integration testing and also that UAT environment should have access to other systems</t>
  </si>
  <si>
    <t>Weekly progress and clarifications call to be setup on Tuesday and Friday for 2 hours separately with Kishen/Fred as well as Abdul for Functional and Technical clarifications.</t>
  </si>
  <si>
    <t>Bank to provide mandatory field list from Core Banking to CRM</t>
  </si>
  <si>
    <t>Client Financials will be shown if maintained in LOS and if it is not present in LOS then the fields will be editable for the RM and the values will not go back to the Core/LOS. Need to check with LOS how they maintain the data. If available year wise in LOS, it will be shown year wise in CRM too. Else, it will show current year fields.</t>
  </si>
  <si>
    <t>List values for "Lead Source" will be provided by bank</t>
  </si>
  <si>
    <t>Logic of Predictive Offers/Next Best Product on Customers to be provided by Bank</t>
  </si>
  <si>
    <t>Logic of Product Bundling  to be provided by Bank</t>
  </si>
  <si>
    <t>Integration with Email for Leads (for campaign and analytics leads)</t>
  </si>
  <si>
    <t>Integration with analytics system
Campaign List and Email syndication</t>
  </si>
  <si>
    <t>Customer Prioritization on the basis of Financials/Turnover will be needed from LOS Retail 360.</t>
  </si>
  <si>
    <t>1. Accounts Creation in CRMNEXT  through bootup
2. Deal Type Field will have values such as Existing, Existing Recurring , New etc. Exact values will be shared by Bank
3. Customer classification to be shown on Customer 360 coming from Core. It will contain values such as Normal, Watch, Sub Std, Doubtful, Lost.
4. Show Arrears -Y/N, Arrears amount, aging. Last payment received, "arrears since" from Core.
5. Last Debit Transaction Date and Last Credit Transaction Date to be shown on Corporate 360.
6. Customer Prioritization on the basis of Financials/Turnover will be needed from LOS Retail 360.</t>
  </si>
  <si>
    <t>It should be from Finacle</t>
  </si>
  <si>
    <t>Integration with DMS +
Integration with DMS needs to happen to show the security documents. 
Mandate Trade Finance to use DMS for doc upload</t>
  </si>
  <si>
    <t>1. Account Revenue, Client Financials, Credit Information to be fetched from LOS (Year wise if maintained it so)
2. Also, the below details to be provided as one time upload in CRMNext for every customers across all segments. Once uploaded, the individual values will be modified in CRMNext. If no details loaded as one time boot up, the values will be available in modifiable mode.
1. Type of Security
2. Market Value &amp; Forced Sale Value
3. Charge Value
4. Insurance Valuation Report
5. Insurance Valuation Date
Though valid for borrowing customers, will be applicable for all customers across segments. The details will not be linked to any system.</t>
  </si>
  <si>
    <t>View client portfolio</t>
  </si>
  <si>
    <t xml:space="preserve">It should provide a list of active policies per client </t>
  </si>
  <si>
    <t>BA-team</t>
  </si>
  <si>
    <t>21.05.2018</t>
  </si>
  <si>
    <t>1.Display on 360</t>
  </si>
  <si>
    <t>1.Realtime</t>
  </si>
  <si>
    <t xml:space="preserve">Joseph Munji/Manav </t>
  </si>
  <si>
    <t>Defaulter on premium - Report</t>
  </si>
  <si>
    <t>Customer Name
Customer Id
Policy sub-class                                      Risk id                                                        Branch
Premium Amount                          Premium balance
Aging
Last Premium Payment date</t>
  </si>
  <si>
    <t>1. Realtime</t>
  </si>
  <si>
    <t>Policies with bank interest-report</t>
  </si>
  <si>
    <t>It should provide a list of active policies per client with financier's interest</t>
  </si>
  <si>
    <t>Customer Name
Customer CIF                                     Branch
Policy Sub-class
Premium Amount                          NAme of the financier
Policy period                                                                                  Insurer and                                              Risk ID</t>
  </si>
  <si>
    <t xml:space="preserve">View Client Portfolio </t>
  </si>
  <si>
    <t>It should provide existing loans under the CIF</t>
  </si>
  <si>
    <t>Initial Loan amount</t>
  </si>
  <si>
    <t xml:space="preserve">Asset finance </t>
  </si>
  <si>
    <t xml:space="preserve">Report </t>
  </si>
  <si>
    <t>Outstanding balance</t>
  </si>
  <si>
    <t>EMI amount for Loans</t>
  </si>
  <si>
    <t>Instalment dates</t>
  </si>
  <si>
    <t>Arrears amount and days if any</t>
  </si>
  <si>
    <t xml:space="preserve">Available charged securities </t>
  </si>
  <si>
    <t xml:space="preserve">Related accounts </t>
  </si>
  <si>
    <t xml:space="preserve">View Client History </t>
  </si>
  <si>
    <t xml:space="preserve">It should provide a list of Paid off Facilities </t>
  </si>
  <si>
    <t xml:space="preserve">Loan amount </t>
  </si>
  <si>
    <t>Date paid off</t>
  </si>
  <si>
    <t xml:space="preserve">loan tenure </t>
  </si>
  <si>
    <t>Instalment amount</t>
  </si>
  <si>
    <t>View pending proposals</t>
  </si>
  <si>
    <t>It should provide list of applications pending approval/ decision making</t>
  </si>
  <si>
    <t>Loan approval stage</t>
  </si>
  <si>
    <t>Decision made</t>
  </si>
  <si>
    <t>Remarks for decision if any.</t>
  </si>
  <si>
    <t xml:space="preserve">Loan amount applied </t>
  </si>
  <si>
    <t>Finacle - Asset Finance</t>
  </si>
  <si>
    <t>LOS- Asset Finance</t>
  </si>
  <si>
    <t>Name</t>
  </si>
  <si>
    <t>Name of the customer</t>
  </si>
  <si>
    <t>CREDIT HO</t>
  </si>
  <si>
    <t>22.05.2018</t>
  </si>
  <si>
    <t>ICT</t>
  </si>
  <si>
    <t>Name of the Group</t>
  </si>
  <si>
    <t>Related Parties</t>
  </si>
  <si>
    <t xml:space="preserve">Total Exposure </t>
  </si>
  <si>
    <t>Exposure on each of the related party</t>
  </si>
  <si>
    <t>Business Segment</t>
  </si>
  <si>
    <t>Name of RM</t>
  </si>
  <si>
    <t>CIF</t>
  </si>
  <si>
    <t>Customer Identification Number</t>
  </si>
  <si>
    <t>Sector</t>
  </si>
  <si>
    <t>Industry Sector</t>
  </si>
  <si>
    <t>Customer Balances</t>
  </si>
  <si>
    <t>Outstanding Balance</t>
  </si>
  <si>
    <t>Asset Quality</t>
  </si>
  <si>
    <t>Asset Classfication</t>
  </si>
  <si>
    <t>Limits</t>
  </si>
  <si>
    <t>Sanctioned limit on Each Product</t>
  </si>
  <si>
    <t>Arrears</t>
  </si>
  <si>
    <t xml:space="preserve">Arrears/Excesses amounts, Days past due, </t>
  </si>
  <si>
    <t>Report</t>
  </si>
  <si>
    <t>TODs</t>
  </si>
  <si>
    <t>Temporary Overdraft</t>
  </si>
  <si>
    <t>Extensions</t>
  </si>
  <si>
    <t>Pricing</t>
  </si>
  <si>
    <t>Pricing on each product</t>
  </si>
  <si>
    <t>Facilities Expiry Date</t>
  </si>
  <si>
    <t>Financial Covenants</t>
  </si>
  <si>
    <t>CLOS</t>
  </si>
  <si>
    <t>Directors/Shareholders</t>
  </si>
  <si>
    <t>Certificate of Incorporation</t>
  </si>
  <si>
    <t>Posatl / Email Address</t>
  </si>
  <si>
    <t>KYC  Directors/Shareholders</t>
  </si>
  <si>
    <t>ID, Passport, PIN</t>
  </si>
  <si>
    <t>Phone Details</t>
  </si>
  <si>
    <t>Phone Number &amp; Key contact</t>
  </si>
  <si>
    <t>Monthly Turnovers</t>
  </si>
  <si>
    <t>Debits, Credits, Max Bal, Min Bal, Average Bal</t>
  </si>
  <si>
    <t>Month/Yearly</t>
  </si>
  <si>
    <t xml:space="preserve">Overdraft Utilisation </t>
  </si>
  <si>
    <t>Graphical presentation of the Overdraft utilisation based on the day end balances</t>
  </si>
  <si>
    <t>Collaterals Held</t>
  </si>
  <si>
    <t>LR No., Location, Registration details</t>
  </si>
  <si>
    <t>Valuation Details</t>
  </si>
  <si>
    <t>Date of Valuation, OMV, FSV &amp; Charge Amounts.</t>
  </si>
  <si>
    <t>MONITORING</t>
  </si>
  <si>
    <t>Insurance details</t>
  </si>
  <si>
    <t>Date insured, insured amount, Insurance Company &amp; Expiry date</t>
  </si>
  <si>
    <t>Provision</t>
  </si>
  <si>
    <t>Provisions held on each account</t>
  </si>
  <si>
    <t>DRU</t>
  </si>
  <si>
    <t>Suspended Interest</t>
  </si>
  <si>
    <t>Interest in suspense in respect to NPA accounts</t>
  </si>
  <si>
    <t>Daily Disbursements/ Limits Marked</t>
  </si>
  <si>
    <t>Daily</t>
  </si>
  <si>
    <t xml:space="preserve">Land rates, rents, annual returns &amp; lease details </t>
  </si>
  <si>
    <t xml:space="preserve">Land rates, rents, annual returns &amp; lease details (for leasehold properties)- </t>
  </si>
  <si>
    <t>Financials available (Audited accounts, Management Accounts, debtors &amp; creditors listings</t>
  </si>
  <si>
    <t>F. Core-Credit</t>
  </si>
  <si>
    <t xml:space="preserve">Basic client Information </t>
  </si>
  <si>
    <t>Name, CIF, Business Line, all Available accounts, account Signatories, Relationship Manager</t>
  </si>
  <si>
    <t>Charandeep</t>
  </si>
  <si>
    <t>18/05/2018</t>
  </si>
  <si>
    <t>Display on 360</t>
  </si>
  <si>
    <t xml:space="preserve">FX Volume per Currency and USD equivalent </t>
  </si>
  <si>
    <t>Abdul</t>
  </si>
  <si>
    <t>Total Profit/Loss in KES per client</t>
  </si>
  <si>
    <t>Productwise FX Profit &amp; Volume</t>
  </si>
  <si>
    <t>Volume/Profit to be spilt on each Treasury product client has dealt for (subtype-FX Spot, FX Forward, FX Swap)</t>
  </si>
  <si>
    <t xml:space="preserve">FX Margin </t>
  </si>
  <si>
    <t>target and achieved by each client  – will keep RM’s updated on progress and is a measure tool</t>
  </si>
  <si>
    <t>Account Details</t>
  </si>
  <si>
    <t>list of client currency accounts -to enable cross sell of other FCY accounts</t>
  </si>
  <si>
    <t>Number of FX Transactions in Client Account</t>
  </si>
  <si>
    <t>Total number (count) of FX transactions done by client</t>
  </si>
  <si>
    <t>RM Portfolio</t>
  </si>
  <si>
    <t>List of each individual Relationship manager portfolio-all clients under each Relationship Manager</t>
  </si>
  <si>
    <t>Top 100 Client List (Profit/Volume wise)</t>
  </si>
  <si>
    <t>Ability to list the top clients in terms of FX revenue and Volume (should also have RM list)</t>
  </si>
  <si>
    <t>FX Master Agreement Check Box</t>
  </si>
  <si>
    <t>This is required for follow up by respective RMs to have clients sign Master Agreements to enable direct dealing with Treasury and for Treasury staff to know if client has signed it</t>
  </si>
  <si>
    <t xml:space="preserve">Graphical Display </t>
  </si>
  <si>
    <t>Graphical representation of Profit and volume over a period of time (as per data available) for a particular client and segment too.</t>
  </si>
  <si>
    <t>Forward Limit Display</t>
  </si>
  <si>
    <t>Current Forward Limits, Utilization of Forward Limits and their expiry dates – For RM and Treasury – Will enable Proactive follow up of Limit renewal and Updation</t>
  </si>
  <si>
    <t>Elizabeth</t>
  </si>
  <si>
    <t>List of group companies</t>
  </si>
  <si>
    <t>View to see a client's sister companies</t>
  </si>
  <si>
    <t>Interbank - Banks Volume</t>
  </si>
  <si>
    <t>to show Volume (over date range)</t>
  </si>
  <si>
    <t>Total Corporate Treasury Profit</t>
  </si>
  <si>
    <t>Year to Date Corporate Treasury Profit</t>
  </si>
  <si>
    <t>Vision-Treasury</t>
  </si>
  <si>
    <t>Finacle Core-Treasury</t>
  </si>
  <si>
    <t>Finacle Treasury-Treasury</t>
  </si>
  <si>
    <t>LOS-Credit</t>
  </si>
  <si>
    <t>F.Core-Credit</t>
  </si>
  <si>
    <t>CLOS-Credit</t>
  </si>
  <si>
    <t>F.CORE-Credit</t>
  </si>
  <si>
    <t>Balances for all IMS cash account ie KES/ USD</t>
  </si>
  <si>
    <t>Balances</t>
  </si>
  <si>
    <t>Hilda</t>
  </si>
  <si>
    <t>Thomas</t>
  </si>
  <si>
    <t>Transaction query</t>
  </si>
  <si>
    <t>Transactions</t>
  </si>
  <si>
    <t>Customer valuation report</t>
  </si>
  <si>
    <t>Portfolio total holdings and valuation</t>
  </si>
  <si>
    <t>Holdings, valuation</t>
  </si>
  <si>
    <t>Customer lien report</t>
  </si>
  <si>
    <t>Lien on equities and other securities</t>
  </si>
  <si>
    <t>Securities under lien</t>
  </si>
  <si>
    <t>Market reports</t>
  </si>
  <si>
    <t>NSE equities daily stock prices</t>
  </si>
  <si>
    <t>security name and price</t>
  </si>
  <si>
    <t>Cash flow projections</t>
  </si>
  <si>
    <t>Upcoming payments</t>
  </si>
  <si>
    <t>Coupons and maturities</t>
  </si>
  <si>
    <t xml:space="preserve">IMS clients contacts and address </t>
  </si>
  <si>
    <t>Postal and physical address, telephone contacts and email</t>
  </si>
  <si>
    <t>Client mandates</t>
  </si>
  <si>
    <t>Client signing mandate</t>
  </si>
  <si>
    <t>finacle-IMS</t>
  </si>
  <si>
    <t>Innova-IMS</t>
  </si>
  <si>
    <t>Outlook-IMS</t>
  </si>
  <si>
    <t>Finacle-IMS</t>
  </si>
  <si>
    <r>
      <t>1.</t>
    </r>
    <r>
      <rPr>
        <sz val="7"/>
        <color rgb="FF1F497D"/>
        <rFont val="Times New Roman"/>
        <family val="1"/>
      </rPr>
      <t xml:space="preserve">       </t>
    </r>
    <r>
      <rPr>
        <sz val="11"/>
        <color rgb="FF1F497D"/>
        <rFont val="Calibri"/>
        <family val="2"/>
        <scheme val="minor"/>
      </rPr>
      <t>Directors info</t>
    </r>
  </si>
  <si>
    <r>
      <t>2.</t>
    </r>
    <r>
      <rPr>
        <sz val="7"/>
        <color rgb="FF1F497D"/>
        <rFont val="Times New Roman"/>
        <family val="1"/>
      </rPr>
      <t xml:space="preserve">       </t>
    </r>
    <r>
      <rPr>
        <sz val="11"/>
        <color rgb="FF1F497D"/>
        <rFont val="Calibri"/>
        <family val="2"/>
        <scheme val="minor"/>
      </rPr>
      <t>Account classification e.g. NPA</t>
    </r>
  </si>
  <si>
    <r>
      <t>3.</t>
    </r>
    <r>
      <rPr>
        <sz val="7"/>
        <color rgb="FF1F497D"/>
        <rFont val="Times New Roman"/>
        <family val="1"/>
      </rPr>
      <t xml:space="preserve">       </t>
    </r>
    <r>
      <rPr>
        <sz val="11"/>
        <color rgb="FF1F497D"/>
        <rFont val="Calibri"/>
        <family val="2"/>
        <scheme val="minor"/>
      </rPr>
      <t>Account manager e.g. RM or a DRU official</t>
    </r>
  </si>
  <si>
    <r>
      <t>4.</t>
    </r>
    <r>
      <rPr>
        <sz val="7"/>
        <color rgb="FF1F497D"/>
        <rFont val="Times New Roman"/>
        <family val="1"/>
      </rPr>
      <t xml:space="preserve">       </t>
    </r>
    <r>
      <rPr>
        <sz val="11"/>
        <color rgb="FF1F497D"/>
        <rFont val="Calibri"/>
        <family val="2"/>
        <scheme val="minor"/>
      </rPr>
      <t>Related accounts</t>
    </r>
  </si>
  <si>
    <r>
      <t>5.</t>
    </r>
    <r>
      <rPr>
        <sz val="7"/>
        <color rgb="FF1F497D"/>
        <rFont val="Times New Roman"/>
        <family val="1"/>
      </rPr>
      <t xml:space="preserve">       </t>
    </r>
    <r>
      <rPr>
        <sz val="11"/>
        <color rgb="FF1F497D"/>
        <rFont val="Calibri"/>
        <family val="2"/>
        <scheme val="minor"/>
      </rPr>
      <t xml:space="preserve">Collateral information e.g. security type, current valuation, </t>
    </r>
  </si>
  <si>
    <r>
      <t>6.</t>
    </r>
    <r>
      <rPr>
        <sz val="7"/>
        <color rgb="FF1F497D"/>
        <rFont val="Times New Roman"/>
        <family val="1"/>
      </rPr>
      <t xml:space="preserve">       </t>
    </r>
    <r>
      <rPr>
        <sz val="11"/>
        <color rgb="FF1F497D"/>
        <rFont val="Calibri"/>
        <family val="2"/>
        <scheme val="minor"/>
      </rPr>
      <t>Provisions held</t>
    </r>
  </si>
  <si>
    <r>
      <t>7.</t>
    </r>
    <r>
      <rPr>
        <sz val="7"/>
        <color rgb="FF1F497D"/>
        <rFont val="Times New Roman"/>
        <family val="1"/>
      </rPr>
      <t xml:space="preserve">       </t>
    </r>
    <r>
      <rPr>
        <sz val="11"/>
        <color rgb="FF1F497D"/>
        <rFont val="Calibri"/>
        <family val="2"/>
        <scheme val="minor"/>
      </rPr>
      <t>Interest in suspense</t>
    </r>
  </si>
  <si>
    <r>
      <t>8.</t>
    </r>
    <r>
      <rPr>
        <sz val="7"/>
        <color rgb="FF1F497D"/>
        <rFont val="Times New Roman"/>
        <family val="1"/>
      </rPr>
      <t xml:space="preserve">       </t>
    </r>
    <r>
      <rPr>
        <sz val="11"/>
        <color rgb="FF1F497D"/>
        <rFont val="Calibri"/>
        <family val="2"/>
        <scheme val="minor"/>
      </rPr>
      <t>Phone number and email address</t>
    </r>
  </si>
  <si>
    <t xml:space="preserve">Musa Nganga Dumbuya </t>
  </si>
  <si>
    <t>Department</t>
  </si>
  <si>
    <t>Asset Finance</t>
  </si>
  <si>
    <t>Credit</t>
  </si>
  <si>
    <t>Treasury</t>
  </si>
  <si>
    <t>DRU-Debt Recover</t>
  </si>
  <si>
    <t>Customers details</t>
  </si>
  <si>
    <t>ICLICK</t>
  </si>
  <si>
    <t>Monthly reported</t>
  </si>
  <si>
    <t>Transactions amounts/values,Number of registrations,clients who transacted previous month but not transacted the following month,Income and fees per RM's.</t>
  </si>
  <si>
    <t>Finance</t>
  </si>
  <si>
    <t>Daily KPLC REPORTS</t>
  </si>
  <si>
    <t>It should provide upto date daily kplc transactions amounts per client</t>
  </si>
  <si>
    <t>Clients who have paid,the amount paid,cummulative amount received(incomes) for the entire month.</t>
  </si>
  <si>
    <t>fiinacle</t>
  </si>
  <si>
    <t>Transactional Banking/Cash Management</t>
  </si>
  <si>
    <t>Occupation refined list to be provided by bank</t>
  </si>
  <si>
    <t>Expected Close Date to be added for Individual process (lead management).</t>
  </si>
  <si>
    <t>Generate the lead reports for "Start Date" to "End Date" for all status codes.</t>
  </si>
  <si>
    <t>The Customer 360 will be listed as two: 
1. Corporate 360
2. Individual 360</t>
  </si>
  <si>
    <t>Field list for all processes will be provided from bank from different systems. The field will be provided to all the product house representatives and they will concur on the fields that require to be showcased</t>
  </si>
  <si>
    <t>Lead analysis report is required for products to see the performance of the products.</t>
  </si>
  <si>
    <t>Predictive Products/Offers for Individual banking logic to be provided by Bank</t>
  </si>
  <si>
    <t>A pdf can be attached on the campaign on the status code "Planned" so that it can further be moved for approval.</t>
  </si>
  <si>
    <t>Customer Creation Date will be there and will be fetched from the VISION and will be displayed on the Customer 360</t>
  </si>
  <si>
    <t>List of profession to be provide by the bank</t>
  </si>
  <si>
    <t>Product dependent on the profession and gender will be provide by bank</t>
  </si>
  <si>
    <t>Campaign types will be:
1. Offline
2. Digital
3. Email
4. Generic</t>
  </si>
  <si>
    <t>There will be sub type for the channel "Referrals" for which there will be a list of values. 
The bank will provide a list of sub type for referrals. Same will be added in lead screen</t>
  </si>
  <si>
    <t>Calculation of pipeline formula will be provided by bank and CRM will be used with sole purpose of lead tracking.</t>
  </si>
  <si>
    <t>Product bundling logic is defined as follows:
There will be product bundles which will have multiple products in each bundle.
Product bundle will be a part of the product category and the related product will be there at the time of lead creation.
Only one product will be selected on the selected product bundle from the Category.
Individual leads will be created for the bundle and on successful Customer creation, the related leads will be stamped with the Customer ID.</t>
  </si>
  <si>
    <t>Any change in the Customer360 will remain in CRM only and will not flow back to VISION.</t>
  </si>
  <si>
    <t>Revenue calculation for Individual process should be simple and will further go to VISION for rollup of expected revenue. Awaiting Formula details.</t>
  </si>
  <si>
    <t>Collated report for the Corporate 360 is required for CIB customers by bank based on details in CRM (in printable format). Make it jazzy as it will be used by CEO.</t>
  </si>
  <si>
    <t>Category in Mantis goes with value "Sales Lead".</t>
  </si>
  <si>
    <t>Product House will raise a request for the Campaign offline (not in system)</t>
  </si>
  <si>
    <t>Marketing team will create a Campaign and the template will be attached as well.
Budget for the campaign will also be added.
The approval will go the marketing manager or Senior Marketing head for his/her approval.</t>
  </si>
  <si>
    <t>There will be multiple sub channels for the campaign type on lead screen will be:
1. Google
2. Facebook
3. LinkedIn
4. Twitter
5. Newspaper Ads
6. Magazine
7. Radio Ads
8. TV Ads</t>
  </si>
  <si>
    <t>There will not be a Campaign Type on Leads whereas Kapil to provide mapping between Campaign Type and Sub Channels.</t>
  </si>
  <si>
    <t>Generic Email Ids and templates to be shared by bank</t>
  </si>
  <si>
    <t>Except for e-mail campaigns that to for specific ones the product will appear on the subject line.
While for e-mail when the campaign is having multiple products, the selected product will appear in the subject line and only .</t>
  </si>
  <si>
    <t>Generic email Ids and receipt email format to be shared by the bank</t>
  </si>
  <si>
    <t>Credit Rating Field should be added in Corporate 360. However, bank to confirm from which system it needs to  be pulled</t>
  </si>
  <si>
    <t>Banc assurance</t>
  </si>
  <si>
    <t>Bank do not keep Dev, SIT &amp; Prep Prod Environments. Bank will provide only UAT environment. CRMNEXT recommended to provide the separate Dev and Preprod environment.</t>
  </si>
  <si>
    <t>Mantis will be replaced by CRMNEXT to capture the leads for Email campaigns. However, other customer service related support is not in scope of CRMNext. CRMNext will integrate with Mantis to show the open and closed cases on customer 360.</t>
  </si>
  <si>
    <t>Call Centre Executive role to be added for Email campaigns and will contact the Customer to fill in the details and will assign to the respective role.</t>
  </si>
  <si>
    <t>Lead Life Cycle for Campaign Leads will be maintained in CRM. The response of emails from customer will be captured in CRMNext through email syndication. Based on this either lead will be mapped to customer or will be put in suspense queue for call centre executive to work on this and assign it to Branch.</t>
  </si>
  <si>
    <t>All the analytics leads list will be generated in Vision and list will be uploaded in CRM and same will be worked upon by Call centre user to proceed further. The email will be sent from CRMNEXT. Further processing will remain same as that of Campaign Leads.</t>
  </si>
  <si>
    <t>Field Validations of Core will not be maintained in CRMNEXT  considering the purpose of CRM is to track up sale and cross sale whereas for the purpose of core is customer on boarding.</t>
  </si>
  <si>
    <t>Branch Manager, Segment Head, Champions roles will be able to  re-assign leads to other CSO/RMs.</t>
  </si>
  <si>
    <t>Asset Finance, Banc assurance and Call Centre Executives to have access to CRM system to create and modify leads. The logic and roles will be provided from the bank. The Call Centre Executive role will be added whereas the PH-Rep role will be provided to all PH partners.</t>
  </si>
  <si>
    <t>23 Call Centre Executives need access to CRM for editing leads. For them, a crm role of "Call Centre Executive" will be added in CRMNEXT.</t>
  </si>
  <si>
    <r>
      <t xml:space="preserve">Add role, Champion withreadonly access to deals. </t>
    </r>
    <r>
      <rPr>
        <sz val="11"/>
        <color rgb="FFFF0000"/>
        <rFont val="Calibri"/>
        <family val="2"/>
        <scheme val="minor"/>
      </rPr>
      <t xml:space="preserve">(however, champions to approve deletion/removal of deals to avoid RMs gaming pipeline and hit ratio)
</t>
    </r>
    <r>
      <rPr>
        <sz val="11"/>
        <rFont val="Calibri"/>
        <family val="2"/>
        <scheme val="minor"/>
      </rPr>
      <t>CRM: No deletion will be allowed to the Champion however the deal will be marked as Not Interested/Rejected and will be moved out of the bucket and no further action will be required. The RM who is the lead of Deal will need to justify the reason behind "Not Interested" and "Rejected".</t>
    </r>
  </si>
  <si>
    <t>Religion list to be provided by bank. This will be added as editable field in Customer 360.</t>
  </si>
  <si>
    <t>Lead field should be minimum in CRM as it is not Customer On boarding that is happening in CRM</t>
  </si>
  <si>
    <t>Day-1</t>
  </si>
  <si>
    <t>Fields needs to be at individual loan level. Customer 360 will show one product holding  aggrgating all loans. However, the Assedt finance Tab will show at individual loan level.</t>
  </si>
  <si>
    <t>Asset finance-Daniel</t>
  </si>
  <si>
    <t>Asset Finance
Insurance Premium Finance
High Purchase  -- Fall under Asset Finance</t>
  </si>
  <si>
    <t>1. Tenor should be in 
a. months
b. Revolving - treat it like OD/update it in solution approch</t>
  </si>
  <si>
    <t>It can be from Vision or Finacle</t>
  </si>
  <si>
    <t>This needs to be pulled from Finacle</t>
  </si>
  <si>
    <t>They need pipeline on landing page PH owner for specifc products.</t>
  </si>
  <si>
    <t>Related Party CIF</t>
  </si>
  <si>
    <t>Realtime - through Views</t>
  </si>
  <si>
    <t>It should provide a report of all the customers (Debtors) on Premium amount, should be able to search on from and to date.</t>
  </si>
  <si>
    <t>Customer Name
Custmer Id                                     Branch
Policy Sub-class
Premium Amount                          Premium balance
Policy period                                     Marketter                                                Insurer and Risk ID
Financiers Ineterst  
Name of the Financier</t>
  </si>
  <si>
    <t xml:space="preserve">Joseph Karani </t>
  </si>
  <si>
    <t>Please arrange discussion with Mr. karani for technical integartion.</t>
  </si>
  <si>
    <t>Notes1</t>
  </si>
  <si>
    <t>Notes2</t>
  </si>
  <si>
    <t>Functional Discussion Completed/Awaiting Technical Discussion</t>
  </si>
  <si>
    <t>Getting from Finacle</t>
  </si>
  <si>
    <t>TQ- Bancassurance- Turn Quest</t>
  </si>
  <si>
    <t xml:space="preserve">Corporate ID (/Account Number),User ID,Customer names,Registration date,Validity from/to date,Token type product,Mobile number,Email,User status,User level,limits,Authorisers   </t>
  </si>
  <si>
    <t>Iclick</t>
  </si>
  <si>
    <t>It should provide upto date customer details./ Per customer</t>
  </si>
  <si>
    <t>It should provide upto date reports on the values and amount transacted during the entire month./Per Customer</t>
  </si>
  <si>
    <t>It is on hold - as it has not gone live/</t>
  </si>
  <si>
    <t>Group Name + Group Id</t>
  </si>
  <si>
    <t>Get Grup Name from LOS as one time bootup and editable in CRM. Hence no incremetal bootup for this field.
Group Id will be manually enterable in CRM.</t>
  </si>
  <si>
    <t>To be removed and provided as a report if possible 360.</t>
  </si>
  <si>
    <t>Fetch it from Finacle at account Level Limits and Exposure as well. Add the Group Name and Group CIF editable fields in customer 360. Same as Sr#2 under Credit HO.</t>
  </si>
  <si>
    <t>Finacle - realtime</t>
  </si>
  <si>
    <t>Finacle (normal, watch, doubtful, sub std etc)</t>
  </si>
  <si>
    <t>F. Core -Credit</t>
  </si>
  <si>
    <t>Tenor Extensions Dates</t>
  </si>
  <si>
    <t>To be achieved through Views - check with Abdul@ account level</t>
  </si>
  <si>
    <t>To be achieved through Views - check with Abdul@account level</t>
  </si>
  <si>
    <t>LOS- Information pending from bank</t>
  </si>
  <si>
    <t>Exemption/Waivers</t>
  </si>
  <si>
    <t>LOS - Onetime upload</t>
  </si>
  <si>
    <t>1. Date of Incorporation (DOB- For Corporates)
2. Cert No.</t>
  </si>
  <si>
    <t>Postal / Email Address</t>
  </si>
  <si>
    <t>Finacle- Information pending from bank- Check with Finacle on reporting getting generated on daily basis. Spool it and show it in CRM.</t>
  </si>
  <si>
    <t>Decommissioned</t>
  </si>
  <si>
    <t>dms</t>
  </si>
  <si>
    <t>Already Made available</t>
  </si>
  <si>
    <t>Overdue Interest</t>
  </si>
  <si>
    <t>Henry</t>
  </si>
  <si>
    <t xml:space="preserve">Day -1 </t>
  </si>
  <si>
    <t>Finacle Core</t>
  </si>
  <si>
    <t>Display outstanding obligations of the client at any one particular time/ or using previous day data (LCs, LC Bills, Guarantees, Avalized Bills). An email notification currently being sent to the client 2 days before maturity.</t>
  </si>
  <si>
    <t>Notification of obligations falling due for payment (LC Bills &amp; Avalized Bills). An email notification currently being sent to the client 2 days before maturity.</t>
  </si>
  <si>
    <t>Retrieve client obligations at a particular time for analysis purposes e.g. outstanding trade obligations as at 31st March 2018.</t>
  </si>
  <si>
    <t>Notify RM where an account overdraws (especially when an LC bill is debited). - To appear on RM's as well as TF dashboard</t>
  </si>
  <si>
    <t>Sr. No</t>
  </si>
  <si>
    <t>Report Name</t>
  </si>
  <si>
    <t>Object</t>
  </si>
  <si>
    <t>Scope Of Report</t>
  </si>
  <si>
    <t>Report Type</t>
  </si>
  <si>
    <t>Comments</t>
  </si>
  <si>
    <t>Account Planning Financial Year</t>
  </si>
  <si>
    <t>Requirement</t>
  </si>
  <si>
    <t>Custom</t>
  </si>
  <si>
    <t>Account Planning will be fetched from VISION and will be displayed as a report which will be read only.</t>
  </si>
  <si>
    <t>Pending with Finance</t>
  </si>
  <si>
    <t>Task Reports On Summary</t>
  </si>
  <si>
    <t>Task</t>
  </si>
  <si>
    <t>Designer</t>
  </si>
  <si>
    <t>Task reports for internal evaluation</t>
  </si>
  <si>
    <t>Appointments reports to know the stats of the RMs</t>
  </si>
  <si>
    <t>Sales Action List for Appointments</t>
  </si>
  <si>
    <t>Sales Action List for Appointments and on Deals. Their status will be tracked  by drilling through deals view and deals details/Card View.</t>
  </si>
  <si>
    <t>Budget report will be fetched from VISION and will be displayed here as a report. Will also appear at the RM Dashboard.</t>
  </si>
  <si>
    <t>Achievement Report</t>
  </si>
  <si>
    <t>Achievement/Actuals for the RM will be fetched from VISION and will be displayed here as a read only report and will also appear at the dashboard.</t>
  </si>
  <si>
    <t>Deal Pipeline Report</t>
  </si>
  <si>
    <t>Deals</t>
  </si>
  <si>
    <t>The expected revenue/BAU report will be available for all the open deals till it is not available in VISION.</t>
  </si>
  <si>
    <t>As in the ppt of deal pipeline dashboard</t>
  </si>
  <si>
    <t>Budget vs Actual vs Expected BAU Report</t>
  </si>
  <si>
    <t>Requirement &amp; Deals</t>
  </si>
  <si>
    <t>RM Dashboard, leadership</t>
  </si>
  <si>
    <t>Lead Pipeline Report</t>
  </si>
  <si>
    <t>Leads</t>
  </si>
  <si>
    <t>Designer(Drilldown)</t>
  </si>
  <si>
    <t>Lead report based on the status codes and it's product will be displayed in a drill down report format.</t>
  </si>
  <si>
    <t>Top 10 Segment Wise RM Report</t>
  </si>
  <si>
    <t>Segment Head should be able to view dashboard at Segment level, top 10 RM level.</t>
  </si>
  <si>
    <t>Discussion pending</t>
  </si>
  <si>
    <t>Profitability Report</t>
  </si>
  <si>
    <t>Customer</t>
  </si>
  <si>
    <t>This report will be fetched from the VISION and will be displayed as it is.</t>
  </si>
  <si>
    <t>No filters would be applied</t>
  </si>
  <si>
    <t>P&amp;L Report Treasury</t>
  </si>
  <si>
    <t>This report will be fetched from the VISION and will be displayed in order of Customer, RM and segment level.</t>
  </si>
  <si>
    <t>Volume per Customer Treasury Report</t>
  </si>
  <si>
    <t>Pending with treasury</t>
  </si>
  <si>
    <t>Volume per P&amp;L Treasury Report</t>
  </si>
  <si>
    <t>Volume per Currency Aggregate Treasury Report</t>
  </si>
  <si>
    <t>LCBG Trade Finance Report</t>
  </si>
  <si>
    <t>PH Pipeline Report</t>
  </si>
  <si>
    <t>Same as deal pipeline report but will be for Product Houses and will there on the dashboard</t>
  </si>
  <si>
    <t>PH Summary</t>
  </si>
  <si>
    <t>PH wise pipeline details to be available on landing page of PH partner.Will be drilldown to segments and RM</t>
  </si>
  <si>
    <t>Customer Prioritization Report</t>
  </si>
  <si>
    <t>For non borrowing Customers fields to be editable:
Turnover, Operating Profit, total debt, total deposits, gearing ratio, cash flow cycle, total assets</t>
  </si>
  <si>
    <t>Lead reports based on the criteria of "Start Date" to "End Date"</t>
  </si>
  <si>
    <t>Collated Customer Report</t>
  </si>
  <si>
    <t>Leadership</t>
  </si>
  <si>
    <t>Customer report to get all the highlighted data for the leadership.</t>
  </si>
  <si>
    <t>ROI Report</t>
  </si>
  <si>
    <t>Campaign/Lead</t>
  </si>
  <si>
    <t>ROI Reports
determine which marketing programs impact revenue the most and how many contacts with the source were needed to generate the revenue</t>
  </si>
  <si>
    <t>will discuss kapil</t>
  </si>
  <si>
    <t>Conversion Rate Report</t>
  </si>
  <si>
    <t>Customer/Lead</t>
  </si>
  <si>
    <t>Discuss with fred</t>
  </si>
  <si>
    <t>Based on the sources of lead there should be a report based on the distribution of sources.</t>
  </si>
  <si>
    <t>Client Portfolio report</t>
  </si>
  <si>
    <t>1. Initial Loan Amount
2. Loan Amount
3. Loan Approval Stage
4. CIF</t>
  </si>
  <si>
    <t>Will fetch the data from Finacle and will display as a report.</t>
  </si>
  <si>
    <t xml:space="preserve">Values will be fetched from VISION and the </t>
  </si>
  <si>
    <t>Related to excel of CIB Report</t>
  </si>
  <si>
    <t>RM wise Customer Report</t>
  </si>
  <si>
    <t>CIF, Customer Name, RM Name, Segment</t>
  </si>
  <si>
    <t>Rolled upto segment</t>
  </si>
  <si>
    <t>Dashboard report for Hit Ratio</t>
  </si>
  <si>
    <t>Included Hit Ratio and ecluding Security perfection hit ratio report</t>
  </si>
  <si>
    <t>CIB sustainibility Dashboard</t>
  </si>
  <si>
    <t>Lead Report</t>
  </si>
  <si>
    <t>Referrals</t>
  </si>
  <si>
    <t>Prospect Report</t>
  </si>
  <si>
    <t>New clients visited/called i.e leads without CIF</t>
  </si>
  <si>
    <t>RM Monthly Dashboard</t>
  </si>
  <si>
    <t>From CIB report no of clients/total clients, cross sell ratio, avg tnr ratio, avg pipeline calculation</t>
  </si>
  <si>
    <t>Tab</t>
  </si>
  <si>
    <t>Section</t>
  </si>
  <si>
    <t>Field Name</t>
  </si>
  <si>
    <t>Field Description/Values</t>
  </si>
  <si>
    <t>Include on Cards</t>
  </si>
  <si>
    <t>Source Field Name</t>
  </si>
  <si>
    <t>Account holding Fields</t>
  </si>
  <si>
    <t>IsLookup</t>
  </si>
  <si>
    <t>Values</t>
  </si>
  <si>
    <t>Data type</t>
  </si>
  <si>
    <t>Field Size</t>
  </si>
  <si>
    <t>Methodolgy</t>
  </si>
  <si>
    <t>Validation</t>
  </si>
  <si>
    <t>Company Overview(Tab 1)</t>
  </si>
  <si>
    <t>Summary</t>
  </si>
  <si>
    <t>Client name</t>
  </si>
  <si>
    <t>Yes</t>
  </si>
  <si>
    <t>CUST_NAME</t>
  </si>
  <si>
    <t>Finacle/Vision</t>
  </si>
  <si>
    <t>VARCHAR2 (80 Byte)</t>
  </si>
  <si>
    <t>CIF#</t>
  </si>
  <si>
    <t>CUST_ID</t>
  </si>
  <si>
    <t>VARCHAR2 (9 Byte)</t>
  </si>
  <si>
    <t>Relationship manager</t>
  </si>
  <si>
    <t>FREE_CODE_1</t>
  </si>
  <si>
    <t>RM Name To be driven based on code.
Account Officer Master- Needs to be linked to LDAP user id</t>
  </si>
  <si>
    <t>VARCHAR2 (5 Byte)</t>
  </si>
  <si>
    <t>Segment</t>
  </si>
  <si>
    <t>CUST_TYPE_CODE</t>
  </si>
  <si>
    <t>1. Corporate &amp;  Institutional Banking
2. Business Banking</t>
  </si>
  <si>
    <t>Customer Type</t>
  </si>
  <si>
    <t>CUST_OCCP_CODE</t>
  </si>
  <si>
    <t>Lookup</t>
  </si>
  <si>
    <t xml:space="preserve">1 Financial Institution
2 Global Corporate
3  International Organisation
4  Regional Corporate
5 Public Sector
6  Local Business
In Case of Business Banking 
 Small Business
 Service
Manufacturing
Trading
</t>
  </si>
  <si>
    <t>Corporate Type</t>
  </si>
  <si>
    <t>CUST_CONST</t>
  </si>
  <si>
    <t>Lookup:Individual, Companies, Partnership etc</t>
  </si>
  <si>
    <t>Branch</t>
  </si>
  <si>
    <t>PRIMARY_SOL_ID</t>
  </si>
  <si>
    <t>Territory Master</t>
  </si>
  <si>
    <t>VARCHAR2 (8 Byte)</t>
  </si>
  <si>
    <t>Arrears Flag</t>
  </si>
  <si>
    <t>pending</t>
  </si>
  <si>
    <t>Y/N</t>
  </si>
  <si>
    <t>Amount in Arrears</t>
  </si>
  <si>
    <t>Days in Arrears</t>
  </si>
  <si>
    <t>Last Payment Received On</t>
  </si>
  <si>
    <t>Arrears Since</t>
  </si>
  <si>
    <t>Alternate RM</t>
  </si>
  <si>
    <t>Picker</t>
  </si>
  <si>
    <t>Manual</t>
  </si>
  <si>
    <t>Editable</t>
  </si>
  <si>
    <t>Country</t>
  </si>
  <si>
    <t xml:space="preserve">Kenya
Rwanda
Mauritius
Tanzania
</t>
  </si>
  <si>
    <t>CUST_COMU_CNTRY_CODE</t>
  </si>
  <si>
    <t>Country Master</t>
  </si>
  <si>
    <t xml:space="preserve">1 Kenya
2 Rwanda
3 Mauritius
4 Tanzania
</t>
  </si>
  <si>
    <t>Company Mobile No</t>
  </si>
  <si>
    <t>CUST_COMU_PHONE_NUM_1</t>
  </si>
  <si>
    <t>VARCHAR2 (15 Byte)</t>
  </si>
  <si>
    <t>Company Email1</t>
  </si>
  <si>
    <t>EMAIL_ID</t>
  </si>
  <si>
    <t>VARCHAR2 (50 Byte)</t>
  </si>
  <si>
    <t>Company Email2</t>
  </si>
  <si>
    <t>CUST_PERM_EMAIL_ID</t>
  </si>
  <si>
    <t>Company Phone</t>
  </si>
  <si>
    <t>CUST_COMU_PHONE_NUM_2</t>
  </si>
  <si>
    <t>Company Registration Number</t>
  </si>
  <si>
    <t>NAT_ID_CARD_NUM</t>
  </si>
  <si>
    <t>VARCHAR2 (16 Byte)</t>
  </si>
  <si>
    <t>Date of Incorporation</t>
  </si>
  <si>
    <t>DATE_OF_BIRTH</t>
  </si>
  <si>
    <t>DATE</t>
  </si>
  <si>
    <t>Company Address1</t>
  </si>
  <si>
    <t>CUST_COMU_ADDR1</t>
  </si>
  <si>
    <t>VARCHAR2 (45 Byte)</t>
  </si>
  <si>
    <t>Company Address2</t>
  </si>
  <si>
    <t>CUST_COMU_ADDR2</t>
  </si>
  <si>
    <t>Company Address3</t>
  </si>
  <si>
    <t>CUST_COMU_PIN_CODE</t>
  </si>
  <si>
    <t>VARCHAR2 (6 Byte)</t>
  </si>
  <si>
    <t>Pin number</t>
  </si>
  <si>
    <t>FREE_TEXT_3</t>
  </si>
  <si>
    <t>Customer Classsification</t>
  </si>
  <si>
    <t>CUST_STAT_CODE</t>
  </si>
  <si>
    <t>Normal, Substandard</t>
  </si>
  <si>
    <t>PH Partners</t>
  </si>
  <si>
    <t>Trade Finance Partner</t>
  </si>
  <si>
    <t>Dropdown</t>
  </si>
  <si>
    <t>Values to be provided by Business</t>
  </si>
  <si>
    <t>Cash Management Partner</t>
  </si>
  <si>
    <t>Internet Banking Partner</t>
  </si>
  <si>
    <t>Credit Manager</t>
  </si>
  <si>
    <t>Bancaassurance Partner</t>
  </si>
  <si>
    <t>E-commerce Partner</t>
  </si>
  <si>
    <t>Asset Finace Partner</t>
  </si>
  <si>
    <t>Cards Partner</t>
  </si>
  <si>
    <t>Treasury Partner</t>
  </si>
  <si>
    <t>Company Information</t>
  </si>
  <si>
    <t>Group Name</t>
  </si>
  <si>
    <t xml:space="preserve">Aphanumeric 50 </t>
  </si>
  <si>
    <t>(  hyphen, &amp; allowed in special character)</t>
  </si>
  <si>
    <t>Group CIF#</t>
  </si>
  <si>
    <t>HQ Country</t>
  </si>
  <si>
    <t xml:space="preserve">Industry </t>
  </si>
  <si>
    <t>FREE_CODE_3</t>
  </si>
  <si>
    <t>Number of subsidaries</t>
  </si>
  <si>
    <t>Numeric (2)</t>
  </si>
  <si>
    <t>Number(2)</t>
  </si>
  <si>
    <t>Is Mobile banking user</t>
  </si>
  <si>
    <t>Omnichannel</t>
  </si>
  <si>
    <t>Is Internet Banking User</t>
  </si>
  <si>
    <t>FREE_CODE_8</t>
  </si>
  <si>
    <t>retail Internet Banking, Corporate Internet banking</t>
  </si>
  <si>
    <t>Number of Accounts</t>
  </si>
  <si>
    <t>NUM_OF_ACCOUNTS</t>
  </si>
  <si>
    <t>NUMBER (5)</t>
  </si>
  <si>
    <t>NRE Flag</t>
  </si>
  <si>
    <t>CUST_NRE_FLG</t>
  </si>
  <si>
    <t>CHAR (1 Byte)</t>
  </si>
  <si>
    <t>Internal Revenue Service Flag</t>
  </si>
  <si>
    <t>CUST_CASTE_CODE</t>
  </si>
  <si>
    <t>Account revenue information</t>
  </si>
  <si>
    <t>Current Year Revenue target (Ksh'm)</t>
  </si>
  <si>
    <t xml:space="preserve"> Decimal(5,2)</t>
  </si>
  <si>
    <t>Prior Year Actual Revenue (Ksh'm)</t>
  </si>
  <si>
    <t>G024999 + G023999 {Mgt Code Vision}</t>
  </si>
  <si>
    <t>% growth revenue</t>
  </si>
  <si>
    <t>Formula</t>
  </si>
  <si>
    <t>Read only calculation</t>
  </si>
  <si>
    <t>Percentages</t>
  </si>
  <si>
    <t>Current Year Fee income target (Ksh'm)</t>
  </si>
  <si>
    <t>Prior Year Actual Fee Income (Ksh'm)</t>
  </si>
  <si>
    <t>G024999 {Mgt Code Vision}</t>
  </si>
  <si>
    <t>% growth fee income</t>
  </si>
  <si>
    <t>Current share of wallet</t>
  </si>
  <si>
    <t>Target share of wallet</t>
  </si>
  <si>
    <t>Total value of identified opportunities (Ksh'm)</t>
  </si>
  <si>
    <t>Credit Information</t>
  </si>
  <si>
    <t>Approved lines (Ksh'm)</t>
  </si>
  <si>
    <t>Outstanding amount (Ksh'm)</t>
  </si>
  <si>
    <t>Risk rating</t>
  </si>
  <si>
    <t>CUST_RATING_CODE</t>
  </si>
  <si>
    <t xml:space="preserve">Date of Risk Rating </t>
  </si>
  <si>
    <t>CUST_RATING_DATE</t>
  </si>
  <si>
    <t>Health of Customer</t>
  </si>
  <si>
    <t>CUST_HLTH_CODE</t>
  </si>
  <si>
    <t>Turnover (Ksh'm)</t>
  </si>
  <si>
    <t>As per last audited financial Year</t>
  </si>
  <si>
    <t>Operating profit  (Ksh'm)</t>
  </si>
  <si>
    <t>Total debt  (Ksh'm)</t>
  </si>
  <si>
    <t>Total Assets  (Ksh'm)</t>
  </si>
  <si>
    <t>Total deposits (Ksh'm)</t>
  </si>
  <si>
    <t>Gearing ratio</t>
  </si>
  <si>
    <t>Cashflow cycle (days)</t>
  </si>
  <si>
    <t>CRM</t>
  </si>
  <si>
    <t>Market Values/Security</t>
  </si>
  <si>
    <t>Security Document Submitted</t>
  </si>
  <si>
    <t>VARCHAR2 (1 Byte)</t>
  </si>
  <si>
    <t>Employee Details</t>
  </si>
  <si>
    <t>Number of employees</t>
  </si>
  <si>
    <t>Numeric(4)</t>
  </si>
  <si>
    <t>Number of banked employees (all banks)</t>
  </si>
  <si>
    <t>Target number of employees banked by I&amp;M</t>
  </si>
  <si>
    <t>Relationship officer for employees</t>
  </si>
  <si>
    <t xml:space="preserve">Aphanumeric 40 </t>
  </si>
  <si>
    <t>VARCHAR2 (40 Byte)</t>
  </si>
  <si>
    <t>(hyphen, &amp; allowed in special character)</t>
  </si>
  <si>
    <t>Number of employees banking with I&amp;M</t>
  </si>
  <si>
    <t>Value Chain Business(Tab 2)</t>
  </si>
  <si>
    <t xml:space="preserve">Qualitative Information </t>
  </si>
  <si>
    <t>Client strategy</t>
  </si>
  <si>
    <t>Alphanumeric(1024)</t>
  </si>
  <si>
    <t>VARCHAR2 (1024 Byte)</t>
  </si>
  <si>
    <t>Client logic for allocating wallet</t>
  </si>
  <si>
    <t>Opportunities</t>
  </si>
  <si>
    <t>Specific challenges</t>
  </si>
  <si>
    <t>Quality of relationship</t>
  </si>
  <si>
    <t>Competition</t>
  </si>
  <si>
    <t>Bank1</t>
  </si>
  <si>
    <t>Estimated share of wallet (%) 1</t>
  </si>
  <si>
    <t>Strengths (threat to us) for Bank 1</t>
  </si>
  <si>
    <t>Weaknesses of Bank1</t>
  </si>
  <si>
    <t>Bank2</t>
  </si>
  <si>
    <t>Estimated share of wallet (%) 2</t>
  </si>
  <si>
    <t>Strengths (threat to us) for Bank 2</t>
  </si>
  <si>
    <t>Weaknesses of Bank2</t>
  </si>
  <si>
    <t>Bank3</t>
  </si>
  <si>
    <t>Estimated share of wallet (%) 3</t>
  </si>
  <si>
    <t>Strengths (threat to us) for Bank 3</t>
  </si>
  <si>
    <t>Weaknesses of Bank3</t>
  </si>
  <si>
    <t>Bank4</t>
  </si>
  <si>
    <t>Estimated share of wallet (%) 4</t>
  </si>
  <si>
    <t>Strengths (threat to us) for Bank 4</t>
  </si>
  <si>
    <t>Weaknesses of Bank4</t>
  </si>
  <si>
    <t>Bank5</t>
  </si>
  <si>
    <t>Aphanumeric 40</t>
  </si>
  <si>
    <t>Estimated share of wallet (%) 5</t>
  </si>
  <si>
    <t>Strengths (threat to us) for Bank 5</t>
  </si>
  <si>
    <t>Weaknesses of Bank5</t>
  </si>
  <si>
    <t>Client Coverage Profile and meeting History</t>
  </si>
  <si>
    <t>Will be handeld through Tasks and Appointments</t>
  </si>
  <si>
    <t>Sales Action Planning - Responsibility &amp; timeframes for follow up deliverables</t>
  </si>
  <si>
    <t>Will be handeld through Tasks and Appointments on Deals 360</t>
  </si>
  <si>
    <t>Technical</t>
  </si>
  <si>
    <t>Last Modified time</t>
  </si>
  <si>
    <t>RCRE_TIME</t>
  </si>
  <si>
    <t>Field Description</t>
  </si>
  <si>
    <t>Mandatory</t>
  </si>
  <si>
    <t>Source of field</t>
  </si>
  <si>
    <t>Person_reltn_cust_id</t>
  </si>
  <si>
    <t>Contact Information</t>
  </si>
  <si>
    <t>Contact Type</t>
  </si>
  <si>
    <t>Distributors/Clients
Suppliers
Key Contacts
Directors
Shareholders
Management</t>
  </si>
  <si>
    <t>Cust_Reltn_code</t>
  </si>
  <si>
    <t>Title</t>
  </si>
  <si>
    <t>Applicable for Management/Key contacts</t>
  </si>
  <si>
    <t>First Name</t>
  </si>
  <si>
    <t>`</t>
  </si>
  <si>
    <t>Aphanumeric (40)</t>
  </si>
  <si>
    <t>Person_reltn_name</t>
  </si>
  <si>
    <t>Text</t>
  </si>
  <si>
    <t>Middle Name</t>
  </si>
  <si>
    <t>Last Name</t>
  </si>
  <si>
    <t>% Share holding</t>
  </si>
  <si>
    <t>Applicable for shareholders, upto 100%</t>
  </si>
  <si>
    <t>Mobile</t>
  </si>
  <si>
    <t>Email Address</t>
  </si>
  <si>
    <t>Email</t>
  </si>
  <si>
    <t>email</t>
  </si>
  <si>
    <t>Annual Volume of business (Ksh'm)</t>
  </si>
  <si>
    <t>Number(3)</t>
  </si>
  <si>
    <t>Amount</t>
  </si>
  <si>
    <t>Banked by I&amp;M</t>
  </si>
  <si>
    <t>Yes
No</t>
  </si>
  <si>
    <t>Address</t>
  </si>
  <si>
    <t>Aphanumeric(80)</t>
  </si>
  <si>
    <t>Relationship Information</t>
  </si>
  <si>
    <t>Aphanumeric (1024 )</t>
  </si>
  <si>
    <t>Relationship Manager</t>
  </si>
  <si>
    <t>location</t>
  </si>
  <si>
    <t>comment</t>
  </si>
  <si>
    <t>Size of wallet: Revenue Calculation</t>
  </si>
  <si>
    <t>Expected I&amp;M revenue: projected i&amp;m share of wallet * size of wallet</t>
  </si>
  <si>
    <t>Comment</t>
  </si>
  <si>
    <t>Cards</t>
  </si>
  <si>
    <t>LookupType</t>
  </si>
  <si>
    <t>Source Name</t>
  </si>
  <si>
    <t>Account  Holding Field</t>
  </si>
  <si>
    <t>Mode of integration(Mashup(Real time)/On CRM/Batch)</t>
  </si>
  <si>
    <t>Customer Information</t>
  </si>
  <si>
    <t>M/S
M/R are for corporate only</t>
  </si>
  <si>
    <t>M/S
M/R
DR
GIRO
HON
JNT
MNR
MR
MRS
MS</t>
  </si>
  <si>
    <t>CUST_TITLE_CODE</t>
  </si>
  <si>
    <t>VARCHAR2 (10 Byte)</t>
  </si>
  <si>
    <t>CUST_SHORT_NAME</t>
  </si>
  <si>
    <t>BL03- Personal Bnaking
BL05- Premium Banking</t>
  </si>
  <si>
    <t>DIASPORA FLAG</t>
  </si>
  <si>
    <t>Need to check</t>
  </si>
  <si>
    <t>FREE_TEXT_9</t>
  </si>
  <si>
    <t>Customer Status</t>
  </si>
  <si>
    <t xml:space="preserve">Y-Customer Suspended
N- Active Customer
</t>
  </si>
  <si>
    <t>DEL_FLG</t>
  </si>
  <si>
    <t>Risk Rating</t>
  </si>
  <si>
    <t>Minor Flag</t>
  </si>
  <si>
    <t>CUST_MINOR_FLG</t>
  </si>
  <si>
    <t>Card Holding Flag</t>
  </si>
  <si>
    <t>CUST_CARD_HOLD_FLG</t>
  </si>
  <si>
    <t>Last Modified Time</t>
  </si>
  <si>
    <t>LCHG_TIME</t>
  </si>
  <si>
    <t>VARCHAR2 (3 Byte)</t>
  </si>
  <si>
    <t>CRNCY_CODE</t>
  </si>
  <si>
    <t>RM Code</t>
  </si>
  <si>
    <t>Profit Center Code</t>
  </si>
  <si>
    <t>FREE_CODE_2</t>
  </si>
  <si>
    <t>There is no nationality concept , This is country Code , CUST_COMU_CNTRY_CODE</t>
  </si>
  <si>
    <t>Kenyan
Other</t>
  </si>
  <si>
    <t>CUST_NRE_FLG can be Y or N for checking whether is resident or non resident</t>
  </si>
  <si>
    <t>Nationality</t>
  </si>
  <si>
    <t>There is no nationality concept , This is country Code , CUST_COMU_CNTRY_CODE. Country Code mapping will be given by Abdul</t>
  </si>
  <si>
    <t>National ID/Birth/Alien Certificate</t>
  </si>
  <si>
    <t>Dependent on field of Nationality If selected Kenyan</t>
  </si>
  <si>
    <t>Passport No</t>
  </si>
  <si>
    <t>Dependent on field of Nationality If selected Other than Kenyan nationality.
Either PassportNo or Nationality ID will be mandatory for creating accounts</t>
  </si>
  <si>
    <t>VARCHAR2 (12 Byte)</t>
  </si>
  <si>
    <t>PSPRT_NUM</t>
  </si>
  <si>
    <t>Passport Issue Date</t>
  </si>
  <si>
    <t>PSPRT_ISSU_DATE</t>
  </si>
  <si>
    <t>Passport Details</t>
  </si>
  <si>
    <t>VARCHAR2 (25 Byte)</t>
  </si>
  <si>
    <t>PSPRT_DET</t>
  </si>
  <si>
    <t>Passport Expiry Date</t>
  </si>
  <si>
    <t>PSPRT_EXP_DATE</t>
  </si>
  <si>
    <t>Date of Birth</t>
  </si>
  <si>
    <t>DD/MM/YYYY</t>
  </si>
  <si>
    <t>Gender</t>
  </si>
  <si>
    <t>Male
Female</t>
  </si>
  <si>
    <t>NA</t>
  </si>
  <si>
    <t>CUST_SEX</t>
  </si>
  <si>
    <t>Marital Status</t>
  </si>
  <si>
    <t>LGSPR
MARID
SING
WDW
DVRC</t>
  </si>
  <si>
    <t>Married
Divorced
Separated
Widow
Single
Other
Legally Separated</t>
  </si>
  <si>
    <t>CUST_MARITAL_STATUS</t>
  </si>
  <si>
    <t xml:space="preserve">Others </t>
  </si>
  <si>
    <t xml:space="preserve">Populate on basis of selection of others in Maritial status </t>
  </si>
  <si>
    <t>Alphanumeric</t>
  </si>
  <si>
    <t>Anniversary Date</t>
  </si>
  <si>
    <t>Date</t>
  </si>
  <si>
    <t>Occupation</t>
  </si>
  <si>
    <t>Need to be checked what values maintained at core</t>
  </si>
  <si>
    <t xml:space="preserve">Religion </t>
  </si>
  <si>
    <t xml:space="preserve">Christianity
Muslims
Hindus
Jews
Buddhist
</t>
  </si>
  <si>
    <t>Drop Down</t>
  </si>
  <si>
    <t>Contact Details</t>
  </si>
  <si>
    <t>Preferred Mode of Communication</t>
  </si>
  <si>
    <t>To be selected by user  for preference</t>
  </si>
  <si>
    <t>Non Editable from front end, should be updated from core by batch job</t>
  </si>
  <si>
    <t xml:space="preserve">Residence phone No </t>
  </si>
  <si>
    <t>Cust_perm_telex_num</t>
  </si>
  <si>
    <t>Office Office phone No</t>
  </si>
  <si>
    <t xml:space="preserve">Mobile </t>
  </si>
  <si>
    <t xml:space="preserve"> </t>
  </si>
  <si>
    <t>Address1</t>
  </si>
  <si>
    <t>Address2</t>
  </si>
  <si>
    <t>Address3</t>
  </si>
  <si>
    <t>1 Kenya
2 Rwanda
3 Mauritius
4 Tanzania</t>
  </si>
  <si>
    <t>State</t>
  </si>
  <si>
    <t>State Master</t>
  </si>
  <si>
    <t>CUST_COMU_state_CODE</t>
  </si>
  <si>
    <t>City</t>
  </si>
  <si>
    <t>City Master</t>
  </si>
  <si>
    <t>CUST_COMU_city_CODE</t>
  </si>
  <si>
    <t>Pin/Zip Code</t>
  </si>
  <si>
    <t>Alternate Contact Details</t>
  </si>
  <si>
    <t>Alt Address1</t>
  </si>
  <si>
    <t>CUST_Perm_ADDR1</t>
  </si>
  <si>
    <t>Alt Address2</t>
  </si>
  <si>
    <t>CUST_Perm_ADDR2</t>
  </si>
  <si>
    <t>Alt Address3</t>
  </si>
  <si>
    <t>CUST_perm_PIN_CODE</t>
  </si>
  <si>
    <t>Alternate Contact Number</t>
  </si>
  <si>
    <t>Cust_pager_No</t>
  </si>
  <si>
    <t>Alternate Email</t>
  </si>
  <si>
    <t>Alt Country</t>
  </si>
  <si>
    <t>CUST_perm_CNTRY_CODE</t>
  </si>
  <si>
    <t>Alt City</t>
  </si>
  <si>
    <t>CUST_perm_city_CODE</t>
  </si>
  <si>
    <t>Alt State</t>
  </si>
  <si>
    <t>CUST_perm_state_CODE</t>
  </si>
  <si>
    <t>Alt Pin/Zip Code</t>
  </si>
  <si>
    <t>Emergency Contact Details</t>
  </si>
  <si>
    <t>Emergency Contact Type</t>
  </si>
  <si>
    <t xml:space="preserve">Spouse
Child
Parent
Gaurdian
Others (specify)
</t>
  </si>
  <si>
    <t>Emergency Contact Number1</t>
  </si>
  <si>
    <t>Mobile Number</t>
  </si>
  <si>
    <t>Emergency Contact Number2</t>
  </si>
  <si>
    <t>Employment Details</t>
  </si>
  <si>
    <t>Campany Name</t>
  </si>
  <si>
    <t>CUST_EMP_ADDR1</t>
  </si>
  <si>
    <t>CUST_EMP_ADDR2</t>
  </si>
  <si>
    <t>Company City</t>
  </si>
  <si>
    <t>CUST_EMP_CITY_CODE</t>
  </si>
  <si>
    <t>Company State</t>
  </si>
  <si>
    <t>CUST_EMP_STATE_CODE</t>
  </si>
  <si>
    <t>Company Pin</t>
  </si>
  <si>
    <t>CUST_EMP_PIN_CODE</t>
  </si>
  <si>
    <t>Company Country</t>
  </si>
  <si>
    <t>CUST_EMP_CNTRY_CODE</t>
  </si>
  <si>
    <t>Office Telephone No1</t>
  </si>
  <si>
    <t>CUST_EMP_PHONE_NUM_1</t>
  </si>
  <si>
    <t>Office Telephone No2</t>
  </si>
  <si>
    <t>CUST_EMP_PHONE_NUM_2</t>
  </si>
  <si>
    <t>Office Telephone No3</t>
  </si>
  <si>
    <t>CUST_EMP_TELEX_NUM</t>
  </si>
  <si>
    <t>Company Email Id</t>
  </si>
  <si>
    <t>CUST_EMP_EMAIL_ID</t>
  </si>
  <si>
    <t>Position/Designation</t>
  </si>
  <si>
    <t xml:space="preserve">Monthly Income </t>
  </si>
  <si>
    <t>NUMBER (25,4)</t>
  </si>
  <si>
    <t>CUST_SALARY</t>
  </si>
  <si>
    <t>Other Bank Details</t>
  </si>
  <si>
    <t>Current Banker1</t>
  </si>
  <si>
    <t>Current Banker2</t>
  </si>
  <si>
    <t>Current Banker3</t>
  </si>
  <si>
    <t>Kin Details</t>
  </si>
  <si>
    <t>Nominee Details</t>
  </si>
  <si>
    <t>Need confirmation whether same need to be capture at lead level also or it is also maintained at core</t>
  </si>
  <si>
    <t xml:space="preserve">Spouse
Child
Mother
Father
Gaurdian
Sister
Brother
Friend
</t>
  </si>
  <si>
    <t>Get it from Abdul @account</t>
  </si>
  <si>
    <t>Nominee Name</t>
  </si>
  <si>
    <t>Nominee Contact No</t>
  </si>
  <si>
    <t>Nominee Email Address</t>
  </si>
  <si>
    <t>Other Business Interest</t>
  </si>
  <si>
    <t xml:space="preserve">Owning Any Business </t>
  </si>
  <si>
    <t>Details</t>
  </si>
  <si>
    <t>Introductory Details</t>
  </si>
  <si>
    <t>Introductory Customer Id</t>
  </si>
  <si>
    <t>CUST_INTROD_CUST_ID</t>
  </si>
  <si>
    <t>Introductory Customer Title</t>
  </si>
  <si>
    <t>INTROD_TITLE_CODE</t>
  </si>
  <si>
    <t>Introductory Customer Name</t>
  </si>
  <si>
    <t>CUST_INTROD_NAME</t>
  </si>
  <si>
    <t>Introductory Customer Status</t>
  </si>
  <si>
    <t>CUST_INTROD_STAT_CODE</t>
  </si>
  <si>
    <t>Connected Role</t>
  </si>
  <si>
    <t>multipicker</t>
  </si>
  <si>
    <t>Sr No.</t>
  </si>
  <si>
    <t>Source Field</t>
  </si>
  <si>
    <t>Methology</t>
  </si>
  <si>
    <t>Desc</t>
  </si>
  <si>
    <t>Banking Products(Section 1)</t>
  </si>
  <si>
    <t>Product Category</t>
  </si>
  <si>
    <t>SCHM_TYPE</t>
  </si>
  <si>
    <t>Product Category Master</t>
  </si>
  <si>
    <t>Product Code</t>
  </si>
  <si>
    <t>SCHM_CODE</t>
  </si>
  <si>
    <t>Product Master</t>
  </si>
  <si>
    <t>Product Name</t>
  </si>
  <si>
    <t>CLR_BAL_AMT</t>
  </si>
  <si>
    <t>NUMBER (20,4)</t>
  </si>
  <si>
    <t>For Asset, Dr balance -ve amount.
Cr Balance Positive Amount</t>
  </si>
  <si>
    <t>Uncleared Amount</t>
  </si>
  <si>
    <t>UN_CLR_BAL_AMT</t>
  </si>
  <si>
    <t>Account Branch</t>
  </si>
  <si>
    <t>SOL_ID</t>
  </si>
  <si>
    <t>Territotry Master</t>
  </si>
  <si>
    <t>Account Number</t>
  </si>
  <si>
    <t>FORACID</t>
  </si>
  <si>
    <t>Account Name</t>
  </si>
  <si>
    <t>ACCT_NAME</t>
  </si>
  <si>
    <t>Account Start Date</t>
  </si>
  <si>
    <t>ACCT_OPN_DATE</t>
  </si>
  <si>
    <t>Account Curency Code</t>
  </si>
  <si>
    <t>ACCT_CRNCY_CODE</t>
  </si>
  <si>
    <t>Currency Lookup</t>
  </si>
  <si>
    <t>Account End Date</t>
  </si>
  <si>
    <t>ACCT_CLS_DATE</t>
  </si>
  <si>
    <t>Cust_Id</t>
  </si>
  <si>
    <t>Debit Balance Limit</t>
  </si>
  <si>
    <t>DR_BAL_LIM</t>
  </si>
  <si>
    <t>Account Freeze Code</t>
  </si>
  <si>
    <t>FREZ_CODE</t>
  </si>
  <si>
    <t>Account Freeze Reason Code</t>
  </si>
  <si>
    <t>FREZ_REASON_CODE</t>
  </si>
  <si>
    <t>Account Close Flag</t>
  </si>
  <si>
    <t>ACCT_CLS_FLG</t>
  </si>
  <si>
    <t>Account Status</t>
  </si>
  <si>
    <t>ACCT_STATUS</t>
  </si>
  <si>
    <t>ACTIVE/DORMANT/Lookup</t>
  </si>
  <si>
    <t>Drawing Power</t>
  </si>
  <si>
    <t>DRWNG_POWER</t>
  </si>
  <si>
    <t>Sanction Limit</t>
  </si>
  <si>
    <t>SANCT_LIM</t>
  </si>
  <si>
    <t>Cheques Allowed</t>
  </si>
  <si>
    <t>CHQ_ALWD_FLG</t>
  </si>
  <si>
    <t>Cumulative Debit Amount</t>
  </si>
  <si>
    <t>CUM_DR_AMT</t>
  </si>
  <si>
    <t>Cumulative Credit Amount</t>
  </si>
  <si>
    <t>CUM_CR_AMT</t>
  </si>
  <si>
    <t>Last Transaction Date</t>
  </si>
  <si>
    <t>LAST_TRAN_DATE</t>
  </si>
  <si>
    <t>Account Type</t>
  </si>
  <si>
    <t>MODE_OF_OPER_CODE</t>
  </si>
  <si>
    <t>PK</t>
  </si>
  <si>
    <t>Acid</t>
  </si>
  <si>
    <t>VARCHAR2 (11 Byte)</t>
  </si>
  <si>
    <t>Cards(section 2)</t>
  </si>
  <si>
    <t>CMS</t>
  </si>
  <si>
    <t>Account number</t>
  </si>
  <si>
    <t xml:space="preserve">Product </t>
  </si>
  <si>
    <t>Balance Amount</t>
  </si>
  <si>
    <t>Card Issue Date</t>
  </si>
  <si>
    <t>Card Expiry Date</t>
  </si>
  <si>
    <t>Bancassurance Products(Section 3)</t>
  </si>
  <si>
    <t>Treasury  Products(Section 4)</t>
  </si>
  <si>
    <t>Finance Treasury</t>
  </si>
  <si>
    <t>IMS Products(Section 5)</t>
  </si>
  <si>
    <t>Lead Source</t>
  </si>
  <si>
    <t>Status Code</t>
  </si>
  <si>
    <t>Lead Owner</t>
  </si>
  <si>
    <t>Assigned To</t>
  </si>
  <si>
    <t>Branch Name</t>
  </si>
  <si>
    <t>Lead Id</t>
  </si>
  <si>
    <t>Key Information</t>
  </si>
  <si>
    <t>Start Date</t>
  </si>
  <si>
    <t>Due Date</t>
  </si>
  <si>
    <t>Multiplicker</t>
  </si>
  <si>
    <t>Subject</t>
  </si>
  <si>
    <t>Task Type</t>
  </si>
  <si>
    <t>Priority</t>
  </si>
  <si>
    <t>Source System Fields</t>
  </si>
  <si>
    <t>Data Type</t>
  </si>
  <si>
    <t>Service Requests</t>
  </si>
  <si>
    <t>Reported Date</t>
  </si>
  <si>
    <t>Date_submitted</t>
  </si>
  <si>
    <t>Vision/Mantis</t>
  </si>
  <si>
    <t>Category</t>
  </si>
  <si>
    <t>Project_Name</t>
  </si>
  <si>
    <t>Text- no lookup</t>
  </si>
  <si>
    <t>Sub Category</t>
  </si>
  <si>
    <t>Category_Name</t>
  </si>
  <si>
    <t>Closure Date</t>
  </si>
  <si>
    <t>Servicedesk_id</t>
  </si>
  <si>
    <t>Reporter Name</t>
  </si>
  <si>
    <t>Reporter_name</t>
  </si>
  <si>
    <t>Reporter Department</t>
  </si>
  <si>
    <t>Reporter_Dept</t>
  </si>
  <si>
    <t>Last Updated</t>
  </si>
  <si>
    <t>Last_updated</t>
  </si>
  <si>
    <t>Time Taken(Days)</t>
  </si>
  <si>
    <t>Time_taken_in_days</t>
  </si>
  <si>
    <t>SLA Days</t>
  </si>
  <si>
    <t>sla_days</t>
  </si>
  <si>
    <t>Resolution</t>
  </si>
  <si>
    <t>Call Summary</t>
  </si>
  <si>
    <t>Call_Summary</t>
  </si>
  <si>
    <t>Varchar2(128)</t>
  </si>
  <si>
    <t>Call details</t>
  </si>
  <si>
    <t>Call_Details</t>
  </si>
  <si>
    <t>Varchar2(1024)</t>
  </si>
  <si>
    <t>Account/Card Number</t>
  </si>
  <si>
    <t>Acct_Card_No</t>
  </si>
  <si>
    <t>Customer Mobile</t>
  </si>
  <si>
    <t>Customer_Mobile</t>
  </si>
  <si>
    <t>CIF needs to be derived based on the basis Account. It will not work in case of cards</t>
  </si>
  <si>
    <t>Root Cause</t>
  </si>
  <si>
    <t>Root_Cause</t>
  </si>
  <si>
    <t>Customer Name</t>
  </si>
  <si>
    <t>Cust_name</t>
  </si>
  <si>
    <t>ColumnName</t>
  </si>
  <si>
    <t>CRM Fields</t>
  </si>
  <si>
    <t>DESCRPTION</t>
  </si>
  <si>
    <t>ColID</t>
  </si>
  <si>
    <t>DataType</t>
  </si>
  <si>
    <t>REQUIRED IN CRM</t>
  </si>
  <si>
    <t>TRAN_DATE</t>
  </si>
  <si>
    <t>Transaction Date</t>
  </si>
  <si>
    <t>TRAN_ID</t>
  </si>
  <si>
    <t>PART_TRAN_SRL_NUM</t>
  </si>
  <si>
    <t>VARCHAR2 (4 Byte)</t>
  </si>
  <si>
    <t xml:space="preserve">Deleted </t>
  </si>
  <si>
    <t>TRAN_TYPE</t>
  </si>
  <si>
    <t>C - Cash,L - Clearing, T - Transfer</t>
  </si>
  <si>
    <t>TRAN_SUB_TYPE</t>
  </si>
  <si>
    <t>Transaction Sub Type</t>
  </si>
  <si>
    <t xml:space="preserve">decode (HTD.TRAN_SUB_TYPE,'NP','NORMAL PAYMENT','NR','NORMAL RECEIPT','CP','CROSS CURRENCY PAYMENT','CR','CROSS CURRENCY RECEIPT',
'CT','CASH TRANSFER','EO','ECS OUTWARD TRANSACTION','EI','ECS INWARD TRANSACTION','I','INWARD CLEARING',
'O','OUTWARD CLEARING','IC','INTEREST COLLECTION','IP','INTEREST PAID','SI','STANDING INSTRUCTION',
'BS','BANK INDUCED SI','SC','SERVICE CHARGE','CI','CUSTOMER INDUCED','BI','BANK INDUCED','CD','CDB WASTE',
'OS','OSC WASTE','LC','LCDB WASTE','SD','SDB/BE WASTE','IM','IMPORT WASTE','FC','FCDB WASTE','FD','FDB WASTE',
'MU','MUL WASTE','AR','ACCOUNT REVALUATION','BT','BACK OFFICE TRANSACTION','EO','ECS OUTWARD TRANSACTION','EI','ECS INWARD TRANSACTION') as TRAN_SUB_TYPE,
</t>
  </si>
  <si>
    <t>VARCHAR2 (2 Byte)</t>
  </si>
  <si>
    <t>PART_TRAN_TYPE</t>
  </si>
  <si>
    <t>GL_SUB_HEAD_CODE</t>
  </si>
  <si>
    <t>Gl Code</t>
  </si>
  <si>
    <t>ACID</t>
  </si>
  <si>
    <t>Account (PK)</t>
  </si>
  <si>
    <t>VALUE_DATE</t>
  </si>
  <si>
    <t>Value Date</t>
  </si>
  <si>
    <t>TRAN_AMT</t>
  </si>
  <si>
    <t>Transaction Amount</t>
  </si>
  <si>
    <t>TRAN_PARTICULAR</t>
  </si>
  <si>
    <t>Transaction Details</t>
  </si>
  <si>
    <t>Free Text</t>
  </si>
  <si>
    <t>ENTRY_USER_ID</t>
  </si>
  <si>
    <t>PSTD_USER_ID</t>
  </si>
  <si>
    <t>VFD_USER_ID</t>
  </si>
  <si>
    <t>ENTRY_DATE</t>
  </si>
  <si>
    <t>PSTD_DATE</t>
  </si>
  <si>
    <t>VFD_DATE</t>
  </si>
  <si>
    <t>RPT_CODE</t>
  </si>
  <si>
    <t>REF_NUM</t>
  </si>
  <si>
    <t>Reference Number</t>
  </si>
  <si>
    <t>VARCHAR2 (20 Byte)</t>
  </si>
  <si>
    <t>INSTRMNT_TYPE</t>
  </si>
  <si>
    <t>INSTRMNT_DATE</t>
  </si>
  <si>
    <t>INSTRMNT_NUM</t>
  </si>
  <si>
    <t>INSTRMNT_ALPHA</t>
  </si>
  <si>
    <t>TRAN_RMKS</t>
  </si>
  <si>
    <t>Remarks</t>
  </si>
  <si>
    <t>VARCHAR2 (30 Byte)</t>
  </si>
  <si>
    <t>PSTD_FLG</t>
  </si>
  <si>
    <t>PRNT_ADVC_IND</t>
  </si>
  <si>
    <t>AMT_RESERVATION_IND</t>
  </si>
  <si>
    <t>RESERVATION_AMT</t>
  </si>
  <si>
    <t>RESTRICT_MODIFY_IND</t>
  </si>
  <si>
    <t>LCHG_USER_ID</t>
  </si>
  <si>
    <t>RCRE_USER_ID</t>
  </si>
  <si>
    <t>VOUCHER_PRINT_FLG</t>
  </si>
  <si>
    <t>MODULE_ID</t>
  </si>
  <si>
    <t>BR_CODE</t>
  </si>
  <si>
    <t>FX_TRAN_AMT</t>
  </si>
  <si>
    <t>RATE_CODE</t>
  </si>
  <si>
    <t>RATE</t>
  </si>
  <si>
    <t>Forex Rate</t>
  </si>
  <si>
    <t>Forex</t>
  </si>
  <si>
    <t>NUMBER (21,10)</t>
  </si>
  <si>
    <t>Currency Code</t>
  </si>
  <si>
    <t>NAVIGATION_FLG</t>
  </si>
  <si>
    <t>TRAN_CRNCY_CODE</t>
  </si>
  <si>
    <t>REF_CRNCY_CODE</t>
  </si>
  <si>
    <t>REF_AMT</t>
  </si>
  <si>
    <t>BANK_CODE</t>
  </si>
  <si>
    <t>TREA_REF_NUM</t>
  </si>
  <si>
    <t>TREA_RATE</t>
  </si>
  <si>
    <t>TS_CNT</t>
  </si>
  <si>
    <t>TRAN_PARTICULAR_2</t>
  </si>
  <si>
    <t>VARCHAR2 (50 Char)</t>
  </si>
  <si>
    <t>TRAN_PARTICULAR_CODE</t>
  </si>
  <si>
    <t>Type of Transaction</t>
  </si>
  <si>
    <t>Lookup(Cash/RTGS etc)</t>
  </si>
  <si>
    <t>Product code</t>
  </si>
  <si>
    <t>Business Category</t>
  </si>
  <si>
    <t>Product type</t>
  </si>
  <si>
    <t>Credit Card</t>
  </si>
  <si>
    <t>I&amp;M Visa Infinite Credit Card</t>
  </si>
  <si>
    <t>Gold Visa Card</t>
  </si>
  <si>
    <t>Gold Visa Tamarind</t>
  </si>
  <si>
    <t>Classic Visa</t>
  </si>
  <si>
    <t>Prepaid Card</t>
  </si>
  <si>
    <t>Multicurrency Prepaid Card</t>
  </si>
  <si>
    <t>I&amp;M Visa Pre-Paid Travel</t>
  </si>
  <si>
    <t>I&amp;M Visa Pre-Paid Safari</t>
  </si>
  <si>
    <t>I&amp;M M-Pesa Pre-pay</t>
  </si>
  <si>
    <t>Assets</t>
  </si>
  <si>
    <t>Secured Loan</t>
  </si>
  <si>
    <t>Insurance</t>
  </si>
  <si>
    <t>Liabilities</t>
  </si>
  <si>
    <t>Savings Deposit</t>
  </si>
  <si>
    <t>Fixed Deposits</t>
  </si>
  <si>
    <t>Flexi Deposit Builder</t>
  </si>
  <si>
    <t>Young Savers</t>
  </si>
  <si>
    <t>Online Savers</t>
  </si>
  <si>
    <t>My Goalz Account</t>
  </si>
  <si>
    <t>Savings Account</t>
  </si>
  <si>
    <t>Personal Sapphire</t>
  </si>
  <si>
    <t>Personal Malaika</t>
  </si>
  <si>
    <t>Personal Bahati</t>
  </si>
  <si>
    <t>Personal Tayari</t>
  </si>
  <si>
    <t>Sr. No.</t>
  </si>
  <si>
    <t>Abbreviation</t>
  </si>
  <si>
    <t>Access Rights</t>
  </si>
  <si>
    <r>
      <t>1.</t>
    </r>
    <r>
      <rPr>
        <sz val="7"/>
        <color rgb="FF000000"/>
        <rFont val="Times New Roman"/>
        <family val="1"/>
      </rPr>
      <t xml:space="preserve">    </t>
    </r>
    <r>
      <rPr>
        <sz val="10"/>
        <color rgb="FF000000"/>
        <rFont val="Verdana"/>
        <family val="2"/>
      </rPr>
      <t> </t>
    </r>
  </si>
  <si>
    <t>PEB – DSE</t>
  </si>
  <si>
    <t>Direct Sales Executive</t>
  </si>
  <si>
    <r>
      <t>a.</t>
    </r>
    <r>
      <rPr>
        <sz val="7"/>
        <color rgb="FF000000"/>
        <rFont val="Times New Roman"/>
        <family val="1"/>
      </rPr>
      <t xml:space="preserve">    </t>
    </r>
    <r>
      <rPr>
        <b/>
        <sz val="10"/>
        <color rgb="FF000000"/>
        <rFont val="Verdana"/>
        <family val="2"/>
      </rPr>
      <t xml:space="preserve">Views: </t>
    </r>
    <r>
      <rPr>
        <sz val="10"/>
        <color rgb="FF000000"/>
        <rFont val="Verdana"/>
        <family val="2"/>
      </rPr>
      <t>View</t>
    </r>
  </si>
  <si>
    <r>
      <t>2.</t>
    </r>
    <r>
      <rPr>
        <sz val="7"/>
        <color rgb="FF000000"/>
        <rFont val="Times New Roman"/>
        <family val="1"/>
      </rPr>
      <t xml:space="preserve">    </t>
    </r>
    <r>
      <rPr>
        <sz val="10"/>
        <color rgb="FF000000"/>
        <rFont val="Verdana"/>
        <family val="2"/>
      </rPr>
      <t> </t>
    </r>
  </si>
  <si>
    <t xml:space="preserve">PEB - CSO </t>
  </si>
  <si>
    <t>Customer Service Officer</t>
  </si>
  <si>
    <r>
      <t>a.</t>
    </r>
    <r>
      <rPr>
        <sz val="7"/>
        <color rgb="FF000000"/>
        <rFont val="Times New Roman"/>
        <family val="1"/>
      </rPr>
      <t xml:space="preserve">    </t>
    </r>
    <r>
      <rPr>
        <b/>
        <sz val="10"/>
        <color rgb="FF000000"/>
        <rFont val="Verdana"/>
        <family val="2"/>
      </rPr>
      <t>Leads</t>
    </r>
    <r>
      <rPr>
        <sz val="10"/>
        <color rgb="FF000000"/>
        <rFont val="Verdana"/>
        <family val="2"/>
      </rPr>
      <t xml:space="preserve">: Create, Modify, View </t>
    </r>
  </si>
  <si>
    <r>
      <t>b.</t>
    </r>
    <r>
      <rPr>
        <sz val="7"/>
        <color rgb="FF000000"/>
        <rFont val="Times New Roman"/>
        <family val="1"/>
      </rPr>
      <t xml:space="preserve">    </t>
    </r>
    <r>
      <rPr>
        <b/>
        <sz val="10"/>
        <color rgb="FF000000"/>
        <rFont val="Verdana"/>
        <family val="2"/>
      </rPr>
      <t>Customer 360</t>
    </r>
    <r>
      <rPr>
        <sz val="10"/>
        <color rgb="FF000000"/>
        <rFont val="Verdana"/>
        <family val="2"/>
      </rPr>
      <t>: Modify, View</t>
    </r>
  </si>
  <si>
    <r>
      <t>c.</t>
    </r>
    <r>
      <rPr>
        <sz val="7"/>
        <color rgb="FF000000"/>
        <rFont val="Times New Roman"/>
        <family val="1"/>
      </rPr>
      <t xml:space="preserve">    </t>
    </r>
    <r>
      <rPr>
        <b/>
        <sz val="10"/>
        <color rgb="FF000000"/>
        <rFont val="Verdana"/>
        <family val="2"/>
      </rPr>
      <t xml:space="preserve">Views: </t>
    </r>
    <r>
      <rPr>
        <sz val="10"/>
        <color rgb="FF000000"/>
        <rFont val="Verdana"/>
        <family val="2"/>
      </rPr>
      <t>View</t>
    </r>
  </si>
  <si>
    <r>
      <t>3.</t>
    </r>
    <r>
      <rPr>
        <sz val="7"/>
        <color rgb="FF000000"/>
        <rFont val="Times New Roman"/>
        <family val="1"/>
      </rPr>
      <t xml:space="preserve">    </t>
    </r>
    <r>
      <rPr>
        <sz val="10"/>
        <color rgb="FF000000"/>
        <rFont val="Verdana"/>
        <family val="2"/>
      </rPr>
      <t> </t>
    </r>
  </si>
  <si>
    <t>PEB - BM</t>
  </si>
  <si>
    <t>Personal Banking Branch Managers</t>
  </si>
  <si>
    <r>
      <t>a.</t>
    </r>
    <r>
      <rPr>
        <sz val="7"/>
        <color rgb="FF000000"/>
        <rFont val="Times New Roman"/>
        <family val="1"/>
      </rPr>
      <t xml:space="preserve">    </t>
    </r>
    <r>
      <rPr>
        <sz val="10"/>
        <color rgb="FF000000"/>
        <rFont val="Verdana"/>
        <family val="2"/>
      </rPr>
      <t>Same as PEB – CSO for existing some accounts.</t>
    </r>
  </si>
  <si>
    <r>
      <t>4.</t>
    </r>
    <r>
      <rPr>
        <sz val="7"/>
        <color rgb="FF000000"/>
        <rFont val="Times New Roman"/>
        <family val="1"/>
      </rPr>
      <t xml:space="preserve">    </t>
    </r>
    <r>
      <rPr>
        <sz val="10"/>
        <color rgb="FF000000"/>
        <rFont val="Verdana"/>
        <family val="2"/>
      </rPr>
      <t> </t>
    </r>
  </si>
  <si>
    <t>PEB - Head</t>
  </si>
  <si>
    <t>Personal Banking Head</t>
  </si>
  <si>
    <r>
      <t>a.</t>
    </r>
    <r>
      <rPr>
        <sz val="7"/>
        <color rgb="FF000000"/>
        <rFont val="Times New Roman"/>
        <family val="1"/>
      </rPr>
      <t xml:space="preserve">    </t>
    </r>
    <r>
      <rPr>
        <b/>
        <sz val="10"/>
        <color rgb="FF000000"/>
        <rFont val="Verdana"/>
        <family val="2"/>
      </rPr>
      <t>Leads</t>
    </r>
    <r>
      <rPr>
        <sz val="10"/>
        <color rgb="FF000000"/>
        <rFont val="Verdana"/>
        <family val="2"/>
      </rPr>
      <t xml:space="preserve">: View, Approval </t>
    </r>
  </si>
  <si>
    <r>
      <t>b.</t>
    </r>
    <r>
      <rPr>
        <sz val="7"/>
        <color rgb="FF000000"/>
        <rFont val="Times New Roman"/>
        <family val="1"/>
      </rPr>
      <t xml:space="preserve">    </t>
    </r>
    <r>
      <rPr>
        <b/>
        <sz val="10"/>
        <color rgb="FF000000"/>
        <rFont val="Verdana"/>
        <family val="2"/>
      </rPr>
      <t>Customer 360</t>
    </r>
    <r>
      <rPr>
        <sz val="10"/>
        <color rgb="FF000000"/>
        <rFont val="Verdana"/>
        <family val="2"/>
      </rPr>
      <t>: View, Approval</t>
    </r>
  </si>
  <si>
    <r>
      <t xml:space="preserve">Views: </t>
    </r>
    <r>
      <rPr>
        <sz val="10"/>
        <color rgb="FF000000"/>
        <rFont val="Verdana"/>
        <family val="2"/>
      </rPr>
      <t>View</t>
    </r>
  </si>
  <si>
    <r>
      <t>5.</t>
    </r>
    <r>
      <rPr>
        <sz val="7"/>
        <color rgb="FF000000"/>
        <rFont val="Times New Roman"/>
        <family val="1"/>
      </rPr>
      <t xml:space="preserve">    </t>
    </r>
    <r>
      <rPr>
        <sz val="10"/>
        <color rgb="FF000000"/>
        <rFont val="Verdana"/>
        <family val="2"/>
      </rPr>
      <t> </t>
    </r>
  </si>
  <si>
    <t>PRB – RM</t>
  </si>
  <si>
    <t>Premium Banking Relationship Managers</t>
  </si>
  <si>
    <r>
      <t>6.</t>
    </r>
    <r>
      <rPr>
        <sz val="7"/>
        <color rgb="FF000000"/>
        <rFont val="Times New Roman"/>
        <family val="1"/>
      </rPr>
      <t xml:space="preserve">    </t>
    </r>
    <r>
      <rPr>
        <sz val="10"/>
        <color rgb="FF000000"/>
        <rFont val="Verdana"/>
        <family val="2"/>
      </rPr>
      <t> </t>
    </r>
  </si>
  <si>
    <t>PRB – BM</t>
  </si>
  <si>
    <t>Premium Banking Branch Managers</t>
  </si>
  <si>
    <r>
      <t>a.</t>
    </r>
    <r>
      <rPr>
        <sz val="7"/>
        <color rgb="FF000000"/>
        <rFont val="Times New Roman"/>
        <family val="1"/>
      </rPr>
      <t xml:space="preserve">    </t>
    </r>
    <r>
      <rPr>
        <sz val="10"/>
        <color rgb="FF000000"/>
        <rFont val="Verdana"/>
        <family val="2"/>
      </rPr>
      <t xml:space="preserve">Same as PRB – RM for existing some accounts. </t>
    </r>
  </si>
  <si>
    <r>
      <t>7.</t>
    </r>
    <r>
      <rPr>
        <sz val="7"/>
        <color rgb="FF000000"/>
        <rFont val="Times New Roman"/>
        <family val="1"/>
      </rPr>
      <t xml:space="preserve">    </t>
    </r>
    <r>
      <rPr>
        <sz val="10"/>
        <color rgb="FF000000"/>
        <rFont val="Verdana"/>
        <family val="2"/>
      </rPr>
      <t> </t>
    </r>
  </si>
  <si>
    <t>PRB - Head</t>
  </si>
  <si>
    <t>Head of Premium Banking</t>
  </si>
  <si>
    <t>Champion</t>
  </si>
  <si>
    <t>Field</t>
  </si>
  <si>
    <t>Field Type</t>
  </si>
  <si>
    <t>Field length</t>
  </si>
  <si>
    <t>Field Validation</t>
  </si>
  <si>
    <t>Dependent on</t>
  </si>
  <si>
    <t>Auto Populate</t>
  </si>
  <si>
    <t>Salutation</t>
  </si>
  <si>
    <t>No</t>
  </si>
  <si>
    <t>Alphabet</t>
  </si>
  <si>
    <t>Only text values. No special characters except for Apostrophe and "-"</t>
  </si>
  <si>
    <t>Only text values.  No special characters except for Apostrophe and "-"</t>
  </si>
  <si>
    <t>Only text values.  No special characters except for Apostrophe</t>
  </si>
  <si>
    <t>Preferred Mode Of Contact</t>
  </si>
  <si>
    <t>Primary Contact Number</t>
  </si>
  <si>
    <t>Number</t>
  </si>
  <si>
    <t>Only Number with one special character as "+"</t>
  </si>
  <si>
    <t>Conditional on Preferred Mode of Contact</t>
  </si>
  <si>
    <t>Secondary Contact Number</t>
  </si>
  <si>
    <t>Text values. Special characters and numbers allowed</t>
  </si>
  <si>
    <t>Lead Rating</t>
  </si>
  <si>
    <t>Date Of Birth</t>
  </si>
  <si>
    <t>Kenyan, Others</t>
  </si>
  <si>
    <t>National ID</t>
  </si>
  <si>
    <t>Numbers with text Only</t>
  </si>
  <si>
    <t>Conditional</t>
  </si>
  <si>
    <t xml:space="preserve">Conditional </t>
  </si>
  <si>
    <t>Alien Certificate</t>
  </si>
  <si>
    <t>Assign To</t>
  </si>
  <si>
    <t>Cust ID</t>
  </si>
  <si>
    <t>Lead Originator</t>
  </si>
  <si>
    <t>Campaign Name</t>
  </si>
  <si>
    <t>Text values. No Special characters. Numbers allowed</t>
  </si>
  <si>
    <t>Locality</t>
  </si>
  <si>
    <t>Postal Code</t>
  </si>
  <si>
    <t>Text with Numbers</t>
  </si>
  <si>
    <t>Appointment Date Time</t>
  </si>
  <si>
    <t>Venue Of meeting</t>
  </si>
  <si>
    <t>Document Type 1</t>
  </si>
  <si>
    <t>Document Type 2</t>
  </si>
  <si>
    <t>Attachment 1</t>
  </si>
  <si>
    <t>Document</t>
  </si>
  <si>
    <t>Attachment 2</t>
  </si>
  <si>
    <t>Lead ID</t>
  </si>
  <si>
    <t>Lead Created On</t>
  </si>
  <si>
    <t>Date Time</t>
  </si>
  <si>
    <t>Sent for Processing Comment</t>
  </si>
  <si>
    <t>Picklist</t>
  </si>
  <si>
    <t>Company Name</t>
  </si>
  <si>
    <t>Designation</t>
  </si>
  <si>
    <t>Monthly Income</t>
  </si>
  <si>
    <t>Customer Segement</t>
  </si>
  <si>
    <t>Account No</t>
  </si>
  <si>
    <t>Email ID</t>
  </si>
  <si>
    <t>P.O.Box Number</t>
  </si>
  <si>
    <t>Auto</t>
  </si>
  <si>
    <t>Populate</t>
  </si>
  <si>
    <t>Contact First Name</t>
  </si>
  <si>
    <t>Contact Last Name</t>
  </si>
  <si>
    <t>Prospect Owner</t>
  </si>
  <si>
    <t>Account Rating</t>
  </si>
  <si>
    <t>PIN Number</t>
  </si>
  <si>
    <t>Yes option "Self",segment values as well</t>
  </si>
  <si>
    <t>Employee Strength</t>
  </si>
  <si>
    <t>Industry</t>
  </si>
  <si>
    <t>Business Sector</t>
  </si>
  <si>
    <t>Dependent on Industry</t>
  </si>
  <si>
    <t>Territory</t>
  </si>
  <si>
    <t>P.O. Box No</t>
  </si>
  <si>
    <t>Unique Criteria for prospect creation</t>
  </si>
  <si>
    <t>Address Line 1</t>
  </si>
  <si>
    <t>Physical Address,
Either of Email ID or Mobile Number will be mandatory</t>
  </si>
  <si>
    <t>Address Line 2</t>
  </si>
  <si>
    <t>Phone</t>
  </si>
  <si>
    <t>Office Phone</t>
  </si>
  <si>
    <t>Only Number</t>
  </si>
  <si>
    <r>
      <t>8.</t>
    </r>
    <r>
      <rPr>
        <sz val="7"/>
        <color rgb="FF000000"/>
        <rFont val="Times New Roman"/>
        <family val="1"/>
      </rPr>
      <t xml:space="preserve">    </t>
    </r>
    <r>
      <rPr>
        <sz val="10"/>
        <color rgb="FF000000"/>
        <rFont val="Verdana"/>
        <family val="2"/>
      </rPr>
      <t> </t>
    </r>
  </si>
  <si>
    <r>
      <t>9.</t>
    </r>
    <r>
      <rPr>
        <sz val="7"/>
        <color rgb="FF000000"/>
        <rFont val="Times New Roman"/>
        <family val="1"/>
      </rPr>
      <t xml:space="preserve">    </t>
    </r>
    <r>
      <rPr>
        <sz val="10"/>
        <color rgb="FF000000"/>
        <rFont val="Verdana"/>
        <family val="2"/>
      </rPr>
      <t> </t>
    </r>
  </si>
  <si>
    <r>
      <t>10.</t>
    </r>
    <r>
      <rPr>
        <sz val="7"/>
        <color rgb="FF000000"/>
        <rFont val="Times New Roman"/>
        <family val="1"/>
      </rPr>
      <t xml:space="preserve"> </t>
    </r>
    <r>
      <rPr>
        <sz val="10"/>
        <color rgb="FF000000"/>
        <rFont val="Verdana"/>
        <family val="2"/>
      </rPr>
      <t> </t>
    </r>
  </si>
  <si>
    <r>
      <t>11.</t>
    </r>
    <r>
      <rPr>
        <sz val="7"/>
        <color rgb="FF000000"/>
        <rFont val="Times New Roman"/>
        <family val="1"/>
      </rPr>
      <t xml:space="preserve"> </t>
    </r>
    <r>
      <rPr>
        <sz val="10"/>
        <color rgb="FF000000"/>
        <rFont val="Verdana"/>
        <family val="2"/>
      </rPr>
      <t> </t>
    </r>
  </si>
  <si>
    <r>
      <t>12.</t>
    </r>
    <r>
      <rPr>
        <sz val="7"/>
        <color rgb="FF000000"/>
        <rFont val="Times New Roman"/>
        <family val="1"/>
      </rPr>
      <t xml:space="preserve"> </t>
    </r>
    <r>
      <rPr>
        <sz val="10"/>
        <color rgb="FF000000"/>
        <rFont val="Verdana"/>
        <family val="2"/>
      </rPr>
      <t> </t>
    </r>
  </si>
  <si>
    <t>Deal Owner</t>
  </si>
  <si>
    <r>
      <t>13.</t>
    </r>
    <r>
      <rPr>
        <sz val="7"/>
        <color rgb="FF000000"/>
        <rFont val="Times New Roman"/>
        <family val="1"/>
      </rPr>
      <t xml:space="preserve"> </t>
    </r>
    <r>
      <rPr>
        <sz val="10"/>
        <color rgb="FF000000"/>
        <rFont val="Verdana"/>
        <family val="2"/>
      </rPr>
      <t> </t>
    </r>
  </si>
  <si>
    <t>Limit/Deal Amount</t>
  </si>
  <si>
    <t>Decimal</t>
  </si>
  <si>
    <r>
      <t>14.</t>
    </r>
    <r>
      <rPr>
        <sz val="7"/>
        <color rgb="FF000000"/>
        <rFont val="Times New Roman"/>
        <family val="1"/>
      </rPr>
      <t xml:space="preserve"> </t>
    </r>
    <r>
      <rPr>
        <sz val="10"/>
        <color rgb="FF000000"/>
        <rFont val="Verdana"/>
        <family val="2"/>
      </rPr>
      <t> </t>
    </r>
  </si>
  <si>
    <t>Disburse Amount1</t>
  </si>
  <si>
    <t>product = term Loans</t>
  </si>
  <si>
    <r>
      <t>15.</t>
    </r>
    <r>
      <rPr>
        <sz val="7"/>
        <color rgb="FF000000"/>
        <rFont val="Times New Roman"/>
        <family val="1"/>
      </rPr>
      <t xml:space="preserve"> </t>
    </r>
    <r>
      <rPr>
        <sz val="10"/>
        <color rgb="FF000000"/>
        <rFont val="Verdana"/>
        <family val="2"/>
      </rPr>
      <t> </t>
    </r>
  </si>
  <si>
    <t>Disburse Date 1</t>
  </si>
  <si>
    <t>product = term Loan</t>
  </si>
  <si>
    <r>
      <t>16.</t>
    </r>
    <r>
      <rPr>
        <sz val="7"/>
        <color rgb="FF000000"/>
        <rFont val="Times New Roman"/>
        <family val="1"/>
      </rPr>
      <t xml:space="preserve"> </t>
    </r>
    <r>
      <rPr>
        <sz val="10"/>
        <color rgb="FF000000"/>
        <rFont val="Verdana"/>
        <family val="2"/>
      </rPr>
      <t> </t>
    </r>
  </si>
  <si>
    <t>Disburse Amount2</t>
  </si>
  <si>
    <r>
      <t>17.</t>
    </r>
    <r>
      <rPr>
        <sz val="7"/>
        <color rgb="FF000000"/>
        <rFont val="Times New Roman"/>
        <family val="1"/>
      </rPr>
      <t xml:space="preserve"> </t>
    </r>
    <r>
      <rPr>
        <sz val="10"/>
        <color rgb="FF000000"/>
        <rFont val="Verdana"/>
        <family val="2"/>
      </rPr>
      <t> </t>
    </r>
  </si>
  <si>
    <t>Disburse Date 2</t>
  </si>
  <si>
    <r>
      <t>18.</t>
    </r>
    <r>
      <rPr>
        <sz val="7"/>
        <color rgb="FF000000"/>
        <rFont val="Times New Roman"/>
        <family val="1"/>
      </rPr>
      <t xml:space="preserve"> </t>
    </r>
    <r>
      <rPr>
        <sz val="10"/>
        <color rgb="FF000000"/>
        <rFont val="Verdana"/>
        <family val="2"/>
      </rPr>
      <t> </t>
    </r>
  </si>
  <si>
    <t>Disburse Amount3</t>
  </si>
  <si>
    <r>
      <t>19.</t>
    </r>
    <r>
      <rPr>
        <sz val="7"/>
        <color rgb="FF000000"/>
        <rFont val="Times New Roman"/>
        <family val="1"/>
      </rPr>
      <t xml:space="preserve"> </t>
    </r>
    <r>
      <rPr>
        <sz val="10"/>
        <color rgb="FF000000"/>
        <rFont val="Verdana"/>
        <family val="2"/>
      </rPr>
      <t> </t>
    </r>
  </si>
  <si>
    <t>Disburse Date 3</t>
  </si>
  <si>
    <r>
      <t>20.</t>
    </r>
    <r>
      <rPr>
        <sz val="7"/>
        <color rgb="FF000000"/>
        <rFont val="Times New Roman"/>
        <family val="1"/>
      </rPr>
      <t xml:space="preserve"> </t>
    </r>
    <r>
      <rPr>
        <sz val="10"/>
        <color rgb="FF000000"/>
        <rFont val="Verdana"/>
        <family val="2"/>
      </rPr>
      <t> </t>
    </r>
  </si>
  <si>
    <t>Disburse Amount4</t>
  </si>
  <si>
    <r>
      <t>21.</t>
    </r>
    <r>
      <rPr>
        <sz val="7"/>
        <color rgb="FF000000"/>
        <rFont val="Times New Roman"/>
        <family val="1"/>
      </rPr>
      <t xml:space="preserve"> </t>
    </r>
    <r>
      <rPr>
        <sz val="10"/>
        <color rgb="FF000000"/>
        <rFont val="Verdana"/>
        <family val="2"/>
      </rPr>
      <t> </t>
    </r>
  </si>
  <si>
    <t>Disburse Date 4</t>
  </si>
  <si>
    <r>
      <t>22.</t>
    </r>
    <r>
      <rPr>
        <sz val="7"/>
        <color rgb="FF000000"/>
        <rFont val="Times New Roman"/>
        <family val="1"/>
      </rPr>
      <t xml:space="preserve"> </t>
    </r>
    <r>
      <rPr>
        <sz val="10"/>
        <color rgb="FF000000"/>
        <rFont val="Verdana"/>
        <family val="2"/>
      </rPr>
      <t> </t>
    </r>
  </si>
  <si>
    <t>Disburse Amount5</t>
  </si>
  <si>
    <r>
      <t>23.</t>
    </r>
    <r>
      <rPr>
        <sz val="7"/>
        <color rgb="FF000000"/>
        <rFont val="Times New Roman"/>
        <family val="1"/>
      </rPr>
      <t xml:space="preserve"> </t>
    </r>
    <r>
      <rPr>
        <sz val="10"/>
        <color rgb="FF000000"/>
        <rFont val="Verdana"/>
        <family val="2"/>
      </rPr>
      <t> </t>
    </r>
  </si>
  <si>
    <t>Disburse Date 5</t>
  </si>
  <si>
    <r>
      <t>24.</t>
    </r>
    <r>
      <rPr>
        <sz val="7"/>
        <color rgb="FF000000"/>
        <rFont val="Times New Roman"/>
        <family val="1"/>
      </rPr>
      <t xml:space="preserve"> </t>
    </r>
    <r>
      <rPr>
        <sz val="10"/>
        <color rgb="FF000000"/>
        <rFont val="Verdana"/>
        <family val="2"/>
      </rPr>
      <t> </t>
    </r>
  </si>
  <si>
    <t>Disburse Amount6</t>
  </si>
  <si>
    <r>
      <t>25.</t>
    </r>
    <r>
      <rPr>
        <sz val="7"/>
        <color rgb="FF000000"/>
        <rFont val="Times New Roman"/>
        <family val="1"/>
      </rPr>
      <t xml:space="preserve"> </t>
    </r>
    <r>
      <rPr>
        <sz val="10"/>
        <color rgb="FF000000"/>
        <rFont val="Verdana"/>
        <family val="2"/>
      </rPr>
      <t> </t>
    </r>
  </si>
  <si>
    <t>Disburse Date 6</t>
  </si>
  <si>
    <r>
      <t>26.</t>
    </r>
    <r>
      <rPr>
        <sz val="7"/>
        <color rgb="FF000000"/>
        <rFont val="Times New Roman"/>
        <family val="1"/>
      </rPr>
      <t xml:space="preserve"> </t>
    </r>
    <r>
      <rPr>
        <sz val="10"/>
        <color rgb="FF000000"/>
        <rFont val="Verdana"/>
        <family val="2"/>
      </rPr>
      <t> </t>
    </r>
  </si>
  <si>
    <t>Disburse Amount7</t>
  </si>
  <si>
    <r>
      <t>27.</t>
    </r>
    <r>
      <rPr>
        <sz val="7"/>
        <color rgb="FF000000"/>
        <rFont val="Times New Roman"/>
        <family val="1"/>
      </rPr>
      <t xml:space="preserve"> </t>
    </r>
    <r>
      <rPr>
        <sz val="10"/>
        <color rgb="FF000000"/>
        <rFont val="Verdana"/>
        <family val="2"/>
      </rPr>
      <t> </t>
    </r>
  </si>
  <si>
    <t>Disburse Date 7</t>
  </si>
  <si>
    <r>
      <t>28.</t>
    </r>
    <r>
      <rPr>
        <sz val="7"/>
        <color rgb="FF000000"/>
        <rFont val="Times New Roman"/>
        <family val="1"/>
      </rPr>
      <t xml:space="preserve"> </t>
    </r>
    <r>
      <rPr>
        <sz val="10"/>
        <color rgb="FF000000"/>
        <rFont val="Verdana"/>
        <family val="2"/>
      </rPr>
      <t> </t>
    </r>
  </si>
  <si>
    <t>Disburse Amount8</t>
  </si>
  <si>
    <r>
      <t>29.</t>
    </r>
    <r>
      <rPr>
        <sz val="7"/>
        <color rgb="FF000000"/>
        <rFont val="Times New Roman"/>
        <family val="1"/>
      </rPr>
      <t xml:space="preserve"> </t>
    </r>
    <r>
      <rPr>
        <sz val="10"/>
        <color rgb="FF000000"/>
        <rFont val="Verdana"/>
        <family val="2"/>
      </rPr>
      <t> </t>
    </r>
  </si>
  <si>
    <t>Disburse Date 8</t>
  </si>
  <si>
    <r>
      <t>30.</t>
    </r>
    <r>
      <rPr>
        <sz val="7"/>
        <color rgb="FF000000"/>
        <rFont val="Times New Roman"/>
        <family val="1"/>
      </rPr>
      <t xml:space="preserve"> </t>
    </r>
    <r>
      <rPr>
        <sz val="10"/>
        <color rgb="FF000000"/>
        <rFont val="Verdana"/>
        <family val="2"/>
      </rPr>
      <t> </t>
    </r>
  </si>
  <si>
    <t>Disburse Amount9</t>
  </si>
  <si>
    <r>
      <t>31.</t>
    </r>
    <r>
      <rPr>
        <sz val="7"/>
        <color rgb="FF000000"/>
        <rFont val="Times New Roman"/>
        <family val="1"/>
      </rPr>
      <t xml:space="preserve"> </t>
    </r>
    <r>
      <rPr>
        <sz val="10"/>
        <color rgb="FF000000"/>
        <rFont val="Verdana"/>
        <family val="2"/>
      </rPr>
      <t> </t>
    </r>
  </si>
  <si>
    <t>Disburse Date 9</t>
  </si>
  <si>
    <r>
      <t>32.</t>
    </r>
    <r>
      <rPr>
        <sz val="7"/>
        <color rgb="FF000000"/>
        <rFont val="Times New Roman"/>
        <family val="1"/>
      </rPr>
      <t xml:space="preserve"> </t>
    </r>
    <r>
      <rPr>
        <sz val="10"/>
        <color rgb="FF000000"/>
        <rFont val="Verdana"/>
        <family val="2"/>
      </rPr>
      <t> </t>
    </r>
  </si>
  <si>
    <t>Disburse Amount10</t>
  </si>
  <si>
    <r>
      <t>33.</t>
    </r>
    <r>
      <rPr>
        <sz val="7"/>
        <color rgb="FF000000"/>
        <rFont val="Times New Roman"/>
        <family val="1"/>
      </rPr>
      <t xml:space="preserve"> </t>
    </r>
    <r>
      <rPr>
        <sz val="10"/>
        <color rgb="FF000000"/>
        <rFont val="Verdana"/>
        <family val="2"/>
      </rPr>
      <t> </t>
    </r>
  </si>
  <si>
    <t>Disburse Date 10</t>
  </si>
  <si>
    <r>
      <t>34.</t>
    </r>
    <r>
      <rPr>
        <sz val="7"/>
        <color rgb="FF000000"/>
        <rFont val="Times New Roman"/>
        <family val="1"/>
      </rPr>
      <t xml:space="preserve"> </t>
    </r>
    <r>
      <rPr>
        <sz val="10"/>
        <color rgb="FF000000"/>
        <rFont val="Verdana"/>
        <family val="2"/>
      </rPr>
      <t> </t>
    </r>
  </si>
  <si>
    <t>Deal Id</t>
  </si>
  <si>
    <r>
      <t>35.</t>
    </r>
    <r>
      <rPr>
        <sz val="7"/>
        <color rgb="FF000000"/>
        <rFont val="Times New Roman"/>
        <family val="1"/>
      </rPr>
      <t xml:space="preserve"> </t>
    </r>
    <r>
      <rPr>
        <sz val="10"/>
        <color rgb="FF000000"/>
        <rFont val="Verdana"/>
        <family val="2"/>
      </rPr>
      <t> </t>
    </r>
  </si>
  <si>
    <t>Aggregated</t>
  </si>
  <si>
    <t>Only text values.  No special characters Only text values.  No special characters such as: `,!,@,#,$,%,*,(,)</t>
  </si>
  <si>
    <r>
      <t>36.</t>
    </r>
    <r>
      <rPr>
        <sz val="7"/>
        <color rgb="FF000000"/>
        <rFont val="Times New Roman"/>
        <family val="1"/>
      </rPr>
      <t xml:space="preserve"> </t>
    </r>
    <r>
      <rPr>
        <sz val="10"/>
        <color rgb="FF000000"/>
        <rFont val="Verdana"/>
        <family val="2"/>
      </rPr>
      <t> </t>
    </r>
  </si>
  <si>
    <t>Not Interested/Rejection Reason Code</t>
  </si>
  <si>
    <t>Status Code = Rejected</t>
  </si>
  <si>
    <r>
      <t>37.</t>
    </r>
    <r>
      <rPr>
        <sz val="7"/>
        <color rgb="FF000000"/>
        <rFont val="Times New Roman"/>
        <family val="1"/>
      </rPr>
      <t xml:space="preserve"> </t>
    </r>
    <r>
      <rPr>
        <sz val="10"/>
        <color rgb="FF000000"/>
        <rFont val="Verdana"/>
        <family val="2"/>
      </rPr>
      <t> </t>
    </r>
  </si>
  <si>
    <r>
      <t>38.</t>
    </r>
    <r>
      <rPr>
        <sz val="7"/>
        <color rgb="FF000000"/>
        <rFont val="Times New Roman"/>
        <family val="1"/>
      </rPr>
      <t xml:space="preserve"> </t>
    </r>
    <r>
      <rPr>
        <sz val="10"/>
        <color rgb="FF000000"/>
        <rFont val="Verdana"/>
        <family val="2"/>
      </rPr>
      <t> </t>
    </r>
  </si>
  <si>
    <t>Rejected Reason</t>
  </si>
  <si>
    <t>Only text values.  No special characters Only text values.  No special characters such as: `, @,#,$,%,*,(,)</t>
  </si>
  <si>
    <t>Rejection Reason = Others</t>
  </si>
  <si>
    <t>Conditional Mandatory</t>
  </si>
  <si>
    <r>
      <t>39.</t>
    </r>
    <r>
      <rPr>
        <sz val="7"/>
        <color rgb="FF000000"/>
        <rFont val="Times New Roman"/>
        <family val="1"/>
      </rPr>
      <t xml:space="preserve"> </t>
    </r>
    <r>
      <rPr>
        <sz val="10"/>
        <color rgb="FF000000"/>
        <rFont val="Verdana"/>
        <family val="2"/>
      </rPr>
      <t> </t>
    </r>
  </si>
  <si>
    <t>Probability Of Deal</t>
  </si>
  <si>
    <r>
      <t>40.</t>
    </r>
    <r>
      <rPr>
        <sz val="7"/>
        <color rgb="FF000000"/>
        <rFont val="Times New Roman"/>
        <family val="1"/>
      </rPr>
      <t xml:space="preserve"> </t>
    </r>
    <r>
      <rPr>
        <sz val="10"/>
        <color rgb="FF000000"/>
        <rFont val="Verdana"/>
        <family val="2"/>
      </rPr>
      <t> </t>
    </r>
  </si>
  <si>
    <t>Status Code will be under milestones</t>
  </si>
  <si>
    <r>
      <t>41.</t>
    </r>
    <r>
      <rPr>
        <sz val="7"/>
        <color rgb="FF000000"/>
        <rFont val="Times New Roman"/>
        <family val="1"/>
      </rPr>
      <t xml:space="preserve"> </t>
    </r>
    <r>
      <rPr>
        <sz val="10"/>
        <color rgb="FF000000"/>
        <rFont val="Verdana"/>
        <family val="2"/>
      </rPr>
      <t> </t>
    </r>
  </si>
  <si>
    <t>Status Code = Closed</t>
  </si>
  <si>
    <r>
      <t>42.</t>
    </r>
    <r>
      <rPr>
        <sz val="7"/>
        <color rgb="FF000000"/>
        <rFont val="Times New Roman"/>
        <family val="1"/>
      </rPr>
      <t xml:space="preserve"> </t>
    </r>
    <r>
      <rPr>
        <sz val="10"/>
        <color rgb="FF000000"/>
        <rFont val="Verdana"/>
        <family val="2"/>
      </rPr>
      <t> </t>
    </r>
  </si>
  <si>
    <t>Values as "Prospect" &amp; "Customer"</t>
  </si>
  <si>
    <r>
      <t>43.</t>
    </r>
    <r>
      <rPr>
        <sz val="7"/>
        <color rgb="FF000000"/>
        <rFont val="Times New Roman"/>
        <family val="1"/>
      </rPr>
      <t xml:space="preserve"> </t>
    </r>
    <r>
      <rPr>
        <sz val="10"/>
        <color rgb="FF000000"/>
        <rFont val="Verdana"/>
        <family val="2"/>
      </rPr>
      <t> </t>
    </r>
  </si>
  <si>
    <t>Internal Approval Attachment</t>
  </si>
  <si>
    <t>Extension such as pdf,doc,csv,png are accepted</t>
  </si>
  <si>
    <t>Conditional Mandatory on status code = qualified</t>
  </si>
  <si>
    <r>
      <t>44.</t>
    </r>
    <r>
      <rPr>
        <sz val="7"/>
        <color rgb="FF000000"/>
        <rFont val="Times New Roman"/>
        <family val="1"/>
      </rPr>
      <t xml:space="preserve"> </t>
    </r>
    <r>
      <rPr>
        <sz val="10"/>
        <color rgb="FF000000"/>
        <rFont val="Verdana"/>
        <family val="2"/>
      </rPr>
      <t> </t>
    </r>
  </si>
  <si>
    <t>External Approval Attachment</t>
  </si>
  <si>
    <t>Conditional mandatory on status code=agreement accepted by Customer</t>
  </si>
  <si>
    <r>
      <t>45.</t>
    </r>
    <r>
      <rPr>
        <sz val="7"/>
        <color rgb="FF000000"/>
        <rFont val="Times New Roman"/>
        <family val="1"/>
      </rPr>
      <t xml:space="preserve"> </t>
    </r>
    <r>
      <rPr>
        <sz val="10"/>
        <color rgb="FF000000"/>
        <rFont val="Verdana"/>
        <family val="2"/>
      </rPr>
      <t> </t>
    </r>
  </si>
  <si>
    <t>Follow Up Date</t>
  </si>
  <si>
    <t>Status Code= Follow Up</t>
  </si>
  <si>
    <r>
      <t>46.</t>
    </r>
    <r>
      <rPr>
        <sz val="7"/>
        <color rgb="FF000000"/>
        <rFont val="Times New Roman"/>
        <family val="1"/>
      </rPr>
      <t xml:space="preserve"> </t>
    </r>
    <r>
      <rPr>
        <sz val="10"/>
        <color rgb="FF000000"/>
        <rFont val="Verdana"/>
        <family val="2"/>
      </rPr>
      <t> </t>
    </r>
  </si>
  <si>
    <t>Follow Up Time</t>
  </si>
  <si>
    <t>Time</t>
  </si>
  <si>
    <t>Status Code = Follow-up</t>
  </si>
  <si>
    <r>
      <t>47.</t>
    </r>
    <r>
      <rPr>
        <sz val="7"/>
        <color rgb="FF000000"/>
        <rFont val="Times New Roman"/>
        <family val="1"/>
      </rPr>
      <t xml:space="preserve"> </t>
    </r>
    <r>
      <rPr>
        <sz val="10"/>
        <color rgb="FF000000"/>
        <rFont val="Verdana"/>
        <family val="2"/>
      </rPr>
      <t> </t>
    </r>
  </si>
  <si>
    <t>Deal Type</t>
  </si>
  <si>
    <r>
      <t>48.</t>
    </r>
    <r>
      <rPr>
        <sz val="7"/>
        <color rgb="FF000000"/>
        <rFont val="Times New Roman"/>
        <family val="1"/>
      </rPr>
      <t xml:space="preserve"> </t>
    </r>
    <r>
      <rPr>
        <sz val="10"/>
        <color rgb="FF000000"/>
        <rFont val="Verdana"/>
        <family val="2"/>
      </rPr>
      <t> </t>
    </r>
  </si>
  <si>
    <t>Date Of Deal Identification</t>
  </si>
  <si>
    <r>
      <t>49.</t>
    </r>
    <r>
      <rPr>
        <sz val="7"/>
        <color rgb="FF000000"/>
        <rFont val="Times New Roman"/>
        <family val="1"/>
      </rPr>
      <t xml:space="preserve"> </t>
    </r>
    <r>
      <rPr>
        <sz val="10"/>
        <color rgb="FF000000"/>
        <rFont val="Verdana"/>
        <family val="2"/>
      </rPr>
      <t> </t>
    </r>
  </si>
  <si>
    <t>Expected Month Of Completion</t>
  </si>
  <si>
    <r>
      <t>50.</t>
    </r>
    <r>
      <rPr>
        <sz val="7"/>
        <color rgb="FF000000"/>
        <rFont val="Times New Roman"/>
        <family val="1"/>
      </rPr>
      <t xml:space="preserve"> </t>
    </r>
    <r>
      <rPr>
        <sz val="10"/>
        <color rgb="FF000000"/>
        <rFont val="Verdana"/>
        <family val="2"/>
      </rPr>
      <t> </t>
    </r>
  </si>
  <si>
    <t>Projected I&amp;M Share Of Wallet</t>
  </si>
  <si>
    <t>Picker with %</t>
  </si>
  <si>
    <r>
      <t>51.</t>
    </r>
    <r>
      <rPr>
        <sz val="7"/>
        <color rgb="FF000000"/>
        <rFont val="Times New Roman"/>
        <family val="1"/>
      </rPr>
      <t xml:space="preserve"> </t>
    </r>
    <r>
      <rPr>
        <sz val="10"/>
        <color rgb="FF000000"/>
        <rFont val="Verdana"/>
        <family val="2"/>
      </rPr>
      <t> </t>
    </r>
  </si>
  <si>
    <t>Corresponding FTP</t>
  </si>
  <si>
    <t>Picker with values to product</t>
  </si>
  <si>
    <r>
      <t>52.</t>
    </r>
    <r>
      <rPr>
        <sz val="7"/>
        <color rgb="FF000000"/>
        <rFont val="Times New Roman"/>
        <family val="1"/>
      </rPr>
      <t xml:space="preserve"> </t>
    </r>
    <r>
      <rPr>
        <sz val="10"/>
        <color rgb="FF000000"/>
        <rFont val="Verdana"/>
        <family val="2"/>
      </rPr>
      <t> </t>
    </r>
  </si>
  <si>
    <t>Currently Used</t>
  </si>
  <si>
    <t>Picker with values: Yes, No</t>
  </si>
  <si>
    <r>
      <t>53.</t>
    </r>
    <r>
      <rPr>
        <sz val="7"/>
        <color rgb="FF000000"/>
        <rFont val="Times New Roman"/>
        <family val="1"/>
      </rPr>
      <t xml:space="preserve"> </t>
    </r>
    <r>
      <rPr>
        <sz val="10"/>
        <color rgb="FF000000"/>
        <rFont val="Verdana"/>
        <family val="2"/>
      </rPr>
      <t> </t>
    </r>
  </si>
  <si>
    <t>Picker with values: KES, Others</t>
  </si>
  <si>
    <r>
      <t>54.</t>
    </r>
    <r>
      <rPr>
        <sz val="7"/>
        <color rgb="FF000000"/>
        <rFont val="Times New Roman"/>
        <family val="1"/>
      </rPr>
      <t xml:space="preserve"> </t>
    </r>
    <r>
      <rPr>
        <sz val="10"/>
        <color rgb="FF000000"/>
        <rFont val="Verdana"/>
        <family val="2"/>
      </rPr>
      <t> </t>
    </r>
  </si>
  <si>
    <t>Will accept decimal values</t>
  </si>
  <si>
    <t>Product= Business Transaction Account</t>
  </si>
  <si>
    <r>
      <t>55.</t>
    </r>
    <r>
      <rPr>
        <sz val="7"/>
        <color rgb="FF000000"/>
        <rFont val="Times New Roman"/>
        <family val="1"/>
      </rPr>
      <t xml:space="preserve"> </t>
    </r>
    <r>
      <rPr>
        <sz val="10"/>
        <color rgb="FF000000"/>
        <rFont val="Verdana"/>
        <family val="2"/>
      </rPr>
      <t> </t>
    </r>
  </si>
  <si>
    <t>Fee Amount</t>
  </si>
  <si>
    <t>Product Category= Cards</t>
  </si>
  <si>
    <r>
      <t>56.</t>
    </r>
    <r>
      <rPr>
        <sz val="7"/>
        <color rgb="FF000000"/>
        <rFont val="Times New Roman"/>
        <family val="1"/>
      </rPr>
      <t xml:space="preserve"> </t>
    </r>
    <r>
      <rPr>
        <sz val="10"/>
        <color rgb="FF000000"/>
        <rFont val="Verdana"/>
        <family val="2"/>
      </rPr>
      <t> </t>
    </r>
  </si>
  <si>
    <t>No Of Cards</t>
  </si>
  <si>
    <r>
      <t>57.</t>
    </r>
    <r>
      <rPr>
        <sz val="7"/>
        <color rgb="FF000000"/>
        <rFont val="Times New Roman"/>
        <family val="1"/>
      </rPr>
      <t xml:space="preserve"> </t>
    </r>
    <r>
      <rPr>
        <sz val="10"/>
        <color rgb="FF000000"/>
        <rFont val="Verdana"/>
        <family val="2"/>
      </rPr>
      <t> </t>
    </r>
  </si>
  <si>
    <t>No: Of Transaction Per month1</t>
  </si>
  <si>
    <t>Product = Cash Management</t>
  </si>
  <si>
    <t>Conditional and will be on Transaction type = Salary Processing</t>
  </si>
  <si>
    <r>
      <t>58.</t>
    </r>
    <r>
      <rPr>
        <sz val="7"/>
        <color rgb="FF000000"/>
        <rFont val="Times New Roman"/>
        <family val="1"/>
      </rPr>
      <t xml:space="preserve"> </t>
    </r>
    <r>
      <rPr>
        <sz val="10"/>
        <color rgb="FF000000"/>
        <rFont val="Verdana"/>
        <family val="2"/>
      </rPr>
      <t> </t>
    </r>
  </si>
  <si>
    <t>Price Per Transaction1</t>
  </si>
  <si>
    <r>
      <t>59.</t>
    </r>
    <r>
      <rPr>
        <sz val="7"/>
        <color rgb="FF000000"/>
        <rFont val="Times New Roman"/>
        <family val="1"/>
      </rPr>
      <t xml:space="preserve"> </t>
    </r>
    <r>
      <rPr>
        <sz val="10"/>
        <color rgb="FF000000"/>
        <rFont val="Verdana"/>
        <family val="2"/>
      </rPr>
      <t> </t>
    </r>
  </si>
  <si>
    <t>No: Of Transaction Per month2</t>
  </si>
  <si>
    <t>Conditional and will be on Transaction type = Supplier Payments</t>
  </si>
  <si>
    <r>
      <t>60.</t>
    </r>
    <r>
      <rPr>
        <sz val="7"/>
        <color rgb="FF000000"/>
        <rFont val="Times New Roman"/>
        <family val="1"/>
      </rPr>
      <t xml:space="preserve"> </t>
    </r>
    <r>
      <rPr>
        <sz val="10"/>
        <color rgb="FF000000"/>
        <rFont val="Verdana"/>
        <family val="2"/>
      </rPr>
      <t> </t>
    </r>
  </si>
  <si>
    <t>Price Per Transaction2</t>
  </si>
  <si>
    <r>
      <t>61.</t>
    </r>
    <r>
      <rPr>
        <sz val="7"/>
        <color rgb="FF000000"/>
        <rFont val="Times New Roman"/>
        <family val="1"/>
      </rPr>
      <t xml:space="preserve"> </t>
    </r>
    <r>
      <rPr>
        <sz val="10"/>
        <color rgb="FF000000"/>
        <rFont val="Verdana"/>
        <family val="2"/>
      </rPr>
      <t> </t>
    </r>
  </si>
  <si>
    <t>No: Of Transaction Per month3</t>
  </si>
  <si>
    <t>Conditional and will be on Transaction type = RTGS</t>
  </si>
  <si>
    <r>
      <t>62.</t>
    </r>
    <r>
      <rPr>
        <sz val="7"/>
        <color rgb="FF000000"/>
        <rFont val="Times New Roman"/>
        <family val="1"/>
      </rPr>
      <t xml:space="preserve"> </t>
    </r>
    <r>
      <rPr>
        <sz val="10"/>
        <color rgb="FF000000"/>
        <rFont val="Verdana"/>
        <family val="2"/>
      </rPr>
      <t> </t>
    </r>
  </si>
  <si>
    <t>Price Per Transaction3</t>
  </si>
  <si>
    <r>
      <t>63.</t>
    </r>
    <r>
      <rPr>
        <sz val="7"/>
        <color rgb="FF000000"/>
        <rFont val="Times New Roman"/>
        <family val="1"/>
      </rPr>
      <t xml:space="preserve"> </t>
    </r>
    <r>
      <rPr>
        <sz val="10"/>
        <color rgb="FF000000"/>
        <rFont val="Verdana"/>
        <family val="2"/>
      </rPr>
      <t> </t>
    </r>
  </si>
  <si>
    <t>No: Of Transaction Per month4</t>
  </si>
  <si>
    <t>Conditional and will be on Transaction type = B2C</t>
  </si>
  <si>
    <r>
      <t>64.</t>
    </r>
    <r>
      <rPr>
        <sz val="7"/>
        <color rgb="FF000000"/>
        <rFont val="Times New Roman"/>
        <family val="1"/>
      </rPr>
      <t xml:space="preserve"> </t>
    </r>
    <r>
      <rPr>
        <sz val="10"/>
        <color rgb="FF000000"/>
        <rFont val="Verdana"/>
        <family val="2"/>
      </rPr>
      <t> </t>
    </r>
  </si>
  <si>
    <t>Price Per Transaction4</t>
  </si>
  <si>
    <r>
      <t>65.</t>
    </r>
    <r>
      <rPr>
        <sz val="7"/>
        <color rgb="FF000000"/>
        <rFont val="Times New Roman"/>
        <family val="1"/>
      </rPr>
      <t xml:space="preserve"> </t>
    </r>
    <r>
      <rPr>
        <sz val="10"/>
        <color rgb="FF000000"/>
        <rFont val="Verdana"/>
        <family val="2"/>
      </rPr>
      <t> </t>
    </r>
  </si>
  <si>
    <t>No: Of Transaction Per month5</t>
  </si>
  <si>
    <t>Conditional and will be on Transaction type = TTS</t>
  </si>
  <si>
    <r>
      <t>66.</t>
    </r>
    <r>
      <rPr>
        <sz val="7"/>
        <color rgb="FF000000"/>
        <rFont val="Times New Roman"/>
        <family val="1"/>
      </rPr>
      <t xml:space="preserve"> </t>
    </r>
    <r>
      <rPr>
        <sz val="10"/>
        <color rgb="FF000000"/>
        <rFont val="Verdana"/>
        <family val="2"/>
      </rPr>
      <t> </t>
    </r>
  </si>
  <si>
    <t>Price Per Transaction5</t>
  </si>
  <si>
    <r>
      <t>67.</t>
    </r>
    <r>
      <rPr>
        <sz val="7"/>
        <color rgb="FF000000"/>
        <rFont val="Times New Roman"/>
        <family val="1"/>
      </rPr>
      <t xml:space="preserve"> </t>
    </r>
    <r>
      <rPr>
        <sz val="10"/>
        <color rgb="FF000000"/>
        <rFont val="Verdana"/>
        <family val="2"/>
      </rPr>
      <t> </t>
    </r>
  </si>
  <si>
    <r>
      <t>68.</t>
    </r>
    <r>
      <rPr>
        <sz val="7"/>
        <color rgb="FF000000"/>
        <rFont val="Times New Roman"/>
        <family val="1"/>
      </rPr>
      <t xml:space="preserve"> </t>
    </r>
    <r>
      <rPr>
        <sz val="10"/>
        <color rgb="FF000000"/>
        <rFont val="Verdana"/>
        <family val="2"/>
      </rPr>
      <t> </t>
    </r>
  </si>
  <si>
    <r>
      <t>69.</t>
    </r>
    <r>
      <rPr>
        <sz val="7"/>
        <color rgb="FF000000"/>
        <rFont val="Times New Roman"/>
        <family val="1"/>
      </rPr>
      <t xml:space="preserve"> </t>
    </r>
    <r>
      <rPr>
        <sz val="10"/>
        <color rgb="FF000000"/>
        <rFont val="Verdana"/>
        <family val="2"/>
      </rPr>
      <t> </t>
    </r>
  </si>
  <si>
    <t>Processing Fee Type</t>
  </si>
  <si>
    <t>Conditional and will have values as:</t>
  </si>
  <si>
    <t>1. P.A</t>
  </si>
  <si>
    <t>2. Flat Fee</t>
  </si>
  <si>
    <t>3. Per Drawdown</t>
  </si>
  <si>
    <r>
      <t>70.</t>
    </r>
    <r>
      <rPr>
        <sz val="7"/>
        <color rgb="FF000000"/>
        <rFont val="Times New Roman"/>
        <family val="1"/>
      </rPr>
      <t xml:space="preserve"> </t>
    </r>
    <r>
      <rPr>
        <sz val="10"/>
        <color rgb="FF000000"/>
        <rFont val="Verdana"/>
        <family val="2"/>
      </rPr>
      <t> </t>
    </r>
  </si>
  <si>
    <t>Processing Fee Rate</t>
  </si>
  <si>
    <r>
      <t>71.</t>
    </r>
    <r>
      <rPr>
        <sz val="7"/>
        <color rgb="FF000000"/>
        <rFont val="Times New Roman"/>
        <family val="1"/>
      </rPr>
      <t xml:space="preserve"> </t>
    </r>
    <r>
      <rPr>
        <sz val="10"/>
        <color rgb="FF000000"/>
        <rFont val="Verdana"/>
        <family val="2"/>
      </rPr>
      <t> </t>
    </r>
  </si>
  <si>
    <t>Average Utilization</t>
  </si>
  <si>
    <r>
      <t>72.</t>
    </r>
    <r>
      <rPr>
        <sz val="7"/>
        <color rgb="FF000000"/>
        <rFont val="Times New Roman"/>
        <family val="1"/>
      </rPr>
      <t xml:space="preserve"> </t>
    </r>
    <r>
      <rPr>
        <sz val="10"/>
        <color rgb="FF000000"/>
        <rFont val="Verdana"/>
        <family val="2"/>
      </rPr>
      <t> </t>
    </r>
  </si>
  <si>
    <t>Times Rolled Over Till End Of this Year</t>
  </si>
  <si>
    <r>
      <t>73.</t>
    </r>
    <r>
      <rPr>
        <sz val="7"/>
        <color rgb="FF000000"/>
        <rFont val="Times New Roman"/>
        <family val="1"/>
      </rPr>
      <t xml:space="preserve"> </t>
    </r>
    <r>
      <rPr>
        <sz val="10"/>
        <color rgb="FF000000"/>
        <rFont val="Verdana"/>
        <family val="2"/>
      </rPr>
      <t> </t>
    </r>
  </si>
  <si>
    <t>Commission Rate Type</t>
  </si>
  <si>
    <t>1. Opening</t>
  </si>
  <si>
    <t>2. Acceptance</t>
  </si>
  <si>
    <t>3. Handling</t>
  </si>
  <si>
    <r>
      <t>74.</t>
    </r>
    <r>
      <rPr>
        <sz val="7"/>
        <color rgb="FF000000"/>
        <rFont val="Times New Roman"/>
        <family val="1"/>
      </rPr>
      <t xml:space="preserve"> </t>
    </r>
    <r>
      <rPr>
        <sz val="10"/>
        <color rgb="FF000000"/>
        <rFont val="Verdana"/>
        <family val="2"/>
      </rPr>
      <t> </t>
    </r>
  </si>
  <si>
    <t>Commission Rate</t>
  </si>
  <si>
    <r>
      <t>75.</t>
    </r>
    <r>
      <rPr>
        <sz val="7"/>
        <color rgb="FF000000"/>
        <rFont val="Times New Roman"/>
        <family val="1"/>
      </rPr>
      <t xml:space="preserve"> </t>
    </r>
    <r>
      <rPr>
        <sz val="10"/>
        <color rgb="FF000000"/>
        <rFont val="Verdana"/>
        <family val="2"/>
      </rPr>
      <t> </t>
    </r>
  </si>
  <si>
    <t>Re-Payment Type</t>
  </si>
  <si>
    <t>1. Bullet</t>
  </si>
  <si>
    <t>2. EMI</t>
  </si>
  <si>
    <r>
      <t>76.</t>
    </r>
    <r>
      <rPr>
        <sz val="7"/>
        <color rgb="FF000000"/>
        <rFont val="Times New Roman"/>
        <family val="1"/>
      </rPr>
      <t xml:space="preserve"> </t>
    </r>
    <r>
      <rPr>
        <sz val="10"/>
        <color rgb="FF000000"/>
        <rFont val="Verdana"/>
        <family val="2"/>
      </rPr>
      <t> </t>
    </r>
  </si>
  <si>
    <t>No Of Payments</t>
  </si>
  <si>
    <r>
      <t>77.</t>
    </r>
    <r>
      <rPr>
        <sz val="7"/>
        <color rgb="FF000000"/>
        <rFont val="Times New Roman"/>
        <family val="1"/>
      </rPr>
      <t xml:space="preserve"> </t>
    </r>
    <r>
      <rPr>
        <sz val="10"/>
        <color rgb="FF000000"/>
        <rFont val="Verdana"/>
        <family val="2"/>
      </rPr>
      <t> </t>
    </r>
  </si>
  <si>
    <t>Re-Payment Date 1</t>
  </si>
  <si>
    <r>
      <t>78.</t>
    </r>
    <r>
      <rPr>
        <sz val="7"/>
        <color rgb="FF000000"/>
        <rFont val="Times New Roman"/>
        <family val="1"/>
      </rPr>
      <t xml:space="preserve"> </t>
    </r>
    <r>
      <rPr>
        <sz val="10"/>
        <color rgb="FF000000"/>
        <rFont val="Verdana"/>
        <family val="2"/>
      </rPr>
      <t> </t>
    </r>
  </si>
  <si>
    <t>Re-Payment Amount 1</t>
  </si>
  <si>
    <r>
      <t>79.</t>
    </r>
    <r>
      <rPr>
        <sz val="7"/>
        <color rgb="FF000000"/>
        <rFont val="Times New Roman"/>
        <family val="1"/>
      </rPr>
      <t xml:space="preserve"> </t>
    </r>
    <r>
      <rPr>
        <sz val="10"/>
        <color rgb="FF000000"/>
        <rFont val="Verdana"/>
        <family val="2"/>
      </rPr>
      <t> </t>
    </r>
  </si>
  <si>
    <t>Re-Payment Date 2</t>
  </si>
  <si>
    <r>
      <t>80.</t>
    </r>
    <r>
      <rPr>
        <sz val="7"/>
        <color rgb="FF000000"/>
        <rFont val="Times New Roman"/>
        <family val="1"/>
      </rPr>
      <t xml:space="preserve"> </t>
    </r>
    <r>
      <rPr>
        <sz val="10"/>
        <color rgb="FF000000"/>
        <rFont val="Verdana"/>
        <family val="2"/>
      </rPr>
      <t> </t>
    </r>
  </si>
  <si>
    <t>Re-Payment Amount 2</t>
  </si>
  <si>
    <r>
      <t>81.</t>
    </r>
    <r>
      <rPr>
        <sz val="7"/>
        <color rgb="FF000000"/>
        <rFont val="Times New Roman"/>
        <family val="1"/>
      </rPr>
      <t xml:space="preserve"> </t>
    </r>
    <r>
      <rPr>
        <sz val="10"/>
        <color rgb="FF000000"/>
        <rFont val="Verdana"/>
        <family val="2"/>
      </rPr>
      <t> </t>
    </r>
  </si>
  <si>
    <t>Re-Payment Date 3</t>
  </si>
  <si>
    <r>
      <t>82.</t>
    </r>
    <r>
      <rPr>
        <sz val="7"/>
        <color rgb="FF000000"/>
        <rFont val="Times New Roman"/>
        <family val="1"/>
      </rPr>
      <t xml:space="preserve"> </t>
    </r>
    <r>
      <rPr>
        <sz val="10"/>
        <color rgb="FF000000"/>
        <rFont val="Verdana"/>
        <family val="2"/>
      </rPr>
      <t> </t>
    </r>
  </si>
  <si>
    <t>Re-Payment Amount 3</t>
  </si>
  <si>
    <r>
      <t>83.</t>
    </r>
    <r>
      <rPr>
        <sz val="7"/>
        <color rgb="FF000000"/>
        <rFont val="Times New Roman"/>
        <family val="1"/>
      </rPr>
      <t xml:space="preserve"> </t>
    </r>
    <r>
      <rPr>
        <sz val="10"/>
        <color rgb="FF000000"/>
        <rFont val="Verdana"/>
        <family val="2"/>
      </rPr>
      <t> </t>
    </r>
  </si>
  <si>
    <t>Re-Payment Date 4</t>
  </si>
  <si>
    <r>
      <t>84.</t>
    </r>
    <r>
      <rPr>
        <sz val="7"/>
        <color rgb="FF000000"/>
        <rFont val="Times New Roman"/>
        <family val="1"/>
      </rPr>
      <t xml:space="preserve"> </t>
    </r>
    <r>
      <rPr>
        <sz val="10"/>
        <color rgb="FF000000"/>
        <rFont val="Verdana"/>
        <family val="2"/>
      </rPr>
      <t> </t>
    </r>
  </si>
  <si>
    <t>Re-Payment Amount 4</t>
  </si>
  <si>
    <r>
      <t>85.</t>
    </r>
    <r>
      <rPr>
        <sz val="7"/>
        <color rgb="FF000000"/>
        <rFont val="Times New Roman"/>
        <family val="1"/>
      </rPr>
      <t xml:space="preserve"> </t>
    </r>
    <r>
      <rPr>
        <sz val="10"/>
        <color rgb="FF000000"/>
        <rFont val="Verdana"/>
        <family val="2"/>
      </rPr>
      <t> </t>
    </r>
  </si>
  <si>
    <t>Re-Payment Date 5</t>
  </si>
  <si>
    <r>
      <t>86.</t>
    </r>
    <r>
      <rPr>
        <sz val="7"/>
        <color rgb="FF000000"/>
        <rFont val="Times New Roman"/>
        <family val="1"/>
      </rPr>
      <t xml:space="preserve"> </t>
    </r>
    <r>
      <rPr>
        <sz val="10"/>
        <color rgb="FF000000"/>
        <rFont val="Verdana"/>
        <family val="2"/>
      </rPr>
      <t> </t>
    </r>
  </si>
  <si>
    <t>Re-Payment Amount 5</t>
  </si>
  <si>
    <r>
      <t>87.</t>
    </r>
    <r>
      <rPr>
        <sz val="7"/>
        <color rgb="FF000000"/>
        <rFont val="Times New Roman"/>
        <family val="1"/>
      </rPr>
      <t xml:space="preserve"> </t>
    </r>
    <r>
      <rPr>
        <sz val="10"/>
        <color rgb="FF000000"/>
        <rFont val="Verdana"/>
        <family val="2"/>
      </rPr>
      <t> </t>
    </r>
  </si>
  <si>
    <t>Re-Payment Date 6</t>
  </si>
  <si>
    <r>
      <t>88.</t>
    </r>
    <r>
      <rPr>
        <sz val="7"/>
        <color rgb="FF000000"/>
        <rFont val="Times New Roman"/>
        <family val="1"/>
      </rPr>
      <t xml:space="preserve"> </t>
    </r>
    <r>
      <rPr>
        <sz val="10"/>
        <color rgb="FF000000"/>
        <rFont val="Verdana"/>
        <family val="2"/>
      </rPr>
      <t> </t>
    </r>
  </si>
  <si>
    <t>Re-Payment Amount 6</t>
  </si>
  <si>
    <r>
      <t>89.</t>
    </r>
    <r>
      <rPr>
        <sz val="7"/>
        <color rgb="FF000000"/>
        <rFont val="Times New Roman"/>
        <family val="1"/>
      </rPr>
      <t xml:space="preserve"> </t>
    </r>
    <r>
      <rPr>
        <sz val="10"/>
        <color rgb="FF000000"/>
        <rFont val="Verdana"/>
        <family val="2"/>
      </rPr>
      <t> </t>
    </r>
  </si>
  <si>
    <t>Re-Payment Date 7</t>
  </si>
  <si>
    <r>
      <t>90.</t>
    </r>
    <r>
      <rPr>
        <sz val="7"/>
        <color rgb="FF000000"/>
        <rFont val="Times New Roman"/>
        <family val="1"/>
      </rPr>
      <t xml:space="preserve"> </t>
    </r>
    <r>
      <rPr>
        <sz val="10"/>
        <color rgb="FF000000"/>
        <rFont val="Verdana"/>
        <family val="2"/>
      </rPr>
      <t> </t>
    </r>
  </si>
  <si>
    <t>Re-Payment Amount 7</t>
  </si>
  <si>
    <r>
      <t>91.</t>
    </r>
    <r>
      <rPr>
        <sz val="7"/>
        <color rgb="FF000000"/>
        <rFont val="Times New Roman"/>
        <family val="1"/>
      </rPr>
      <t xml:space="preserve"> </t>
    </r>
    <r>
      <rPr>
        <sz val="10"/>
        <color rgb="FF000000"/>
        <rFont val="Verdana"/>
        <family val="2"/>
      </rPr>
      <t> </t>
    </r>
  </si>
  <si>
    <t>Re-Payment Date 8</t>
  </si>
  <si>
    <r>
      <t>92.</t>
    </r>
    <r>
      <rPr>
        <sz val="7"/>
        <color rgb="FF000000"/>
        <rFont val="Times New Roman"/>
        <family val="1"/>
      </rPr>
      <t xml:space="preserve"> </t>
    </r>
    <r>
      <rPr>
        <sz val="10"/>
        <color rgb="FF000000"/>
        <rFont val="Verdana"/>
        <family val="2"/>
      </rPr>
      <t> </t>
    </r>
  </si>
  <si>
    <t>Re-Payment Amount 8</t>
  </si>
  <si>
    <r>
      <t>93.</t>
    </r>
    <r>
      <rPr>
        <sz val="7"/>
        <color rgb="FF000000"/>
        <rFont val="Times New Roman"/>
        <family val="1"/>
      </rPr>
      <t xml:space="preserve"> </t>
    </r>
    <r>
      <rPr>
        <sz val="10"/>
        <color rgb="FF000000"/>
        <rFont val="Verdana"/>
        <family val="2"/>
      </rPr>
      <t> </t>
    </r>
  </si>
  <si>
    <t>Re-Payment Date 9</t>
  </si>
  <si>
    <r>
      <t>94.</t>
    </r>
    <r>
      <rPr>
        <sz val="7"/>
        <color rgb="FF000000"/>
        <rFont val="Times New Roman"/>
        <family val="1"/>
      </rPr>
      <t xml:space="preserve"> </t>
    </r>
    <r>
      <rPr>
        <sz val="10"/>
        <color rgb="FF000000"/>
        <rFont val="Verdana"/>
        <family val="2"/>
      </rPr>
      <t> </t>
    </r>
  </si>
  <si>
    <t>Re-Payment Amount 9</t>
  </si>
  <si>
    <r>
      <t>95.</t>
    </r>
    <r>
      <rPr>
        <sz val="7"/>
        <color rgb="FF000000"/>
        <rFont val="Times New Roman"/>
        <family val="1"/>
      </rPr>
      <t xml:space="preserve"> </t>
    </r>
    <r>
      <rPr>
        <sz val="10"/>
        <color rgb="FF000000"/>
        <rFont val="Verdana"/>
        <family val="2"/>
      </rPr>
      <t> </t>
    </r>
  </si>
  <si>
    <t>Re-Payment Date 10</t>
  </si>
  <si>
    <r>
      <t>96.</t>
    </r>
    <r>
      <rPr>
        <sz val="7"/>
        <color rgb="FF000000"/>
        <rFont val="Times New Roman"/>
        <family val="1"/>
      </rPr>
      <t xml:space="preserve"> </t>
    </r>
    <r>
      <rPr>
        <sz val="10"/>
        <color rgb="FF000000"/>
        <rFont val="Verdana"/>
        <family val="2"/>
      </rPr>
      <t> </t>
    </r>
  </si>
  <si>
    <t>Re-Payment Amount 10</t>
  </si>
  <si>
    <r>
      <t>97.</t>
    </r>
    <r>
      <rPr>
        <sz val="7"/>
        <color rgb="FF000000"/>
        <rFont val="Times New Roman"/>
        <family val="1"/>
      </rPr>
      <t xml:space="preserve"> </t>
    </r>
    <r>
      <rPr>
        <sz val="10"/>
        <color rgb="FF000000"/>
        <rFont val="Verdana"/>
        <family val="2"/>
      </rPr>
      <t> </t>
    </r>
  </si>
  <si>
    <t>Spread</t>
  </si>
  <si>
    <r>
      <t>98.</t>
    </r>
    <r>
      <rPr>
        <sz val="7"/>
        <color rgb="FF000000"/>
        <rFont val="Times New Roman"/>
        <family val="1"/>
      </rPr>
      <t xml:space="preserve"> </t>
    </r>
    <r>
      <rPr>
        <sz val="10"/>
        <color rgb="FF000000"/>
        <rFont val="Verdana"/>
        <family val="2"/>
      </rPr>
      <t> </t>
    </r>
  </si>
  <si>
    <t>Portfolio/Asset Value</t>
  </si>
  <si>
    <r>
      <t>99.</t>
    </r>
    <r>
      <rPr>
        <sz val="7"/>
        <color rgb="FF000000"/>
        <rFont val="Times New Roman"/>
        <family val="1"/>
      </rPr>
      <t xml:space="preserve"> </t>
    </r>
    <r>
      <rPr>
        <sz val="10"/>
        <color rgb="FF000000"/>
        <rFont val="Verdana"/>
        <family val="2"/>
      </rPr>
      <t> </t>
    </r>
  </si>
  <si>
    <t>IMS Type</t>
  </si>
  <si>
    <t>Product = IMS Services</t>
  </si>
  <si>
    <t>Will have values as:</t>
  </si>
  <si>
    <t>1. Government Security</t>
  </si>
  <si>
    <t>2. Equity</t>
  </si>
  <si>
    <r>
      <t>100.</t>
    </r>
    <r>
      <rPr>
        <sz val="7"/>
        <color rgb="FF000000"/>
        <rFont val="Times New Roman"/>
        <family val="1"/>
      </rPr>
      <t xml:space="preserve">       </t>
    </r>
    <r>
      <rPr>
        <sz val="10"/>
        <color rgb="FF000000"/>
        <rFont val="Verdana"/>
        <family val="2"/>
      </rPr>
      <t> </t>
    </r>
  </si>
  <si>
    <t>Face Value</t>
  </si>
  <si>
    <t>Conditional, IMS Type=Government Security</t>
  </si>
  <si>
    <r>
      <t>101.</t>
    </r>
    <r>
      <rPr>
        <sz val="7"/>
        <color rgb="FF000000"/>
        <rFont val="Times New Roman"/>
        <family val="1"/>
      </rPr>
      <t xml:space="preserve">       </t>
    </r>
    <r>
      <rPr>
        <sz val="10"/>
        <color rgb="FF000000"/>
        <rFont val="Verdana"/>
        <family val="2"/>
      </rPr>
      <t> </t>
    </r>
  </si>
  <si>
    <t>Brokerage Value</t>
  </si>
  <si>
    <t>Conditional, IMS type=Equity</t>
  </si>
  <si>
    <r>
      <t>102.</t>
    </r>
    <r>
      <rPr>
        <sz val="7"/>
        <color rgb="FF000000"/>
        <rFont val="Times New Roman"/>
        <family val="1"/>
      </rPr>
      <t xml:space="preserve">       </t>
    </r>
    <r>
      <rPr>
        <sz val="10"/>
        <color rgb="FF000000"/>
        <rFont val="Verdana"/>
        <family val="2"/>
      </rPr>
      <t> </t>
    </r>
  </si>
  <si>
    <t>Kes Deal Amount</t>
  </si>
  <si>
    <t xml:space="preserve">  Product Category</t>
  </si>
  <si>
    <t>Pipeline Formula</t>
  </si>
  <si>
    <t>Insurance Premium Financing</t>
  </si>
  <si>
    <t>Asset Finance/ Hire Purchase</t>
  </si>
  <si>
    <t>Short Term Loan</t>
  </si>
  <si>
    <t>FX</t>
  </si>
  <si>
    <t>Same as FX</t>
  </si>
  <si>
    <t>Formula to be shared</t>
  </si>
  <si>
    <t>E-Commerce</t>
  </si>
  <si>
    <t>Prepaid Multicurrency Card</t>
  </si>
  <si>
    <t>Prepaid Travel Card</t>
  </si>
  <si>
    <t>Business Transaction Account FCY</t>
  </si>
  <si>
    <t>Business Transaction Account LCY</t>
  </si>
  <si>
    <t>Noble Account FCY</t>
  </si>
  <si>
    <t>Noble Account LCY</t>
  </si>
  <si>
    <t>Transactional Account</t>
  </si>
  <si>
    <t>Import Letters of Credit</t>
  </si>
  <si>
    <t>Bank Guarantees</t>
  </si>
  <si>
    <t>BG/SBLC</t>
  </si>
  <si>
    <t>Local Letters of Credit</t>
  </si>
  <si>
    <t>Standby Letters of Credit</t>
  </si>
  <si>
    <t>Import Bills on Collection</t>
  </si>
  <si>
    <t>Bill Avalisation/Co-acceptance</t>
  </si>
  <si>
    <t>Export LC Advising</t>
  </si>
  <si>
    <t>Export Bills on Collection</t>
  </si>
  <si>
    <t>WIBA</t>
  </si>
  <si>
    <t>Theft</t>
  </si>
  <si>
    <t>Fire Commercial</t>
  </si>
  <si>
    <t>Motor Insurance</t>
  </si>
  <si>
    <t>Travel</t>
  </si>
  <si>
    <t>Medical</t>
  </si>
  <si>
    <t>Miscellaneous</t>
  </si>
  <si>
    <t>Package/Combined</t>
  </si>
  <si>
    <t>Marine</t>
  </si>
  <si>
    <t>Accident</t>
  </si>
  <si>
    <t>Life</t>
  </si>
  <si>
    <t>Liability</t>
  </si>
  <si>
    <t>Agricultural</t>
  </si>
  <si>
    <t>Engineering</t>
  </si>
  <si>
    <t>Fire Domestic</t>
  </si>
  <si>
    <t>Aviation</t>
  </si>
  <si>
    <t>Transactional Banking</t>
  </si>
  <si>
    <t>Name of the View</t>
  </si>
  <si>
    <r>
      <t>Condition</t>
    </r>
    <r>
      <rPr>
        <sz val="10"/>
        <color rgb="FF000000"/>
        <rFont val="Verdana"/>
        <family val="2"/>
      </rPr>
      <t>  </t>
    </r>
  </si>
  <si>
    <t>Columns</t>
  </si>
  <si>
    <t>Access To</t>
  </si>
  <si>
    <t>Scope of View</t>
  </si>
  <si>
    <t>Action Button</t>
  </si>
  <si>
    <r>
      <t>1.</t>
    </r>
    <r>
      <rPr>
        <sz val="7"/>
        <color rgb="FF000000"/>
        <rFont val="Times New Roman"/>
        <family val="1"/>
      </rPr>
      <t>  </t>
    </r>
  </si>
  <si>
    <t xml:space="preserve">New </t>
  </si>
  <si>
    <t>This will list the new prospect created in the system and will be visible to the Owner of the prospect and the seniors in the hierarchy above.</t>
  </si>
  <si>
    <t xml:space="preserve">Status= New  </t>
  </si>
  <si>
    <t>TBD</t>
  </si>
  <si>
    <t>All</t>
  </si>
  <si>
    <t>Individual</t>
  </si>
  <si>
    <r>
      <t>2.</t>
    </r>
    <r>
      <rPr>
        <sz val="7"/>
        <color rgb="FF000000"/>
        <rFont val="Times New Roman"/>
        <family val="1"/>
      </rPr>
      <t xml:space="preserve">    </t>
    </r>
  </si>
  <si>
    <t>New deals-Initiated</t>
  </si>
  <si>
    <t>The deals which are in the status code Initiated would be listed in this view for the deal  Owner and its hierarchy</t>
  </si>
  <si>
    <t xml:space="preserve">Status=Initiated   </t>
  </si>
  <si>
    <t>None</t>
  </si>
  <si>
    <r>
      <t>3.</t>
    </r>
    <r>
      <rPr>
        <sz val="7"/>
        <color rgb="FF000000"/>
        <rFont val="Times New Roman"/>
        <family val="1"/>
      </rPr>
      <t xml:space="preserve">    </t>
    </r>
  </si>
  <si>
    <t>Agreement Negotiated</t>
  </si>
  <si>
    <t>The deals currently in the stage of deal Agreement Negotiated will be visible in this view for the Deal Owner and its hierarchy</t>
  </si>
  <si>
    <t xml:space="preserve">Status= Agreement Negotiated   </t>
  </si>
  <si>
    <r>
      <t>4.</t>
    </r>
    <r>
      <rPr>
        <sz val="7"/>
        <color rgb="FF000000"/>
        <rFont val="Times New Roman"/>
        <family val="1"/>
      </rPr>
      <t>  </t>
    </r>
  </si>
  <si>
    <t>Referral prospect</t>
  </si>
  <si>
    <t xml:space="preserve"> All prospect referred by the user and being fulfilled by others will be visible in this view along with their current statuses</t>
  </si>
  <si>
    <t xml:space="preserve">Status= New   </t>
  </si>
  <si>
    <t>Qualified</t>
  </si>
  <si>
    <t>The deals currently in the stage of deal Qualified will be visible in this view for the Deal Owner and its hierarchy</t>
  </si>
  <si>
    <t>Status=Qualified</t>
  </si>
  <si>
    <t>Missing Fields in this excel</t>
  </si>
  <si>
    <t>Missing Product &amp;Fields in this excel</t>
  </si>
  <si>
    <t>All products</t>
  </si>
  <si>
    <t>Processing fee rate</t>
  </si>
  <si>
    <t>Avg Utilisation</t>
  </si>
  <si>
    <t>Times rolled over till end of this year</t>
  </si>
  <si>
    <t>commission rate</t>
  </si>
  <si>
    <t>Missing Product in SFE</t>
  </si>
  <si>
    <t xml:space="preserve">Import Bills on </t>
  </si>
  <si>
    <t>Missing in SFE</t>
  </si>
  <si>
    <t>Transaction Type:</t>
  </si>
  <si>
    <t>No. of transactions per month (for each type)</t>
  </si>
  <si>
    <t>Price per transaction (editable but default values below)</t>
  </si>
  <si>
    <t>Fee &amp; Comm. Calculation</t>
  </si>
  <si>
    <t>sum(No. of transactions per month*price per transaction*no.of months left till 31st dec from expected month of completion) for all transaction types</t>
  </si>
  <si>
    <t>IMS services</t>
  </si>
  <si>
    <t>Portfolio value:</t>
  </si>
  <si>
    <t>IMS Service Charges</t>
  </si>
  <si>
    <t>T Bills &amp; Bonds: 0.25% of face value</t>
  </si>
  <si>
    <t>Equity: 0.75*1.5%*equity portfolio value</t>
  </si>
  <si>
    <t>Custody services</t>
  </si>
  <si>
    <t>Average annual portfolio value</t>
  </si>
  <si>
    <t>Custody fees</t>
  </si>
  <si>
    <t>0.15% * average value of portfolio * no. of months from completion date till end of year/12</t>
  </si>
  <si>
    <t>Custodian Current account for businesses/institutions</t>
  </si>
  <si>
    <t>No. of transactions per month</t>
  </si>
  <si>
    <t>Custodial trading account for individuals</t>
  </si>
  <si>
    <t>No. of payments to third party</t>
  </si>
  <si>
    <t>Transaction &amp; Payment Charges</t>
  </si>
  <si>
    <t>1000*no of transactions &amp;/or payments to third party per month*no of months left till end of year from month of completion</t>
  </si>
  <si>
    <t>Products</t>
  </si>
  <si>
    <t>Fee/Commission Calculation</t>
  </si>
  <si>
    <t>Processing Fee Calculation</t>
  </si>
  <si>
    <t>FX Income Calculation</t>
  </si>
  <si>
    <t>Custody Fees</t>
  </si>
  <si>
    <t>1. Trade Finance
2. Asset Finance/HP
3. IPF</t>
  </si>
  <si>
    <t>p.a:- percentage* limit</t>
  </si>
  <si>
    <t>flat fee:- percentage* limit</t>
  </si>
  <si>
    <t>per drawdown:-percentage* amount disbursed (drawdown amount)</t>
  </si>
  <si>
    <t>1. Facilities that extend past 31st Dec
Amount Deposited*(corresponding FTP liabilities- int. rate)%*(no. of days left till 31st Dec/365)</t>
  </si>
  <si>
    <t>1. Facilities that expire before 31st Dec
Amount Deposited*(corresponding FTP liabilities - int. rate)%*(no. of days/365)</t>
  </si>
  <si>
    <t>Letters Of Credit</t>
  </si>
  <si>
    <t>Availed Bills</t>
  </si>
  <si>
    <r>
      <t xml:space="preserve">If it is selected as </t>
    </r>
    <r>
      <rPr>
        <b/>
        <sz val="11"/>
        <color rgb="FF000000"/>
        <rFont val="Calibri"/>
        <family val="2"/>
      </rPr>
      <t>Tenor</t>
    </r>
    <r>
      <rPr>
        <sz val="11"/>
        <color theme="1"/>
        <rFont val="Calibri"/>
        <family val="2"/>
        <scheme val="minor"/>
      </rPr>
      <t xml:space="preserve"> then:
1. Facilities that extend past 31st Dec
Amount Disbursed*(int. rate - corresponding FTP)%*(no. of days left till 31st Dec/365)
Else for </t>
    </r>
    <r>
      <rPr>
        <b/>
        <sz val="11"/>
        <color rgb="FF000000"/>
        <rFont val="Calibri"/>
        <family val="2"/>
      </rPr>
      <t>revolving</t>
    </r>
    <r>
      <rPr>
        <sz val="11"/>
        <color theme="1"/>
        <rFont val="Calibri"/>
        <family val="2"/>
        <scheme val="minor"/>
      </rPr>
      <t>:
Average utilisation*(int. rate - corresponding FTP assets)%*(no. of days left till 31st Dec/365)</t>
    </r>
  </si>
  <si>
    <r>
      <t xml:space="preserve">If it is selected as </t>
    </r>
    <r>
      <rPr>
        <b/>
        <sz val="11"/>
        <color rgb="FF000000"/>
        <rFont val="Calibri"/>
        <family val="2"/>
      </rPr>
      <t>Tenor</t>
    </r>
    <r>
      <rPr>
        <sz val="11"/>
        <color theme="1"/>
        <rFont val="Calibri"/>
        <family val="2"/>
        <scheme val="minor"/>
      </rPr>
      <t xml:space="preserve"> then:
1. Facilities that expire before 31st Dec
Amount Disbursed*(int. rate - corresponding FTP)%*(no. of days/365)
Else for </t>
    </r>
    <r>
      <rPr>
        <b/>
        <sz val="11"/>
        <color rgb="FF000000"/>
        <rFont val="Calibri"/>
        <family val="2"/>
      </rPr>
      <t>revolving</t>
    </r>
    <r>
      <rPr>
        <sz val="11"/>
        <color theme="1"/>
        <rFont val="Calibri"/>
        <family val="2"/>
        <scheme val="minor"/>
      </rPr>
      <t>:
Average utilisation*(int. rate - corresponding FTP assets)%*(no. of days/365)</t>
    </r>
  </si>
  <si>
    <t>Balance sheet size (Total Assets):</t>
  </si>
  <si>
    <t>Dms Specific</t>
  </si>
  <si>
    <t>N</t>
  </si>
  <si>
    <t>iBPS</t>
  </si>
  <si>
    <t>Annual turnover</t>
  </si>
  <si>
    <t>Number of employeess</t>
  </si>
  <si>
    <t>Mobile no for Mobile and Internet banking</t>
  </si>
  <si>
    <t>New</t>
  </si>
  <si>
    <t>ACC</t>
  </si>
  <si>
    <t>Application Form Specific</t>
  </si>
  <si>
    <t>Email for Mobile and Internet banking</t>
  </si>
  <si>
    <t>Facebook/Twitter</t>
  </si>
  <si>
    <t>Enabled in case of Minor</t>
  </si>
  <si>
    <t xml:space="preserve">Internal mail id for Young Savers Card </t>
  </si>
  <si>
    <t>Minor</t>
  </si>
  <si>
    <t>Printer's mail id for Young Savers Card</t>
  </si>
  <si>
    <t>Checkbox</t>
  </si>
  <si>
    <t>Checkbox : All the information captured by branch is correct</t>
  </si>
  <si>
    <t>Cash</t>
  </si>
  <si>
    <t>Enabled in case some product is selected</t>
  </si>
  <si>
    <t>Mode of Initial Deposit</t>
  </si>
  <si>
    <t>Single</t>
  </si>
  <si>
    <t>Account Type (Sigle/ Joint/Minor)</t>
  </si>
  <si>
    <t>DMS Specific</t>
  </si>
  <si>
    <t>Document Collected?</t>
  </si>
  <si>
    <t>Enabled in case of Minor/Joint</t>
  </si>
  <si>
    <t>Primary Applicant</t>
  </si>
  <si>
    <t>Enabled in case of Joint</t>
  </si>
  <si>
    <t>Existing Joint CIF</t>
  </si>
  <si>
    <t>Joint</t>
  </si>
  <si>
    <t>SOLE PROPRIETORSHIPS</t>
  </si>
  <si>
    <t>Customer type</t>
  </si>
  <si>
    <t>Constitution</t>
  </si>
  <si>
    <t>01-12</t>
  </si>
  <si>
    <t>Core Banking - Cumm - general details</t>
  </si>
  <si>
    <t>email approval must be attached</t>
  </si>
  <si>
    <t>PEP</t>
  </si>
  <si>
    <t>Varchar2</t>
  </si>
  <si>
    <t>Nat_Id_Card_Num</t>
  </si>
  <si>
    <t>CMG</t>
  </si>
  <si>
    <t>Only for Corporates</t>
  </si>
  <si>
    <t>Registration Certificate No.</t>
  </si>
  <si>
    <t>Corporate Specific</t>
  </si>
  <si>
    <t>Nat.ID card No.</t>
  </si>
  <si>
    <t>01-22</t>
  </si>
  <si>
    <t>Enabled if ID Type is birth certificate</t>
  </si>
  <si>
    <t>Birth Certificate No.</t>
  </si>
  <si>
    <t>Acct_Opn_Date</t>
  </si>
  <si>
    <t>GAM</t>
  </si>
  <si>
    <t>CBS- Forward</t>
  </si>
  <si>
    <t>Not Amendable</t>
  </si>
  <si>
    <t>Defaulted</t>
  </si>
  <si>
    <t>Default to Today</t>
  </si>
  <si>
    <t>A/c. Open Date</t>
  </si>
  <si>
    <t>14-13</t>
  </si>
  <si>
    <t>Core Banking - open an Account-General account details</t>
  </si>
  <si>
    <t>GL_Sub_Head_Code</t>
  </si>
  <si>
    <t>Auto Populated. Not a data entry item</t>
  </si>
  <si>
    <t>Defaulted depending on the scheme code</t>
  </si>
  <si>
    <t>GL Sub Head</t>
  </si>
  <si>
    <t>13-05</t>
  </si>
  <si>
    <t>Core Banking - opening of account</t>
  </si>
  <si>
    <t>CBS- Backward</t>
  </si>
  <si>
    <t>Auto generated ZZ number</t>
  </si>
  <si>
    <t>A/c ID</t>
  </si>
  <si>
    <t>22-01</t>
  </si>
  <si>
    <t>Native_Address1</t>
  </si>
  <si>
    <t>NMA</t>
  </si>
  <si>
    <t>Not Amendable in DMS</t>
  </si>
  <si>
    <t>PIN of the authorised person</t>
  </si>
  <si>
    <t>AC- 2</t>
  </si>
  <si>
    <t>Nat Address</t>
  </si>
  <si>
    <t>18-09b</t>
  </si>
  <si>
    <t>Core Banking - opening of account-Related party details- Screen 18</t>
  </si>
  <si>
    <t>ID of the authorised person</t>
  </si>
  <si>
    <t>18-09a</t>
  </si>
  <si>
    <t>Free Text -2</t>
  </si>
  <si>
    <t>18-08b</t>
  </si>
  <si>
    <t>Free Text -1</t>
  </si>
  <si>
    <t>18-08a</t>
  </si>
  <si>
    <t>Name of the authorised person</t>
  </si>
  <si>
    <t>18-07b</t>
  </si>
  <si>
    <t>TITLE MASTER</t>
  </si>
  <si>
    <t>Salutation of the authorised person</t>
  </si>
  <si>
    <t>18-07a</t>
  </si>
  <si>
    <t>n</t>
  </si>
  <si>
    <t>Cust Id of the related party</t>
  </si>
  <si>
    <t>Cust.ID</t>
  </si>
  <si>
    <t>18-06</t>
  </si>
  <si>
    <t>Cust_Reltn_Code</t>
  </si>
  <si>
    <t>AAS</t>
  </si>
  <si>
    <t>attach proper master</t>
  </si>
  <si>
    <t>RELATIONSHIP MASTER</t>
  </si>
  <si>
    <t>Relation Code</t>
  </si>
  <si>
    <t>18-03</t>
  </si>
  <si>
    <t>Char</t>
  </si>
  <si>
    <t>ACCT_POA_AS_REC_TYPE</t>
  </si>
  <si>
    <t xml:space="preserve">Not maintained in CMD. should be maintained in DMS. </t>
  </si>
  <si>
    <t>RELATION TYPE MASTER</t>
  </si>
  <si>
    <t>Relation Type</t>
  </si>
  <si>
    <t xml:space="preserve">Relation Type </t>
  </si>
  <si>
    <t>18-02</t>
  </si>
  <si>
    <t>Successful</t>
  </si>
  <si>
    <t>Ensure that as many records as the input number is created</t>
  </si>
  <si>
    <t>No of related persons</t>
  </si>
  <si>
    <t>M</t>
  </si>
  <si>
    <t>Not successful</t>
  </si>
  <si>
    <t>Lifting should only be done when all document deficiencies are resolved</t>
  </si>
  <si>
    <t>Radio</t>
  </si>
  <si>
    <t>Checkbox: Lift No Debit status</t>
  </si>
  <si>
    <t>Free_Text_12</t>
  </si>
  <si>
    <t>GAC</t>
  </si>
  <si>
    <t>Amendable</t>
  </si>
  <si>
    <t>free text 5</t>
  </si>
  <si>
    <t>Free Text 12</t>
  </si>
  <si>
    <t>17-12</t>
  </si>
  <si>
    <t>Core Banking - opening of account-mis codes</t>
  </si>
  <si>
    <t>Free_Text_11</t>
  </si>
  <si>
    <t>free text 4</t>
  </si>
  <si>
    <t>Free Text 11</t>
  </si>
  <si>
    <t>17-11</t>
  </si>
  <si>
    <t>Free_Text_10</t>
  </si>
  <si>
    <t>Free Text 10</t>
  </si>
  <si>
    <t>17-10</t>
  </si>
  <si>
    <t>Free_Text_9</t>
  </si>
  <si>
    <t>Free Text 9</t>
  </si>
  <si>
    <t>17-09</t>
  </si>
  <si>
    <t>Free_Text_8</t>
  </si>
  <si>
    <t>free text 3</t>
  </si>
  <si>
    <t>Free Text 8</t>
  </si>
  <si>
    <t>17-08</t>
  </si>
  <si>
    <t>Free_Text_7</t>
  </si>
  <si>
    <t>free text 2</t>
  </si>
  <si>
    <t>Free Text 7</t>
  </si>
  <si>
    <t>17-07</t>
  </si>
  <si>
    <t>Free_Text_6</t>
  </si>
  <si>
    <t>free text 1</t>
  </si>
  <si>
    <t>Free Text 6</t>
  </si>
  <si>
    <t>17-06</t>
  </si>
  <si>
    <t>Free_Text_5</t>
  </si>
  <si>
    <t>Free Text 5</t>
  </si>
  <si>
    <t>17-05</t>
  </si>
  <si>
    <t>Free_Text_4</t>
  </si>
  <si>
    <t xml:space="preserve"> Number of characters including spaces must not exceed 21</t>
  </si>
  <si>
    <t>Free Text 4</t>
  </si>
  <si>
    <t>17-04</t>
  </si>
  <si>
    <t>Free_Text_3</t>
  </si>
  <si>
    <t>Free Text 3</t>
  </si>
  <si>
    <t>17-03</t>
  </si>
  <si>
    <t>Free_Text_2</t>
  </si>
  <si>
    <t>Free Text 2</t>
  </si>
  <si>
    <t>17-02</t>
  </si>
  <si>
    <t>Free_Text_1</t>
  </si>
  <si>
    <t>Number of characters including spaces must not exceed 21</t>
  </si>
  <si>
    <t>Free Text 1</t>
  </si>
  <si>
    <t xml:space="preserve">17-01 </t>
  </si>
  <si>
    <t>Free_Code_10</t>
  </si>
  <si>
    <t>MASTER - FREE CODE 10</t>
  </si>
  <si>
    <t>FREECODE 10 MASTER</t>
  </si>
  <si>
    <t>freecode 10</t>
  </si>
  <si>
    <t>16-21</t>
  </si>
  <si>
    <t>Free_Code_9</t>
  </si>
  <si>
    <t>MASTER - FREE CODE 9</t>
  </si>
  <si>
    <t>FREE CODE 9 MASTER</t>
  </si>
  <si>
    <t>Free Code 9</t>
  </si>
  <si>
    <t>16-20</t>
  </si>
  <si>
    <t>Free_Code_8</t>
  </si>
  <si>
    <t>MASTER - FREE CODE 8</t>
  </si>
  <si>
    <t>FREE CODE 8 MASTER</t>
  </si>
  <si>
    <t>Free Code 8</t>
  </si>
  <si>
    <t>16-19</t>
  </si>
  <si>
    <t>Free_Code_7</t>
  </si>
  <si>
    <t>NOT USED</t>
  </si>
  <si>
    <t>Not Being used at the moment, No Master Table</t>
  </si>
  <si>
    <t>Free Code 7</t>
  </si>
  <si>
    <t>16-18</t>
  </si>
  <si>
    <t>Free_Code_6</t>
  </si>
  <si>
    <t>MASTER - FREE CODE 6</t>
  </si>
  <si>
    <t>FREE CODE 6 MASTER</t>
  </si>
  <si>
    <t>Free Code 6</t>
  </si>
  <si>
    <t>16-17</t>
  </si>
  <si>
    <t>Free_Code_5</t>
  </si>
  <si>
    <t>MASTER - FREE CODE 5</t>
  </si>
  <si>
    <t>FREECODE 5 MASTER</t>
  </si>
  <si>
    <t>Free Code 5</t>
  </si>
  <si>
    <t>freecode 5</t>
  </si>
  <si>
    <t>16-16</t>
  </si>
  <si>
    <t>Free_Code_4</t>
  </si>
  <si>
    <t>MASTER - FREE CODE 4</t>
  </si>
  <si>
    <t>BUSINESS SECTOR 4 MASTER</t>
  </si>
  <si>
    <t>Business Sector 4</t>
  </si>
  <si>
    <t>freecode 4</t>
  </si>
  <si>
    <t>16-15</t>
  </si>
  <si>
    <t>Free_Code_3</t>
  </si>
  <si>
    <t>MASTER - FREE CODE 3</t>
  </si>
  <si>
    <t>BUSINESS SECTOR 3 MASTER</t>
  </si>
  <si>
    <t>Business Sector 3</t>
  </si>
  <si>
    <t>freecode3</t>
  </si>
  <si>
    <t>16-14</t>
  </si>
  <si>
    <t>Free_Code_2</t>
  </si>
  <si>
    <t>MASTER - FREE CODE 2</t>
  </si>
  <si>
    <t>Staff</t>
  </si>
  <si>
    <t>CUSTOMER CATEGORY 1 MASTER</t>
  </si>
  <si>
    <t>Customer Category 2</t>
  </si>
  <si>
    <t>freecode 2</t>
  </si>
  <si>
    <t>16-13</t>
  </si>
  <si>
    <t>Free_Code_1</t>
  </si>
  <si>
    <t>MASTER - FREE CODE 1</t>
  </si>
  <si>
    <t>Individuals</t>
  </si>
  <si>
    <t>Customer Category 1</t>
  </si>
  <si>
    <t>Free code 1</t>
  </si>
  <si>
    <t>16-12</t>
  </si>
  <si>
    <t>Not Successful</t>
  </si>
  <si>
    <t>Enabled in case some product is selected. Integrate with ELMA for that CIF. Integration details to be provided.</t>
  </si>
  <si>
    <t xml:space="preserve">Charge Account for ELMA </t>
  </si>
  <si>
    <t>No field in CBS</t>
  </si>
  <si>
    <t>NO</t>
  </si>
  <si>
    <t>Drop down not provided</t>
  </si>
  <si>
    <t>( It is income band in app form). Provide a dropdown with the different income bands</t>
  </si>
  <si>
    <t>?</t>
  </si>
  <si>
    <t>Expected Income</t>
  </si>
  <si>
    <t>Source of Income</t>
  </si>
  <si>
    <t>Cheque Book Required ?</t>
  </si>
  <si>
    <t>Finacle Alerts - Credit limit</t>
  </si>
  <si>
    <t>Finacle Alerts - Debit Limit</t>
  </si>
  <si>
    <t>Sub_Sector_Code</t>
  </si>
  <si>
    <t>MASTER - SUB SECTOR CODES</t>
  </si>
  <si>
    <t>SUB SECTOR MASTER</t>
  </si>
  <si>
    <t>Sub sector code</t>
  </si>
  <si>
    <t>Sub Sector Code</t>
  </si>
  <si>
    <t>16-02</t>
  </si>
  <si>
    <t>Sector_Code</t>
  </si>
  <si>
    <t>MASTER - SECTOR CODE</t>
  </si>
  <si>
    <t>SECTOR CODE MASTER</t>
  </si>
  <si>
    <t>Sector code</t>
  </si>
  <si>
    <t>Sector Code</t>
  </si>
  <si>
    <t>16-01</t>
  </si>
  <si>
    <t>INT_TBL_CODE</t>
  </si>
  <si>
    <t>ITC</t>
  </si>
  <si>
    <t>MASTER - INTEREST RATE CODES</t>
  </si>
  <si>
    <t>INTEREST RATE CODES MASTER</t>
  </si>
  <si>
    <t>As per scheme (SBINT, OD01, OD02 etc)</t>
  </si>
  <si>
    <t>Int.Rate.Code</t>
  </si>
  <si>
    <t>15-26</t>
  </si>
  <si>
    <t>int_cr_acid</t>
  </si>
  <si>
    <t>to be defined</t>
  </si>
  <si>
    <t xml:space="preserve">Where value is O or T,  Int. Cr. A/C id is required and should be an active A/C </t>
  </si>
  <si>
    <t>Int. Cr.A/C ID</t>
  </si>
  <si>
    <t>15-25</t>
  </si>
  <si>
    <t>int_Dr_Acid</t>
  </si>
  <si>
    <t>To be defined</t>
  </si>
  <si>
    <t xml:space="preserve">Where value is O,P or E, Int. Dr. A/C . ID is required and should be an active A/C </t>
  </si>
  <si>
    <t>Int. Dr.A/C ID</t>
  </si>
  <si>
    <t>15-23</t>
  </si>
  <si>
    <t>char</t>
  </si>
  <si>
    <t>int_dr_acct_flg</t>
  </si>
  <si>
    <t>SHOULD BE MAINTAINED IN DMS. NO MASTER IN CBS. MASTER - INTEREST DR A/C FLG</t>
  </si>
  <si>
    <r>
      <rPr>
        <sz val="11"/>
        <color rgb="FFFFFF00"/>
        <rFont val="Calibri"/>
        <family val="2"/>
        <scheme val="minor"/>
      </rPr>
      <t>Defaulted to S</t>
    </r>
    <r>
      <rPr>
        <sz val="11"/>
        <color theme="1"/>
        <rFont val="Calibri"/>
        <family val="2"/>
        <scheme val="minor"/>
      </rPr>
      <t>. Where value is O, P or E, Int. Dr. A/C . ID  is required and should be an active A/C</t>
    </r>
  </si>
  <si>
    <t>INT.DR.A/C . FLAG MASTER</t>
  </si>
  <si>
    <t>Int.Dr.A/c . Flag</t>
  </si>
  <si>
    <t>15-22</t>
  </si>
  <si>
    <t>int_Cr_acct_flg</t>
  </si>
  <si>
    <t>SHOULD BE MAINTAINED IN DMS. NO MASTER IN CBS. MASTER - INTEREST CR A/C FLG</t>
  </si>
  <si>
    <t>not Successful</t>
  </si>
  <si>
    <r>
      <rPr>
        <sz val="11"/>
        <color rgb="FFFFFF00"/>
        <rFont val="Calibri"/>
        <family val="2"/>
        <scheme val="minor"/>
      </rPr>
      <t xml:space="preserve">Defaulted to S. </t>
    </r>
    <r>
      <rPr>
        <sz val="11"/>
        <color theme="1"/>
        <rFont val="Calibri"/>
        <family val="2"/>
        <scheme val="minor"/>
      </rPr>
      <t>Where value is O or T Int. Cr. A/C id is required and should be an active A/C (14 digits)</t>
    </r>
  </si>
  <si>
    <t>INT.CR.A/C . FLAG MASTER</t>
  </si>
  <si>
    <t>Int.Cr.A/c . Flag</t>
  </si>
  <si>
    <t>15-21</t>
  </si>
  <si>
    <t>(9,6)</t>
  </si>
  <si>
    <t>ID_DR_Pref_PCNT</t>
  </si>
  <si>
    <t>A/c Pref Int (Dr)</t>
  </si>
  <si>
    <t>15-20</t>
  </si>
  <si>
    <t>ID_CR_Pref_PCNT</t>
  </si>
  <si>
    <t>A/c Pref Int (Cr)</t>
  </si>
  <si>
    <t>15-19</t>
  </si>
  <si>
    <t>Int_Coll_Flg</t>
  </si>
  <si>
    <t xml:space="preserve"> Successful</t>
  </si>
  <si>
    <t>To be defined as per product parameters (separate worksheet)</t>
  </si>
  <si>
    <t>Collect Int?</t>
  </si>
  <si>
    <t>15-13</t>
  </si>
  <si>
    <t>Int_Paid_Flg</t>
  </si>
  <si>
    <t>Pay int?</t>
  </si>
  <si>
    <t>15-12</t>
  </si>
  <si>
    <t>FREEZE_RMKS</t>
  </si>
  <si>
    <t>Freeze Remarks</t>
  </si>
  <si>
    <t>15-11</t>
  </si>
  <si>
    <t>Frez_Reason_Code</t>
  </si>
  <si>
    <t>MASTER - FREEZE REASON</t>
  </si>
  <si>
    <t>FREEZE REASON MASTER</t>
  </si>
  <si>
    <t>Freeze Reason</t>
  </si>
  <si>
    <t>15-07</t>
  </si>
  <si>
    <t>Frez_Code</t>
  </si>
  <si>
    <t>Not maintained  In CBS. Needs to be maintained in DMS. Master - Freeze Code</t>
  </si>
  <si>
    <t>FREEZE CODE MASTER</t>
  </si>
  <si>
    <t>Freeze Code</t>
  </si>
  <si>
    <t>15-06</t>
  </si>
  <si>
    <t>PS_Next_Due_Date</t>
  </si>
  <si>
    <t>AST</t>
  </si>
  <si>
    <t>Next Print Date</t>
  </si>
  <si>
    <t>15-05</t>
  </si>
  <si>
    <t>Ps_Despatch_Mode</t>
  </si>
  <si>
    <t>MASTER - DISPATCH MODE</t>
  </si>
  <si>
    <t>Collect by Person</t>
  </si>
  <si>
    <t>DISPATCH MODE MASTER</t>
  </si>
  <si>
    <t>Dispatch Mode</t>
  </si>
  <si>
    <t>15-04</t>
  </si>
  <si>
    <t>Ps_Freq_type</t>
  </si>
  <si>
    <t>Weekly</t>
  </si>
  <si>
    <t>STATEMENT FREQUENCY MASTER</t>
  </si>
  <si>
    <t>Statement frequency</t>
  </si>
  <si>
    <t>15-02</t>
  </si>
  <si>
    <t>PB_PS_Code</t>
  </si>
  <si>
    <t>Master - Passbook</t>
  </si>
  <si>
    <t>Autopopulate 'STATEMENT' except for SDL01 where value should be 'NONE'.</t>
  </si>
  <si>
    <t>PASSBOOK / STATEMENT</t>
  </si>
  <si>
    <t>S</t>
  </si>
  <si>
    <t>Passbook/statement?</t>
  </si>
  <si>
    <t>15-01</t>
  </si>
  <si>
    <t>Chrg_Level_Code</t>
  </si>
  <si>
    <t>SPECIAL CHARGE CODE MASTER</t>
  </si>
  <si>
    <t>Special Charge Code</t>
  </si>
  <si>
    <t>14-15</t>
  </si>
  <si>
    <t>Serv_Chrg_Coll_Flg</t>
  </si>
  <si>
    <t>Collect Charges?</t>
  </si>
  <si>
    <t>14-14</t>
  </si>
  <si>
    <t>Acct_Short_Name</t>
  </si>
  <si>
    <t>Unsuccessful in CBS</t>
  </si>
  <si>
    <t xml:space="preserve">Partly Successful </t>
  </si>
  <si>
    <t>Should be customer's first name</t>
  </si>
  <si>
    <t>A/C Short Name</t>
  </si>
  <si>
    <t>14-11</t>
  </si>
  <si>
    <t>Acct_name</t>
  </si>
  <si>
    <t>Unsuccessful for JNT accounts in CBS</t>
  </si>
  <si>
    <t xml:space="preserve">Partly successful </t>
  </si>
  <si>
    <t xml:space="preserve">Defaulted from CIF Name. Should not be amendable. </t>
  </si>
  <si>
    <t>14-09</t>
  </si>
  <si>
    <t>Sol_ID</t>
  </si>
  <si>
    <t>for A/c opening initiaition the A/c Sol Id will be same as Cust Sold Id. For additonal accounts the field can be modified</t>
  </si>
  <si>
    <t>BRANCH MASTER</t>
  </si>
  <si>
    <t>SOL ID</t>
  </si>
  <si>
    <t>13-01</t>
  </si>
  <si>
    <t>Relating to scan images</t>
  </si>
  <si>
    <t>field to capture remarks for each document uploaded</t>
  </si>
  <si>
    <t>Document Remarks?</t>
  </si>
  <si>
    <t>Minor_Guard_Cntry_Code</t>
  </si>
  <si>
    <t>CMT</t>
  </si>
  <si>
    <t>ARMENIA</t>
  </si>
  <si>
    <t>COUNTRY MASTER</t>
  </si>
  <si>
    <t>CIF-3</t>
  </si>
  <si>
    <t>12-09</t>
  </si>
  <si>
    <t>Core Banking - cumm-customer minor details</t>
  </si>
  <si>
    <t>Minor_Guard_Pin_Code</t>
  </si>
  <si>
    <t>Postal code</t>
  </si>
  <si>
    <t>12-08</t>
  </si>
  <si>
    <t>Minor_Guard_State_Code</t>
  </si>
  <si>
    <t>ANTANANARIVO</t>
  </si>
  <si>
    <t>STATE MASTER</t>
  </si>
  <si>
    <t>12-07</t>
  </si>
  <si>
    <t>Minor_Guard_City_Code</t>
  </si>
  <si>
    <t>CITY MASTER</t>
  </si>
  <si>
    <t>12-06</t>
  </si>
  <si>
    <t>Minor_Guard_Addr1</t>
  </si>
  <si>
    <t>12-05b</t>
  </si>
  <si>
    <t>12-05a</t>
  </si>
  <si>
    <t>Minor_Guard_Name</t>
  </si>
  <si>
    <t>Guardian Name</t>
  </si>
  <si>
    <t>12-04</t>
  </si>
  <si>
    <t>Minor_Guard_Code</t>
  </si>
  <si>
    <t xml:space="preserve">Guardian </t>
  </si>
  <si>
    <t>Guardian</t>
  </si>
  <si>
    <t>12-03</t>
  </si>
  <si>
    <t>DMS Form Control</t>
  </si>
  <si>
    <t>No. of Guardians</t>
  </si>
  <si>
    <t>Enabled in case some product is selected. debit cards can be issued only if mandate is E or S</t>
  </si>
  <si>
    <t>Debit Card Required for ths Applicant?</t>
  </si>
  <si>
    <t>CIF-2</t>
  </si>
  <si>
    <t>CPT</t>
  </si>
  <si>
    <t>FATHER</t>
  </si>
  <si>
    <t>Guardian Type</t>
  </si>
  <si>
    <t>Personal Details- Reltn</t>
  </si>
  <si>
    <t>11-03</t>
  </si>
  <si>
    <t>Must have prefix +</t>
  </si>
  <si>
    <t>Mobile no</t>
  </si>
  <si>
    <t xml:space="preserve">Email Address standard validations. </t>
  </si>
  <si>
    <t>email id</t>
  </si>
  <si>
    <t>MARITAL STATUS</t>
  </si>
  <si>
    <t>ID No.</t>
  </si>
  <si>
    <t>ID TYPE MASTER</t>
  </si>
  <si>
    <t>ID Type (Kenyan ID/ Kenyan PP/ Foreigner Cert/ Foreign PP/ Minor's BC/ Certificate of Registration)</t>
  </si>
  <si>
    <t>Person_Reltn_Name</t>
  </si>
  <si>
    <t>CBS- Fwd with Transformation</t>
  </si>
  <si>
    <t>PIN of the related party</t>
  </si>
  <si>
    <t>Personal Details- Name</t>
  </si>
  <si>
    <t>11-02</t>
  </si>
  <si>
    <t>Name of the related party</t>
  </si>
  <si>
    <t>y</t>
  </si>
  <si>
    <t>Salutation of the related party</t>
  </si>
  <si>
    <t>Person_Reltn_Cust_ID</t>
  </si>
  <si>
    <t>existing CIF should not be less than 7 characters</t>
  </si>
  <si>
    <t>Original Cust Id</t>
  </si>
  <si>
    <t>Personal Details- Cust. ID</t>
  </si>
  <si>
    <t>11-01</t>
  </si>
  <si>
    <t>No. of Joint Account holders</t>
  </si>
  <si>
    <t>Do you have a US registered business?</t>
  </si>
  <si>
    <t>Are you an American Citizen?</t>
  </si>
  <si>
    <t>Are you a US Green Card Holder?</t>
  </si>
  <si>
    <t>Do you hold a US passport?</t>
  </si>
  <si>
    <t>Were you born in US?</t>
  </si>
  <si>
    <t>Do you have any income from US?</t>
  </si>
  <si>
    <t>Are you a US resident?</t>
  </si>
  <si>
    <t>Do you have a US Telephone Number?</t>
  </si>
  <si>
    <t>Do you have a US Postal Address?</t>
  </si>
  <si>
    <t>Cust_First_Acct_Date</t>
  </si>
  <si>
    <t>Should be defaulted to CIF OPEN DATE</t>
  </si>
  <si>
    <t>First A/C Date</t>
  </si>
  <si>
    <t>01-28</t>
  </si>
  <si>
    <t>Master isn't there in CBS. Needs to be maintained in DMs</t>
  </si>
  <si>
    <t>raised on Servicedesk.</t>
  </si>
  <si>
    <t xml:space="preserve">Should be defaulted to blank. </t>
  </si>
  <si>
    <t>Freq. For Stmt</t>
  </si>
  <si>
    <t>01-26</t>
  </si>
  <si>
    <t>Tr_Cpty_Flg</t>
  </si>
  <si>
    <t>the second part will be confirmed with ammendments at CAO integration</t>
  </si>
  <si>
    <t>Partly Successful</t>
  </si>
  <si>
    <r>
      <rPr>
        <sz val="11"/>
        <color rgb="FFFFFF00"/>
        <rFont val="Calibri"/>
        <family val="2"/>
        <scheme val="minor"/>
      </rPr>
      <t>Editable but defaulted to N.</t>
    </r>
    <r>
      <rPr>
        <sz val="11"/>
        <color theme="1"/>
        <rFont val="Calibri"/>
        <family val="2"/>
        <scheme val="minor"/>
      </rPr>
      <t xml:space="preserve"> If Y, Inland Trade Allowed? Flag should be defaulted to Y</t>
    </r>
  </si>
  <si>
    <t>TradeFinance Cust?</t>
  </si>
  <si>
    <t>01-20</t>
  </si>
  <si>
    <t>Internet Banking required ?</t>
  </si>
  <si>
    <t>CEM</t>
  </si>
  <si>
    <t>STATEMENTS MASTER</t>
  </si>
  <si>
    <t>Statements</t>
  </si>
  <si>
    <t>Free Code 10</t>
  </si>
  <si>
    <t>08-10</t>
  </si>
  <si>
    <t>COMPLEMENTARY SELECT MASTER</t>
  </si>
  <si>
    <t>Complementary Select</t>
  </si>
  <si>
    <t>08-09</t>
  </si>
  <si>
    <t>Default to CIB if constitution is not 01</t>
  </si>
  <si>
    <t>INTERNET BANKING TYPE MASTER</t>
  </si>
  <si>
    <t>Internet Banking Type</t>
  </si>
  <si>
    <t>Free Code  8</t>
  </si>
  <si>
    <t>08-08</t>
  </si>
  <si>
    <t xml:space="preserve">master - Debit Card Details, but hasn't been used so far. </t>
  </si>
  <si>
    <t>DEBIT CARD DETAIL MASTER</t>
  </si>
  <si>
    <t>Debit Card Details</t>
  </si>
  <si>
    <t>08-07</t>
  </si>
  <si>
    <t>08-06</t>
  </si>
  <si>
    <t>08-05</t>
  </si>
  <si>
    <t>IMBA WAIVER MASTER</t>
  </si>
  <si>
    <t>IMBA Waiver</t>
  </si>
  <si>
    <t>free code  4</t>
  </si>
  <si>
    <t>08-04</t>
  </si>
  <si>
    <t>RELATED PARTY MASTER</t>
  </si>
  <si>
    <t>Related Party</t>
  </si>
  <si>
    <t>Free Code 3</t>
  </si>
  <si>
    <t>08-03</t>
  </si>
  <si>
    <t>Y - Office Section</t>
  </si>
  <si>
    <t>PROFIT CENTER MASTER</t>
  </si>
  <si>
    <t>Profit center</t>
  </si>
  <si>
    <t>Free Code 2</t>
  </si>
  <si>
    <t>08-02</t>
  </si>
  <si>
    <t>RELATIONSHIP MGR CODE MASTER</t>
  </si>
  <si>
    <t>Relationship Manager Code</t>
  </si>
  <si>
    <t>free code 1</t>
  </si>
  <si>
    <t>08-01</t>
  </si>
  <si>
    <t>Free_Text_15</t>
  </si>
  <si>
    <t>next value cheques</t>
  </si>
  <si>
    <t>free text 15</t>
  </si>
  <si>
    <t>07-15</t>
  </si>
  <si>
    <t>Free_Text_14</t>
  </si>
  <si>
    <t>external salary concessions for Corporate iclick</t>
  </si>
  <si>
    <t>free text 14</t>
  </si>
  <si>
    <t>07-14</t>
  </si>
  <si>
    <t>Free_Text_13</t>
  </si>
  <si>
    <t>internal salary concesssions for corporate iclick</t>
  </si>
  <si>
    <t>free text 13</t>
  </si>
  <si>
    <t>07-13</t>
  </si>
  <si>
    <t>IM Select primary A/C</t>
  </si>
  <si>
    <t>free text  12</t>
  </si>
  <si>
    <t>07-12</t>
  </si>
  <si>
    <t>Free text 11</t>
  </si>
  <si>
    <t>07-11</t>
  </si>
  <si>
    <t>Free text 10</t>
  </si>
  <si>
    <t>07-10</t>
  </si>
  <si>
    <t>IM Select(Checkbox)</t>
  </si>
  <si>
    <t>free text 9</t>
  </si>
  <si>
    <t>07-09</t>
  </si>
  <si>
    <t>Diaspora (Checkbox)</t>
  </si>
  <si>
    <t>Free text 8</t>
  </si>
  <si>
    <t>07-08</t>
  </si>
  <si>
    <t>Free text 7</t>
  </si>
  <si>
    <t>07-07</t>
  </si>
  <si>
    <t>Free text 6</t>
  </si>
  <si>
    <t>07-06</t>
  </si>
  <si>
    <t>Free text 5</t>
  </si>
  <si>
    <t>07-05</t>
  </si>
  <si>
    <t>Free text 4</t>
  </si>
  <si>
    <t>07-04</t>
  </si>
  <si>
    <t>KRA PIN</t>
  </si>
  <si>
    <t>07-03</t>
  </si>
  <si>
    <t>VAT NO.</t>
  </si>
  <si>
    <t>07-02</t>
  </si>
  <si>
    <t>LR no.</t>
  </si>
  <si>
    <t>07-01</t>
  </si>
  <si>
    <t>PAN_GIR_NUM</t>
  </si>
  <si>
    <t>East Africa PIN</t>
  </si>
  <si>
    <t>PAN/GIR No</t>
  </si>
  <si>
    <t>04-16</t>
  </si>
  <si>
    <t>Cust_Rating_Date</t>
  </si>
  <si>
    <t>defaulted to CIF date</t>
  </si>
  <si>
    <t>As On</t>
  </si>
  <si>
    <t>04-05</t>
  </si>
  <si>
    <t>Cust_Rating_Code</t>
  </si>
  <si>
    <t xml:space="preserve"> Partly Successful</t>
  </si>
  <si>
    <r>
      <rPr>
        <sz val="11"/>
        <color rgb="FFFFFF00"/>
        <rFont val="Calibri"/>
        <family val="2"/>
        <scheme val="minor"/>
      </rPr>
      <t xml:space="preserve">Autopopulate 'NORMAL RISK' </t>
    </r>
    <r>
      <rPr>
        <sz val="11"/>
        <color theme="1"/>
        <rFont val="Calibri"/>
        <family val="2"/>
        <scheme val="minor"/>
      </rPr>
      <t>except if status is 'Publicly Exposed Persons' or 'Politically Exposed Persons', where value should be 'HIGH RISK'.</t>
    </r>
  </si>
  <si>
    <t>CUST. RATING MASTER</t>
  </si>
  <si>
    <t>NRR</t>
  </si>
  <si>
    <t>CUST. Rating</t>
  </si>
  <si>
    <t>04-04</t>
  </si>
  <si>
    <t>Cust_Hlth_Code</t>
  </si>
  <si>
    <t xml:space="preserve">Autopopulate 'STRONG' </t>
  </si>
  <si>
    <t>HEALTH CODE MASTER</t>
  </si>
  <si>
    <t>RR3</t>
  </si>
  <si>
    <t>Health Record</t>
  </si>
  <si>
    <t>Health Code</t>
  </si>
  <si>
    <t>04-03</t>
  </si>
  <si>
    <t>Cust_Caste_Code</t>
  </si>
  <si>
    <t>IRS COMPLIANT</t>
  </si>
  <si>
    <t>If any of the phone numbers has prefix +1 disable IRS05</t>
  </si>
  <si>
    <t>CASTE MASTER</t>
  </si>
  <si>
    <t>FATCA Status</t>
  </si>
  <si>
    <t>Caste</t>
  </si>
  <si>
    <t>04-02</t>
  </si>
  <si>
    <t>Cust_Emp_Email_ID</t>
  </si>
  <si>
    <t>Email Id</t>
  </si>
  <si>
    <t>Email ID.</t>
  </si>
  <si>
    <t>03-10</t>
  </si>
  <si>
    <t>Cust_Emp_Phone_Num_2</t>
  </si>
  <si>
    <t>Phone No 2</t>
  </si>
  <si>
    <t>03-08b</t>
  </si>
  <si>
    <t>Cust_Perm_Phone_Num</t>
  </si>
  <si>
    <t>Phone No</t>
  </si>
  <si>
    <t>03-08a</t>
  </si>
  <si>
    <t>Cust_Comu_Cntry_Code</t>
  </si>
  <si>
    <t>ANTIGUA AND BURBUDA</t>
  </si>
  <si>
    <t>03-07</t>
  </si>
  <si>
    <t>Cust_Comu_Pin_Code</t>
  </si>
  <si>
    <t>03-06</t>
  </si>
  <si>
    <t>Cust_Comu_State_Code</t>
  </si>
  <si>
    <t>03-05</t>
  </si>
  <si>
    <t>Cust_Comu_City_Code</t>
  </si>
  <si>
    <t>03-04</t>
  </si>
  <si>
    <t>Cust_Emp_Addr_2</t>
  </si>
  <si>
    <t>25, 26</t>
  </si>
  <si>
    <t>Employer Name and  Address</t>
  </si>
  <si>
    <t>Employer Address-2nd row</t>
  </si>
  <si>
    <t>03-03</t>
  </si>
  <si>
    <t>Email_ID</t>
  </si>
  <si>
    <t>02-19</t>
  </si>
  <si>
    <t>Cust_Perm_Phone_Num_2</t>
  </si>
  <si>
    <t>Mobile No</t>
  </si>
  <si>
    <t>02-17</t>
  </si>
  <si>
    <t>02-16</t>
  </si>
  <si>
    <t>Çountry</t>
  </si>
  <si>
    <t>02-15</t>
  </si>
  <si>
    <t>02-14</t>
  </si>
  <si>
    <t>02-13</t>
  </si>
  <si>
    <t>02-12</t>
  </si>
  <si>
    <t>Cust_Perm_Addr1</t>
  </si>
  <si>
    <t>Permanent Postal Address</t>
  </si>
  <si>
    <t>Permanent Address</t>
  </si>
  <si>
    <t>02-11b</t>
  </si>
  <si>
    <t xml:space="preserve">Permanent Physical Address </t>
  </si>
  <si>
    <t>02-11a</t>
  </si>
  <si>
    <t>Cust_Swift_Code</t>
  </si>
  <si>
    <t>Swift code</t>
  </si>
  <si>
    <t>02-10</t>
  </si>
  <si>
    <t>Cust_Comu_Telex_Num</t>
  </si>
  <si>
    <t>Telex No.</t>
  </si>
  <si>
    <t>02-08</t>
  </si>
  <si>
    <t>Cust_Comu_Phone_Num_1</t>
  </si>
  <si>
    <t>Phone No 1</t>
  </si>
  <si>
    <t>Phone No.</t>
  </si>
  <si>
    <t>02-06</t>
  </si>
  <si>
    <t>UNITED ARAB EMIRATES</t>
  </si>
  <si>
    <t>02-05</t>
  </si>
  <si>
    <t>02-04</t>
  </si>
  <si>
    <t>DUBAI</t>
  </si>
  <si>
    <t xml:space="preserve">State </t>
  </si>
  <si>
    <t>02-03</t>
  </si>
  <si>
    <t>02-02</t>
  </si>
  <si>
    <t>Hold Mail</t>
  </si>
  <si>
    <t>Communication Address</t>
  </si>
  <si>
    <t>Cust_Comu_Addr1</t>
  </si>
  <si>
    <t>02-01b1</t>
  </si>
  <si>
    <t>PO BOX</t>
  </si>
  <si>
    <t>02-01a</t>
  </si>
  <si>
    <t>Address_Type</t>
  </si>
  <si>
    <t>IF C,P OR E ; city,state, postal code and country are mandatory under Communication, permanent and Employer address respectively</t>
  </si>
  <si>
    <t>ADDRESS TYPE MASTER</t>
  </si>
  <si>
    <t>Address type for correspondence</t>
  </si>
  <si>
    <t>Address Type</t>
  </si>
  <si>
    <t>02-00</t>
  </si>
  <si>
    <t>Cust_Marital_Status</t>
  </si>
  <si>
    <t>MARRIED</t>
  </si>
  <si>
    <t>01-27</t>
  </si>
  <si>
    <t>Introducer Remarks</t>
  </si>
  <si>
    <t>Introducer Addrees</t>
  </si>
  <si>
    <t>Cust_Introd_Stat_Code</t>
  </si>
  <si>
    <t>INTRODUCERS STATUS</t>
  </si>
  <si>
    <t>Introducer Status</t>
  </si>
  <si>
    <t>Intro.Status</t>
  </si>
  <si>
    <t>01-25</t>
  </si>
  <si>
    <t>Cust_Introd_Name</t>
  </si>
  <si>
    <t>If existing CIF is entered, introducer name will not be required (field should be uneditable) and vice versa</t>
  </si>
  <si>
    <t>Introducer Name</t>
  </si>
  <si>
    <t>Introducer -Name</t>
  </si>
  <si>
    <t>01-23b</t>
  </si>
  <si>
    <t>Not required if Cif is entered.</t>
  </si>
  <si>
    <t>Introducer's Salutation</t>
  </si>
  <si>
    <t>01-23a</t>
  </si>
  <si>
    <t>Cust_Introd_Cust_ID</t>
  </si>
  <si>
    <t>should not be less than 7 characters. If existing CIF is entered, introducer name will not be required (field should be uneditable) and vice versa</t>
  </si>
  <si>
    <t>Introducer CIF</t>
  </si>
  <si>
    <t>Introducer's Details:- Cust ID</t>
  </si>
  <si>
    <t>01-21</t>
  </si>
  <si>
    <t>Only for Corporates. S</t>
  </si>
  <si>
    <t>Country of Incorporation</t>
  </si>
  <si>
    <t>Cust_NRE_Flg</t>
  </si>
  <si>
    <t>Non Resident</t>
  </si>
  <si>
    <r>
      <rPr>
        <sz val="11"/>
        <rFont val="Calibri"/>
        <family val="2"/>
        <scheme val="minor"/>
      </rPr>
      <t>based on the resdencey status send appropriate to CBS.</t>
    </r>
    <r>
      <rPr>
        <sz val="11"/>
        <color theme="1"/>
        <rFont val="Calibri"/>
        <family val="2"/>
        <scheme val="minor"/>
      </rPr>
      <t xml:space="preserve"> If Y, under Non-resident cust. Details,  country code will be autopopulated from Nationality and date of becoming non-resident will be autopopulated from date of CIF</t>
    </r>
  </si>
  <si>
    <t>RESIDENCY STATUS</t>
  </si>
  <si>
    <t>Residency Status</t>
  </si>
  <si>
    <t xml:space="preserve">NON Resident? </t>
  </si>
  <si>
    <t>01-19</t>
  </si>
  <si>
    <t>Cust_Othr_Bank_Code</t>
  </si>
  <si>
    <t>Display only. Defaulted to 57</t>
  </si>
  <si>
    <t>BANK CODE MASTER</t>
  </si>
  <si>
    <t>57</t>
  </si>
  <si>
    <t>Bank Code</t>
  </si>
  <si>
    <t>01-18</t>
  </si>
  <si>
    <t>Del_Flg</t>
  </si>
  <si>
    <t>Defaulted to N</t>
  </si>
  <si>
    <t>Is CIF Suspended?</t>
  </si>
  <si>
    <t>Suspen?</t>
  </si>
  <si>
    <t>01-17</t>
  </si>
  <si>
    <t>Cust_Minor_Flg</t>
  </si>
  <si>
    <t xml:space="preserve">If DOB&lt; today-18 yrs then Minor is Y, else N. </t>
  </si>
  <si>
    <t>Minor?</t>
  </si>
  <si>
    <t>01-16</t>
  </si>
  <si>
    <t>Cust_Emp_ID</t>
  </si>
  <si>
    <t>Enabled for staff accounts</t>
  </si>
  <si>
    <t>Staff ID</t>
  </si>
  <si>
    <t>Staff no</t>
  </si>
  <si>
    <t>01-14</t>
  </si>
  <si>
    <t>If yes staff number must be provided</t>
  </si>
  <si>
    <t>Bank Employee?</t>
  </si>
  <si>
    <t>Staff?</t>
  </si>
  <si>
    <t>01-13</t>
  </si>
  <si>
    <t>Cust_Sex</t>
  </si>
  <si>
    <t>Y-Office Section</t>
  </si>
  <si>
    <t>Male</t>
  </si>
  <si>
    <t>Master now available</t>
  </si>
  <si>
    <t>Master not maintained in CBS. Needs to be maintained in DMS</t>
  </si>
  <si>
    <t>GENDER MASTER</t>
  </si>
  <si>
    <t>01-11</t>
  </si>
  <si>
    <t>Cust_Occp_Code</t>
  </si>
  <si>
    <t>ACCOUNTANT</t>
  </si>
  <si>
    <t>OCCUPATION MASTER</t>
  </si>
  <si>
    <t>01-10</t>
  </si>
  <si>
    <t>Cust_Grp</t>
  </si>
  <si>
    <t>GROUP MASTER</t>
  </si>
  <si>
    <t>Group</t>
  </si>
  <si>
    <t>01-08</t>
  </si>
  <si>
    <t>System Generated Current Date, Dafaulted to date of the CIF ( display only)</t>
  </si>
  <si>
    <t>Status as on</t>
  </si>
  <si>
    <t xml:space="preserve">01-07 </t>
  </si>
  <si>
    <t>when the client is flaged as PEP the system doesn't promp you to input PEP remarks</t>
  </si>
  <si>
    <t>Mandatory if PEP is Yes</t>
  </si>
  <si>
    <t>PEP Remarks</t>
  </si>
  <si>
    <t>Cust_Stat_Code</t>
  </si>
  <si>
    <t>NORMAL</t>
  </si>
  <si>
    <t>Dropdown. Defaulted value will be normal, but can be changed</t>
  </si>
  <si>
    <t>STATUS MASTER</t>
  </si>
  <si>
    <t>01-06</t>
  </si>
  <si>
    <t>Cust_Type_Code</t>
  </si>
  <si>
    <t>LARGE CORPORATES</t>
  </si>
  <si>
    <t>TYPE MASTER</t>
  </si>
  <si>
    <t>Business Line</t>
  </si>
  <si>
    <t>01-04</t>
  </si>
  <si>
    <t>Cust_Short_Name</t>
  </si>
  <si>
    <t>Unsuccessful at CBS</t>
  </si>
  <si>
    <t>Autopopulate first name only of the first applicant</t>
  </si>
  <si>
    <t>Short Name</t>
  </si>
  <si>
    <t>01-03</t>
  </si>
  <si>
    <t>PSPRT_Exp_Date</t>
  </si>
  <si>
    <t>Day-month-year, should not be an expired date - Mandatory if Passport provided</t>
  </si>
  <si>
    <t>Expiry Date</t>
  </si>
  <si>
    <t>06-09</t>
  </si>
  <si>
    <t>PSPRT_Det</t>
  </si>
  <si>
    <t>Not recommended as passport details are not always mandatory</t>
  </si>
  <si>
    <t>Autoopulate  issuing country from Nationality</t>
  </si>
  <si>
    <t>Issuing Country</t>
  </si>
  <si>
    <t>06-08</t>
  </si>
  <si>
    <t>PSPRT_Issu_Date</t>
  </si>
  <si>
    <t>Day-month-year - Mandatory if Passport provided</t>
  </si>
  <si>
    <t>Issue Date</t>
  </si>
  <si>
    <t>06-07</t>
  </si>
  <si>
    <t>PSPRT_Num</t>
  </si>
  <si>
    <t>If ID type is PP, populate ID number from 106 - Mandatory if National ID is not provided</t>
  </si>
  <si>
    <t>Kenya Passport Number</t>
  </si>
  <si>
    <t>Passport No.</t>
  </si>
  <si>
    <t>06-06</t>
  </si>
  <si>
    <t xml:space="preserve">M </t>
  </si>
  <si>
    <t>If ID type is PP, populate ID number from 106 - Mandatory if Foreign</t>
  </si>
  <si>
    <t>Foreign Passport No.</t>
  </si>
  <si>
    <t>NRE_Nationality</t>
  </si>
  <si>
    <t>NCT</t>
  </si>
  <si>
    <t>INDIA</t>
  </si>
  <si>
    <t>Being request for all ID types</t>
  </si>
  <si>
    <t>Enabled for non residents</t>
  </si>
  <si>
    <t>Under N details-Nationality</t>
  </si>
  <si>
    <t>23-01</t>
  </si>
  <si>
    <t>Core Banking- CIF- Non Resident</t>
  </si>
  <si>
    <t>Mobile Banking required ?</t>
  </si>
  <si>
    <t>Debit Card Required for First Applicant?</t>
  </si>
  <si>
    <t>Disabled if ID Type is Foreign Passport or Minor DOB</t>
  </si>
  <si>
    <t>IPRS Match or Not and Remarks</t>
  </si>
  <si>
    <t>Joint CIF Name</t>
  </si>
  <si>
    <t>Mode_Of_Operation_Code</t>
  </si>
  <si>
    <t>CAO</t>
  </si>
  <si>
    <t>USD 200K and below, Sany two to sign but CEO is mandatory</t>
  </si>
  <si>
    <t>To be used for complicated signing and long signing instructions-Will be integerated to Core. However alignnments with sign cap  to be obtained</t>
  </si>
  <si>
    <t>Other Signing Instructions</t>
  </si>
  <si>
    <t>SINGLY</t>
  </si>
  <si>
    <t>we are able to open a single persons accounts with mandate Either or Survivor</t>
  </si>
  <si>
    <t>Enabled in case some product is selected. If not "Singly"  and constitution is Individual, the system should ask for joint account details (CIF-2) when CAO does the rest of the DE. Either or survivor should only be enabled for joint accounts and minor accounts</t>
  </si>
  <si>
    <t>MANDATE MASTER</t>
  </si>
  <si>
    <t>Mandate (Singly/ E or S/ Anyone/ Jointly/ Jointly any two/ Special mandate</t>
  </si>
  <si>
    <t>Mode of Operation</t>
  </si>
  <si>
    <t>14-17</t>
  </si>
  <si>
    <t>Crncy_Code</t>
  </si>
  <si>
    <t>Branch maker is still able to select FCY account and proceed with the process</t>
  </si>
  <si>
    <t xml:space="preserve">Fcy should be disabled for minor accounts. </t>
  </si>
  <si>
    <t>CURRENCY MASTER</t>
  </si>
  <si>
    <t>CCY</t>
  </si>
  <si>
    <t>13-03</t>
  </si>
  <si>
    <t>Schm_Code</t>
  </si>
  <si>
    <t>PERSONAL SAPPHIRE ACCOUNT</t>
  </si>
  <si>
    <t>We are able to open personal account even when the constitution is not 01</t>
  </si>
  <si>
    <t xml:space="preserve">Schemes with prefix P should only be enabled for consitution 01 </t>
  </si>
  <si>
    <t>PRODUCT MASTER</t>
  </si>
  <si>
    <t>Product Type</t>
  </si>
  <si>
    <t>Scheme Code</t>
  </si>
  <si>
    <t>13-04</t>
  </si>
  <si>
    <t>Cust_Comu_Phone_Num_2</t>
  </si>
  <si>
    <t>Phone No.2</t>
  </si>
  <si>
    <t>02-07</t>
  </si>
  <si>
    <t>02-09</t>
  </si>
  <si>
    <t>Date_Of_Birth</t>
  </si>
  <si>
    <t>Day-month-year</t>
  </si>
  <si>
    <t>Date of Birth / Incorporation</t>
  </si>
  <si>
    <t>01-24</t>
  </si>
  <si>
    <t>Kenyan National ID</t>
  </si>
  <si>
    <t>if foreigner certificate  then passport details field must also be populated. If BC is selected &amp; DOB&lt; today-18 yrs then Minor is Y, else N. If Y, autopopulate guardian code under minor cust. Details, with 'DMS CODE'</t>
  </si>
  <si>
    <t>Cust_Const</t>
  </si>
  <si>
    <t>Should be modifiable</t>
  </si>
  <si>
    <t>CONSTITUTION MASTER</t>
  </si>
  <si>
    <t>Customer Type (Constitution)</t>
  </si>
  <si>
    <t xml:space="preserve">Core Banking - CUMM - General Details </t>
  </si>
  <si>
    <t>Cust_Title_Code</t>
  </si>
  <si>
    <t>Should not be more than 80 characters</t>
  </si>
  <si>
    <t>Cust.Name</t>
  </si>
  <si>
    <t>01-02b</t>
  </si>
  <si>
    <t>MR</t>
  </si>
  <si>
    <t>To be defined Pending</t>
  </si>
  <si>
    <t>If salutation is  M/S then constitution cannot be 01</t>
  </si>
  <si>
    <t>01-02a</t>
  </si>
  <si>
    <t>Cust_ID</t>
  </si>
  <si>
    <t>Branch- Auto</t>
  </si>
  <si>
    <t>Response from CBS</t>
  </si>
  <si>
    <t>Cust Id</t>
  </si>
  <si>
    <t>01-01</t>
  </si>
  <si>
    <t>If new, enable IPRS and dedupe checks, if existing  fetch CIF details from CBS</t>
  </si>
  <si>
    <t>CUSTOMER RELATIONSHIP</t>
  </si>
  <si>
    <t>New/Existing CIF</t>
  </si>
  <si>
    <t>Primary_Sol_ID</t>
  </si>
  <si>
    <t>KENYATTA BRANCH</t>
  </si>
  <si>
    <t>Should be defaulted to user sol , but modifiable  if initiated by 999 user</t>
  </si>
  <si>
    <t>Domicile Branch</t>
  </si>
  <si>
    <t>Primary Sol</t>
  </si>
  <si>
    <t>01-05</t>
  </si>
  <si>
    <t>Automatic</t>
  </si>
  <si>
    <t>User Branch</t>
  </si>
  <si>
    <t>System Generated</t>
  </si>
  <si>
    <t>Unique Reference No.</t>
  </si>
  <si>
    <t>DMS Menu</t>
  </si>
  <si>
    <t>Static data</t>
  </si>
  <si>
    <t>Enabled in case of Amendment</t>
  </si>
  <si>
    <t>AMENDMENT TYPE MASTER</t>
  </si>
  <si>
    <t>Menu Option - Amendment Type</t>
  </si>
  <si>
    <t>Amendment</t>
  </si>
  <si>
    <t>REQUEST TYPE MASTER</t>
  </si>
  <si>
    <t>Menu Option - Request Type</t>
  </si>
  <si>
    <t>CBS Fied Length</t>
  </si>
  <si>
    <t>CBS Data Type</t>
  </si>
  <si>
    <t>CBS Column Name (for I&amp;M use)</t>
  </si>
  <si>
    <t>CBS Table Name (for I&amp;M use)</t>
  </si>
  <si>
    <t>Reason for Variation</t>
  </si>
  <si>
    <t>Integration Type</t>
  </si>
  <si>
    <t>Will it be in DMS?</t>
  </si>
  <si>
    <t>Will it be in Application Form?</t>
  </si>
  <si>
    <t>Is it in Application Form?</t>
  </si>
  <si>
    <t>Final</t>
  </si>
  <si>
    <t>Auto/Manual</t>
  </si>
  <si>
    <t>Sample Data</t>
  </si>
  <si>
    <t>Amendable/Not Amendable</t>
  </si>
  <si>
    <t>Mandatory and Not Mandatory</t>
  </si>
  <si>
    <t xml:space="preserve">COMMENTS </t>
  </si>
  <si>
    <t>STATUS OF VALIDATION</t>
  </si>
  <si>
    <t>Validations and Comments</t>
  </si>
  <si>
    <t>For Dropdown Master Table Name &amp; Ref</t>
  </si>
  <si>
    <t>For Dropdown Master Table Source</t>
  </si>
  <si>
    <t>Default Value(If Any)</t>
  </si>
  <si>
    <t>DMS Field Type</t>
  </si>
  <si>
    <t>DMS Field Name</t>
  </si>
  <si>
    <t>Request Type</t>
  </si>
  <si>
    <t>Level</t>
  </si>
  <si>
    <t>CBS Field Name</t>
  </si>
  <si>
    <t>Dup?</t>
  </si>
  <si>
    <t>CBS Screen no</t>
  </si>
  <si>
    <t>CAO Order</t>
  </si>
  <si>
    <t>Branch Order</t>
  </si>
  <si>
    <t>New Sr No</t>
  </si>
  <si>
    <t>Original Sr No.</t>
  </si>
  <si>
    <t>DYER AND BLAIR GROUP</t>
  </si>
  <si>
    <t>28755</t>
  </si>
  <si>
    <t>SAI OFFICE SUPPLIES LTD</t>
  </si>
  <si>
    <t>28744</t>
  </si>
  <si>
    <t>SINTEL GROUP</t>
  </si>
  <si>
    <t>28743</t>
  </si>
  <si>
    <t>SHER SAFARI SERVICES</t>
  </si>
  <si>
    <t>28742</t>
  </si>
  <si>
    <t>RED DOT DISTRIBUTION LTD</t>
  </si>
  <si>
    <t>20734</t>
  </si>
  <si>
    <t>SHANTI SNACKS LIMITED</t>
  </si>
  <si>
    <t>09551</t>
  </si>
  <si>
    <t>BELLUR ENGINEERING LTD GROUP</t>
  </si>
  <si>
    <t>0194</t>
  </si>
  <si>
    <t>LUTHERAN WORLD FEDERATION (LWF)</t>
  </si>
  <si>
    <t>01022</t>
  </si>
  <si>
    <t>ARM CEMENT LTD</t>
  </si>
  <si>
    <t>00902</t>
  </si>
  <si>
    <t>MASTERMIND TOBBACCO (K) LIMITED</t>
  </si>
  <si>
    <t>00773</t>
  </si>
  <si>
    <t xml:space="preserve"> LUTHERAN WORLD FEDERATION (LWF)</t>
  </si>
  <si>
    <t>00351</t>
  </si>
  <si>
    <t>NO SPECIFIC COUNTRY</t>
  </si>
  <si>
    <t>ZZ</t>
  </si>
  <si>
    <t>PANDA FLOWERS LIMITED GROUP</t>
  </si>
  <si>
    <t>00350</t>
  </si>
  <si>
    <t>ZIMBABWE</t>
  </si>
  <si>
    <t>ZW</t>
  </si>
  <si>
    <t>JUMBO FOAM MATTRESSES GROUP</t>
  </si>
  <si>
    <t>00349</t>
  </si>
  <si>
    <t>ZAIRE REPUBLIC</t>
  </si>
  <si>
    <t>ZR</t>
  </si>
  <si>
    <t>CAR AND GENERAL</t>
  </si>
  <si>
    <t>00348</t>
  </si>
  <si>
    <t>ZAMBIA</t>
  </si>
  <si>
    <t>ZM</t>
  </si>
  <si>
    <t>EXPRESS AUTOMATION GROUP</t>
  </si>
  <si>
    <t>00347</t>
  </si>
  <si>
    <t>SOUTH AFRICA</t>
  </si>
  <si>
    <t>ZA</t>
  </si>
  <si>
    <t>ARM GROUP</t>
  </si>
  <si>
    <t>00346</t>
  </si>
  <si>
    <t>YUGOSLAVIA</t>
  </si>
  <si>
    <t>YU</t>
  </si>
  <si>
    <t>00345</t>
  </si>
  <si>
    <t>MAYOTTE</t>
  </si>
  <si>
    <t>YT</t>
  </si>
  <si>
    <t>MEHTA ELEC GROUP</t>
  </si>
  <si>
    <t>00344</t>
  </si>
  <si>
    <t>YEMEN</t>
  </si>
  <si>
    <t>YE</t>
  </si>
  <si>
    <t>CEMENT GROUP</t>
  </si>
  <si>
    <t>00343</t>
  </si>
  <si>
    <t>SAMOA</t>
  </si>
  <si>
    <t>WS</t>
  </si>
  <si>
    <t>00342</t>
  </si>
  <si>
    <t>WALLIS AND FUTUNA ISLANDS</t>
  </si>
  <si>
    <t>WF</t>
  </si>
  <si>
    <t>REVITAL GROUP</t>
  </si>
  <si>
    <t>00341</t>
  </si>
  <si>
    <t>WORLD BANK</t>
  </si>
  <si>
    <t>WB</t>
  </si>
  <si>
    <t>TSS GROUP</t>
  </si>
  <si>
    <t>00340</t>
  </si>
  <si>
    <t>VANAUTU</t>
  </si>
  <si>
    <t>VU</t>
  </si>
  <si>
    <t>COMARCO CONSTRUCTION GROUP</t>
  </si>
  <si>
    <t>00339</t>
  </si>
  <si>
    <t>VIETNAM</t>
  </si>
  <si>
    <t>VN</t>
  </si>
  <si>
    <t>SUNSET BOULEVARD GROUP</t>
  </si>
  <si>
    <t>00338</t>
  </si>
  <si>
    <t>VERGIN ISLANDS  US</t>
  </si>
  <si>
    <t>VI</t>
  </si>
  <si>
    <t>HEMINGWAYS NAIROBI GROUP</t>
  </si>
  <si>
    <t>00337</t>
  </si>
  <si>
    <t>VERGIN ISLANDS  BRITISH</t>
  </si>
  <si>
    <t>VG</t>
  </si>
  <si>
    <t>ZURICH</t>
  </si>
  <si>
    <t>ZRC</t>
  </si>
  <si>
    <t>LEE CONSTRUCTION GROUP</t>
  </si>
  <si>
    <t>00336</t>
  </si>
  <si>
    <t>VENEZUELA</t>
  </si>
  <si>
    <t>x</t>
  </si>
  <si>
    <t>YALA</t>
  </si>
  <si>
    <t>YLA</t>
  </si>
  <si>
    <t>SIGIMO ENTERPRISES LTD  CIF  - 0051761</t>
  </si>
  <si>
    <t>00335</t>
  </si>
  <si>
    <t>ST. VINCENT AND THE GRENADINES</t>
  </si>
  <si>
    <t>VC</t>
  </si>
  <si>
    <t>WUNDANYI</t>
  </si>
  <si>
    <t>WUN</t>
  </si>
  <si>
    <t>VILLA CARE MANAGEMENT CIF-0056230</t>
  </si>
  <si>
    <t>00334</t>
  </si>
  <si>
    <t>HOLY SEE -VATICAN CITY STATE</t>
  </si>
  <si>
    <t>VA</t>
  </si>
  <si>
    <t>WATAMU</t>
  </si>
  <si>
    <t>WTM</t>
  </si>
  <si>
    <t>MENTOR GROUP CIF- 0022349</t>
  </si>
  <si>
    <t>00333</t>
  </si>
  <si>
    <t>UZBEKISTAN</t>
  </si>
  <si>
    <t>UZ</t>
  </si>
  <si>
    <t>WOONSOCKET</t>
  </si>
  <si>
    <t>WST</t>
  </si>
  <si>
    <t>HOMES KENYA LTD- CIF- 0020097</t>
  </si>
  <si>
    <t>00332</t>
  </si>
  <si>
    <t>URUGUAY</t>
  </si>
  <si>
    <t>UY</t>
  </si>
  <si>
    <t>WEMBLEY</t>
  </si>
  <si>
    <t>WMB</t>
  </si>
  <si>
    <t>MENTOR GROUP COMPANIES</t>
  </si>
  <si>
    <t>00331</t>
  </si>
  <si>
    <t>UNITED STATES OF AMERICA</t>
  </si>
  <si>
    <t>US</t>
  </si>
  <si>
    <t>WAJIR</t>
  </si>
  <si>
    <t>WJR</t>
  </si>
  <si>
    <t>NORWOOD GARDENS LIMITED</t>
  </si>
  <si>
    <t>00330</t>
  </si>
  <si>
    <t>UNITED STATES MINOR OUTLAYING ISLANDS</t>
  </si>
  <si>
    <t>UM</t>
  </si>
  <si>
    <t>WANGURU</t>
  </si>
  <si>
    <t>WGR</t>
  </si>
  <si>
    <t>KAMCAN PROPERTIES GROUP</t>
  </si>
  <si>
    <t>00329</t>
  </si>
  <si>
    <t>UNITED KINGDOM</t>
  </si>
  <si>
    <t>UK</t>
  </si>
  <si>
    <t>WODANGA</t>
  </si>
  <si>
    <t>WDG</t>
  </si>
  <si>
    <t>SURAYA GROUP COMPANIES</t>
  </si>
  <si>
    <t>00328</t>
  </si>
  <si>
    <t>UGANDA</t>
  </si>
  <si>
    <t>UG</t>
  </si>
  <si>
    <t>WEBUYE</t>
  </si>
  <si>
    <t>WBY</t>
  </si>
  <si>
    <t>00327</t>
  </si>
  <si>
    <t>UKRAINE</t>
  </si>
  <si>
    <t>UA</t>
  </si>
  <si>
    <t>VOI</t>
  </si>
  <si>
    <t>DAVID BETT LANGAT</t>
  </si>
  <si>
    <t>00326</t>
  </si>
  <si>
    <t>TANZANIA</t>
  </si>
  <si>
    <t>TZ</t>
  </si>
  <si>
    <t>VIHIGA</t>
  </si>
  <si>
    <t>VHG</t>
  </si>
  <si>
    <t>WONDER FEEDS GROUP</t>
  </si>
  <si>
    <t>00325</t>
  </si>
  <si>
    <t>TAIWAN</t>
  </si>
  <si>
    <t>TW</t>
  </si>
  <si>
    <t>VERMONT</t>
  </si>
  <si>
    <t>VER</t>
  </si>
  <si>
    <t>ANISH MOHANLAL HARANIA</t>
  </si>
  <si>
    <t>00324</t>
  </si>
  <si>
    <t>TUVALU</t>
  </si>
  <si>
    <t>TV</t>
  </si>
  <si>
    <t>UTHIRU</t>
  </si>
  <si>
    <t>UTH</t>
  </si>
  <si>
    <t>FINTEL LIMITED GROUP</t>
  </si>
  <si>
    <t>00323</t>
  </si>
  <si>
    <t>TURKEY</t>
  </si>
  <si>
    <t>TU</t>
  </si>
  <si>
    <t>UKWALA</t>
  </si>
  <si>
    <t>UKW</t>
  </si>
  <si>
    <t>SAJ CERAMICS GROUP</t>
  </si>
  <si>
    <t>00322</t>
  </si>
  <si>
    <t>TRINIDAD - TOBAGO</t>
  </si>
  <si>
    <t>TT</t>
  </si>
  <si>
    <t>UKUNDA</t>
  </si>
  <si>
    <t>UKNDA</t>
  </si>
  <si>
    <t>DEVKI STEEL MILLS GROUP</t>
  </si>
  <si>
    <t>00321</t>
  </si>
  <si>
    <t>EAST TIMOR</t>
  </si>
  <si>
    <t>TP</t>
  </si>
  <si>
    <t>UNGUJA</t>
  </si>
  <si>
    <t>UGJ</t>
  </si>
  <si>
    <t>ZOOLOGIST</t>
  </si>
  <si>
    <t>ZOLGT</t>
  </si>
  <si>
    <t>MUFINDI PAPER MILLS GROUP</t>
  </si>
  <si>
    <t>00320</t>
  </si>
  <si>
    <t>TONGA</t>
  </si>
  <si>
    <t>TO</t>
  </si>
  <si>
    <t>TAVETA</t>
  </si>
  <si>
    <t>TVT</t>
  </si>
  <si>
    <t>WATER DISTRIBUTORS</t>
  </si>
  <si>
    <t>WTRDS</t>
  </si>
  <si>
    <t>MULJI DEVRAJ &amp; BROS GROUP</t>
  </si>
  <si>
    <t>00319</t>
  </si>
  <si>
    <t>TUNISIA</t>
  </si>
  <si>
    <t>TN</t>
  </si>
  <si>
    <t>TORONTO</t>
  </si>
  <si>
    <t>TOR</t>
  </si>
  <si>
    <t>WATER DRILLERS</t>
  </si>
  <si>
    <t>WTRDR</t>
  </si>
  <si>
    <t>MUTHITHI PLAZA GROUP</t>
  </si>
  <si>
    <t>00318</t>
  </si>
  <si>
    <t>TURKMENISTAN</t>
  </si>
  <si>
    <t>TM</t>
  </si>
  <si>
    <t>TONGAREN</t>
  </si>
  <si>
    <t>TON</t>
  </si>
  <si>
    <t>WARDEN</t>
  </si>
  <si>
    <t>WRDN</t>
  </si>
  <si>
    <t>JUMBO NORTH (EA) LIMITED GROUP</t>
  </si>
  <si>
    <t>00317</t>
  </si>
  <si>
    <t>TOKELAU</t>
  </si>
  <si>
    <t>TK</t>
  </si>
  <si>
    <t>TIMAU</t>
  </si>
  <si>
    <t>TMU</t>
  </si>
  <si>
    <t>WOOD WORK &amp; FURNITURE</t>
  </si>
  <si>
    <t>WODWK</t>
  </si>
  <si>
    <t>TWIGA STATIONERS &amp; PRINTERS LIMITED GROUP</t>
  </si>
  <si>
    <t>00316</t>
  </si>
  <si>
    <t>TAJIKSTAN</t>
  </si>
  <si>
    <t>TJ</t>
  </si>
  <si>
    <t>TULIA</t>
  </si>
  <si>
    <t>TLA</t>
  </si>
  <si>
    <t>WELDER</t>
  </si>
  <si>
    <t>WLD</t>
  </si>
  <si>
    <t>MINOLTA INVESTMENT GROUP</t>
  </si>
  <si>
    <t>00315</t>
  </si>
  <si>
    <t>TI</t>
  </si>
  <si>
    <t>THIKA</t>
  </si>
  <si>
    <t>TKA</t>
  </si>
  <si>
    <t>VETERINARIAN</t>
  </si>
  <si>
    <t>VETRN</t>
  </si>
  <si>
    <t>LAUREL INVESTMENTS GROUP</t>
  </si>
  <si>
    <t>00314</t>
  </si>
  <si>
    <t>THAILAND</t>
  </si>
  <si>
    <t>TH</t>
  </si>
  <si>
    <t>TIRIKI</t>
  </si>
  <si>
    <t>TIR</t>
  </si>
  <si>
    <t>UNEMPLOYED</t>
  </si>
  <si>
    <t>UNEMP</t>
  </si>
  <si>
    <t>IDEAL CERAMIC GROUP</t>
  </si>
  <si>
    <t>00313</t>
  </si>
  <si>
    <t>TOGO REPUBLIC</t>
  </si>
  <si>
    <t>TG</t>
  </si>
  <si>
    <t>TUCSON</t>
  </si>
  <si>
    <t>TCS</t>
  </si>
  <si>
    <t>TEXTILE DISTRIBUTORS</t>
  </si>
  <si>
    <t>TXTDS</t>
  </si>
  <si>
    <t>HOTPOINT APPLIANCES GROUP</t>
  </si>
  <si>
    <t>00312</t>
  </si>
  <si>
    <t>FRENCH SOUTHERN TERRITORIES</t>
  </si>
  <si>
    <t>TF</t>
  </si>
  <si>
    <t>TURBO</t>
  </si>
  <si>
    <t>TBO</t>
  </si>
  <si>
    <t>TAXMAN</t>
  </si>
  <si>
    <t>TXMN</t>
  </si>
  <si>
    <t>DEVJI MEGHJI GROUP</t>
  </si>
  <si>
    <t>00311</t>
  </si>
  <si>
    <t>CHAD</t>
  </si>
  <si>
    <t>TD</t>
  </si>
  <si>
    <t>TALA</t>
  </si>
  <si>
    <t>TRAVEL AGENT</t>
  </si>
  <si>
    <t>TRVAG</t>
  </si>
  <si>
    <t>HEALTH MODE LIMITED</t>
  </si>
  <si>
    <t>00310</t>
  </si>
  <si>
    <t>TURKS AND CAICOS ISLANDS</t>
  </si>
  <si>
    <t>TC</t>
  </si>
  <si>
    <t>TAI</t>
  </si>
  <si>
    <t>THERAPIST</t>
  </si>
  <si>
    <t>TRPT</t>
  </si>
  <si>
    <t>RED DOT DISTRIBUTION LIMITED</t>
  </si>
  <si>
    <t>00309</t>
  </si>
  <si>
    <t>SWAZILAND</t>
  </si>
  <si>
    <t>SZ</t>
  </si>
  <si>
    <t>SYDNEY</t>
  </si>
  <si>
    <t>SYD</t>
  </si>
  <si>
    <t>TRANSPORT OPERATOR</t>
  </si>
  <si>
    <t>TROP</t>
  </si>
  <si>
    <t>VARIETY FLOORING GROUP</t>
  </si>
  <si>
    <t>00308</t>
  </si>
  <si>
    <t>SYRIAN ARAB REPUBLIC</t>
  </si>
  <si>
    <t>SY</t>
  </si>
  <si>
    <t>SIAYA</t>
  </si>
  <si>
    <t>SYA</t>
  </si>
  <si>
    <t>TOURISM &amp; WILDLIFE</t>
  </si>
  <si>
    <t>TRM</t>
  </si>
  <si>
    <t>G. ISSAIAS &amp; CO. (K) LTD. OD A/C 2</t>
  </si>
  <si>
    <t>00306</t>
  </si>
  <si>
    <t>SWITZERLAND</t>
  </si>
  <si>
    <t>SW</t>
  </si>
  <si>
    <t>SAWAGONGO</t>
  </si>
  <si>
    <t>SWG</t>
  </si>
  <si>
    <t>TOUR GUIDE</t>
  </si>
  <si>
    <t>TRGD</t>
  </si>
  <si>
    <t>SHER SAFARI SERVICES GROUP</t>
  </si>
  <si>
    <t>00287</t>
  </si>
  <si>
    <t>EL SALVADOR</t>
  </si>
  <si>
    <t>SV</t>
  </si>
  <si>
    <t>SUNA</t>
  </si>
  <si>
    <t>SUN</t>
  </si>
  <si>
    <t>MANUFACTURERS OF TENTS &amp; TENT ACCESSORIES</t>
  </si>
  <si>
    <t>TENTS</t>
  </si>
  <si>
    <t>RED DOT DISTRIBUTION GROUP</t>
  </si>
  <si>
    <t>00207</t>
  </si>
  <si>
    <t>SUDAN</t>
  </si>
  <si>
    <t>SU</t>
  </si>
  <si>
    <t>SOTIK</t>
  </si>
  <si>
    <t>STK</t>
  </si>
  <si>
    <t>TELEPHONE OPERATOR</t>
  </si>
  <si>
    <t>TELOP</t>
  </si>
  <si>
    <t>GAMI PROPERTIES GROUP</t>
  </si>
  <si>
    <t>00203</t>
  </si>
  <si>
    <t>SAO TOME AND PRINCIPE</t>
  </si>
  <si>
    <t>ST</t>
  </si>
  <si>
    <t>STARFORD</t>
  </si>
  <si>
    <t>STA</t>
  </si>
  <si>
    <t>TELECOMMUNICATIONS</t>
  </si>
  <si>
    <t>TELCM</t>
  </si>
  <si>
    <t>BAHARI FORWARDERS LTD</t>
  </si>
  <si>
    <t>00202</t>
  </si>
  <si>
    <t>SAUDI ARABIA</t>
  </si>
  <si>
    <t>SR</t>
  </si>
  <si>
    <t>SARE</t>
  </si>
  <si>
    <t>SRE</t>
  </si>
  <si>
    <t>TECHNICIAN</t>
  </si>
  <si>
    <t>TECHN</t>
  </si>
  <si>
    <t>BELL KENYA GROUP</t>
  </si>
  <si>
    <t>00201</t>
  </si>
  <si>
    <t>SOUTH SUDAN</t>
  </si>
  <si>
    <t>SP</t>
  </si>
  <si>
    <t>SONDU</t>
  </si>
  <si>
    <t>SON</t>
  </si>
  <si>
    <t>TEACHER</t>
  </si>
  <si>
    <t>TCHR</t>
  </si>
  <si>
    <t>CHUI MANUFACTURERS GROUP</t>
  </si>
  <si>
    <t>00200</t>
  </si>
  <si>
    <t>SOMALIA</t>
  </si>
  <si>
    <t>SO</t>
  </si>
  <si>
    <t>SULTAN HAMUD</t>
  </si>
  <si>
    <t>SMD</t>
  </si>
  <si>
    <t>TAILOR</t>
  </si>
  <si>
    <t>TALR</t>
  </si>
  <si>
    <t>TOP PAK GROUP</t>
  </si>
  <si>
    <t>00199</t>
  </si>
  <si>
    <t>SENEGAL</t>
  </si>
  <si>
    <t>SN</t>
  </si>
  <si>
    <t>SOUTH KINANGOP</t>
  </si>
  <si>
    <t>SKI</t>
  </si>
  <si>
    <t>TREASURY</t>
  </si>
  <si>
    <t>T</t>
  </si>
  <si>
    <t>KENPARK HOLDINGS GROUP</t>
  </si>
  <si>
    <t>00198</t>
  </si>
  <si>
    <t>SAN MARINO</t>
  </si>
  <si>
    <t>SM</t>
  </si>
  <si>
    <t>SIAKAGO</t>
  </si>
  <si>
    <t>SKG</t>
  </si>
  <si>
    <t>SURBODINATE</t>
  </si>
  <si>
    <t>SUBOR</t>
  </si>
  <si>
    <t>KENPLAST INDUSTRIES GROUP</t>
  </si>
  <si>
    <t>00197</t>
  </si>
  <si>
    <t>SIERRA LEONE</t>
  </si>
  <si>
    <t>SL</t>
  </si>
  <si>
    <t>SIGOR</t>
  </si>
  <si>
    <t>SGR</t>
  </si>
  <si>
    <t>STUDENT</t>
  </si>
  <si>
    <t>STUDT</t>
  </si>
  <si>
    <t>NAILS AND STEELS PRODUCTS LTD</t>
  </si>
  <si>
    <t>00196</t>
  </si>
  <si>
    <t>SOUTH KOREA</t>
  </si>
  <si>
    <t>SK</t>
  </si>
  <si>
    <t>SELIGENSTADT</t>
  </si>
  <si>
    <t>SEL</t>
  </si>
  <si>
    <t>STORE KEEPER</t>
  </si>
  <si>
    <t>STRKP</t>
  </si>
  <si>
    <t>APEX STEEL LTD GROUP</t>
  </si>
  <si>
    <t>00195</t>
  </si>
  <si>
    <t>SVALBARD AND JAN MAYEN ISLANDS</t>
  </si>
  <si>
    <t>SJ</t>
  </si>
  <si>
    <t>RUIRU</t>
  </si>
  <si>
    <t>RRU</t>
  </si>
  <si>
    <t>STOCK BROKER</t>
  </si>
  <si>
    <t>STKBR</t>
  </si>
  <si>
    <t>00194</t>
  </si>
  <si>
    <t>SLOVENIA</t>
  </si>
  <si>
    <t>SI</t>
  </si>
  <si>
    <t>RUNYENJES</t>
  </si>
  <si>
    <t>RNJ</t>
  </si>
  <si>
    <t>STDNT</t>
  </si>
  <si>
    <t>STARFREIGHT LTD GROUP</t>
  </si>
  <si>
    <t>00193</t>
  </si>
  <si>
    <t>ST. HELENA</t>
  </si>
  <si>
    <t>SH</t>
  </si>
  <si>
    <t>RONGAI</t>
  </si>
  <si>
    <t>RNG</t>
  </si>
  <si>
    <t>SURVEYORS</t>
  </si>
  <si>
    <t>SRVYS</t>
  </si>
  <si>
    <t>PREMIER TRADING CO LTD</t>
  </si>
  <si>
    <t>00192</t>
  </si>
  <si>
    <t>SINGAPORE</t>
  </si>
  <si>
    <t>SG</t>
  </si>
  <si>
    <t>ROCKVILLE</t>
  </si>
  <si>
    <t>RKV</t>
  </si>
  <si>
    <t>SPORTS TRAINING</t>
  </si>
  <si>
    <t>SPTRG</t>
  </si>
  <si>
    <t>H. YOUNG &amp; CO (EA) LTD GROUP</t>
  </si>
  <si>
    <t>00191</t>
  </si>
  <si>
    <t>SWEDEN</t>
  </si>
  <si>
    <t>SE</t>
  </si>
  <si>
    <t>RANGWE</t>
  </si>
  <si>
    <t>RGW</t>
  </si>
  <si>
    <t>SPORTS/PROFESSIONAL SPORTS</t>
  </si>
  <si>
    <t>SPORT</t>
  </si>
  <si>
    <t>CRESCENT GROUP</t>
  </si>
  <si>
    <t>00190</t>
  </si>
  <si>
    <t>SEYCHELLES</t>
  </si>
  <si>
    <t>SC</t>
  </si>
  <si>
    <t>RONGO</t>
  </si>
  <si>
    <t>RGO</t>
  </si>
  <si>
    <t>SAW MILLS/ DISTRIBUTORS</t>
  </si>
  <si>
    <t>SML</t>
  </si>
  <si>
    <t>OKWARO GROUP</t>
  </si>
  <si>
    <t>00189</t>
  </si>
  <si>
    <t>SLOLOMON ISLANDS</t>
  </si>
  <si>
    <t>SB</t>
  </si>
  <si>
    <t>RODI KOPANY</t>
  </si>
  <si>
    <t>RDP</t>
  </si>
  <si>
    <t>SHOEMAKER</t>
  </si>
  <si>
    <t>SMKR</t>
  </si>
  <si>
    <t>WEBUYE GROUP</t>
  </si>
  <si>
    <t>00188</t>
  </si>
  <si>
    <t>RWANDA</t>
  </si>
  <si>
    <t>RW</t>
  </si>
  <si>
    <t>RALEIGH</t>
  </si>
  <si>
    <t>RAL</t>
  </si>
  <si>
    <t>SELF EMPLOYED</t>
  </si>
  <si>
    <t>SLFEP</t>
  </si>
  <si>
    <t>SHAJANAND GROUP</t>
  </si>
  <si>
    <t>00187</t>
  </si>
  <si>
    <t>RUSSIAN FEDERATION</t>
  </si>
  <si>
    <t>RU</t>
  </si>
  <si>
    <t>PORTSMOUTH</t>
  </si>
  <si>
    <t>PTM</t>
  </si>
  <si>
    <t>SIGN WRITERS</t>
  </si>
  <si>
    <t>SGNWR</t>
  </si>
  <si>
    <t>HAYER GROUP</t>
  </si>
  <si>
    <t>00186</t>
  </si>
  <si>
    <t>ROMANIA</t>
  </si>
  <si>
    <t>RO</t>
  </si>
  <si>
    <t>PERTH</t>
  </si>
  <si>
    <t>PRT</t>
  </si>
  <si>
    <t>SECURITY PERSONNEL</t>
  </si>
  <si>
    <t>SECPL</t>
  </si>
  <si>
    <t>DEVKI GROUP</t>
  </si>
  <si>
    <t>00185</t>
  </si>
  <si>
    <t>REUNION</t>
  </si>
  <si>
    <t>RE</t>
  </si>
  <si>
    <t>PARIS</t>
  </si>
  <si>
    <t>PRS</t>
  </si>
  <si>
    <t>SECURITY SERVICES</t>
  </si>
  <si>
    <t>SEC</t>
  </si>
  <si>
    <t>PREMIER TRADING LTD GROUP</t>
  </si>
  <si>
    <t>00184</t>
  </si>
  <si>
    <t>QATAR</t>
  </si>
  <si>
    <t>QA</t>
  </si>
  <si>
    <t>PORT VICTORIA</t>
  </si>
  <si>
    <t>POR</t>
  </si>
  <si>
    <t>SOCIAL WORKER</t>
  </si>
  <si>
    <t>SCWKR</t>
  </si>
  <si>
    <t>FASHION 99 LTD GROUP</t>
  </si>
  <si>
    <t>00183</t>
  </si>
  <si>
    <t>PANAMA CANAL ZONE</t>
  </si>
  <si>
    <t>PZ</t>
  </si>
  <si>
    <t>PANAMA</t>
  </si>
  <si>
    <t>PNC</t>
  </si>
  <si>
    <t>SECURITY GUARD</t>
  </si>
  <si>
    <t>SCTRG</t>
  </si>
  <si>
    <t>IRRICO INTERNATIONAL LTD GROUP</t>
  </si>
  <si>
    <t>00182</t>
  </si>
  <si>
    <t>PARAGUAY</t>
  </si>
  <si>
    <t>PY</t>
  </si>
  <si>
    <t>OYUGIS</t>
  </si>
  <si>
    <t>OYS</t>
  </si>
  <si>
    <t>RETIREE</t>
  </si>
  <si>
    <t>RTREE</t>
  </si>
  <si>
    <t>COMMCARRIER SATELLITE SERVICES LTD GROUP</t>
  </si>
  <si>
    <t>00181</t>
  </si>
  <si>
    <t>PALAU</t>
  </si>
  <si>
    <t>PW</t>
  </si>
  <si>
    <t>OTHAYA</t>
  </si>
  <si>
    <t>OTY</t>
  </si>
  <si>
    <t>RETAIL TRADER</t>
  </si>
  <si>
    <t>RTLTR</t>
  </si>
  <si>
    <t>QUALITY TRUCKS &amp;  EQUIPMENT LTD GROUP</t>
  </si>
  <si>
    <t>00180</t>
  </si>
  <si>
    <t>PORTUGAL</t>
  </si>
  <si>
    <t>PT</t>
  </si>
  <si>
    <t>OTARO</t>
  </si>
  <si>
    <t>OTR</t>
  </si>
  <si>
    <t>RESEARCHER</t>
  </si>
  <si>
    <t>RSRCH</t>
  </si>
  <si>
    <t>DELTA CORP EA LIMITED GROUP</t>
  </si>
  <si>
    <t>00179</t>
  </si>
  <si>
    <t>PALESTINIAN TERRITORY OCCUPIED</t>
  </si>
  <si>
    <t>PS</t>
  </si>
  <si>
    <t>OTHORO</t>
  </si>
  <si>
    <t>OTH</t>
  </si>
  <si>
    <t>RANGER</t>
  </si>
  <si>
    <t>RNGER</t>
  </si>
  <si>
    <t>RAMIS PROPERTIES LTD GROUP</t>
  </si>
  <si>
    <t>00178</t>
  </si>
  <si>
    <t>PUERTO RICO</t>
  </si>
  <si>
    <t>PR</t>
  </si>
  <si>
    <t>ONTARIO</t>
  </si>
  <si>
    <t>ONT</t>
  </si>
  <si>
    <t>RECEPTIONIST/SECRETARY</t>
  </si>
  <si>
    <t>RESEC</t>
  </si>
  <si>
    <t>NAILA EBRAHIM GANI</t>
  </si>
  <si>
    <t>00177</t>
  </si>
  <si>
    <t>PITCAIRN</t>
  </si>
  <si>
    <t>PN</t>
  </si>
  <si>
    <t>OKIA</t>
  </si>
  <si>
    <t>OKI</t>
  </si>
  <si>
    <t>REAL ESTATE BROKER</t>
  </si>
  <si>
    <t>RELBR</t>
  </si>
  <si>
    <t>SURGHIPHARM LTD GROUP</t>
  </si>
  <si>
    <t>00176</t>
  </si>
  <si>
    <t>SAINT PIERRE AND MIQUELON</t>
  </si>
  <si>
    <t>PM</t>
  </si>
  <si>
    <t>NYAMIRA</t>
  </si>
  <si>
    <t>NYM</t>
  </si>
  <si>
    <t>REHABILITATION CENTRE</t>
  </si>
  <si>
    <t>REHAB</t>
  </si>
  <si>
    <t>PISU &amp; CO LTD GROUP</t>
  </si>
  <si>
    <t>00175</t>
  </si>
  <si>
    <t>POLAND</t>
  </si>
  <si>
    <t>PL</t>
  </si>
  <si>
    <t>NEW YORK</t>
  </si>
  <si>
    <t>NYC</t>
  </si>
  <si>
    <t>REFRIGIRATION AND AIR CONDITIONING</t>
  </si>
  <si>
    <t>REF</t>
  </si>
  <si>
    <t>METAL CROWNS LTD GROUP</t>
  </si>
  <si>
    <t>00174</t>
  </si>
  <si>
    <t>PAKISTAN</t>
  </si>
  <si>
    <t>NEW DELHI</t>
  </si>
  <si>
    <t>NWL</t>
  </si>
  <si>
    <t>REAL ESTATE AGENT</t>
  </si>
  <si>
    <t>REAGN</t>
  </si>
  <si>
    <t>UKWALA PROCUMENT LTD GROUP</t>
  </si>
  <si>
    <t>00173</t>
  </si>
  <si>
    <t>PHILIPPINES</t>
  </si>
  <si>
    <t>PH</t>
  </si>
  <si>
    <t>NAIVASHA</t>
  </si>
  <si>
    <t>NVS</t>
  </si>
  <si>
    <t>RADIO/TELEVISION ANNOUNCER</t>
  </si>
  <si>
    <t>RDTVA</t>
  </si>
  <si>
    <t>ARBOR LTD GROUP</t>
  </si>
  <si>
    <t>00172</t>
  </si>
  <si>
    <t>PAPUA NEW GUINEA</t>
  </si>
  <si>
    <t>PG</t>
  </si>
  <si>
    <t>NANYUKI</t>
  </si>
  <si>
    <t>NUK</t>
  </si>
  <si>
    <t>QUALITY CONTROL</t>
  </si>
  <si>
    <t>QLTCT</t>
  </si>
  <si>
    <t>SOROYA INVESTMENTS LTD GROUP</t>
  </si>
  <si>
    <t>00171</t>
  </si>
  <si>
    <t>FRENCH POLYNESIA</t>
  </si>
  <si>
    <t>PF</t>
  </si>
  <si>
    <t>NAROK</t>
  </si>
  <si>
    <t>NRK</t>
  </si>
  <si>
    <t>PETROLEUM DEALER</t>
  </si>
  <si>
    <t>PTRDL</t>
  </si>
  <si>
    <t>AGRO-IRRIGATION AND PUMP SERVICES LTD GROUP</t>
  </si>
  <si>
    <t>00170</t>
  </si>
  <si>
    <t>PERU</t>
  </si>
  <si>
    <t>PE</t>
  </si>
  <si>
    <t>NAIROBI</t>
  </si>
  <si>
    <t>NRB</t>
  </si>
  <si>
    <t>PHOTOGRAPHER</t>
  </si>
  <si>
    <t>PTGPR</t>
  </si>
  <si>
    <t>ABCOS INDUSTRIAL CO LTD GROUP</t>
  </si>
  <si>
    <t>00169</t>
  </si>
  <si>
    <t>PA</t>
  </si>
  <si>
    <t>NAKURU</t>
  </si>
  <si>
    <t>NKU</t>
  </si>
  <si>
    <t>PSYCHOLOGIST</t>
  </si>
  <si>
    <t>PSYC</t>
  </si>
  <si>
    <t>HARLEYS LTD GROUP</t>
  </si>
  <si>
    <t>00168</t>
  </si>
  <si>
    <t>OMAN</t>
  </si>
  <si>
    <t>OM</t>
  </si>
  <si>
    <t>NORTH KINANGOP</t>
  </si>
  <si>
    <t>NKI</t>
  </si>
  <si>
    <t>PRINTING AND STATIONERY</t>
  </si>
  <si>
    <t>PRTST</t>
  </si>
  <si>
    <t>LEE CONSTRUCTION LTD GROUP</t>
  </si>
  <si>
    <t>00167</t>
  </si>
  <si>
    <t>NEW ZEALAND</t>
  </si>
  <si>
    <t>NZ</t>
  </si>
  <si>
    <t>NKUBU</t>
  </si>
  <si>
    <t>NKB</t>
  </si>
  <si>
    <t>PORTER</t>
  </si>
  <si>
    <t>PRTER</t>
  </si>
  <si>
    <t>PABARI GROUP</t>
  </si>
  <si>
    <t>00166</t>
  </si>
  <si>
    <t>NIUE</t>
  </si>
  <si>
    <t>NU</t>
  </si>
  <si>
    <t>NJORO</t>
  </si>
  <si>
    <t>NJR</t>
  </si>
  <si>
    <t>PROCUMENT</t>
  </si>
  <si>
    <t>PROMT</t>
  </si>
  <si>
    <t>G.I. HOLDINGS GROUP</t>
  </si>
  <si>
    <t>00165</t>
  </si>
  <si>
    <t>NAURU</t>
  </si>
  <si>
    <t>NR</t>
  </si>
  <si>
    <t>NYAHURURU</t>
  </si>
  <si>
    <t>NHR</t>
  </si>
  <si>
    <t>PHARMACIST</t>
  </si>
  <si>
    <t>PRMCT</t>
  </si>
  <si>
    <t xml:space="preserve">NIPSAN GROUP				</t>
  </si>
  <si>
    <t>00164</t>
  </si>
  <si>
    <t>NEPAL</t>
  </si>
  <si>
    <t>NP</t>
  </si>
  <si>
    <t>NGONG</t>
  </si>
  <si>
    <t>NGO</t>
  </si>
  <si>
    <t>PROFESSIONAL CLEANERS</t>
  </si>
  <si>
    <t>PRFCL</t>
  </si>
  <si>
    <t xml:space="preserve">TASHA ENTERPRISES GROUP			</t>
  </si>
  <si>
    <t>00163</t>
  </si>
  <si>
    <t>NORWAY</t>
  </si>
  <si>
    <t>NUNGUNI</t>
  </si>
  <si>
    <t>NGN</t>
  </si>
  <si>
    <t>PUBLIC RELATIONS &amp; ADVERTISING</t>
  </si>
  <si>
    <t>PR&amp;AD</t>
  </si>
  <si>
    <t xml:space="preserve">ANJARWALLA &amp; KHANNA GRP			</t>
  </si>
  <si>
    <t>00162</t>
  </si>
  <si>
    <t>NETHERLANDS</t>
  </si>
  <si>
    <t>NL</t>
  </si>
  <si>
    <t>NGIYA</t>
  </si>
  <si>
    <t>NGI</t>
  </si>
  <si>
    <t>POLICE</t>
  </si>
  <si>
    <t>POLCE</t>
  </si>
  <si>
    <t xml:space="preserve">ALPINE COOLERS GROUP			</t>
  </si>
  <si>
    <t>00161</t>
  </si>
  <si>
    <t>NICARAGUA</t>
  </si>
  <si>
    <t>NI</t>
  </si>
  <si>
    <t>NGONG HILLS</t>
  </si>
  <si>
    <t>NGH</t>
  </si>
  <si>
    <t>POLITICIAN</t>
  </si>
  <si>
    <t>PLTCN</t>
  </si>
  <si>
    <t xml:space="preserve">IDEAL MANUFACTURING GROUP		</t>
  </si>
  <si>
    <t>00160</t>
  </si>
  <si>
    <t>NIGERIA</t>
  </si>
  <si>
    <t>NG</t>
  </si>
  <si>
    <t>NGECHA</t>
  </si>
  <si>
    <t>NGC</t>
  </si>
  <si>
    <t>PLUMBER</t>
  </si>
  <si>
    <t>PLMBR</t>
  </si>
  <si>
    <t xml:space="preserve">RED HILL GROUP				</t>
  </si>
  <si>
    <t>00159</t>
  </si>
  <si>
    <t>NORFOLK ISLAND</t>
  </si>
  <si>
    <t>NF</t>
  </si>
  <si>
    <t>NYERI</t>
  </si>
  <si>
    <t>NER</t>
  </si>
  <si>
    <t>PILOT</t>
  </si>
  <si>
    <t xml:space="preserve">PRIGAL GROUP				</t>
  </si>
  <si>
    <t>00158</t>
  </si>
  <si>
    <t>NIGER</t>
  </si>
  <si>
    <t>NE</t>
  </si>
  <si>
    <t>NANDI HILLS</t>
  </si>
  <si>
    <t>NDH</t>
  </si>
  <si>
    <t>PHTGR</t>
  </si>
  <si>
    <t xml:space="preserve">EALING GROUP				</t>
  </si>
  <si>
    <t>00157</t>
  </si>
  <si>
    <t>NEW CALEDONIA</t>
  </si>
  <si>
    <t>NC</t>
  </si>
  <si>
    <t>NDALU</t>
  </si>
  <si>
    <t>NDA</t>
  </si>
  <si>
    <t>PUBLISHER</t>
  </si>
  <si>
    <t>PBLSH</t>
  </si>
  <si>
    <t xml:space="preserve">STAINLESS STEEL GROUP			</t>
  </si>
  <si>
    <t>00156</t>
  </si>
  <si>
    <t>NAMIBIA</t>
  </si>
  <si>
    <t>NYAMBUNWA</t>
  </si>
  <si>
    <t>NBN</t>
  </si>
  <si>
    <t>PERSONAL ASSISTANT</t>
  </si>
  <si>
    <t>PASS</t>
  </si>
  <si>
    <t xml:space="preserve">NU-LEAF GROUP				</t>
  </si>
  <si>
    <t>00155</t>
  </si>
  <si>
    <t>MOZAMBIQUE</t>
  </si>
  <si>
    <t>MZ</t>
  </si>
  <si>
    <t>NASHUA</t>
  </si>
  <si>
    <t>NAS</t>
  </si>
  <si>
    <t>PAINTER</t>
  </si>
  <si>
    <t>PAINT</t>
  </si>
  <si>
    <t xml:space="preserve">GLOBAL FREIGHT GROUP			</t>
  </si>
  <si>
    <t>00154</t>
  </si>
  <si>
    <t>MEXICO</t>
  </si>
  <si>
    <t>MX</t>
  </si>
  <si>
    <t>MOYALE</t>
  </si>
  <si>
    <t>MYL</t>
  </si>
  <si>
    <t>OPTICIAN</t>
  </si>
  <si>
    <t>OPT</t>
  </si>
  <si>
    <t xml:space="preserve">LUNGA LUNGA HARDWARE GROUP		</t>
  </si>
  <si>
    <t>00153</t>
  </si>
  <si>
    <t>MALAWI</t>
  </si>
  <si>
    <t>MW</t>
  </si>
  <si>
    <t>MVITA</t>
  </si>
  <si>
    <t>MVA</t>
  </si>
  <si>
    <t>OIL REFINERS</t>
  </si>
  <si>
    <t>OILRF</t>
  </si>
  <si>
    <t xml:space="preserve">STAINLESS STEEL PRODUCTS LTD GROUP	</t>
  </si>
  <si>
    <t>00152</t>
  </si>
  <si>
    <t>MALDIVES</t>
  </si>
  <si>
    <t>MV</t>
  </si>
  <si>
    <t>MUTUMBU</t>
  </si>
  <si>
    <t>MUT</t>
  </si>
  <si>
    <t>NURSE</t>
  </si>
  <si>
    <t xml:space="preserve">KENYA MATCHES LTD GROUP			</t>
  </si>
  <si>
    <t>00151</t>
  </si>
  <si>
    <t>MAURITIUS</t>
  </si>
  <si>
    <t>MU</t>
  </si>
  <si>
    <t>MUMIAS</t>
  </si>
  <si>
    <t>MUS</t>
  </si>
  <si>
    <t>NUTRITIONIST</t>
  </si>
  <si>
    <t>NTNST</t>
  </si>
  <si>
    <t xml:space="preserve">ASHBHU GROUP				</t>
  </si>
  <si>
    <t>00150</t>
  </si>
  <si>
    <t>MALTA</t>
  </si>
  <si>
    <t>MT</t>
  </si>
  <si>
    <t>MUMBAI</t>
  </si>
  <si>
    <t>MUM</t>
  </si>
  <si>
    <t>METEOROLOGIST</t>
  </si>
  <si>
    <t>MTRGT</t>
  </si>
  <si>
    <t xml:space="preserve">MITS ELECTRICAL COMPANY LTD GROUP	</t>
  </si>
  <si>
    <t>00149</t>
  </si>
  <si>
    <t>MONTSERRAT</t>
  </si>
  <si>
    <t>MS</t>
  </si>
  <si>
    <t>MUHORONI</t>
  </si>
  <si>
    <t>MUH</t>
  </si>
  <si>
    <t>MOTOR DEALERS</t>
  </si>
  <si>
    <t>MTRDL</t>
  </si>
  <si>
    <t xml:space="preserve">MARAKWET HOLDINGS GROUP			</t>
  </si>
  <si>
    <t>00148</t>
  </si>
  <si>
    <t>MAURITANIA</t>
  </si>
  <si>
    <t>MATUU</t>
  </si>
  <si>
    <t>MTQ</t>
  </si>
  <si>
    <t>METAL MANUFACTURERS</t>
  </si>
  <si>
    <t>MTLMF</t>
  </si>
  <si>
    <t xml:space="preserve">AGRI INVESMENTS LTD GROUP	</t>
  </si>
  <si>
    <t>00147</t>
  </si>
  <si>
    <t>MARTINIQUE</t>
  </si>
  <si>
    <t>MQ</t>
  </si>
  <si>
    <t>MASENO</t>
  </si>
  <si>
    <t>MSN</t>
  </si>
  <si>
    <t>METAL FABRICATORS</t>
  </si>
  <si>
    <t>MTLFR</t>
  </si>
  <si>
    <t xml:space="preserve">STARPACK GROUP				</t>
  </si>
  <si>
    <t>00146</t>
  </si>
  <si>
    <t>NOTHERN MARIANA ISLANDS</t>
  </si>
  <si>
    <t>MP</t>
  </si>
  <si>
    <t>MASII</t>
  </si>
  <si>
    <t>MSI</t>
  </si>
  <si>
    <t>MESSENGER</t>
  </si>
  <si>
    <t>MSGER</t>
  </si>
  <si>
    <t xml:space="preserve">PALL SINGH BACHU GROUP			</t>
  </si>
  <si>
    <t>00145</t>
  </si>
  <si>
    <t>MACAU</t>
  </si>
  <si>
    <t>MO</t>
  </si>
  <si>
    <t>MOSHI</t>
  </si>
  <si>
    <t>MSH</t>
  </si>
  <si>
    <t>MUSICIAN</t>
  </si>
  <si>
    <t>MSCN</t>
  </si>
  <si>
    <t xml:space="preserve">PRIME MERCHANDISE GROUP			</t>
  </si>
  <si>
    <t>00144</t>
  </si>
  <si>
    <t>MANGOLIA</t>
  </si>
  <si>
    <t>MN</t>
  </si>
  <si>
    <t>MASINGA</t>
  </si>
  <si>
    <t>MSG</t>
  </si>
  <si>
    <t>MARKETER</t>
  </si>
  <si>
    <t>MRKTR</t>
  </si>
  <si>
    <t xml:space="preserve">SHIMBA GROUP				</t>
  </si>
  <si>
    <t>00143</t>
  </si>
  <si>
    <t>MYANMAR -BURMA</t>
  </si>
  <si>
    <t>MM</t>
  </si>
  <si>
    <t>MUSANDA</t>
  </si>
  <si>
    <t>MSD</t>
  </si>
  <si>
    <t>MANUFACTURES OF LEATHER PRODUCTS</t>
  </si>
  <si>
    <t>MOL</t>
  </si>
  <si>
    <t xml:space="preserve">POOJA GROUP				</t>
  </si>
  <si>
    <t>00142</t>
  </si>
  <si>
    <t>MALAYSIA</t>
  </si>
  <si>
    <t>ML</t>
  </si>
  <si>
    <t>MOMBASA</t>
  </si>
  <si>
    <t>MSA</t>
  </si>
  <si>
    <t>MODEL/MODELLING</t>
  </si>
  <si>
    <t>MODEL</t>
  </si>
  <si>
    <t xml:space="preserve">FEATHER GARMENTS/ALARMAX GROUP		</t>
  </si>
  <si>
    <t>00141</t>
  </si>
  <si>
    <t>MACEDONIA -THE FORMAL YUGOSLAV REPUBIC.</t>
  </si>
  <si>
    <t>MK</t>
  </si>
  <si>
    <t>MURANGA</t>
  </si>
  <si>
    <t>MRX</t>
  </si>
  <si>
    <t>MANUFACTURERS OF RUBBER</t>
  </si>
  <si>
    <t>MNR</t>
  </si>
  <si>
    <t xml:space="preserve">NEDILEX GROUP				</t>
  </si>
  <si>
    <t>00140</t>
  </si>
  <si>
    <t>MARSHALL ISLANDS</t>
  </si>
  <si>
    <t>MH</t>
  </si>
  <si>
    <t>MERU</t>
  </si>
  <si>
    <t>MRU</t>
  </si>
  <si>
    <t>MANUFACTURER OF PHARMACEUTICAL PRODUCTS</t>
  </si>
  <si>
    <t>MNFPH</t>
  </si>
  <si>
    <t xml:space="preserve">SANYO ARMCO GROUP OF CO.		</t>
  </si>
  <si>
    <t>00139</t>
  </si>
  <si>
    <t>MADAGASCAR</t>
  </si>
  <si>
    <t>MG</t>
  </si>
  <si>
    <t>MARAGUA</t>
  </si>
  <si>
    <t>MRG</t>
  </si>
  <si>
    <t>MANUFACTURERS OF PACKAGING MATERIALS</t>
  </si>
  <si>
    <t>MNF</t>
  </si>
  <si>
    <t xml:space="preserve">KIRA GENERAL GROUP.			</t>
  </si>
  <si>
    <t>00138</t>
  </si>
  <si>
    <t>IMF</t>
  </si>
  <si>
    <t>MF</t>
  </si>
  <si>
    <t>MONTGOMERY</t>
  </si>
  <si>
    <t>MON</t>
  </si>
  <si>
    <t>MARKET RESEARCH ANALYST</t>
  </si>
  <si>
    <t>MKTRA</t>
  </si>
  <si>
    <t xml:space="preserve">SCHOOL EQUIPMENT CENTRE GROUP		</t>
  </si>
  <si>
    <t>00137</t>
  </si>
  <si>
    <t>MOLDOVA REPUBLIC OF</t>
  </si>
  <si>
    <t>MD</t>
  </si>
  <si>
    <t>MBUMBUNI</t>
  </si>
  <si>
    <t>MMB</t>
  </si>
  <si>
    <t>MINOR</t>
  </si>
  <si>
    <t xml:space="preserve">TRITON NETWORK GROUP OF CO.		</t>
  </si>
  <si>
    <t>00136</t>
  </si>
  <si>
    <t>MONACO</t>
  </si>
  <si>
    <t>MC</t>
  </si>
  <si>
    <t>MOLO</t>
  </si>
  <si>
    <t>MLO</t>
  </si>
  <si>
    <t>MINING &amp; QUARRYING</t>
  </si>
  <si>
    <t>MINNG</t>
  </si>
  <si>
    <t xml:space="preserve">PROCTOR &amp; ALLAN GROUP OF CO.		</t>
  </si>
  <si>
    <t>00135</t>
  </si>
  <si>
    <t>LIBYAN ARAB JAMAHIRYA -LIBYA</t>
  </si>
  <si>
    <t>LY</t>
  </si>
  <si>
    <t>MARALAL</t>
  </si>
  <si>
    <t>MLL</t>
  </si>
  <si>
    <t>MILLERS</t>
  </si>
  <si>
    <t>MILRS</t>
  </si>
  <si>
    <t xml:space="preserve">BROTHER SHIRTS GROUP OF CO.		</t>
  </si>
  <si>
    <t>00134</t>
  </si>
  <si>
    <t>LATVIA</t>
  </si>
  <si>
    <t>LV</t>
  </si>
  <si>
    <t>MAKUENI</t>
  </si>
  <si>
    <t>MKN</t>
  </si>
  <si>
    <t>MANUFACTURER OF TEXTILES</t>
  </si>
  <si>
    <t>MFRTX</t>
  </si>
  <si>
    <t xml:space="preserve">KINGSWAY GROUP				</t>
  </si>
  <si>
    <t>00133</t>
  </si>
  <si>
    <t>LUXEMBOURG</t>
  </si>
  <si>
    <t>LU</t>
  </si>
  <si>
    <t>MARIAKANI</t>
  </si>
  <si>
    <t>MKI</t>
  </si>
  <si>
    <t>MANUFACTURER OF TOBACCO AND CIGARETTES</t>
  </si>
  <si>
    <t>MFRTB</t>
  </si>
  <si>
    <t xml:space="preserve">GLACIER PRODUCTS GROUP CO.		</t>
  </si>
  <si>
    <t>00132</t>
  </si>
  <si>
    <t>LITHUANIA</t>
  </si>
  <si>
    <t>LT</t>
  </si>
  <si>
    <t>MARSABIT</t>
  </si>
  <si>
    <t>MIT</t>
  </si>
  <si>
    <t>MANUFACTURERS OF STEEL</t>
  </si>
  <si>
    <t>MFRST</t>
  </si>
  <si>
    <t xml:space="preserve">SANSORA INVESTMENTS GROUP CO.		</t>
  </si>
  <si>
    <t>00131</t>
  </si>
  <si>
    <t>LESOTHO</t>
  </si>
  <si>
    <t>LS</t>
  </si>
  <si>
    <t>MINYAMA</t>
  </si>
  <si>
    <t>MIN</t>
  </si>
  <si>
    <t>MANUFACTURERS OF PLASTICS</t>
  </si>
  <si>
    <t>MFRPL</t>
  </si>
  <si>
    <t xml:space="preserve">WANJAO ESTATES GROUP CO.		</t>
  </si>
  <si>
    <t>00130</t>
  </si>
  <si>
    <t>LIBERIA</t>
  </si>
  <si>
    <t>LR</t>
  </si>
  <si>
    <t>MWINGI</t>
  </si>
  <si>
    <t>MII</t>
  </si>
  <si>
    <t>MANUFACTURERS OF MATCH STICKS AND LIGHTERS</t>
  </si>
  <si>
    <t>MFRML</t>
  </si>
  <si>
    <t xml:space="preserve">TEXLON GROUP OF CO.			</t>
  </si>
  <si>
    <t>00129</t>
  </si>
  <si>
    <t>SRI LANKA</t>
  </si>
  <si>
    <t>LK</t>
  </si>
  <si>
    <t>MIGORI</t>
  </si>
  <si>
    <t>MGR</t>
  </si>
  <si>
    <t>MANUFACTURER OF MACHINES</t>
  </si>
  <si>
    <t>MFRMC</t>
  </si>
  <si>
    <t xml:space="preserve">JAGAT SINGH &amp; SONS GROUP OF CO.		</t>
  </si>
  <si>
    <t>00128</t>
  </si>
  <si>
    <t>LIECHTENSTEIN</t>
  </si>
  <si>
    <t>LI</t>
  </si>
  <si>
    <t>MARAGOLI</t>
  </si>
  <si>
    <t>MGO</t>
  </si>
  <si>
    <t>BNP PARIBAS (SUISSE) SA</t>
  </si>
  <si>
    <t>BPPB</t>
  </si>
  <si>
    <t>MANUFACTURER OF GLASS</t>
  </si>
  <si>
    <t>MFRGL</t>
  </si>
  <si>
    <t xml:space="preserve">UNITED FOOTWEAR GROUP OF CO.		</t>
  </si>
  <si>
    <t>00127</t>
  </si>
  <si>
    <t>SAINT. LUCIA</t>
  </si>
  <si>
    <t>LC</t>
  </si>
  <si>
    <t>MOGOGOSIEK</t>
  </si>
  <si>
    <t>MGG</t>
  </si>
  <si>
    <t>FAULU MICROFINANCE BANK</t>
  </si>
  <si>
    <t>79</t>
  </si>
  <si>
    <t>MANUFACTURERS OF ARTIFACTS</t>
  </si>
  <si>
    <t>MFRCC</t>
  </si>
  <si>
    <t xml:space="preserve">PRIDE POWER PROPERTIES GROUP OF CO	</t>
  </si>
  <si>
    <t>00126</t>
  </si>
  <si>
    <t>LEBNON</t>
  </si>
  <si>
    <t>LB</t>
  </si>
  <si>
    <t>MAGADI</t>
  </si>
  <si>
    <t>MGD</t>
  </si>
  <si>
    <t>YES BANK (MUMBAI)</t>
  </si>
  <si>
    <t>YESM</t>
  </si>
  <si>
    <t>MANUFACTURERS OF GLUE</t>
  </si>
  <si>
    <t>MFGLU</t>
  </si>
  <si>
    <t xml:space="preserve">SR FLATS GROUP				</t>
  </si>
  <si>
    <t>00125</t>
  </si>
  <si>
    <t>LAO PEOPLES DEMOCRATIC REPUBLIC</t>
  </si>
  <si>
    <t>LA</t>
  </si>
  <si>
    <t>METTMENHASLI</t>
  </si>
  <si>
    <t>MET</t>
  </si>
  <si>
    <t>ING BELGIUM NV/SA</t>
  </si>
  <si>
    <t>BBRU</t>
  </si>
  <si>
    <t>MANUFACTURE OF COSMETICS</t>
  </si>
  <si>
    <t>MFGCM</t>
  </si>
  <si>
    <t xml:space="preserve">INTERFASHIONS GARMENTS GROUP		</t>
  </si>
  <si>
    <t>00124</t>
  </si>
  <si>
    <t>KAZAKISTAN</t>
  </si>
  <si>
    <t>KZ</t>
  </si>
  <si>
    <t>MANDERA</t>
  </si>
  <si>
    <t>MEA</t>
  </si>
  <si>
    <t>MASHREQBANK PSC.</t>
  </si>
  <si>
    <t>BOML</t>
  </si>
  <si>
    <t>MANUFACTURERS OF CONCRETE</t>
  </si>
  <si>
    <t>MFC</t>
  </si>
  <si>
    <t xml:space="preserve">CROKERY AND UTENSILS GROUP		</t>
  </si>
  <si>
    <t>00123</t>
  </si>
  <si>
    <t>CAYMAN ISLANDS</t>
  </si>
  <si>
    <t>KY</t>
  </si>
  <si>
    <t>MADELEY</t>
  </si>
  <si>
    <t>MDY</t>
  </si>
  <si>
    <t>CREDITO EMILIANO SPA</t>
  </si>
  <si>
    <t>BACR</t>
  </si>
  <si>
    <t>MANUFACTURERS OF ANIMAL FEED</t>
  </si>
  <si>
    <t>MFA</t>
  </si>
  <si>
    <t xml:space="preserve">HALAI GROUP OF COMPANIES		</t>
  </si>
  <si>
    <t>00122</t>
  </si>
  <si>
    <t>KUWAIT</t>
  </si>
  <si>
    <t>KW</t>
  </si>
  <si>
    <t>MADIANY</t>
  </si>
  <si>
    <t>MDN</t>
  </si>
  <si>
    <t>NEDBANK RECONCILIATIONS SERVICES</t>
  </si>
  <si>
    <t>NEDS</t>
  </si>
  <si>
    <t>MEDIA MONITORING AND RESEARCH</t>
  </si>
  <si>
    <t>MEDIA</t>
  </si>
  <si>
    <t xml:space="preserve">KAYDEE GROUP HOLDINGS			</t>
  </si>
  <si>
    <t>00121</t>
  </si>
  <si>
    <t>KOREA  REPUBLIC OF</t>
  </si>
  <si>
    <t>KR</t>
  </si>
  <si>
    <t>MALINDI</t>
  </si>
  <si>
    <t>MDI</t>
  </si>
  <si>
    <t>WELLS FARGO BANK N.A</t>
  </si>
  <si>
    <t>PNBP</t>
  </si>
  <si>
    <t>MEDIA FIRM</t>
  </si>
  <si>
    <t>MEDFM</t>
  </si>
  <si>
    <t xml:space="preserve">ARROW INVESTMENTS GROUP			</t>
  </si>
  <si>
    <t>00120</t>
  </si>
  <si>
    <t>ST KITTS AND NEVIS</t>
  </si>
  <si>
    <t>KN</t>
  </si>
  <si>
    <t>MACHAKOS</t>
  </si>
  <si>
    <t>MCS</t>
  </si>
  <si>
    <t>NORDEA BANK NORGE ASA</t>
  </si>
  <si>
    <t>NDEA</t>
  </si>
  <si>
    <t>MECHANIC</t>
  </si>
  <si>
    <t>MCHNC</t>
  </si>
  <si>
    <t xml:space="preserve">ANDREW KIPTOON GROUP			</t>
  </si>
  <si>
    <t>00119</t>
  </si>
  <si>
    <t>COMOROS</t>
  </si>
  <si>
    <t>KM</t>
  </si>
  <si>
    <t>MBIUNI</t>
  </si>
  <si>
    <t>MBN</t>
  </si>
  <si>
    <t>BAYERISCHE HYPO- UND VEREINSBANK AG. - HYPOVEREINSBANK</t>
  </si>
  <si>
    <t>BHVH</t>
  </si>
  <si>
    <t>MICROBIOLOGIST</t>
  </si>
  <si>
    <t>MCBIO</t>
  </si>
  <si>
    <t xml:space="preserve">MAKINI GROUP				</t>
  </si>
  <si>
    <t>00118</t>
  </si>
  <si>
    <t>KIRIBATI</t>
  </si>
  <si>
    <t>KI</t>
  </si>
  <si>
    <t>MAVINDINI</t>
  </si>
  <si>
    <t>MAV</t>
  </si>
  <si>
    <t>RABOBANK NEDERLAND</t>
  </si>
  <si>
    <t>RABO</t>
  </si>
  <si>
    <t>MASSEUSSE</t>
  </si>
  <si>
    <t>MASSE</t>
  </si>
  <si>
    <t xml:space="preserve">BON TON GROUP				</t>
  </si>
  <si>
    <t>00117</t>
  </si>
  <si>
    <t>COMBODIA</t>
  </si>
  <si>
    <t>KH</t>
  </si>
  <si>
    <t>MASIMBA</t>
  </si>
  <si>
    <t>MAS</t>
  </si>
  <si>
    <t>BNP PARIBAS SA</t>
  </si>
  <si>
    <t>BNPA</t>
  </si>
  <si>
    <t>MASON</t>
  </si>
  <si>
    <t xml:space="preserve">MCINTYRE GROUP				</t>
  </si>
  <si>
    <t>00116</t>
  </si>
  <si>
    <t>KYRGYZSTAN</t>
  </si>
  <si>
    <t>KG</t>
  </si>
  <si>
    <t>MAUA</t>
  </si>
  <si>
    <t>MAA</t>
  </si>
  <si>
    <t>UBI BANCA</t>
  </si>
  <si>
    <t>BLOP</t>
  </si>
  <si>
    <t>LAWYER</t>
  </si>
  <si>
    <t>LWYR</t>
  </si>
  <si>
    <t xml:space="preserve">PLANNING SYSTEMS GROUP			</t>
  </si>
  <si>
    <t>00115</t>
  </si>
  <si>
    <t>KENYA</t>
  </si>
  <si>
    <t>KE</t>
  </si>
  <si>
    <t>LEWISVILLE</t>
  </si>
  <si>
    <t>LWV</t>
  </si>
  <si>
    <t>UNITED BANK OF AFRICA</t>
  </si>
  <si>
    <t>UBA</t>
  </si>
  <si>
    <t>LECTURER</t>
  </si>
  <si>
    <t>LTR</t>
  </si>
  <si>
    <t xml:space="preserve">WANANCHI ONLINE GROUP			</t>
  </si>
  <si>
    <t>00114</t>
  </si>
  <si>
    <t>JAPAN</t>
  </si>
  <si>
    <t>JP</t>
  </si>
  <si>
    <t>LITEIN</t>
  </si>
  <si>
    <t>LTN</t>
  </si>
  <si>
    <t>LIBERTY COMMERCIAL BANK</t>
  </si>
  <si>
    <t>LCB</t>
  </si>
  <si>
    <t>LOSS ASSESSORS</t>
  </si>
  <si>
    <t>LSSAS</t>
  </si>
  <si>
    <t xml:space="preserve">VICTORIA ENTERPRISES GROUP		</t>
  </si>
  <si>
    <t>00113</t>
  </si>
  <si>
    <t>JORDAN</t>
  </si>
  <si>
    <t>JO</t>
  </si>
  <si>
    <t>LOITOKITOK</t>
  </si>
  <si>
    <t>LTK</t>
  </si>
  <si>
    <t>STANDARD CHARTERED BANK LONDON</t>
  </si>
  <si>
    <t>SCGB</t>
  </si>
  <si>
    <t xml:space="preserve"> LIQUOR AND SOFT DRINKS DISTRIBUTORS</t>
  </si>
  <si>
    <t>LQ&amp;SD</t>
  </si>
  <si>
    <t xml:space="preserve">EAST AFRICAN GROWERS GROUP		</t>
  </si>
  <si>
    <t>00112</t>
  </si>
  <si>
    <t>JAMAICA</t>
  </si>
  <si>
    <t>JM</t>
  </si>
  <si>
    <t>LIMURU</t>
  </si>
  <si>
    <t>LMU</t>
  </si>
  <si>
    <t>BARCLAYS BANK PLC</t>
  </si>
  <si>
    <t>BBL</t>
  </si>
  <si>
    <t>LIBRARIAN</t>
  </si>
  <si>
    <t>LBRN</t>
  </si>
  <si>
    <t xml:space="preserve">SYNERGY INDUSTRIAL CREDIT GROUP		</t>
  </si>
  <si>
    <t>00111</t>
  </si>
  <si>
    <t>JERSEY</t>
  </si>
  <si>
    <t>JE</t>
  </si>
  <si>
    <t>LOLGORIAN</t>
  </si>
  <si>
    <t>LLG</t>
  </si>
  <si>
    <t>FIRSTRAND BANK</t>
  </si>
  <si>
    <t>BBPJ</t>
  </si>
  <si>
    <t>JEWELLERS</t>
  </si>
  <si>
    <t>JWLRS</t>
  </si>
  <si>
    <t xml:space="preserve">WEBUYE WHOLESALERS GROUP		</t>
  </si>
  <si>
    <t>00110</t>
  </si>
  <si>
    <t>ITALY</t>
  </si>
  <si>
    <t>IT</t>
  </si>
  <si>
    <t>LONDON</t>
  </si>
  <si>
    <t>LDN</t>
  </si>
  <si>
    <t>BANK OF WESTERN AUSTRALIA</t>
  </si>
  <si>
    <t>BKWA</t>
  </si>
  <si>
    <t>JUDGE</t>
  </si>
  <si>
    <t xml:space="preserve">DOSHI GROUP				</t>
  </si>
  <si>
    <t>00109</t>
  </si>
  <si>
    <t>ISRAEL</t>
  </si>
  <si>
    <t>IS</t>
  </si>
  <si>
    <t>LONDIANI</t>
  </si>
  <si>
    <t>LDI</t>
  </si>
  <si>
    <t>BANK ONE LTD MAURITIUS</t>
  </si>
  <si>
    <t>BKON</t>
  </si>
  <si>
    <t>JOURNALIST</t>
  </si>
  <si>
    <t>JRNLT</t>
  </si>
  <si>
    <t xml:space="preserve">TASHA GROUP				</t>
  </si>
  <si>
    <t>00108</t>
  </si>
  <si>
    <t>IRAN</t>
  </si>
  <si>
    <t>IR</t>
  </si>
  <si>
    <t>LAMU</t>
  </si>
  <si>
    <t>LAU</t>
  </si>
  <si>
    <t>DANSKE BANK A/S</t>
  </si>
  <si>
    <t>DAB</t>
  </si>
  <si>
    <t>JOCKEY</t>
  </si>
  <si>
    <t>JOC</t>
  </si>
  <si>
    <t xml:space="preserve">IMAGING SOLUTIONS GROUP			</t>
  </si>
  <si>
    <t>00107</t>
  </si>
  <si>
    <t>IRAQ</t>
  </si>
  <si>
    <t>IQ</t>
  </si>
  <si>
    <t>LODWAR</t>
  </si>
  <si>
    <t>LAR</t>
  </si>
  <si>
    <t>MAURITIUS COMMERCIAL BANK</t>
  </si>
  <si>
    <t>MCBL</t>
  </si>
  <si>
    <t>JANITOR</t>
  </si>
  <si>
    <t>JANTR</t>
  </si>
  <si>
    <t xml:space="preserve">STYROPLAST GROUP			</t>
  </si>
  <si>
    <t>00106</t>
  </si>
  <si>
    <t>BRITISH INDIAN OCEAN TERRITORY</t>
  </si>
  <si>
    <t>IO</t>
  </si>
  <si>
    <t>KARURI</t>
  </si>
  <si>
    <t>KXR</t>
  </si>
  <si>
    <t>NATIXIS BANK</t>
  </si>
  <si>
    <t>NATX</t>
  </si>
  <si>
    <t>INFORMATION TECHNOLOGY</t>
  </si>
  <si>
    <t>ITPRO</t>
  </si>
  <si>
    <t xml:space="preserve">NALINKUMAR M SHAH GROUP			</t>
  </si>
  <si>
    <t>00105</t>
  </si>
  <si>
    <t>IN</t>
  </si>
  <si>
    <t>KATHONZWENI</t>
  </si>
  <si>
    <t>KTZ</t>
  </si>
  <si>
    <t>JPMORGAN CHASE BANK</t>
  </si>
  <si>
    <t>JPMC</t>
  </si>
  <si>
    <t>INVESTIGATORS</t>
  </si>
  <si>
    <t>INVTR</t>
  </si>
  <si>
    <t xml:space="preserve">EQUIP GROUP				</t>
  </si>
  <si>
    <t>00104</t>
  </si>
  <si>
    <t>ISLE OF MAN</t>
  </si>
  <si>
    <t>IM</t>
  </si>
  <si>
    <t>KITUI</t>
  </si>
  <si>
    <t>KTU</t>
  </si>
  <si>
    <t>HOUSING FINANCE</t>
  </si>
  <si>
    <t>61</t>
  </si>
  <si>
    <t>INVESTORS</t>
  </si>
  <si>
    <t>INVST</t>
  </si>
  <si>
    <t xml:space="preserve">KENAFRIC INDUSTRIES GROUP		</t>
  </si>
  <si>
    <t>00103</t>
  </si>
  <si>
    <t>OTHER FINANCIAL INST</t>
  </si>
  <si>
    <t>II</t>
  </si>
  <si>
    <t>KITALE</t>
  </si>
  <si>
    <t>KTL</t>
  </si>
  <si>
    <t>BANK OF AMERICA</t>
  </si>
  <si>
    <t>BOFA</t>
  </si>
  <si>
    <t>LEARNING INSTITUTION</t>
  </si>
  <si>
    <t>INST</t>
  </si>
  <si>
    <t xml:space="preserve">SOUTH SIOUX FARMS LTD GROUP		</t>
  </si>
  <si>
    <t>00102</t>
  </si>
  <si>
    <t>IRELAND</t>
  </si>
  <si>
    <t>IE</t>
  </si>
  <si>
    <t>KTH</t>
  </si>
  <si>
    <t>BANCA POPOLARE DI SONDRIO</t>
  </si>
  <si>
    <t>POSO</t>
  </si>
  <si>
    <t>INSURANCE</t>
  </si>
  <si>
    <t>INSR</t>
  </si>
  <si>
    <t xml:space="preserve">TRI CLOVER INDUSTRIES GROUP		</t>
  </si>
  <si>
    <t>00101</t>
  </si>
  <si>
    <t>INDONESIA</t>
  </si>
  <si>
    <t>ID</t>
  </si>
  <si>
    <t>KITENGELA</t>
  </si>
  <si>
    <t>KTG</t>
  </si>
  <si>
    <t>SKANDINAVISKA ENSKILDA BANKEN</t>
  </si>
  <si>
    <t>ESSE</t>
  </si>
  <si>
    <t>INDUSTRIALIST</t>
  </si>
  <si>
    <t>INDUS</t>
  </si>
  <si>
    <t xml:space="preserve">JASWANT SINGH MANKU GROUP		</t>
  </si>
  <si>
    <t>00100</t>
  </si>
  <si>
    <t>IFC</t>
  </si>
  <si>
    <t>IC</t>
  </si>
  <si>
    <t>KISERIAN</t>
  </si>
  <si>
    <t>KSR</t>
  </si>
  <si>
    <t>DANSKE BANK AS</t>
  </si>
  <si>
    <t>DABA</t>
  </si>
  <si>
    <t>INSURANCE CLERK</t>
  </si>
  <si>
    <t>INCLK</t>
  </si>
  <si>
    <t xml:space="preserve">ISEME KAMAU &amp; MAEMA ADVOCATES GROUP	</t>
  </si>
  <si>
    <t>00099</t>
  </si>
  <si>
    <t>IDA</t>
  </si>
  <si>
    <t>IA</t>
  </si>
  <si>
    <t>KISUMU</t>
  </si>
  <si>
    <t>KSM</t>
  </si>
  <si>
    <t>SVENSKA HANDELSBANKEN AB</t>
  </si>
  <si>
    <t>HAND</t>
  </si>
  <si>
    <t>IMPORTS &amp; EXPORTS</t>
  </si>
  <si>
    <t>IMPXP</t>
  </si>
  <si>
    <t xml:space="preserve">TEXT BOOK &amp; STATIONERY ARCADE GROUP	</t>
  </si>
  <si>
    <t>00098</t>
  </si>
  <si>
    <t>HUNGARY</t>
  </si>
  <si>
    <t>HU</t>
  </si>
  <si>
    <t>KISII</t>
  </si>
  <si>
    <t>KSI</t>
  </si>
  <si>
    <t>FORTIS BANQUE S.A./N.V.</t>
  </si>
  <si>
    <t>FORT</t>
  </si>
  <si>
    <t>HOUSE WIFE</t>
  </si>
  <si>
    <t>HWF</t>
  </si>
  <si>
    <t xml:space="preserve">KENBRO INDUSTRIES GROUP			</t>
  </si>
  <si>
    <t>00097</t>
  </si>
  <si>
    <t>HAITI</t>
  </si>
  <si>
    <t>HT</t>
  </si>
  <si>
    <t>KARATINA</t>
  </si>
  <si>
    <t>KRT</t>
  </si>
  <si>
    <t>BADEN-WUERTTEMBERGISCHE BANK</t>
  </si>
  <si>
    <t>BWB</t>
  </si>
  <si>
    <t>HOTELIER</t>
  </si>
  <si>
    <t>HTLR</t>
  </si>
  <si>
    <t xml:space="preserve">SINGH RETREAD &amp; MERCURY TYRES GROUP	</t>
  </si>
  <si>
    <t>00096</t>
  </si>
  <si>
    <t>CROATIA</t>
  </si>
  <si>
    <t>HR</t>
  </si>
  <si>
    <t>KERUGOYA</t>
  </si>
  <si>
    <t>KRG</t>
  </si>
  <si>
    <t>UNICREDIT BANK HUNGARY ZRT</t>
  </si>
  <si>
    <t>UBH</t>
  </si>
  <si>
    <t>DEALERS IN HORTICULTURE</t>
  </si>
  <si>
    <t>HTCLF</t>
  </si>
  <si>
    <t xml:space="preserve">JJ OKWARO GROUP				</t>
  </si>
  <si>
    <t>00095</t>
  </si>
  <si>
    <t>HONDURAS</t>
  </si>
  <si>
    <t>HN</t>
  </si>
  <si>
    <t>KAPSABET</t>
  </si>
  <si>
    <t>KPT</t>
  </si>
  <si>
    <t>BANK AUSTRIA CREDITANSTALT AG</t>
  </si>
  <si>
    <t>BAUC</t>
  </si>
  <si>
    <t>HOUSE KEEPER</t>
  </si>
  <si>
    <t>HSKEP</t>
  </si>
  <si>
    <t xml:space="preserve">BISTAR GROUP				</t>
  </si>
  <si>
    <t>00094</t>
  </si>
  <si>
    <t>HEARD AND MCDONALD ISLANDS</t>
  </si>
  <si>
    <t>HM</t>
  </si>
  <si>
    <t>KAPCHENO</t>
  </si>
  <si>
    <t>KPN</t>
  </si>
  <si>
    <t>STANDARD CHARTERED BANK</t>
  </si>
  <si>
    <t>SCBL</t>
  </si>
  <si>
    <t>HOUSE HELP</t>
  </si>
  <si>
    <t>HSEHP</t>
  </si>
  <si>
    <t xml:space="preserve">LAMSONS GROUP				</t>
  </si>
  <si>
    <t>00093</t>
  </si>
  <si>
    <t>HONGKONG</t>
  </si>
  <si>
    <t>HK</t>
  </si>
  <si>
    <t>KORU</t>
  </si>
  <si>
    <t>KOR</t>
  </si>
  <si>
    <t>KBC BANK NV</t>
  </si>
  <si>
    <t>KRED</t>
  </si>
  <si>
    <t>HAIR DRESSER</t>
  </si>
  <si>
    <t>HRDRS</t>
  </si>
  <si>
    <t xml:space="preserve">AGROLINE HAULIERS &amp; DHANJAL GROUP	</t>
  </si>
  <si>
    <t>00092</t>
  </si>
  <si>
    <t>GUYANA</t>
  </si>
  <si>
    <t>GY</t>
  </si>
  <si>
    <t>KOLA</t>
  </si>
  <si>
    <t>KOL</t>
  </si>
  <si>
    <t>THE BANK OF NEWYORK MELLON</t>
  </si>
  <si>
    <t>IRTV</t>
  </si>
  <si>
    <t>HUMAN RESOURCE</t>
  </si>
  <si>
    <t>HMNRS</t>
  </si>
  <si>
    <t xml:space="preserve">NATIONAL PRINTING PRESS GROUP		</t>
  </si>
  <si>
    <t>00091</t>
  </si>
  <si>
    <t>GUINEA-BISSAU</t>
  </si>
  <si>
    <t>GW</t>
  </si>
  <si>
    <t>KONZA</t>
  </si>
  <si>
    <t>KNZ</t>
  </si>
  <si>
    <t>UNICREDIT BANK AG (HYPOVEREINSBANK)</t>
  </si>
  <si>
    <t>HYVE</t>
  </si>
  <si>
    <t>HEALTH SERVICES</t>
  </si>
  <si>
    <t>HLTSV</t>
  </si>
  <si>
    <t xml:space="preserve">SANDALWOOD &amp; BUSY BEE GROUP		</t>
  </si>
  <si>
    <t>00090</t>
  </si>
  <si>
    <t>GUAM</t>
  </si>
  <si>
    <t>GU</t>
  </si>
  <si>
    <t>KANGEMA</t>
  </si>
  <si>
    <t>KNM</t>
  </si>
  <si>
    <t>HABIB AMERICAN BANK</t>
  </si>
  <si>
    <t>HANY</t>
  </si>
  <si>
    <t>HARDWARE AND STEEL MERCHANTS</t>
  </si>
  <si>
    <t>HDW</t>
  </si>
  <si>
    <t xml:space="preserve">DEERFOOT ENTERPRISES GROUP		</t>
  </si>
  <si>
    <t>00089</t>
  </si>
  <si>
    <t>GUATEMALA</t>
  </si>
  <si>
    <t>GT</t>
  </si>
  <si>
    <t>KINANGOP</t>
  </si>
  <si>
    <t>KNG</t>
  </si>
  <si>
    <t>BANCA POPOLARE DI VICENZA SCBA</t>
  </si>
  <si>
    <t>BPVI</t>
  </si>
  <si>
    <t>HARDWARE</t>
  </si>
  <si>
    <t>HDRWR</t>
  </si>
  <si>
    <t xml:space="preserve">SOVEREIGN &amp; CRYSTAL-E GROUP		</t>
  </si>
  <si>
    <t>00088</t>
  </si>
  <si>
    <t>SOUTH GEORGIA AND SOUTH SANDWICH ISLANDS</t>
  </si>
  <si>
    <t>GS</t>
  </si>
  <si>
    <t>KAIMOSI</t>
  </si>
  <si>
    <t>KMS</t>
  </si>
  <si>
    <t>UNICREDIT BANK AUSTRIA AG</t>
  </si>
  <si>
    <t>BKAU</t>
  </si>
  <si>
    <t>HOTEL &amp; LODGES</t>
  </si>
  <si>
    <t>H&amp;LGS</t>
  </si>
  <si>
    <t xml:space="preserve">DODO WORLD &amp; YASHITAKA ENDO GRP		</t>
  </si>
  <si>
    <t>00087</t>
  </si>
  <si>
    <t>GREECE</t>
  </si>
  <si>
    <t>GR</t>
  </si>
  <si>
    <t>KALOLENI</t>
  </si>
  <si>
    <t>KLN</t>
  </si>
  <si>
    <t>BHF-BANK AKIENGESELLSCHAFT</t>
  </si>
  <si>
    <t>BHFB</t>
  </si>
  <si>
    <t>GROCERS</t>
  </si>
  <si>
    <t>GRCRS</t>
  </si>
  <si>
    <t xml:space="preserve">CAPE HOLDING GROUP			</t>
  </si>
  <si>
    <t>00086</t>
  </si>
  <si>
    <t>EQUATORIAL GUINEA</t>
  </si>
  <si>
    <t>GQ</t>
  </si>
  <si>
    <t>KALIMONI</t>
  </si>
  <si>
    <t>KLM</t>
  </si>
  <si>
    <t>BANQUE CANTONALE VAUDOISE</t>
  </si>
  <si>
    <t>BCVL</t>
  </si>
  <si>
    <t>GENERAL MERCHANT</t>
  </si>
  <si>
    <t>GNRMC</t>
  </si>
  <si>
    <t xml:space="preserve">SS JOHWAL GROUP				</t>
  </si>
  <si>
    <t>00085</t>
  </si>
  <si>
    <t>GUADELOUPE</t>
  </si>
  <si>
    <t>GP</t>
  </si>
  <si>
    <t>KILALA</t>
  </si>
  <si>
    <t>KLL</t>
  </si>
  <si>
    <t>BARCLAYS BANK PLC LONDON</t>
  </si>
  <si>
    <t>BARC</t>
  </si>
  <si>
    <t>DEALERS IN GLASSWARE</t>
  </si>
  <si>
    <t>GLSWR</t>
  </si>
  <si>
    <t xml:space="preserve">FOUR-TEN INVESTMENTS GROUP		</t>
  </si>
  <si>
    <t>00084</t>
  </si>
  <si>
    <t>GUINEA</t>
  </si>
  <si>
    <t>GN</t>
  </si>
  <si>
    <t>KILGORIS</t>
  </si>
  <si>
    <t>KLG</t>
  </si>
  <si>
    <t>UNICREDIT BANK HUNGARY</t>
  </si>
  <si>
    <t>BACX</t>
  </si>
  <si>
    <t>GEOLOGIST</t>
  </si>
  <si>
    <t>GLGST</t>
  </si>
  <si>
    <t xml:space="preserve">ASHTON INVESTMENTS GROUP		</t>
  </si>
  <si>
    <t>00083</t>
  </si>
  <si>
    <t>GAMBIA</t>
  </si>
  <si>
    <t>GM</t>
  </si>
  <si>
    <t>KWALE</t>
  </si>
  <si>
    <t>KLE</t>
  </si>
  <si>
    <t>BNP-PARIBAS SA</t>
  </si>
  <si>
    <t>BNP</t>
  </si>
  <si>
    <t>GARDENER</t>
  </si>
  <si>
    <t>GARDN</t>
  </si>
  <si>
    <t xml:space="preserve">PROMOPACK AND TECHNOMATIC GROUP		</t>
  </si>
  <si>
    <t>00082</t>
  </si>
  <si>
    <t>GREENLAND</t>
  </si>
  <si>
    <t>GL</t>
  </si>
  <si>
    <t>JAINA PATEL</t>
  </si>
  <si>
    <t>JAINA</t>
  </si>
  <si>
    <t>KIKUYU</t>
  </si>
  <si>
    <t>KKY</t>
  </si>
  <si>
    <t>DEUTSCHE BANK TRUST COMPANY</t>
  </si>
  <si>
    <t>BKTR</t>
  </si>
  <si>
    <t>FURNISHERS &amp; UPHOLSTERY</t>
  </si>
  <si>
    <t>FURN</t>
  </si>
  <si>
    <t xml:space="preserve">AWAL AND UNILITE CABLES GROUP		</t>
  </si>
  <si>
    <t>00081</t>
  </si>
  <si>
    <t>GIBRALTAR</t>
  </si>
  <si>
    <t>GI</t>
  </si>
  <si>
    <t>KHILAN VIJAY SHAH</t>
  </si>
  <si>
    <t>80</t>
  </si>
  <si>
    <t>KIKAMBALA</t>
  </si>
  <si>
    <t>KKM</t>
  </si>
  <si>
    <t>UNICREDIT S.P.A.</t>
  </si>
  <si>
    <t>UNCR</t>
  </si>
  <si>
    <t>FUNERAL HOME SERVICES</t>
  </si>
  <si>
    <t>FUHM</t>
  </si>
  <si>
    <t xml:space="preserve">UMIRAJ AND PORCO GROUP			</t>
  </si>
  <si>
    <t>00080</t>
  </si>
  <si>
    <t>GHANA</t>
  </si>
  <si>
    <t>GH</t>
  </si>
  <si>
    <t>Peter Kabii</t>
  </si>
  <si>
    <t>KIRITU</t>
  </si>
  <si>
    <t>KIR</t>
  </si>
  <si>
    <t>LANDESBANK BADEN WUERTTEMBERG</t>
  </si>
  <si>
    <t>SOLA</t>
  </si>
  <si>
    <t>FOREX TRADERS</t>
  </si>
  <si>
    <t>FRXTD</t>
  </si>
  <si>
    <t xml:space="preserve">THE RODWELL PRESS GROUP			</t>
  </si>
  <si>
    <t>00079</t>
  </si>
  <si>
    <t>GUERNSEY</t>
  </si>
  <si>
    <t>GG</t>
  </si>
  <si>
    <t>Teresa Wabwire</t>
  </si>
  <si>
    <t>78</t>
  </si>
  <si>
    <t>KIMILILI</t>
  </si>
  <si>
    <t>KIM</t>
  </si>
  <si>
    <t>SUMITOMO MITSUI BANKING CORPORATION</t>
  </si>
  <si>
    <t>SMBC</t>
  </si>
  <si>
    <t>FORESTER</t>
  </si>
  <si>
    <t>FRSTR</t>
  </si>
  <si>
    <t xml:space="preserve">OIL SEALS &amp; BEARINGS GROUP		</t>
  </si>
  <si>
    <t>00078</t>
  </si>
  <si>
    <t>FRENCH GUIANA</t>
  </si>
  <si>
    <t>GF</t>
  </si>
  <si>
    <t>Sylvia Wamalwa</t>
  </si>
  <si>
    <t>77</t>
  </si>
  <si>
    <t>KIKIMA</t>
  </si>
  <si>
    <t>KIK</t>
  </si>
  <si>
    <t>BANCA POPOLARE DI MILANO S.C.A.R.L</t>
  </si>
  <si>
    <t>BPMI</t>
  </si>
  <si>
    <t>FARMER</t>
  </si>
  <si>
    <t>FRMR</t>
  </si>
  <si>
    <t xml:space="preserve">WADIA GROUP				</t>
  </si>
  <si>
    <t>00077</t>
  </si>
  <si>
    <t>GEORGIA</t>
  </si>
  <si>
    <t>GE</t>
  </si>
  <si>
    <t>Simon Mutinia</t>
  </si>
  <si>
    <t>76</t>
  </si>
  <si>
    <t>KHWISERO</t>
  </si>
  <si>
    <t>KHW</t>
  </si>
  <si>
    <t>HSBC BANK MIDDLE EAST</t>
  </si>
  <si>
    <t>BBME</t>
  </si>
  <si>
    <t>FIRE FIGHTER</t>
  </si>
  <si>
    <t>FRFTR</t>
  </si>
  <si>
    <t xml:space="preserve">PANARI GROUP				</t>
  </si>
  <si>
    <t>00076</t>
  </si>
  <si>
    <t>GRENADA</t>
  </si>
  <si>
    <t>GD</t>
  </si>
  <si>
    <t>Priya Patel</t>
  </si>
  <si>
    <t>75</t>
  </si>
  <si>
    <t>KIGUMO</t>
  </si>
  <si>
    <t>KGM</t>
  </si>
  <si>
    <t>SWISS POST - POSTFINANCE</t>
  </si>
  <si>
    <t>POFI</t>
  </si>
  <si>
    <t>FLIGHT ATTENDANT</t>
  </si>
  <si>
    <t>FLTNT</t>
  </si>
  <si>
    <t xml:space="preserve">UNITED OVERSEAS GROUP			</t>
  </si>
  <si>
    <t>00075</t>
  </si>
  <si>
    <t>GB</t>
  </si>
  <si>
    <t>Zohaib Bholla</t>
  </si>
  <si>
    <t>74</t>
  </si>
  <si>
    <t>KILIFI</t>
  </si>
  <si>
    <t>KFI</t>
  </si>
  <si>
    <t>FLORIST</t>
  </si>
  <si>
    <t>FLR</t>
  </si>
  <si>
    <t xml:space="preserve">SHREE RAM GROUP				</t>
  </si>
  <si>
    <t>00074</t>
  </si>
  <si>
    <t>GABON</t>
  </si>
  <si>
    <t>GA</t>
  </si>
  <si>
    <t>Nirav Shah</t>
  </si>
  <si>
    <t>73</t>
  </si>
  <si>
    <t>KEROKA</t>
  </si>
  <si>
    <t>KER</t>
  </si>
  <si>
    <t>BANK OF TANZANIA</t>
  </si>
  <si>
    <t>BOTZ</t>
  </si>
  <si>
    <t>FITTER</t>
  </si>
  <si>
    <t>FIT</t>
  </si>
  <si>
    <t xml:space="preserve">JUBILEE JUMBO GROUP			</t>
  </si>
  <si>
    <t>00073</t>
  </si>
  <si>
    <t>FRANCE</t>
  </si>
  <si>
    <t>FR</t>
  </si>
  <si>
    <t>Judith Mulwa</t>
  </si>
  <si>
    <t>72</t>
  </si>
  <si>
    <t>KEHANCHA</t>
  </si>
  <si>
    <t>KEH</t>
  </si>
  <si>
    <t>BANK OF UGANDA</t>
  </si>
  <si>
    <t>BOU</t>
  </si>
  <si>
    <t>FINACIAL INSTITUTION</t>
  </si>
  <si>
    <t>FINIT</t>
  </si>
  <si>
    <t xml:space="preserve">CHODA GROUP				</t>
  </si>
  <si>
    <t>00072</t>
  </si>
  <si>
    <t>FAEROE ISLANDS</t>
  </si>
  <si>
    <t>FO</t>
  </si>
  <si>
    <t>Moses Ngure</t>
  </si>
  <si>
    <t>71</t>
  </si>
  <si>
    <t>KANDARA</t>
  </si>
  <si>
    <t>KDR</t>
  </si>
  <si>
    <t>TANZ</t>
  </si>
  <si>
    <t>FINANCIER</t>
  </si>
  <si>
    <t>FINCR</t>
  </si>
  <si>
    <t xml:space="preserve">KAHAMA GROUP				</t>
  </si>
  <si>
    <t>00071</t>
  </si>
  <si>
    <t>MOCRONESIA (FEDERATED STATES OF )</t>
  </si>
  <si>
    <t>FM</t>
  </si>
  <si>
    <t>Ruth Nyariki</t>
  </si>
  <si>
    <t>70</t>
  </si>
  <si>
    <t>KENDU BAY</t>
  </si>
  <si>
    <t>KDB</t>
  </si>
  <si>
    <t>UGBA</t>
  </si>
  <si>
    <t>FILM MAKER</t>
  </si>
  <si>
    <t>FILM</t>
  </si>
  <si>
    <t xml:space="preserve">Dunhill Group				</t>
  </si>
  <si>
    <t>00070</t>
  </si>
  <si>
    <t>FALKLAND ISLANDS -MALVINAS</t>
  </si>
  <si>
    <t>FK</t>
  </si>
  <si>
    <t>Angela Ndungu</t>
  </si>
  <si>
    <t>69</t>
  </si>
  <si>
    <t>KINDARUMA</t>
  </si>
  <si>
    <t>KDA</t>
  </si>
  <si>
    <t>RAB</t>
  </si>
  <si>
    <t>FOOD PROCESSORS</t>
  </si>
  <si>
    <t>FDPRO</t>
  </si>
  <si>
    <t xml:space="preserve">Endeavour Africa Group			</t>
  </si>
  <si>
    <t>00069</t>
  </si>
  <si>
    <t>FIJI</t>
  </si>
  <si>
    <t>FJ</t>
  </si>
  <si>
    <t>Jethro Papa</t>
  </si>
  <si>
    <t>68</t>
  </si>
  <si>
    <t>KERICHO</t>
  </si>
  <si>
    <t>KCO</t>
  </si>
  <si>
    <t>UBS AG</t>
  </si>
  <si>
    <t>UBS</t>
  </si>
  <si>
    <t>FUND MANAGEMENT</t>
  </si>
  <si>
    <t>FDMGT</t>
  </si>
  <si>
    <t xml:space="preserve">TILE &amp; CARPET GROUP			</t>
  </si>
  <si>
    <t>00068</t>
  </si>
  <si>
    <t>FINLAND</t>
  </si>
  <si>
    <t>FI</t>
  </si>
  <si>
    <t>Shreya Shah</t>
  </si>
  <si>
    <t>67</t>
  </si>
  <si>
    <t>KIBWEZI</t>
  </si>
  <si>
    <t>KBZ</t>
  </si>
  <si>
    <t>I AND M TANZANIA</t>
  </si>
  <si>
    <t>CFUB</t>
  </si>
  <si>
    <t>EXTERMINATOR</t>
  </si>
  <si>
    <t>EXT</t>
  </si>
  <si>
    <t xml:space="preserve">MEDISEL GROUP				</t>
  </si>
  <si>
    <t>00067</t>
  </si>
  <si>
    <t>EUROPEAN UNION COUNTRIES</t>
  </si>
  <si>
    <t>EU</t>
  </si>
  <si>
    <t>Allan Kiragu</t>
  </si>
  <si>
    <t>66</t>
  </si>
  <si>
    <t>KIAMBU</t>
  </si>
  <si>
    <t>KBU</t>
  </si>
  <si>
    <t>NATIONAL AUD</t>
  </si>
  <si>
    <t>NABA</t>
  </si>
  <si>
    <t>ENTERTAINMENT</t>
  </si>
  <si>
    <t>ENTMT</t>
  </si>
  <si>
    <t xml:space="preserve">KARACHIWALLA GROUP			</t>
  </si>
  <si>
    <t>00066</t>
  </si>
  <si>
    <t>ETHIOPIA</t>
  </si>
  <si>
    <t>ET</t>
  </si>
  <si>
    <t>Triza Kahata</t>
  </si>
  <si>
    <t>65</t>
  </si>
  <si>
    <t>KAVIANI</t>
  </si>
  <si>
    <t>KAV</t>
  </si>
  <si>
    <t>DEUTSCHE A.G</t>
  </si>
  <si>
    <t>DEUT</t>
  </si>
  <si>
    <t>ENERGY SUPPLY</t>
  </si>
  <si>
    <t>ENGSP</t>
  </si>
  <si>
    <t xml:space="preserve">HAYER BISHAN GROUP			</t>
  </si>
  <si>
    <t>00065</t>
  </si>
  <si>
    <t>SPAIN</t>
  </si>
  <si>
    <t>ES</t>
  </si>
  <si>
    <t>Thomas Allapat</t>
  </si>
  <si>
    <t>64</t>
  </si>
  <si>
    <t>KARBANET</t>
  </si>
  <si>
    <t>KAT</t>
  </si>
  <si>
    <t>COMMERZBANK</t>
  </si>
  <si>
    <t>COBA</t>
  </si>
  <si>
    <t>ENGINEER</t>
  </si>
  <si>
    <t>ENGNR</t>
  </si>
  <si>
    <t xml:space="preserve">PRAMUKH GROUP				</t>
  </si>
  <si>
    <t>00064</t>
  </si>
  <si>
    <t>ERITREA</t>
  </si>
  <si>
    <t>ER</t>
  </si>
  <si>
    <t>Sameer Parma</t>
  </si>
  <si>
    <t>63</t>
  </si>
  <si>
    <t>KARUNGU</t>
  </si>
  <si>
    <t>KAR</t>
  </si>
  <si>
    <t>FIRST COMMUNITY BANK LIMITED</t>
  </si>
  <si>
    <t>ELECTRICIAN</t>
  </si>
  <si>
    <t>ELCTN</t>
  </si>
  <si>
    <t xml:space="preserve">PRAFULLA GROUP				</t>
  </si>
  <si>
    <t>00063</t>
  </si>
  <si>
    <t>WESTERN SAHARA</t>
  </si>
  <si>
    <t>EH</t>
  </si>
  <si>
    <t>Ram Aildasani</t>
  </si>
  <si>
    <t>62</t>
  </si>
  <si>
    <t>KAPENGURIA</t>
  </si>
  <si>
    <t>KAP</t>
  </si>
  <si>
    <t>GULF AFRICAN BANK</t>
  </si>
  <si>
    <t>ELECTRONIC DEALERS</t>
  </si>
  <si>
    <t>ELCDL</t>
  </si>
  <si>
    <t xml:space="preserve">SHAJANAND GROUP				</t>
  </si>
  <si>
    <t>00062</t>
  </si>
  <si>
    <t>EGYPT</t>
  </si>
  <si>
    <t>EG</t>
  </si>
  <si>
    <t>Peter Moran</t>
  </si>
  <si>
    <t>KADONGO</t>
  </si>
  <si>
    <t>KAN</t>
  </si>
  <si>
    <t>HSBC BANK PLC</t>
  </si>
  <si>
    <t>HSBC</t>
  </si>
  <si>
    <t>EDUCATION</t>
  </si>
  <si>
    <t>EDUTN</t>
  </si>
  <si>
    <t xml:space="preserve">SWAN GROUP				</t>
  </si>
  <si>
    <t>00061</t>
  </si>
  <si>
    <t>ESTONIA</t>
  </si>
  <si>
    <t>EE</t>
  </si>
  <si>
    <t>Peter Malesi</t>
  </si>
  <si>
    <t>60</t>
  </si>
  <si>
    <t>KAMPALA</t>
  </si>
  <si>
    <t>KAM</t>
  </si>
  <si>
    <t>INTERNATIONAL GLOBAL CURRENCIES</t>
  </si>
  <si>
    <t>INTGCU</t>
  </si>
  <si>
    <t>EDITOR</t>
  </si>
  <si>
    <t>EDTR</t>
  </si>
  <si>
    <t xml:space="preserve">MINI GROUP				</t>
  </si>
  <si>
    <t>00060</t>
  </si>
  <si>
    <t>ECUADOR</t>
  </si>
  <si>
    <t>EC</t>
  </si>
  <si>
    <t>Parit Shah</t>
  </si>
  <si>
    <t>59</t>
  </si>
  <si>
    <t>KAKAMEGA</t>
  </si>
  <si>
    <t>KAK</t>
  </si>
  <si>
    <t>KENYA COMMERCIAL BANK LTD</t>
  </si>
  <si>
    <t>KCB</t>
  </si>
  <si>
    <t>ECONOMIST</t>
  </si>
  <si>
    <t>ECONT</t>
  </si>
  <si>
    <t xml:space="preserve">NOOPY GROUP				</t>
  </si>
  <si>
    <t>00059</t>
  </si>
  <si>
    <t>ALGERIA</t>
  </si>
  <si>
    <t>DZ</t>
  </si>
  <si>
    <t>Oscar Wainaina</t>
  </si>
  <si>
    <t>58</t>
  </si>
  <si>
    <t>KAJIADO</t>
  </si>
  <si>
    <t>KAJ</t>
  </si>
  <si>
    <t>CO-OP BANK LTD</t>
  </si>
  <si>
    <t>KCOOK</t>
  </si>
  <si>
    <t>DEVELOPER AND PROPERTY MANAGER</t>
  </si>
  <si>
    <t>DVTMG</t>
  </si>
  <si>
    <t xml:space="preserve">VIRCHAND VIRPAL GROUP			</t>
  </si>
  <si>
    <t>00058</t>
  </si>
  <si>
    <t>DOMINICAN REPUBLIC</t>
  </si>
  <si>
    <t>DO</t>
  </si>
  <si>
    <t>Mwazighe Mshila</t>
  </si>
  <si>
    <t>KAH</t>
  </si>
  <si>
    <t>COMMONWEALTH BANK OF AUSTRALIA</t>
  </si>
  <si>
    <t>CWB</t>
  </si>
  <si>
    <t>DEBT COLLECTOR</t>
  </si>
  <si>
    <t>DTCLT</t>
  </si>
  <si>
    <t xml:space="preserve">JUMBO GROUP				</t>
  </si>
  <si>
    <t>00057</t>
  </si>
  <si>
    <t>DOMINICA</t>
  </si>
  <si>
    <t>DM</t>
  </si>
  <si>
    <t>Lorna Mitei</t>
  </si>
  <si>
    <t>56</t>
  </si>
  <si>
    <t>KANGUNDO</t>
  </si>
  <si>
    <t>KAD</t>
  </si>
  <si>
    <t>BANK OF TOKYO</t>
  </si>
  <si>
    <t>BOT</t>
  </si>
  <si>
    <t>DESIGNER</t>
  </si>
  <si>
    <t>DSGNR</t>
  </si>
  <si>
    <t xml:space="preserve">RELIABLE ENGINEERING GROUP		</t>
  </si>
  <si>
    <t>00056</t>
  </si>
  <si>
    <t>DENMARK</t>
  </si>
  <si>
    <t>DK</t>
  </si>
  <si>
    <t>Innocent Kiyimba</t>
  </si>
  <si>
    <t>55</t>
  </si>
  <si>
    <t>JUJA</t>
  </si>
  <si>
    <t>JUJ</t>
  </si>
  <si>
    <t>CENTRAL BANK OF KENYA</t>
  </si>
  <si>
    <t>CBK</t>
  </si>
  <si>
    <t>DRY CLEANERS</t>
  </si>
  <si>
    <t>DRYCL</t>
  </si>
  <si>
    <t xml:space="preserve">COMPLY GROUP				</t>
  </si>
  <si>
    <t>00055</t>
  </si>
  <si>
    <t>DJIBOUTI</t>
  </si>
  <si>
    <t>DJ</t>
  </si>
  <si>
    <t>Edward Etemesi</t>
  </si>
  <si>
    <t>54</t>
  </si>
  <si>
    <t>JOHANESBURG</t>
  </si>
  <si>
    <t>JBG</t>
  </si>
  <si>
    <t>HABIB BANK A.G.</t>
  </si>
  <si>
    <t>HABIB</t>
  </si>
  <si>
    <t>DRIVING SCHOOL</t>
  </si>
  <si>
    <t>DRVSC</t>
  </si>
  <si>
    <t xml:space="preserve">D.V. KAPILA GROUP			</t>
  </si>
  <si>
    <t>00054</t>
  </si>
  <si>
    <t>GERMANY</t>
  </si>
  <si>
    <t>DE</t>
  </si>
  <si>
    <t>Bernard Mulwa</t>
  </si>
  <si>
    <t>53</t>
  </si>
  <si>
    <t>ITEN</t>
  </si>
  <si>
    <t>ITN</t>
  </si>
  <si>
    <t>ICICI BANK LIMITED</t>
  </si>
  <si>
    <t>ICICI</t>
  </si>
  <si>
    <t>DRIVER</t>
  </si>
  <si>
    <t>DRVR</t>
  </si>
  <si>
    <t xml:space="preserve">RADIO AFRICA GROUP			</t>
  </si>
  <si>
    <t>00053</t>
  </si>
  <si>
    <t>CZECH REPUBLIC</t>
  </si>
  <si>
    <t>CZ</t>
  </si>
  <si>
    <t>Sagar Shah</t>
  </si>
  <si>
    <t>52</t>
  </si>
  <si>
    <t>ITHANGA</t>
  </si>
  <si>
    <t>ITH</t>
  </si>
  <si>
    <t>HDFC BANK LIMITED</t>
  </si>
  <si>
    <t>HDFC</t>
  </si>
  <si>
    <t>DOCTOR</t>
  </si>
  <si>
    <t>DOC</t>
  </si>
  <si>
    <t xml:space="preserve">KAY CONSTRUCTION GROUP			</t>
  </si>
  <si>
    <t>00052</t>
  </si>
  <si>
    <t>CYPRUS</t>
  </si>
  <si>
    <t>CY</t>
  </si>
  <si>
    <t>Fhanreet Birdi</t>
  </si>
  <si>
    <t>51</t>
  </si>
  <si>
    <t>ISIOLO</t>
  </si>
  <si>
    <t>ISL</t>
  </si>
  <si>
    <t>STANDARD BANK OF SOUTH AFRICA LTD</t>
  </si>
  <si>
    <t>SBSA</t>
  </si>
  <si>
    <t>DEALERS IN INDUSTRIAL CHEMICALS</t>
  </si>
  <si>
    <t>DLR</t>
  </si>
  <si>
    <t xml:space="preserve">BLUESKY GROUP				</t>
  </si>
  <si>
    <t>00051</t>
  </si>
  <si>
    <t>CHRISTMAS ISLAND</t>
  </si>
  <si>
    <t>CX</t>
  </si>
  <si>
    <t>Sidney Ochieng</t>
  </si>
  <si>
    <t>50</t>
  </si>
  <si>
    <t>IKUTHA</t>
  </si>
  <si>
    <t>IKT</t>
  </si>
  <si>
    <t>ABSA BANK LIMITED</t>
  </si>
  <si>
    <t>ABSA</t>
  </si>
  <si>
    <t>DEALERS OF MACHINERIES AND EQUIPMENT</t>
  </si>
  <si>
    <t>DLM</t>
  </si>
  <si>
    <t xml:space="preserve">CONSOLIDATED TIMBER GROUP		</t>
  </si>
  <si>
    <t>00050</t>
  </si>
  <si>
    <t>CAPE VERDE</t>
  </si>
  <si>
    <t>CV</t>
  </si>
  <si>
    <t>Virginia Kihoro</t>
  </si>
  <si>
    <t>49</t>
  </si>
  <si>
    <t>IIANI</t>
  </si>
  <si>
    <t>IAN</t>
  </si>
  <si>
    <t>DRESDNER BANK AG</t>
  </si>
  <si>
    <t>DRESDN</t>
  </si>
  <si>
    <t>DEALERS IN FOAM PRODUCTS</t>
  </si>
  <si>
    <t>DFMPD</t>
  </si>
  <si>
    <t xml:space="preserve">UKWALA GROUP				</t>
  </si>
  <si>
    <t>00049</t>
  </si>
  <si>
    <t>CUBA</t>
  </si>
  <si>
    <t>CU</t>
  </si>
  <si>
    <t>Paul Jakaa</t>
  </si>
  <si>
    <t>48</t>
  </si>
  <si>
    <t>HUNTSVILLE</t>
  </si>
  <si>
    <t>HUN</t>
  </si>
  <si>
    <t>CITI BANK</t>
  </si>
  <si>
    <t>CITI</t>
  </si>
  <si>
    <t>DECORATOR</t>
  </si>
  <si>
    <t>DCRT</t>
  </si>
  <si>
    <t xml:space="preserve">NGARA BOOKPOINT GROUP			</t>
  </si>
  <si>
    <t>00048</t>
  </si>
  <si>
    <t>COSTA RICA</t>
  </si>
  <si>
    <t>CR</t>
  </si>
  <si>
    <t>Jaina Patel</t>
  </si>
  <si>
    <t>47</t>
  </si>
  <si>
    <t>HOLA</t>
  </si>
  <si>
    <t>AMERICAN EXPRESS BANK LTD</t>
  </si>
  <si>
    <t>AMEX</t>
  </si>
  <si>
    <t>CURIOS</t>
  </si>
  <si>
    <t>CUR</t>
  </si>
  <si>
    <t xml:space="preserve">COLPRO LIMITED GROUP			</t>
  </si>
  <si>
    <t>00047</t>
  </si>
  <si>
    <t>CONGO</t>
  </si>
  <si>
    <t>CO</t>
  </si>
  <si>
    <t>Stanley Gachoki</t>
  </si>
  <si>
    <t>46</t>
  </si>
  <si>
    <t>HOMA BAY</t>
  </si>
  <si>
    <t>HMB</t>
  </si>
  <si>
    <t>FAMILY BANK</t>
  </si>
  <si>
    <t>CUSTOMER SERVICE</t>
  </si>
  <si>
    <t>CSTSR</t>
  </si>
  <si>
    <t xml:space="preserve">MAKTON HOLDINGS GROUP			</t>
  </si>
  <si>
    <t>00046</t>
  </si>
  <si>
    <t>CHINA</t>
  </si>
  <si>
    <t>CN</t>
  </si>
  <si>
    <t>Olga Otani</t>
  </si>
  <si>
    <t>45</t>
  </si>
  <si>
    <t>HAKATI</t>
  </si>
  <si>
    <t>HAK</t>
  </si>
  <si>
    <t>EQUITY BANK</t>
  </si>
  <si>
    <t>CIVIL SERVANT</t>
  </si>
  <si>
    <t>CSERV</t>
  </si>
  <si>
    <t xml:space="preserve">OCHIENG ONYANGO KIBET &amp; OHAGA		</t>
  </si>
  <si>
    <t>00045</t>
  </si>
  <si>
    <t>CAMEROON REPUBLIC</t>
  </si>
  <si>
    <t>CM</t>
  </si>
  <si>
    <t>Komal Patel</t>
  </si>
  <si>
    <t>44</t>
  </si>
  <si>
    <t>GATUNDU</t>
  </si>
  <si>
    <t>GTD</t>
  </si>
  <si>
    <t>SIDIAN BANK</t>
  </si>
  <si>
    <t>COURIER SERVICES</t>
  </si>
  <si>
    <t>CRSRV</t>
  </si>
  <si>
    <t xml:space="preserve">RIZIKI SALES GROUP			</t>
  </si>
  <si>
    <t>00044</t>
  </si>
  <si>
    <t>CHILE</t>
  </si>
  <si>
    <t>CL</t>
  </si>
  <si>
    <t>Charles Kabao</t>
  </si>
  <si>
    <t>43</t>
  </si>
  <si>
    <t>GARISSA</t>
  </si>
  <si>
    <t>GSA</t>
  </si>
  <si>
    <t>DIAMOND TRUST BANK</t>
  </si>
  <si>
    <t>CREDIT CONTROLLER</t>
  </si>
  <si>
    <t>CRDCT</t>
  </si>
  <si>
    <t xml:space="preserve">PEGRUME GROUP				</t>
  </si>
  <si>
    <t>00043</t>
  </si>
  <si>
    <t>COOK ISLANDS</t>
  </si>
  <si>
    <t>CK</t>
  </si>
  <si>
    <t>Dnyaneshwar Jachak</t>
  </si>
  <si>
    <t>42</t>
  </si>
  <si>
    <t>GRY</t>
  </si>
  <si>
    <t>FIDELITY COMMERCIAL</t>
  </si>
  <si>
    <t>CARPENTER</t>
  </si>
  <si>
    <t>CPNTR</t>
  </si>
  <si>
    <t xml:space="preserve">ALLIED PLUMBERS GROUP			</t>
  </si>
  <si>
    <t>00042</t>
  </si>
  <si>
    <t>COTE DIVOIRIE</t>
  </si>
  <si>
    <t>CI</t>
  </si>
  <si>
    <t>Irene Situma</t>
  </si>
  <si>
    <t>41</t>
  </si>
  <si>
    <t>GITHUGURI</t>
  </si>
  <si>
    <t>GIT</t>
  </si>
  <si>
    <t>DEVELOPMENT BANK</t>
  </si>
  <si>
    <t>CONFECTIONER</t>
  </si>
  <si>
    <t>CONF</t>
  </si>
  <si>
    <t xml:space="preserve">MCNEEL GROUP				</t>
  </si>
  <si>
    <t>00041</t>
  </si>
  <si>
    <t>CH</t>
  </si>
  <si>
    <t>Carolyn Oguk</t>
  </si>
  <si>
    <t>40</t>
  </si>
  <si>
    <t>GILGIL</t>
  </si>
  <si>
    <t>GGL</t>
  </si>
  <si>
    <t>I &amp; M BANK LTD</t>
  </si>
  <si>
    <t>COMPUTER SERVICES</t>
  </si>
  <si>
    <t>COMPS</t>
  </si>
  <si>
    <t xml:space="preserve">CREATIVE GROUP				</t>
  </si>
  <si>
    <t>00040</t>
  </si>
  <si>
    <t>CENTRAL AFRICAN REPUBLIC</t>
  </si>
  <si>
    <t>CF</t>
  </si>
  <si>
    <t>Vijya Patel</t>
  </si>
  <si>
    <t>39</t>
  </si>
  <si>
    <t>GATURA</t>
  </si>
  <si>
    <t>GAT</t>
  </si>
  <si>
    <t>GURDIAN BANK</t>
  </si>
  <si>
    <t>COMEDIAN</t>
  </si>
  <si>
    <t>COMDY</t>
  </si>
  <si>
    <t xml:space="preserve">JUBILEE CHAMBERS GROUP			</t>
  </si>
  <si>
    <t>00039</t>
  </si>
  <si>
    <t>CHANNEL ISLAND</t>
  </si>
  <si>
    <t>CE</t>
  </si>
  <si>
    <t>Gunyali Inuani</t>
  </si>
  <si>
    <t>38</t>
  </si>
  <si>
    <t>FUNYULA</t>
  </si>
  <si>
    <t>FUN</t>
  </si>
  <si>
    <t>VICTORIA COMMERCIAL</t>
  </si>
  <si>
    <t>CONSULTANCY</t>
  </si>
  <si>
    <t>CNSLT</t>
  </si>
  <si>
    <t xml:space="preserve">PHILIPS PHARMACEUTICALS GROUP		</t>
  </si>
  <si>
    <t>00038</t>
  </si>
  <si>
    <t>CONGO THE DEMOCRATIC REPUBLIC OF</t>
  </si>
  <si>
    <t>CD</t>
  </si>
  <si>
    <t>Zipporah Gikingo</t>
  </si>
  <si>
    <t>37</t>
  </si>
  <si>
    <t>EMUHAYA</t>
  </si>
  <si>
    <t>EMU</t>
  </si>
  <si>
    <t>GUARANTY TRUST BANK</t>
  </si>
  <si>
    <t>COUNSELOR</t>
  </si>
  <si>
    <t>CNSLR</t>
  </si>
  <si>
    <t xml:space="preserve">SAFARI IMAGE GROUP			</t>
  </si>
  <si>
    <t>00037</t>
  </si>
  <si>
    <t>COCOS -KEELING ISLANDS</t>
  </si>
  <si>
    <t>CC</t>
  </si>
  <si>
    <t>OTHERS</t>
  </si>
  <si>
    <t>Winnie Hunja</t>
  </si>
  <si>
    <t>36</t>
  </si>
  <si>
    <t>EMALI</t>
  </si>
  <si>
    <t>EML</t>
  </si>
  <si>
    <t>JAMII BORA BANK</t>
  </si>
  <si>
    <t>CLERGY/RELIGIOUS WORKER</t>
  </si>
  <si>
    <t>CLRGY</t>
  </si>
  <si>
    <t xml:space="preserve">MAHITAJI GROUP				</t>
  </si>
  <si>
    <t>00036</t>
  </si>
  <si>
    <t>CANADA</t>
  </si>
  <si>
    <t>CA</t>
  </si>
  <si>
    <t>TRUSTEE</t>
  </si>
  <si>
    <t>Waceke Mbugua</t>
  </si>
  <si>
    <t>35</t>
  </si>
  <si>
    <t>WESTERN PROVINCE</t>
  </si>
  <si>
    <t>ELDORET</t>
  </si>
  <si>
    <t>ELD</t>
  </si>
  <si>
    <t>PARAMOUNT BANK</t>
  </si>
  <si>
    <t>CLEARING AND FORWARDING</t>
  </si>
  <si>
    <t>CLRFW</t>
  </si>
  <si>
    <t xml:space="preserve">JAMBO GROUP				</t>
  </si>
  <si>
    <t>00035</t>
  </si>
  <si>
    <t>BELIZE</t>
  </si>
  <si>
    <t>BZ</t>
  </si>
  <si>
    <t>DIRECTOR</t>
  </si>
  <si>
    <t>Violet Atonya</t>
  </si>
  <si>
    <t>34</t>
  </si>
  <si>
    <t>WESTERN AUSTRALIA</t>
  </si>
  <si>
    <t>WAU</t>
  </si>
  <si>
    <t>ELBURGON</t>
  </si>
  <si>
    <t>ELB</t>
  </si>
  <si>
    <t>EQUITORIAL COMMERCIAL BANK</t>
  </si>
  <si>
    <t>CLERK</t>
  </si>
  <si>
    <t xml:space="preserve">KENYA SYNTHANS GROUP			</t>
  </si>
  <si>
    <t>00034</t>
  </si>
  <si>
    <t>BELARUS</t>
  </si>
  <si>
    <t>BY</t>
  </si>
  <si>
    <t>JOINT HOLDER</t>
  </si>
  <si>
    <t>Tariq Qureshi</t>
  </si>
  <si>
    <t>33</t>
  </si>
  <si>
    <t>VIRGINIA</t>
  </si>
  <si>
    <t>VIR</t>
  </si>
  <si>
    <t>ELDAMA RAVINE</t>
  </si>
  <si>
    <t>EDR</t>
  </si>
  <si>
    <t>ECOBANK</t>
  </si>
  <si>
    <t>CHARITABLE ORGANIZATIONS</t>
  </si>
  <si>
    <t>CHTOG</t>
  </si>
  <si>
    <t xml:space="preserve">DHARAMSHI LAXMSHI GROUP			</t>
  </si>
  <si>
    <t>00033</t>
  </si>
  <si>
    <t>BOTSWANA</t>
  </si>
  <si>
    <t>BW</t>
  </si>
  <si>
    <t>GUARDIAN</t>
  </si>
  <si>
    <t>Suprio Sengupta</t>
  </si>
  <si>
    <t>32</t>
  </si>
  <si>
    <t>EDMONTON</t>
  </si>
  <si>
    <t>EDN</t>
  </si>
  <si>
    <t>GIRO COMMERCIAL BANK</t>
  </si>
  <si>
    <t>CHEF</t>
  </si>
  <si>
    <t xml:space="preserve">NAIROBI SPORTS HOUSE GROUP		</t>
  </si>
  <si>
    <t>00032</t>
  </si>
  <si>
    <t>BOUVET ISLAND</t>
  </si>
  <si>
    <t>BV</t>
  </si>
  <si>
    <t>BUSINESS PARTNERS</t>
  </si>
  <si>
    <t>Srinivasan Parthsarathy</t>
  </si>
  <si>
    <t>31</t>
  </si>
  <si>
    <t>TEXAS</t>
  </si>
  <si>
    <t>TXS</t>
  </si>
  <si>
    <t>EMBU</t>
  </si>
  <si>
    <t>EBU</t>
  </si>
  <si>
    <t>NIC BANK</t>
  </si>
  <si>
    <t>CHEMICAL ANALYST</t>
  </si>
  <si>
    <t>CHALS</t>
  </si>
  <si>
    <t xml:space="preserve">NDUNGU GROUP				</t>
  </si>
  <si>
    <t>00031</t>
  </si>
  <si>
    <t>BURUNDI</t>
  </si>
  <si>
    <t>BU</t>
  </si>
  <si>
    <t>EXECUTOR</t>
  </si>
  <si>
    <t>Sonal Raithatha</t>
  </si>
  <si>
    <t>30</t>
  </si>
  <si>
    <t>DUDI</t>
  </si>
  <si>
    <t>DUD</t>
  </si>
  <si>
    <t>AFRICAN BANKING CORPORATION</t>
  </si>
  <si>
    <t>CATERER</t>
  </si>
  <si>
    <t>CATR</t>
  </si>
  <si>
    <t xml:space="preserve">KIRA GROUP				</t>
  </si>
  <si>
    <t>00030</t>
  </si>
  <si>
    <t>BHUTAN</t>
  </si>
  <si>
    <t>BT</t>
  </si>
  <si>
    <t>DAUGHTER IN LAW</t>
  </si>
  <si>
    <t>Sivaramakrishna</t>
  </si>
  <si>
    <t>29</t>
  </si>
  <si>
    <t>SAF</t>
  </si>
  <si>
    <t>DAR-ES-SALAAM</t>
  </si>
  <si>
    <t>DRS</t>
  </si>
  <si>
    <t>CFC-STANBIC BANK</t>
  </si>
  <si>
    <t>CASUAL WORKER</t>
  </si>
  <si>
    <t>CASUL</t>
  </si>
  <si>
    <t xml:space="preserve">LAXMANBHAI GROUP			</t>
  </si>
  <si>
    <t>00029</t>
  </si>
  <si>
    <t>BAHAMA</t>
  </si>
  <si>
    <t>BS</t>
  </si>
  <si>
    <t>CO-PARTNERS / COLLEAGUES</t>
  </si>
  <si>
    <t>Shameer Patel</t>
  </si>
  <si>
    <t>28</t>
  </si>
  <si>
    <t>RHODE ISLAND</t>
  </si>
  <si>
    <t>RIS</t>
  </si>
  <si>
    <t>DIANI</t>
  </si>
  <si>
    <t>DNA</t>
  </si>
  <si>
    <t>CHASE BANK</t>
  </si>
  <si>
    <t>CASHIER/TELLER</t>
  </si>
  <si>
    <t>CASHR</t>
  </si>
  <si>
    <t xml:space="preserve">REFCO GROUP				</t>
  </si>
  <si>
    <t>00028</t>
  </si>
  <si>
    <t>BRAZIL</t>
  </si>
  <si>
    <t>BR</t>
  </si>
  <si>
    <t>COUSIN</t>
  </si>
  <si>
    <t>Ruth Gitonga</t>
  </si>
  <si>
    <t>27</t>
  </si>
  <si>
    <t>RIFT VALLEY</t>
  </si>
  <si>
    <t>RFT</t>
  </si>
  <si>
    <t>DJB</t>
  </si>
  <si>
    <t>TRANSNATIONAL BANK</t>
  </si>
  <si>
    <t>26</t>
  </si>
  <si>
    <t>CABIN CREW</t>
  </si>
  <si>
    <t>CABCR</t>
  </si>
  <si>
    <t xml:space="preserve">PAN AFRICAN GROUP			</t>
  </si>
  <si>
    <t>00027</t>
  </si>
  <si>
    <t>BOLIVIA</t>
  </si>
  <si>
    <t>BO</t>
  </si>
  <si>
    <t>BROTHER IN LAW</t>
  </si>
  <si>
    <t>Revankar MA</t>
  </si>
  <si>
    <t>DBI</t>
  </si>
  <si>
    <t>CREDIT BANK</t>
  </si>
  <si>
    <t>25</t>
  </si>
  <si>
    <t>BUSINESS PERSON</t>
  </si>
  <si>
    <t>BUPSN</t>
  </si>
  <si>
    <t xml:space="preserve">GOSHRANI PREMCHAND GROUP		</t>
  </si>
  <si>
    <t>00026</t>
  </si>
  <si>
    <t>BRUNEIDARUSSALAM</t>
  </si>
  <si>
    <t>BN</t>
  </si>
  <si>
    <t>AUNT</t>
  </si>
  <si>
    <t>Peter Ndirangu</t>
  </si>
  <si>
    <t>COVINA</t>
  </si>
  <si>
    <t>COV</t>
  </si>
  <si>
    <t>CONSOLIDATED BANK</t>
  </si>
  <si>
    <t>23</t>
  </si>
  <si>
    <t>BEAUTICIAN</t>
  </si>
  <si>
    <t>BTCN</t>
  </si>
  <si>
    <t xml:space="preserve">RAISONS GROUP				</t>
  </si>
  <si>
    <t>00025</t>
  </si>
  <si>
    <t>BERMUDA</t>
  </si>
  <si>
    <t>BM</t>
  </si>
  <si>
    <t>ADMINISTRATOR</t>
  </si>
  <si>
    <t>Kamathi Marambii</t>
  </si>
  <si>
    <t>24</t>
  </si>
  <si>
    <t>NYANZA</t>
  </si>
  <si>
    <t>NYZ</t>
  </si>
  <si>
    <t>CHARLOTTE</t>
  </si>
  <si>
    <t>CHT</t>
  </si>
  <si>
    <t>BANK OF AFRICA</t>
  </si>
  <si>
    <t>19</t>
  </si>
  <si>
    <t>BARBER</t>
  </si>
  <si>
    <t>BRBER</t>
  </si>
  <si>
    <t xml:space="preserve">KARAN HOLDINGS GROUP			</t>
  </si>
  <si>
    <t>00024</t>
  </si>
  <si>
    <t>BENIN</t>
  </si>
  <si>
    <t>BJ</t>
  </si>
  <si>
    <t>UNCLE</t>
  </si>
  <si>
    <t>Jyostna Dhanani</t>
  </si>
  <si>
    <t>CHUKA</t>
  </si>
  <si>
    <t>CHK</t>
  </si>
  <si>
    <t>MIDDLE EAST BANK</t>
  </si>
  <si>
    <t>18</t>
  </si>
  <si>
    <t>BOUTIQUE</t>
  </si>
  <si>
    <t>BOUTQ</t>
  </si>
  <si>
    <t xml:space="preserve">PELICAN SIGNS/KAMCO STAINLESS STEEL	</t>
  </si>
  <si>
    <t>00023</t>
  </si>
  <si>
    <t>BRITISH VIRGIN ISLAND</t>
  </si>
  <si>
    <t>BI</t>
  </si>
  <si>
    <t>SISTER IN LAW</t>
  </si>
  <si>
    <t>Joseph Wainaina</t>
  </si>
  <si>
    <t>22</t>
  </si>
  <si>
    <t>CHEPTAIS</t>
  </si>
  <si>
    <t>CHE</t>
  </si>
  <si>
    <t>HABIB BANK AG ZURICH</t>
  </si>
  <si>
    <t>17</t>
  </si>
  <si>
    <t>BANKER</t>
  </si>
  <si>
    <t>BNKER</t>
  </si>
  <si>
    <t xml:space="preserve">TONONOKA GROUP				</t>
  </si>
  <si>
    <t>00022</t>
  </si>
  <si>
    <t>BAHRAIN</t>
  </si>
  <si>
    <t>BH</t>
  </si>
  <si>
    <t>YOUNG SAVERS ACCOUNT (I&amp;)</t>
  </si>
  <si>
    <t>SB101</t>
  </si>
  <si>
    <t>SON IN LAW</t>
  </si>
  <si>
    <t>Isaiah Thuranira</t>
  </si>
  <si>
    <t>21</t>
  </si>
  <si>
    <t>NORTH CAROLINA</t>
  </si>
  <si>
    <t>NTC</t>
  </si>
  <si>
    <t>CHOGORIA</t>
  </si>
  <si>
    <t>CGR</t>
  </si>
  <si>
    <t>CITIBANK KENYA</t>
  </si>
  <si>
    <t>16</t>
  </si>
  <si>
    <t>BUILDER</t>
  </si>
  <si>
    <t>BLDR</t>
  </si>
  <si>
    <t xml:space="preserve">S.S. METHA /TOOLS &amp; COMPONENTS		</t>
  </si>
  <si>
    <t>00021</t>
  </si>
  <si>
    <t>BULGARIA</t>
  </si>
  <si>
    <t>BG</t>
  </si>
  <si>
    <t>TAYARI ACCOUNT</t>
  </si>
  <si>
    <t>PT106</t>
  </si>
  <si>
    <t>POWER OF ATTORNEY HOLDER</t>
  </si>
  <si>
    <t>Irene Muruga</t>
  </si>
  <si>
    <t>20</t>
  </si>
  <si>
    <t>CAMBRIDGESHIRE</t>
  </si>
  <si>
    <t>CAM</t>
  </si>
  <si>
    <t>ORIENTAL COMMERCIAL</t>
  </si>
  <si>
    <t>14</t>
  </si>
  <si>
    <t>BOOK SELLER</t>
  </si>
  <si>
    <t>BKSLR</t>
  </si>
  <si>
    <t xml:space="preserve">COOPER KENYA AND OTHERS GROUP		</t>
  </si>
  <si>
    <t>00020</t>
  </si>
  <si>
    <t>BURKINA FASO</t>
  </si>
  <si>
    <t>BF</t>
  </si>
  <si>
    <t>STAFF ACCOUNT</t>
  </si>
  <si>
    <t>PS201</t>
  </si>
  <si>
    <t>NEPHEW</t>
  </si>
  <si>
    <t>Humaa Beg Mirza</t>
  </si>
  <si>
    <t>NORTH HEMSPHERE</t>
  </si>
  <si>
    <t>NHM</t>
  </si>
  <si>
    <t>BUTULA</t>
  </si>
  <si>
    <t>BUT</t>
  </si>
  <si>
    <t>NATIONAL BANK OF KENYA</t>
  </si>
  <si>
    <t>12</t>
  </si>
  <si>
    <t>BAKERS</t>
  </si>
  <si>
    <t>BKER</t>
  </si>
  <si>
    <t xml:space="preserve">VISHRAM HALAI/ VAKKEP GROUP		</t>
  </si>
  <si>
    <t>00019</t>
  </si>
  <si>
    <t>BELGIUM</t>
  </si>
  <si>
    <t>BE</t>
  </si>
  <si>
    <t>SAVANNAH ACCOUNT</t>
  </si>
  <si>
    <t>BT110</t>
  </si>
  <si>
    <t>NIECE</t>
  </si>
  <si>
    <t>Heenal Kanji</t>
  </si>
  <si>
    <t>NORTH EASTERN PROVINCE</t>
  </si>
  <si>
    <t>NES</t>
  </si>
  <si>
    <t>BUKURA</t>
  </si>
  <si>
    <t>BUK</t>
  </si>
  <si>
    <t>COOPERATIVE BANK OF KENYA</t>
  </si>
  <si>
    <t>11</t>
  </si>
  <si>
    <t>BIOLOGIST</t>
  </si>
  <si>
    <t>BIOGS</t>
  </si>
  <si>
    <t xml:space="preserve">KENYA BUILDERS/WARREN CONCRETE		</t>
  </si>
  <si>
    <t>00018</t>
  </si>
  <si>
    <t>BANGLA DESH</t>
  </si>
  <si>
    <t>BD</t>
  </si>
  <si>
    <t>SAPPHIRE FCY TRANS ACCT</t>
  </si>
  <si>
    <t>FC101</t>
  </si>
  <si>
    <t>MOTHER IN LAW</t>
  </si>
  <si>
    <t>Hanif Parkar</t>
  </si>
  <si>
    <t>BUTERE</t>
  </si>
  <si>
    <t>BTE</t>
  </si>
  <si>
    <t>PRIME BANK</t>
  </si>
  <si>
    <t>10</t>
  </si>
  <si>
    <t>BIOCHEMIST</t>
  </si>
  <si>
    <t>BIOCH</t>
  </si>
  <si>
    <t xml:space="preserve">CAPITAL CONSTRUCTION GROUP		</t>
  </si>
  <si>
    <t>00017</t>
  </si>
  <si>
    <t>BARBADOS</t>
  </si>
  <si>
    <t>BB</t>
  </si>
  <si>
    <t>SALES STAFF</t>
  </si>
  <si>
    <t>PS202</t>
  </si>
  <si>
    <t>LEGAL GUARDIAN</t>
  </si>
  <si>
    <t>Gilbert Banda</t>
  </si>
  <si>
    <t>MARYLAND</t>
  </si>
  <si>
    <t>MRL</t>
  </si>
  <si>
    <t>BUSIA</t>
  </si>
  <si>
    <t>BSM</t>
  </si>
  <si>
    <t>09</t>
  </si>
  <si>
    <t>AVIATION</t>
  </si>
  <si>
    <t>AVIAT</t>
  </si>
  <si>
    <t xml:space="preserve">TECHPAK GROUP				</t>
  </si>
  <si>
    <t>00016</t>
  </si>
  <si>
    <t>BOSNIA-HERZEGOVINA</t>
  </si>
  <si>
    <t>BA</t>
  </si>
  <si>
    <t>PT101</t>
  </si>
  <si>
    <t>GRAND SON</t>
  </si>
  <si>
    <t>Eric Odhiambo</t>
  </si>
  <si>
    <t>15</t>
  </si>
  <si>
    <t>BORO</t>
  </si>
  <si>
    <t>BOR</t>
  </si>
  <si>
    <t>HABIB BANK</t>
  </si>
  <si>
    <t>08</t>
  </si>
  <si>
    <t>AUTHOR</t>
  </si>
  <si>
    <t>AUTHR</t>
  </si>
  <si>
    <t xml:space="preserve">SANPAC GROUP				</t>
  </si>
  <si>
    <t>00015</t>
  </si>
  <si>
    <t>AZARBAIJAN</t>
  </si>
  <si>
    <t>AZ</t>
  </si>
  <si>
    <t>PERSONAL BAHATI ACCOUNT</t>
  </si>
  <si>
    <t>PT102</t>
  </si>
  <si>
    <t>GRAND MOTHER</t>
  </si>
  <si>
    <t>Eric Andalya</t>
  </si>
  <si>
    <t>BONDO</t>
  </si>
  <si>
    <t>BON</t>
  </si>
  <si>
    <t>COMMERCIAL BANK OF AFRICA</t>
  </si>
  <si>
    <t>07</t>
  </si>
  <si>
    <t>AUDITOR</t>
  </si>
  <si>
    <t>AUDIT</t>
  </si>
  <si>
    <t xml:space="preserve">G. ISSAIAS GROUP			</t>
  </si>
  <si>
    <t>00014</t>
  </si>
  <si>
    <t>ARUBA</t>
  </si>
  <si>
    <t>AW</t>
  </si>
  <si>
    <t>OVERDRAFT ACCOUNT KES</t>
  </si>
  <si>
    <t>OD101</t>
  </si>
  <si>
    <t>GRAND FATHER</t>
  </si>
  <si>
    <t>Emma Ooro</t>
  </si>
  <si>
    <t>13</t>
  </si>
  <si>
    <t>BUNYORE</t>
  </si>
  <si>
    <t>BNY</t>
  </si>
  <si>
    <t>BANK OF BARODA</t>
  </si>
  <si>
    <t>06</t>
  </si>
  <si>
    <t>AUTO SPARES</t>
  </si>
  <si>
    <t>ATS</t>
  </si>
  <si>
    <t xml:space="preserve">NAIROBI FLOUR MILLS GROUP		</t>
  </si>
  <si>
    <t>00013</t>
  </si>
  <si>
    <t>AUSTRALIA</t>
  </si>
  <si>
    <t>AU</t>
  </si>
  <si>
    <t>OVERDRAFT ACCOUNT FCY</t>
  </si>
  <si>
    <t>OD102</t>
  </si>
  <si>
    <t>GRAND DAUGHTER</t>
  </si>
  <si>
    <t>Edward Wanjala</t>
  </si>
  <si>
    <t>GUJARAT</t>
  </si>
  <si>
    <t>GUJ</t>
  </si>
  <si>
    <t>BOMET</t>
  </si>
  <si>
    <t>BMT</t>
  </si>
  <si>
    <t>BANK OF INDIA</t>
  </si>
  <si>
    <t>05</t>
  </si>
  <si>
    <t>ATHLETE</t>
  </si>
  <si>
    <t>ATLT</t>
  </si>
  <si>
    <t xml:space="preserve">RAMCO PRINTING GROUP OF CO.		</t>
  </si>
  <si>
    <t>00012</t>
  </si>
  <si>
    <t>AUSTRIA</t>
  </si>
  <si>
    <t>AT</t>
  </si>
  <si>
    <t>NOBLE ACCOUNT -FCY</t>
  </si>
  <si>
    <t>BT112</t>
  </si>
  <si>
    <t>FRIEND</t>
  </si>
  <si>
    <t>Duncan Elly</t>
  </si>
  <si>
    <t>EASTERN PROVINCE</t>
  </si>
  <si>
    <t>EST</t>
  </si>
  <si>
    <t>BALTIMORE</t>
  </si>
  <si>
    <t>BLT</t>
  </si>
  <si>
    <t>BARCLAYS BANK OF KENYA</t>
  </si>
  <si>
    <t>03</t>
  </si>
  <si>
    <t>ARTIST</t>
  </si>
  <si>
    <t>ARTST</t>
  </si>
  <si>
    <t xml:space="preserve">MARUTI COURTS GROUP OF CO.		</t>
  </si>
  <si>
    <t>00011</t>
  </si>
  <si>
    <t>STAFF</t>
  </si>
  <si>
    <t>AMERICAN SAMOA</t>
  </si>
  <si>
    <t>AS</t>
  </si>
  <si>
    <t>NOBLE ACCOUNT - KES</t>
  </si>
  <si>
    <t>BT111</t>
  </si>
  <si>
    <t>FATHER IN LAW</t>
  </si>
  <si>
    <t>Dashminder Thethy</t>
  </si>
  <si>
    <t>BUNGOMA</t>
  </si>
  <si>
    <t>BGM</t>
  </si>
  <si>
    <t>02</t>
  </si>
  <si>
    <t>ARTISAN</t>
  </si>
  <si>
    <t>ARTIS</t>
  </si>
  <si>
    <t xml:space="preserve">COSMO GROUP OF CO.			</t>
  </si>
  <si>
    <t>00010</t>
  </si>
  <si>
    <t>SENIOR CITIZEN</t>
  </si>
  <si>
    <t>SRCTZ</t>
  </si>
  <si>
    <t>ARGENTINA</t>
  </si>
  <si>
    <t>AR</t>
  </si>
  <si>
    <t>SPECIAL MANDATE-PLS REFER</t>
  </si>
  <si>
    <t>NEXT GENERATION ACCOUNTS</t>
  </si>
  <si>
    <t>PT103</t>
  </si>
  <si>
    <t>Cindy Mbela</t>
  </si>
  <si>
    <t>BAR-OBER</t>
  </si>
  <si>
    <t>BAR</t>
  </si>
  <si>
    <t>KENYA COMMERCIAL BANK</t>
  </si>
  <si>
    <t>01</t>
  </si>
  <si>
    <t>ARMED FORCES</t>
  </si>
  <si>
    <t>ARMY</t>
  </si>
  <si>
    <t xml:space="preserve">SUNRISE TEXTILES &amp; KNITWEAR GROUP	</t>
  </si>
  <si>
    <t>00009</t>
  </si>
  <si>
    <t>POLITICALLY EXPOSED PERSONS</t>
  </si>
  <si>
    <t>POEPS</t>
  </si>
  <si>
    <t>ANTARTICA</t>
  </si>
  <si>
    <t>AQ</t>
  </si>
  <si>
    <t>ANY TWO JOINTLY</t>
  </si>
  <si>
    <t>MALAIKA ACCOUNT</t>
  </si>
  <si>
    <t>PT108</t>
  </si>
  <si>
    <t>SISTER</t>
  </si>
  <si>
    <t>DIASPORA BANKING UNIT</t>
  </si>
  <si>
    <t>PC08</t>
  </si>
  <si>
    <t>Catherine Kimani</t>
  </si>
  <si>
    <t>POTENTIAL DEFAULT</t>
  </si>
  <si>
    <t>RR8</t>
  </si>
  <si>
    <t>COAST</t>
  </si>
  <si>
    <t>CST</t>
  </si>
  <si>
    <t>ATHI RIVER</t>
  </si>
  <si>
    <t>ATR</t>
  </si>
  <si>
    <t>OTHER</t>
  </si>
  <si>
    <t>BANK OF INDIA NAIROBI</t>
  </si>
  <si>
    <t>BKID</t>
  </si>
  <si>
    <t>ANTHROPOLOGIST</t>
  </si>
  <si>
    <t>ANTRP</t>
  </si>
  <si>
    <t xml:space="preserve">NGINYO INVETMENTS GROUP OF CO.		</t>
  </si>
  <si>
    <t>00008</t>
  </si>
  <si>
    <t>NRE</t>
  </si>
  <si>
    <t>NETHERLANDS ANTILLES</t>
  </si>
  <si>
    <t>AN</t>
  </si>
  <si>
    <t>COURT RECEIVER</t>
  </si>
  <si>
    <t>LOCKER DEPOSIT</t>
  </si>
  <si>
    <t>SDL01</t>
  </si>
  <si>
    <t>NON GOVERNMENTAL ORGANIZATIONS</t>
  </si>
  <si>
    <t xml:space="preserve">MISS                                              </t>
  </si>
  <si>
    <t>BROTHER</t>
  </si>
  <si>
    <t>ALM</t>
  </si>
  <si>
    <t>PC07</t>
  </si>
  <si>
    <t>Caleb Muoki</t>
  </si>
  <si>
    <t>WEAK</t>
  </si>
  <si>
    <t>RR7</t>
  </si>
  <si>
    <t>CARLIFONIA</t>
  </si>
  <si>
    <t>CLFN</t>
  </si>
  <si>
    <t>ARUSHA</t>
  </si>
  <si>
    <t>ARU</t>
  </si>
  <si>
    <t>LAWYR</t>
  </si>
  <si>
    <t>I &amp; M BANK RWANDA LTD</t>
  </si>
  <si>
    <t>IMRW</t>
  </si>
  <si>
    <t>AGRICULTURALIST</t>
  </si>
  <si>
    <t>AGRIC</t>
  </si>
  <si>
    <t xml:space="preserve">CHANDRAKANT &amp; SURESH D SHAH GROUP	</t>
  </si>
  <si>
    <t>00007</t>
  </si>
  <si>
    <t>NORML</t>
  </si>
  <si>
    <t>BL07</t>
  </si>
  <si>
    <t>AM</t>
  </si>
  <si>
    <t>ANY ONE</t>
  </si>
  <si>
    <t>I&amp;M KARIBU AGENTS</t>
  </si>
  <si>
    <t>AGB02</t>
  </si>
  <si>
    <t>REGISTERED TRUSTS</t>
  </si>
  <si>
    <t>MRS</t>
  </si>
  <si>
    <t>HUSBAND</t>
  </si>
  <si>
    <t>PC06</t>
  </si>
  <si>
    <t>Bindya Kansara</t>
  </si>
  <si>
    <t>MARGINAL</t>
  </si>
  <si>
    <t>RR6</t>
  </si>
  <si>
    <t>CHI</t>
  </si>
  <si>
    <t>ARLINGTON</t>
  </si>
  <si>
    <t>ARL</t>
  </si>
  <si>
    <t>RELATIONSHIP MANAGER</t>
  </si>
  <si>
    <t>KNMGR</t>
  </si>
  <si>
    <t>FIRST NATIONAL BANK OF TANZANIA</t>
  </si>
  <si>
    <t>FIRN</t>
  </si>
  <si>
    <t>AGROCHEMISTS</t>
  </si>
  <si>
    <t>AGC</t>
  </si>
  <si>
    <t xml:space="preserve">MINOLTA INVESTMENTS GROUP OF CO.	</t>
  </si>
  <si>
    <t>00006</t>
  </si>
  <si>
    <t>BL06</t>
  </si>
  <si>
    <t>ALBENIA</t>
  </si>
  <si>
    <t>AL</t>
  </si>
  <si>
    <t>THIRD PARTY MANDATE HOLDER</t>
  </si>
  <si>
    <t>I&amp;M AGENCY PARTNERS</t>
  </si>
  <si>
    <t>AGB01</t>
  </si>
  <si>
    <t>UNREGISTERED TRUSTS</t>
  </si>
  <si>
    <t>WIFE</t>
  </si>
  <si>
    <t>FIG</t>
  </si>
  <si>
    <t>PC05</t>
  </si>
  <si>
    <t>Arti Aggarwal</t>
  </si>
  <si>
    <t>SATISFACTORY</t>
  </si>
  <si>
    <t>RR5</t>
  </si>
  <si>
    <t>NON US</t>
  </si>
  <si>
    <t>IRS05</t>
  </si>
  <si>
    <t>CENTRAL PROVINCE</t>
  </si>
  <si>
    <t>CEN</t>
  </si>
  <si>
    <t>ANT</t>
  </si>
  <si>
    <t>WIDOW / WIDOWER</t>
  </si>
  <si>
    <t>WDW</t>
  </si>
  <si>
    <t>BANK EMPLOYEE</t>
  </si>
  <si>
    <t>EMPBR</t>
  </si>
  <si>
    <t>BANK OF BARODA (KENYA) LTD</t>
  </si>
  <si>
    <t>BARB</t>
  </si>
  <si>
    <t>ADMINISTRATORS</t>
  </si>
  <si>
    <t>ADMIN</t>
  </si>
  <si>
    <t xml:space="preserve">SPINNERS &amp; SPINNERS GROUP OF CO.	</t>
  </si>
  <si>
    <t>00005</t>
  </si>
  <si>
    <t>INSOLVENT</t>
  </si>
  <si>
    <t>INSOL</t>
  </si>
  <si>
    <t>BL05</t>
  </si>
  <si>
    <t>ANGUILLA</t>
  </si>
  <si>
    <t>AI</t>
  </si>
  <si>
    <t>OFFICIAL LIQUIDATOR</t>
  </si>
  <si>
    <t>GROUP STAFF</t>
  </si>
  <si>
    <t>PG101</t>
  </si>
  <si>
    <t>SOCIETIES</t>
  </si>
  <si>
    <t>DAUGHTER</t>
  </si>
  <si>
    <t>HO INSTITUTIONAL</t>
  </si>
  <si>
    <t>PC04</t>
  </si>
  <si>
    <t>Antony Corline</t>
  </si>
  <si>
    <t>04</t>
  </si>
  <si>
    <t>VERY HIGH RISK</t>
  </si>
  <si>
    <t>VHR</t>
  </si>
  <si>
    <t>ADEQUATE</t>
  </si>
  <si>
    <t>RR4</t>
  </si>
  <si>
    <t>PRE-EXISTING NON COMPLIANT</t>
  </si>
  <si>
    <t>IRS04</t>
  </si>
  <si>
    <t>ARIZONA</t>
  </si>
  <si>
    <t>ARZ</t>
  </si>
  <si>
    <t>AINABKOI</t>
  </si>
  <si>
    <t>ANK</t>
  </si>
  <si>
    <t>SINGLE</t>
  </si>
  <si>
    <t>SING</t>
  </si>
  <si>
    <t>EMPLOYER</t>
  </si>
  <si>
    <t>EMP</t>
  </si>
  <si>
    <t>STANDARD CHARTERED BANK DUBAI (AE)</t>
  </si>
  <si>
    <t>SCAE</t>
  </si>
  <si>
    <t>ACTOR</t>
  </si>
  <si>
    <t xml:space="preserve">RABADIA GROUP				</t>
  </si>
  <si>
    <t>00004</t>
  </si>
  <si>
    <t>ILLITERATE</t>
  </si>
  <si>
    <t>ILLRT</t>
  </si>
  <si>
    <t>INSTITUTIONAL</t>
  </si>
  <si>
    <t>BL04</t>
  </si>
  <si>
    <t>AG</t>
  </si>
  <si>
    <t>OPERATIONS THROUGH POWER OF ATTORNEY</t>
  </si>
  <si>
    <t>BUSINESS SAPPHIRE ACCOUNT</t>
  </si>
  <si>
    <t>BT101</t>
  </si>
  <si>
    <t>PARTNERSHIPS</t>
  </si>
  <si>
    <t>MESSERS</t>
  </si>
  <si>
    <t>M/S</t>
  </si>
  <si>
    <t>DEPENDANT DEBIT CARDS</t>
  </si>
  <si>
    <t>DEPDC</t>
  </si>
  <si>
    <t>HO CORPORATE</t>
  </si>
  <si>
    <t>PC03</t>
  </si>
  <si>
    <t>Amar Gadhia</t>
  </si>
  <si>
    <t>NORMAL RISK</t>
  </si>
  <si>
    <t>STRONG</t>
  </si>
  <si>
    <t>PRE-EXISTING IRS COMPLIANT</t>
  </si>
  <si>
    <t>IRS03</t>
  </si>
  <si>
    <t>AMAGORO</t>
  </si>
  <si>
    <t>AMU</t>
  </si>
  <si>
    <t>MARID</t>
  </si>
  <si>
    <t>EXISTING CUSTOMER</t>
  </si>
  <si>
    <t>ECT</t>
  </si>
  <si>
    <t>STANDARD CHARTERED BANK HONG KONG</t>
  </si>
  <si>
    <t>SCHK</t>
  </si>
  <si>
    <t>AUCTIONEER</t>
  </si>
  <si>
    <t>ACTNR</t>
  </si>
  <si>
    <t xml:space="preserve">SAFEPAK GROUP OF COMPANIES		</t>
  </si>
  <si>
    <t>00003</t>
  </si>
  <si>
    <t>HIGH NETWORTH INDIVIDUAL</t>
  </si>
  <si>
    <t>HNI</t>
  </si>
  <si>
    <t>RETAIL</t>
  </si>
  <si>
    <t>BL03</t>
  </si>
  <si>
    <t>AFGHANISTAN</t>
  </si>
  <si>
    <t>AF</t>
  </si>
  <si>
    <t>JOINTLY</t>
  </si>
  <si>
    <t>BUSINESS BIASHARA ACCOUNT</t>
  </si>
  <si>
    <t>BT102</t>
  </si>
  <si>
    <t>JOINT</t>
  </si>
  <si>
    <t>JNT</t>
  </si>
  <si>
    <t>MOTHER</t>
  </si>
  <si>
    <t>SWIFT STATEMENTS</t>
  </si>
  <si>
    <t>MT950</t>
  </si>
  <si>
    <t>RETAIL INTERNET BANKING</t>
  </si>
  <si>
    <t>RIB</t>
  </si>
  <si>
    <t>DEBIT CARD HOLDER</t>
  </si>
  <si>
    <t>DCARD</t>
  </si>
  <si>
    <t>NON RELATED PARTY</t>
  </si>
  <si>
    <t>CARD CENTRE</t>
  </si>
  <si>
    <t>PC02</t>
  </si>
  <si>
    <t>Alakh Kohli</t>
  </si>
  <si>
    <t>MEDIUM RISK</t>
  </si>
  <si>
    <t>MDR</t>
  </si>
  <si>
    <t>EXCELLENT</t>
  </si>
  <si>
    <t>RR2</t>
  </si>
  <si>
    <t>IRS NON-COMPLIANT</t>
  </si>
  <si>
    <t>IRS02</t>
  </si>
  <si>
    <t>AKALA</t>
  </si>
  <si>
    <t>AKA</t>
  </si>
  <si>
    <t>LEGALLY SEPARATED</t>
  </si>
  <si>
    <t>LGSPR</t>
  </si>
  <si>
    <t>CUST</t>
  </si>
  <si>
    <t>CREDIT SUISSE AG</t>
  </si>
  <si>
    <t>CRES</t>
  </si>
  <si>
    <t>ARCHITECT</t>
  </si>
  <si>
    <t>ACTCT</t>
  </si>
  <si>
    <t xml:space="preserve">MEGHJI KANJI GROUP			</t>
  </si>
  <si>
    <t>00002</t>
  </si>
  <si>
    <t>HANDICAPPED</t>
  </si>
  <si>
    <t>HANDI</t>
  </si>
  <si>
    <t>SME</t>
  </si>
  <si>
    <t>BL02</t>
  </si>
  <si>
    <t>AE</t>
  </si>
  <si>
    <t>EITHER OR SURVIVOR</t>
  </si>
  <si>
    <t>ATM ACCOUNTS</t>
  </si>
  <si>
    <t>PT104</t>
  </si>
  <si>
    <t>COMPANIES</t>
  </si>
  <si>
    <t>HONORABLE</t>
  </si>
  <si>
    <t>HON</t>
  </si>
  <si>
    <t>EMAIL STATEMENTS</t>
  </si>
  <si>
    <t>I&amp;M SELECT CUSTOMER</t>
  </si>
  <si>
    <t>IMSEL</t>
  </si>
  <si>
    <t>CORPORATE INTERNET BANKING</t>
  </si>
  <si>
    <t>CIB</t>
  </si>
  <si>
    <t>SINGLE DEBIT CARD</t>
  </si>
  <si>
    <t>DC1</t>
  </si>
  <si>
    <t>WAIVER OF IMBA REWARD POINTS</t>
  </si>
  <si>
    <t>IMBA</t>
  </si>
  <si>
    <t>RELATED PARTY</t>
  </si>
  <si>
    <t>BRANCHES</t>
  </si>
  <si>
    <t>PC01</t>
  </si>
  <si>
    <t>Ajal Raval</t>
  </si>
  <si>
    <t>HIGH RISK</t>
  </si>
  <si>
    <t>HGR</t>
  </si>
  <si>
    <t>EXCEPTIONAL</t>
  </si>
  <si>
    <t>RR1</t>
  </si>
  <si>
    <t>IRS01</t>
  </si>
  <si>
    <t>ALABAMA</t>
  </si>
  <si>
    <t>ALA</t>
  </si>
  <si>
    <t>AHERO</t>
  </si>
  <si>
    <t>AHR</t>
  </si>
  <si>
    <t>DIVORCEE</t>
  </si>
  <si>
    <t>DVRC</t>
  </si>
  <si>
    <t>AGENCY BANKING CUSTOMER</t>
  </si>
  <si>
    <t>AGENT</t>
  </si>
  <si>
    <t>BANQUE NATIONALE DU RWANDA</t>
  </si>
  <si>
    <t>BNRW</t>
  </si>
  <si>
    <t>ACCNT</t>
  </si>
  <si>
    <t xml:space="preserve">ASL GROUP				</t>
  </si>
  <si>
    <t>00001</t>
  </si>
  <si>
    <t>BLACKLISTED</t>
  </si>
  <si>
    <t>BLCK</t>
  </si>
  <si>
    <t>BL01</t>
  </si>
  <si>
    <t>ANDORA</t>
  </si>
  <si>
    <t>AD</t>
  </si>
  <si>
    <t>ALPHA ACCOUNT</t>
  </si>
  <si>
    <t>BT109</t>
  </si>
  <si>
    <t>INDIVIDUALS</t>
  </si>
  <si>
    <t>DR</t>
  </si>
  <si>
    <t>REF_DESC</t>
  </si>
  <si>
    <t>REF_CODE</t>
  </si>
  <si>
    <t>BANK_NAME</t>
  </si>
  <si>
    <t>PRODUCT TYPE</t>
  </si>
  <si>
    <t>CODE</t>
  </si>
  <si>
    <t>DEBIT CARD DETAILS MASTER</t>
  </si>
  <si>
    <t>CUSTOMER RATING MASTER</t>
  </si>
  <si>
    <t>UKWALA GROUP</t>
  </si>
  <si>
    <t>UKWAL</t>
  </si>
  <si>
    <t>ZERO INTEREST CODE FOR TERM DEPOSITS</t>
  </si>
  <si>
    <t>TZERO</t>
  </si>
  <si>
    <t>TERM DEPOSIT STAFF INTEREST RATE CODE KES</t>
  </si>
  <si>
    <t>TSKES</t>
  </si>
  <si>
    <t>TOD INTEREST</t>
  </si>
  <si>
    <t>TOD1</t>
  </si>
  <si>
    <t>INT RATE FOR LONG TERM DEPOSITS</t>
  </si>
  <si>
    <t>TLONG</t>
  </si>
  <si>
    <t>TD ZAR</t>
  </si>
  <si>
    <t>TDZAR</t>
  </si>
  <si>
    <t>TD USD</t>
  </si>
  <si>
    <t>TDUSD</t>
  </si>
  <si>
    <t>TD KES</t>
  </si>
  <si>
    <t>TDKES</t>
  </si>
  <si>
    <t>TD GBP</t>
  </si>
  <si>
    <t>TDGBP</t>
  </si>
  <si>
    <t>TD EUR</t>
  </si>
  <si>
    <t>TDEUR</t>
  </si>
  <si>
    <t>TBILL RATE ODA</t>
  </si>
  <si>
    <t>TBRTE</t>
  </si>
  <si>
    <t>TBILL BASE RATE ODA</t>
  </si>
  <si>
    <t>TBBSE</t>
  </si>
  <si>
    <t>STRATEGIC GROUP</t>
  </si>
  <si>
    <t>STRAT</t>
  </si>
  <si>
    <t>SOMA GROUP</t>
  </si>
  <si>
    <t>SOMAG</t>
  </si>
  <si>
    <t>SAVINGS BANK ACCOUNT INTEREST TABLE CODE</t>
  </si>
  <si>
    <t>SBINT</t>
  </si>
  <si>
    <t>ONLINE SAVER INTEREST TABLE CODE</t>
  </si>
  <si>
    <t>SBIN4</t>
  </si>
  <si>
    <t>YOUNG SAVERS INTEREST TABLE CODE</t>
  </si>
  <si>
    <t>SBIN3</t>
  </si>
  <si>
    <t>INTEREST I&amp;M VALUE PT ACCT</t>
  </si>
  <si>
    <t>SBIN2</t>
  </si>
  <si>
    <t>RD PENAL INTEREST - IREGULAR INSTALLMENTS</t>
  </si>
  <si>
    <t>RDPEN</t>
  </si>
  <si>
    <t>RECURRING DEPOSIT</t>
  </si>
  <si>
    <t>RDNRM</t>
  </si>
  <si>
    <t>RD NORMAL INTEREST KES</t>
  </si>
  <si>
    <t>RDKES</t>
  </si>
  <si>
    <t>FLEXI RECURRING DEPOSIT INTEREST TABLE CODE</t>
  </si>
  <si>
    <t>RDKE1</t>
  </si>
  <si>
    <t>FLEXI BUILDER FCY INTEREST TABLE CODE</t>
  </si>
  <si>
    <t>RDFCY</t>
  </si>
  <si>
    <t>QUICK WHOLESALERS CREDIT INTEREST</t>
  </si>
  <si>
    <t>QUICK</t>
  </si>
  <si>
    <t>IM SELECT INTEREST TABLE CODE</t>
  </si>
  <si>
    <t>PTSEL</t>
  </si>
  <si>
    <t>OD LIBOR 6 MONTHS INTEREST TABLE CODE.</t>
  </si>
  <si>
    <t>ODL6M</t>
  </si>
  <si>
    <t>OD LIBOR 3 MONTHS INTEREST TABLE CODE.</t>
  </si>
  <si>
    <t>ODL3M</t>
  </si>
  <si>
    <t>OVERDRAFTS KENYA BANKS RATE- KES</t>
  </si>
  <si>
    <t>ODKB</t>
  </si>
  <si>
    <t>CR INT ON CURRENT ACCS  3,4,5</t>
  </si>
  <si>
    <t>ODDI5</t>
  </si>
  <si>
    <t>CR INT ON CURRENT ACCS 1.5,2.5,3.5</t>
  </si>
  <si>
    <t>ODDI4</t>
  </si>
  <si>
    <t>CR INT ON CURRENT ACCS  1,1.5,2.5</t>
  </si>
  <si>
    <t>ODDI3</t>
  </si>
  <si>
    <t>CR INT ON CURRENT ACCS 1,1.5,2</t>
  </si>
  <si>
    <t>ODDI2</t>
  </si>
  <si>
    <t>CR INT ON CURRENT ACCS 0.5,0.75,1</t>
  </si>
  <si>
    <t>ODDI1</t>
  </si>
  <si>
    <t>OVERDRAFT KES BASE INTEREST TABLE CODE</t>
  </si>
  <si>
    <t>ODBRT</t>
  </si>
  <si>
    <t>BASE PLUS 6 M LIBOR INT TABLE CODE</t>
  </si>
  <si>
    <t>OD04</t>
  </si>
  <si>
    <t>BASE PLUS 3 M LIBOR INT TABLE CODE</t>
  </si>
  <si>
    <t>OD03</t>
  </si>
  <si>
    <t>OVERDRAFT ACCOUNT INTEREST TABLE CODE FCY</t>
  </si>
  <si>
    <t>OD02</t>
  </si>
  <si>
    <t>OVERDRAFT ACCOUNT INTEREST TABLE CODE KES</t>
  </si>
  <si>
    <t>OD01</t>
  </si>
  <si>
    <t>BASE RATE &amp; ADDITIONAL= 0%</t>
  </si>
  <si>
    <t>NZERO</t>
  </si>
  <si>
    <t>NOBLE KES INTEREST RATE CODE</t>
  </si>
  <si>
    <t>NBKES</t>
  </si>
  <si>
    <t>NOBLE KES INTEREST TABLE CODE</t>
  </si>
  <si>
    <t>NBINT</t>
  </si>
  <si>
    <t>NOBLE FCY INTEREST TABLE CODE</t>
  </si>
  <si>
    <t>NBFNT</t>
  </si>
  <si>
    <t>KENYA BANKERS BASE RATE- TDA</t>
  </si>
  <si>
    <t>KBRRD</t>
  </si>
  <si>
    <t>KENYA BANKS REFERENCE RATE- OD</t>
  </si>
  <si>
    <t>KBRR</t>
  </si>
  <si>
    <t>ZERO INTEREST CODE FOR -OVER DRAFT</t>
  </si>
  <si>
    <t>IZERO</t>
  </si>
  <si>
    <t>IMS ACCOUNT CR &amp; DR</t>
  </si>
  <si>
    <t>IM01</t>
  </si>
  <si>
    <t>HOME LOANS KENYA BANKS RATE- KES</t>
  </si>
  <si>
    <t>HLKB</t>
  </si>
  <si>
    <t>FCY OD BASE RATE</t>
  </si>
  <si>
    <t>FOBRT</t>
  </si>
  <si>
    <t>OD FCY INTEREST CODE</t>
  </si>
  <si>
    <t>FCOD1</t>
  </si>
  <si>
    <t>DUNHILL GROUP</t>
  </si>
  <si>
    <t>DUNHL</t>
  </si>
  <si>
    <t>DOMINICAN FRIARS CR INT SLABWISE</t>
  </si>
  <si>
    <t>DOMIN</t>
  </si>
  <si>
    <t>DEMAND LOANS KENYA BANKS RATE- KES</t>
  </si>
  <si>
    <t>DLKB</t>
  </si>
  <si>
    <t>OD CASH BACK FACILITY INT TABLE CODE</t>
  </si>
  <si>
    <t>CZERO</t>
  </si>
  <si>
    <t>CUSTODIAL ACCOUNT INTEREST TABLE CODE</t>
  </si>
  <si>
    <t>CAINT</t>
  </si>
  <si>
    <t>CURRENT ACCOUNT INTEREST TABLE CODE KES</t>
  </si>
  <si>
    <t>CA01</t>
  </si>
  <si>
    <t>IM SELECT BUSINESS TRANSACTION A/C INTEREST TABLE</t>
  </si>
  <si>
    <t>BTSEL</t>
  </si>
  <si>
    <t>BINGO KES INTEREST</t>
  </si>
  <si>
    <t>BTINT</t>
  </si>
  <si>
    <t>BINGO FCY ACCT INT ON TIERED BASIS</t>
  </si>
  <si>
    <t>BIINT</t>
  </si>
  <si>
    <t>ANJARWALLA &amp; KHANNA ADVOCATES</t>
  </si>
  <si>
    <t>ANJAR</t>
  </si>
  <si>
    <t>CUST INT TBL for 00400086021201</t>
  </si>
  <si>
    <t>A0037</t>
  </si>
  <si>
    <t>CUST INT TBL for 00400087121201</t>
  </si>
  <si>
    <t>A0036</t>
  </si>
  <si>
    <t>CUST INT TBL for 00400114991210</t>
  </si>
  <si>
    <t>A0035</t>
  </si>
  <si>
    <t>A0034</t>
  </si>
  <si>
    <t>CUST INT TBL for 00200359791210</t>
  </si>
  <si>
    <t>A0033</t>
  </si>
  <si>
    <t>CUST INT TBL for 00300269251201</t>
  </si>
  <si>
    <t>A0032</t>
  </si>
  <si>
    <t>CUST INT TBL for 00300564571210</t>
  </si>
  <si>
    <t>A0031</t>
  </si>
  <si>
    <t>CUST INT TBL for 00300309581210</t>
  </si>
  <si>
    <t>A0030</t>
  </si>
  <si>
    <t>CUST INT TBL for 00300185771201</t>
  </si>
  <si>
    <t>A0029</t>
  </si>
  <si>
    <t>CUST INT TBL for 00300269031201</t>
  </si>
  <si>
    <t>A0028</t>
  </si>
  <si>
    <t>A0027</t>
  </si>
  <si>
    <t>CUST INT TBL for 00200048831201</t>
  </si>
  <si>
    <t>A0026</t>
  </si>
  <si>
    <t>CUST INT TBL for 00200226441201</t>
  </si>
  <si>
    <t>A0025</t>
  </si>
  <si>
    <t>CUST INT TBL for 00200049961201</t>
  </si>
  <si>
    <t>A0024</t>
  </si>
  <si>
    <t>CUST INT TBL for 00200031801210</t>
  </si>
  <si>
    <t>A0023</t>
  </si>
  <si>
    <t>CUST INT TBL for 00200030201201</t>
  </si>
  <si>
    <t>A0022</t>
  </si>
  <si>
    <t>CUST INT TBL for 00200485211212</t>
  </si>
  <si>
    <t>A0021</t>
  </si>
  <si>
    <t>CUST INT TBL for 00200373811210</t>
  </si>
  <si>
    <t>A0020</t>
  </si>
  <si>
    <t>CUST INT TBL for 00200431671210</t>
  </si>
  <si>
    <t>A0019</t>
  </si>
  <si>
    <t>CUST INT TBL for 00100690231210</t>
  </si>
  <si>
    <t>A0018</t>
  </si>
  <si>
    <t>CUST INT TBL for 00100682891210</t>
  </si>
  <si>
    <t>A0017</t>
  </si>
  <si>
    <t>CUST INT TBL for 00100289061201</t>
  </si>
  <si>
    <t>A0016</t>
  </si>
  <si>
    <t>CUST INT TBL for 00100198651201</t>
  </si>
  <si>
    <t>A0015</t>
  </si>
  <si>
    <t>CUST INT TBL for 00100164331201</t>
  </si>
  <si>
    <t>A0014</t>
  </si>
  <si>
    <t>CUST INT TBL for 00100160511201</t>
  </si>
  <si>
    <t>A0013</t>
  </si>
  <si>
    <t>CUST INT TBL for 00100017671201</t>
  </si>
  <si>
    <t>A0012</t>
  </si>
  <si>
    <t>CUST INT TBL for 00100012911201</t>
  </si>
  <si>
    <t>A0011</t>
  </si>
  <si>
    <t>CUST INT TBL for 00100279961201</t>
  </si>
  <si>
    <t>A0010</t>
  </si>
  <si>
    <t>CUST INT TBL for 00100014321201</t>
  </si>
  <si>
    <t>A0009</t>
  </si>
  <si>
    <t>CUST INT TBL for 00100167881201</t>
  </si>
  <si>
    <t>A0008</t>
  </si>
  <si>
    <t>CUST INT TBL for 00100010141201</t>
  </si>
  <si>
    <t>A0007</t>
  </si>
  <si>
    <t>CUST INT TBL for 00100161481201</t>
  </si>
  <si>
    <t>A0006</t>
  </si>
  <si>
    <t>CUST INT TBL for 00100052881201</t>
  </si>
  <si>
    <t>A0005</t>
  </si>
  <si>
    <t>CUST INT TBL for 00100015291211</t>
  </si>
  <si>
    <t>A0004</t>
  </si>
  <si>
    <t>CUST INT TBL for 00100014351201</t>
  </si>
  <si>
    <t>A0003</t>
  </si>
  <si>
    <t>CUST INT TBL for 00700596191210</t>
  </si>
  <si>
    <t>A0002</t>
  </si>
  <si>
    <t>CUST INT TBL for 00300174811201</t>
  </si>
  <si>
    <t>A0001</t>
  </si>
  <si>
    <t>HOPE PLASTICS LIMITED</t>
  </si>
  <si>
    <t>99513</t>
  </si>
  <si>
    <t>CHERANGANI HILLS LIMITED</t>
  </si>
  <si>
    <t>99232</t>
  </si>
  <si>
    <t>JACARANDA MOTORS LTD</t>
  </si>
  <si>
    <t>98753</t>
  </si>
  <si>
    <t>CHAMUNDA SUPERMARKET LIMITED</t>
  </si>
  <si>
    <t>97177</t>
  </si>
  <si>
    <t>MJENGO SUPERMART LIMITED</t>
  </si>
  <si>
    <t>95531</t>
  </si>
  <si>
    <t>LOCHAB TRANSPORT  LIMITED</t>
  </si>
  <si>
    <t>91657</t>
  </si>
  <si>
    <t>RAPID KATE SERVICES LTD.</t>
  </si>
  <si>
    <t>91312</t>
  </si>
  <si>
    <t>SOFTWARE TECHNOLOGIES LIMITED 00300420491211_2</t>
  </si>
  <si>
    <t>91211</t>
  </si>
  <si>
    <t>YASH COMMODITIES (KENYA) LIMITED</t>
  </si>
  <si>
    <t>90667</t>
  </si>
  <si>
    <t>RAJESH DHARAMSHI SHAH / DHARAMSHI DEVSHI SHAH &amp; MI</t>
  </si>
  <si>
    <t>87440</t>
  </si>
  <si>
    <t>ASSOCIATES ADVOCATES</t>
  </si>
  <si>
    <t>87253</t>
  </si>
  <si>
    <t>COMET PLASTICS LTD</t>
  </si>
  <si>
    <t>8607</t>
  </si>
  <si>
    <t>DIVINE INDUSTRIES LTD</t>
  </si>
  <si>
    <t>85687</t>
  </si>
  <si>
    <t>EDUCATE YOURSELF LIMITED</t>
  </si>
  <si>
    <t>83646</t>
  </si>
  <si>
    <t>RIDDHI EMPORIUM LIMITED</t>
  </si>
  <si>
    <t>83573</t>
  </si>
  <si>
    <t>KISII SPARES CENTRE LIMITED</t>
  </si>
  <si>
    <t>82387</t>
  </si>
  <si>
    <t>BHAYKO DISTRIBUTORS LIMITED</t>
  </si>
  <si>
    <t>80051</t>
  </si>
  <si>
    <t>RAM HOSPITAL LIMITED</t>
  </si>
  <si>
    <t>78182</t>
  </si>
  <si>
    <t>TAIPAN VACATIONS</t>
  </si>
  <si>
    <t>77731</t>
  </si>
  <si>
    <t>CODE-FUEL CARE LIMITED A/C</t>
  </si>
  <si>
    <t>77220</t>
  </si>
  <si>
    <t>PROPOSED REGIONAL PASTORA</t>
  </si>
  <si>
    <t>77127</t>
  </si>
  <si>
    <t>ISEME KAMAU &amp; MAEMA ADVOCATES</t>
  </si>
  <si>
    <t>7687</t>
  </si>
  <si>
    <t>PARTS SOLUTIONS (E.A) LTD</t>
  </si>
  <si>
    <t>76333</t>
  </si>
  <si>
    <t>GA LIFE ASSURANCE LTD</t>
  </si>
  <si>
    <t>75859</t>
  </si>
  <si>
    <t>SAIRAMA PROCESSING LAB_75565</t>
  </si>
  <si>
    <t>75565</t>
  </si>
  <si>
    <t xml:space="preserve"> DL KOISAGAT TEA ESTATE LTD</t>
  </si>
  <si>
    <t>75442</t>
  </si>
  <si>
    <t>MULTNAT KENYA SEC. OF INT</t>
  </si>
  <si>
    <t>75338</t>
  </si>
  <si>
    <t>BHAVESH NEMCHAND H</t>
  </si>
  <si>
    <t>74164</t>
  </si>
  <si>
    <t>MEKAN (EA) LIMITED</t>
  </si>
  <si>
    <t>7392</t>
  </si>
  <si>
    <t>SOFTWARE GROUP KE LIMITED</t>
  </si>
  <si>
    <t>73180</t>
  </si>
  <si>
    <t>TIMBER TREATMENT INTERNATIONAL</t>
  </si>
  <si>
    <t>73177</t>
  </si>
  <si>
    <t>ZAYN AUTO CARE LIMITED</t>
  </si>
  <si>
    <t>72970</t>
  </si>
  <si>
    <t>CABLE CONNECT LIMITED</t>
  </si>
  <si>
    <t>72529</t>
  </si>
  <si>
    <t>NDUGU TRANSPORT COMPANY LTD</t>
  </si>
  <si>
    <t>72374</t>
  </si>
  <si>
    <t>CEDAR CONSULTING LIMITED</t>
  </si>
  <si>
    <t>72233</t>
  </si>
  <si>
    <t>JOSABRI LIMITED</t>
  </si>
  <si>
    <t>72103</t>
  </si>
  <si>
    <t>SAJ ENTERPRISES LIMITED</t>
  </si>
  <si>
    <t>71586</t>
  </si>
  <si>
    <t>CEMENT CENTRE LIMITED</t>
  </si>
  <si>
    <t>71217</t>
  </si>
  <si>
    <t>METRO PLASTICS (KENYA)  LIMITED</t>
  </si>
  <si>
    <t>71181</t>
  </si>
  <si>
    <t xml:space="preserve"> NEWPORT AFRICA</t>
  </si>
  <si>
    <t>68801</t>
  </si>
  <si>
    <t>RELIANCE PLASTICS LIMITED</t>
  </si>
  <si>
    <t>68547</t>
  </si>
  <si>
    <t>REVITAL HEALTH CARE EPZ LTD</t>
  </si>
  <si>
    <t>68212</t>
  </si>
  <si>
    <t>MONARCH PRODUCTS (E.A) LIMITED</t>
  </si>
  <si>
    <t>64561</t>
  </si>
  <si>
    <t>THE AFRICAN CAPACITY BUILDING FOUNDATION -GRANT NO</t>
  </si>
  <si>
    <t>64330</t>
  </si>
  <si>
    <t>MARACA LIMITED 01000643281212</t>
  </si>
  <si>
    <t>64328</t>
  </si>
  <si>
    <t>KENYA FLEXOGRAVURE LIMITED</t>
  </si>
  <si>
    <t>62296</t>
  </si>
  <si>
    <t>JAGDIP BHAGWANDAS MORPARIA</t>
  </si>
  <si>
    <t>61988</t>
  </si>
  <si>
    <t>BANQUE COMMERCIALE DU RWANDA LIMITED</t>
  </si>
  <si>
    <t>61820</t>
  </si>
  <si>
    <t>VELOS ENTERPRISES LIMITED GROUP</t>
  </si>
  <si>
    <t>61253</t>
  </si>
  <si>
    <t>TEJDIP HARDWARE STORES</t>
  </si>
  <si>
    <t>60995</t>
  </si>
  <si>
    <t>60746</t>
  </si>
  <si>
    <t>VILLA WINDOWS LIMITED</t>
  </si>
  <si>
    <t>60607</t>
  </si>
  <si>
    <t>NAKAUTO HOUSE (K) LTD</t>
  </si>
  <si>
    <t>60464</t>
  </si>
  <si>
    <t>SKY LINE SPARES &amp; SERVICES LIMITED</t>
  </si>
  <si>
    <t>59824</t>
  </si>
  <si>
    <t>PARMINDER SINGH SAINI</t>
  </si>
  <si>
    <t>59364</t>
  </si>
  <si>
    <t>RELIABLE CONCRETE WORKS LIMITED</t>
  </si>
  <si>
    <t>59320</t>
  </si>
  <si>
    <t>CBK INTEREST ACCOUNT</t>
  </si>
  <si>
    <t>58783</t>
  </si>
  <si>
    <t>WONDER FEEDS LIMITED - 018 0058412 1710</t>
  </si>
  <si>
    <t>58412</t>
  </si>
  <si>
    <t>0057167 - CBK - GOK ACCOUNTS</t>
  </si>
  <si>
    <t>58167</t>
  </si>
  <si>
    <t>SPARTAN RELIEF EPZ LIMITED</t>
  </si>
  <si>
    <t>57812</t>
  </si>
  <si>
    <t>0057596 - CBK - GOK ACCOUNTS</t>
  </si>
  <si>
    <t>57596</t>
  </si>
  <si>
    <t>YUKEN INVESTMENTS LIMITED</t>
  </si>
  <si>
    <t>56864</t>
  </si>
  <si>
    <t>BUILDING CAPACITY OF DIASPORA AFFAIRS DIRECTORATE</t>
  </si>
  <si>
    <t>56518</t>
  </si>
  <si>
    <t xml:space="preserve"> EFIL ENTERPRISES LTD</t>
  </si>
  <si>
    <t>56260</t>
  </si>
  <si>
    <t>CEVA  LIMITED</t>
  </si>
  <si>
    <t>56005</t>
  </si>
  <si>
    <t>SUNU'S LIMITED</t>
  </si>
  <si>
    <t>55710</t>
  </si>
  <si>
    <t>AFRICAN INSTITUTE OF RESEARCH AND DEVELOPMENT STUD</t>
  </si>
  <si>
    <t>55581</t>
  </si>
  <si>
    <t>ECOPLAST LIMITED</t>
  </si>
  <si>
    <t>55473</t>
  </si>
  <si>
    <t>ATHI VIEW LIMITED</t>
  </si>
  <si>
    <t>55159</t>
  </si>
  <si>
    <t xml:space="preserve"> VARSANI MERCHANDISE LIMITED</t>
  </si>
  <si>
    <t>54815</t>
  </si>
  <si>
    <t>PEMA HOLDINGS CR INT</t>
  </si>
  <si>
    <t>5448</t>
  </si>
  <si>
    <t>ERI SUPPLIES LTD</t>
  </si>
  <si>
    <t>54242</t>
  </si>
  <si>
    <t>54205</t>
  </si>
  <si>
    <t>00100540491210_PANDA DEVELOPMENT CO. LTD</t>
  </si>
  <si>
    <t>54049</t>
  </si>
  <si>
    <t>E_AC GUMBO</t>
  </si>
  <si>
    <t>53971</t>
  </si>
  <si>
    <t>JUMBO FOAM MATRESSES IND. LTD</t>
  </si>
  <si>
    <t>53821</t>
  </si>
  <si>
    <t>AFD-KISUMU URBAN PROJECT (KUP) AFD LOAN</t>
  </si>
  <si>
    <t>52724</t>
  </si>
  <si>
    <t>ECONOMIC INDUSTRIES LIMITED</t>
  </si>
  <si>
    <t>52528</t>
  </si>
  <si>
    <t>LOAD RUNNERS LTD</t>
  </si>
  <si>
    <t>51847</t>
  </si>
  <si>
    <t xml:space="preserve"> PREET KENYA LIMITED</t>
  </si>
  <si>
    <t>51771</t>
  </si>
  <si>
    <t>51210</t>
  </si>
  <si>
    <t>0050895 CBK - GOK ACCOUNTS</t>
  </si>
  <si>
    <t>50895</t>
  </si>
  <si>
    <t>TWIN OAKS LIMITED</t>
  </si>
  <si>
    <t>50891</t>
  </si>
  <si>
    <t>DILSUN ENTERPRISES</t>
  </si>
  <si>
    <t>50369</t>
  </si>
  <si>
    <t>CUST INT TBL for 00600847441210</t>
  </si>
  <si>
    <t>50192</t>
  </si>
  <si>
    <t>CUST INT TBL for 00700196151201</t>
  </si>
  <si>
    <t>50191</t>
  </si>
  <si>
    <t>CUST INT TBL for 00700726591210</t>
  </si>
  <si>
    <t>50190</t>
  </si>
  <si>
    <t>CUST INT TBL for 00900593401210</t>
  </si>
  <si>
    <t>50189</t>
  </si>
  <si>
    <t>CUST INT TBL for 00300338501201</t>
  </si>
  <si>
    <t>50188</t>
  </si>
  <si>
    <t>CUST INT TBL for 00800222401201</t>
  </si>
  <si>
    <t>50187</t>
  </si>
  <si>
    <t>CUST INT TBL for 00200029801201</t>
  </si>
  <si>
    <t>50186</t>
  </si>
  <si>
    <t>CUST INT TBL for 00300419131210</t>
  </si>
  <si>
    <t>50185</t>
  </si>
  <si>
    <t>CUST INT TBL for 01500570491211</t>
  </si>
  <si>
    <t>50184</t>
  </si>
  <si>
    <t>CUST INT TBL for 00600145451201</t>
  </si>
  <si>
    <t>50183</t>
  </si>
  <si>
    <t>CUST INT TBL for 00800563701210</t>
  </si>
  <si>
    <t>50182</t>
  </si>
  <si>
    <t>CUST INT TBL for 00300155931201</t>
  </si>
  <si>
    <t>50181</t>
  </si>
  <si>
    <t>CUST INT TBL for 00700237901201</t>
  </si>
  <si>
    <t>50180</t>
  </si>
  <si>
    <t>CUST INT TBL for 00600208451201</t>
  </si>
  <si>
    <t>50179</t>
  </si>
  <si>
    <t>CUST INT TBL for 00800381541211</t>
  </si>
  <si>
    <t>50178</t>
  </si>
  <si>
    <t>CUST INT TBL for 00400085111201</t>
  </si>
  <si>
    <t>50177</t>
  </si>
  <si>
    <t>CUST INT TBL for 00100015271201</t>
  </si>
  <si>
    <t>50176</t>
  </si>
  <si>
    <t>CUST INT TBL for 01000409461210</t>
  </si>
  <si>
    <t>50175</t>
  </si>
  <si>
    <t>CUST INT TBL for 00200078071201</t>
  </si>
  <si>
    <t>50174</t>
  </si>
  <si>
    <t>CUST INT TBL for 00700856871210</t>
  </si>
  <si>
    <t>50173</t>
  </si>
  <si>
    <t>CUST INT TBL for 00800788661210</t>
  </si>
  <si>
    <t>50172</t>
  </si>
  <si>
    <t>CUST INT TBL for 01800609951210</t>
  </si>
  <si>
    <t>50171</t>
  </si>
  <si>
    <t>CUST INT TBL for 00200068811201</t>
  </si>
  <si>
    <t>50170</t>
  </si>
  <si>
    <t>CUST INT TBL for 02000741731210</t>
  </si>
  <si>
    <t>50169</t>
  </si>
  <si>
    <t>CUST INT TBL for 00300176101201</t>
  </si>
  <si>
    <t>50168</t>
  </si>
  <si>
    <t>CUST INT TBL for 00600160771201</t>
  </si>
  <si>
    <t>50167</t>
  </si>
  <si>
    <t>CUST INT TBL for 00600549581210</t>
  </si>
  <si>
    <t>50166</t>
  </si>
  <si>
    <t>CUST INT TBL for 01600846101210</t>
  </si>
  <si>
    <t>50165</t>
  </si>
  <si>
    <t>CUST INT TBL for 01800918611210</t>
  </si>
  <si>
    <t>50164</t>
  </si>
  <si>
    <t>CUST INT TBL for 01000720911210</t>
  </si>
  <si>
    <t>50163</t>
  </si>
  <si>
    <t>CUST INT TBL for 02001014441210</t>
  </si>
  <si>
    <t>50162</t>
  </si>
  <si>
    <t>CUST INT TBL for 00300562331210</t>
  </si>
  <si>
    <t>50161</t>
  </si>
  <si>
    <t>CUST INT TBL for 00700204161201</t>
  </si>
  <si>
    <t>50160</t>
  </si>
  <si>
    <t>CUST INT TBL for 01000894661210</t>
  </si>
  <si>
    <t>50159</t>
  </si>
  <si>
    <t>CUST INT TBL for 00600442721210</t>
  </si>
  <si>
    <t>50158</t>
  </si>
  <si>
    <t>CUST INT TBL for 02000936811210</t>
  </si>
  <si>
    <t>50157</t>
  </si>
  <si>
    <t>CUST INT TBL for 00700451931210</t>
  </si>
  <si>
    <t>50156</t>
  </si>
  <si>
    <t>CUST INT TBL for 00600141801201</t>
  </si>
  <si>
    <t>50155</t>
  </si>
  <si>
    <t>CUST INT TBL for 00300174571210</t>
  </si>
  <si>
    <t>50154</t>
  </si>
  <si>
    <t>CUST INT TBL for 01000685751210</t>
  </si>
  <si>
    <t>50153</t>
  </si>
  <si>
    <t>CUST INT TBL for 02500600361211</t>
  </si>
  <si>
    <t>50152</t>
  </si>
  <si>
    <t>CUST INT TBL for 00500122651201</t>
  </si>
  <si>
    <t>50151</t>
  </si>
  <si>
    <t>CUST INT TBL for 00400086331201</t>
  </si>
  <si>
    <t>50150</t>
  </si>
  <si>
    <t>CUST INT TBL for 00700730151210</t>
  </si>
  <si>
    <t>50149</t>
  </si>
  <si>
    <t>CUST INT TBL for 00300809621210</t>
  </si>
  <si>
    <t>50148</t>
  </si>
  <si>
    <t>CUST INT TBL for 00700751111210</t>
  </si>
  <si>
    <t>50147</t>
  </si>
  <si>
    <t>CUST INT TBL for 02000747681210</t>
  </si>
  <si>
    <t>50146</t>
  </si>
  <si>
    <t>CUST INT TBL for 01000565561210</t>
  </si>
  <si>
    <t>50145</t>
  </si>
  <si>
    <t>CUST INT TBL for 00100436011213</t>
  </si>
  <si>
    <t>50144</t>
  </si>
  <si>
    <t>CUST INT TBL for 00500136981201</t>
  </si>
  <si>
    <t>50143</t>
  </si>
  <si>
    <t>CUST INT TBL for 00100895681210</t>
  </si>
  <si>
    <t>50142</t>
  </si>
  <si>
    <t>CUST INT TBL for 00400848741210</t>
  </si>
  <si>
    <t>50141</t>
  </si>
  <si>
    <t>CUST INT TBL for 01100229041210</t>
  </si>
  <si>
    <t>50140</t>
  </si>
  <si>
    <t>CUST INT TBL for 00200244461201</t>
  </si>
  <si>
    <t>50139</t>
  </si>
  <si>
    <t>CUST INT TBL for 00100035531201</t>
  </si>
  <si>
    <t>50138</t>
  </si>
  <si>
    <t>50137</t>
  </si>
  <si>
    <t>CUST INT TBL for 00500121971201</t>
  </si>
  <si>
    <t>50136</t>
  </si>
  <si>
    <t>CUST INT TBL for 00800329011211</t>
  </si>
  <si>
    <t>50135</t>
  </si>
  <si>
    <t>CUST INT TBL for 00400016051210</t>
  </si>
  <si>
    <t>50134</t>
  </si>
  <si>
    <t>CUST INT TBL for 00200280901210</t>
  </si>
  <si>
    <t>50133</t>
  </si>
  <si>
    <t>CUST INT TBL for 00100197161201</t>
  </si>
  <si>
    <t>50132</t>
  </si>
  <si>
    <t>CUST INT TBL for 00600146991201</t>
  </si>
  <si>
    <t>50131</t>
  </si>
  <si>
    <t>CUST INT TBL for 00200029821201</t>
  </si>
  <si>
    <t>50130</t>
  </si>
  <si>
    <t>CUST INT TBL for 00600363371201</t>
  </si>
  <si>
    <t>50129</t>
  </si>
  <si>
    <t>50128</t>
  </si>
  <si>
    <t>CUST INT TBL for 00600402491210</t>
  </si>
  <si>
    <t>50127</t>
  </si>
  <si>
    <t>CUST INT TBL for 00800283921201</t>
  </si>
  <si>
    <t>50126</t>
  </si>
  <si>
    <t>CUST INT TBL for 00300502741210</t>
  </si>
  <si>
    <t>50125</t>
  </si>
  <si>
    <t>CUST INT TBL for 00200717351211</t>
  </si>
  <si>
    <t>50124</t>
  </si>
  <si>
    <t>CUST INT TBL for 00400248641201</t>
  </si>
  <si>
    <t>50123</t>
  </si>
  <si>
    <t>CUST INT TBL for 02000971771210</t>
  </si>
  <si>
    <t>50122</t>
  </si>
  <si>
    <t>CUST INT TBL for 00700893481210</t>
  </si>
  <si>
    <t>50121</t>
  </si>
  <si>
    <t>CUST INT TBL for 00200210311201</t>
  </si>
  <si>
    <t>50120</t>
  </si>
  <si>
    <t>CUST INT TBL for 02000913131210</t>
  </si>
  <si>
    <t>50119</t>
  </si>
  <si>
    <t>50118</t>
  </si>
  <si>
    <t>CUST INT TBL for 00200050911201</t>
  </si>
  <si>
    <t>50117</t>
  </si>
  <si>
    <t>CUST INT TBL for 00500399901210</t>
  </si>
  <si>
    <t>50116</t>
  </si>
  <si>
    <t>CUST INT TBL for 00500122981201</t>
  </si>
  <si>
    <t>50115</t>
  </si>
  <si>
    <t>CUST INT TBL for 00100020151201</t>
  </si>
  <si>
    <t>50114</t>
  </si>
  <si>
    <t>CUST INT TBL for 00300974361210</t>
  </si>
  <si>
    <t>50113</t>
  </si>
  <si>
    <t>CUST INT TBL for 01800646651210</t>
  </si>
  <si>
    <t>50112</t>
  </si>
  <si>
    <t>CUST INT TBL for 00800220671201</t>
  </si>
  <si>
    <t>50111</t>
  </si>
  <si>
    <t>50110</t>
  </si>
  <si>
    <t>CUST INT TBL for 01300437501211</t>
  </si>
  <si>
    <t>50109</t>
  </si>
  <si>
    <t>CUST INT TBL for 02000742111210</t>
  </si>
  <si>
    <t>50108</t>
  </si>
  <si>
    <t>50107</t>
  </si>
  <si>
    <t>CUST INT TBL for 01300615331210</t>
  </si>
  <si>
    <t>50106</t>
  </si>
  <si>
    <t>50105</t>
  </si>
  <si>
    <t>CUST INT TBL for 01600610481210</t>
  </si>
  <si>
    <t>50104</t>
  </si>
  <si>
    <t>CUST INT TBL for 01700616631210</t>
  </si>
  <si>
    <t>50103</t>
  </si>
  <si>
    <t>50102</t>
  </si>
  <si>
    <t>50101</t>
  </si>
  <si>
    <t>50100</t>
  </si>
  <si>
    <t>CUST INT TBL for 02300870071210</t>
  </si>
  <si>
    <t>50099</t>
  </si>
  <si>
    <t>CUST INT TBL for 01100252081210</t>
  </si>
  <si>
    <t>50098</t>
  </si>
  <si>
    <t>CUST INT TBL for 00800210931201</t>
  </si>
  <si>
    <t>50097</t>
  </si>
  <si>
    <t>CUST INT TBL for 01000420551210</t>
  </si>
  <si>
    <t>50096</t>
  </si>
  <si>
    <t>CUST INT TBL for 00900746081210</t>
  </si>
  <si>
    <t>50095</t>
  </si>
  <si>
    <t>CUST INT TBL for 01000491941210</t>
  </si>
  <si>
    <t>50094</t>
  </si>
  <si>
    <t>CUST INT TBL for 01000765851210</t>
  </si>
  <si>
    <t>50093</t>
  </si>
  <si>
    <t>CUST INT TBL for 00900543601210</t>
  </si>
  <si>
    <t>50092</t>
  </si>
  <si>
    <t>CUST INT TBL for 01000380211210</t>
  </si>
  <si>
    <t>50091</t>
  </si>
  <si>
    <t>CUST INT TBL for 01000327641201</t>
  </si>
  <si>
    <t>50090</t>
  </si>
  <si>
    <t>50089</t>
  </si>
  <si>
    <t>CUST INT TBL for 00900538051210</t>
  </si>
  <si>
    <t>50088</t>
  </si>
  <si>
    <t>CUST INT TBL for 00800205521211</t>
  </si>
  <si>
    <t>50087</t>
  </si>
  <si>
    <t>CUST INT TBL for 00900409831210</t>
  </si>
  <si>
    <t>50086</t>
  </si>
  <si>
    <t>CUST INT TBL for 00900515641210</t>
  </si>
  <si>
    <t>50085</t>
  </si>
  <si>
    <t>CUST INT TBL for 00800464161210</t>
  </si>
  <si>
    <t>50084</t>
  </si>
  <si>
    <t>50083</t>
  </si>
  <si>
    <t>CUST INT TBL for 00700579821210</t>
  </si>
  <si>
    <t>50082</t>
  </si>
  <si>
    <t>CUST INT TBL for 00700658341210</t>
  </si>
  <si>
    <t>50081</t>
  </si>
  <si>
    <t>CUST INT TBL for 00700577071210</t>
  </si>
  <si>
    <t>50080</t>
  </si>
  <si>
    <t>CUST INT TBL for 00700363541201</t>
  </si>
  <si>
    <t>50079</t>
  </si>
  <si>
    <t>CUST INT TBL for 00700279011201</t>
  </si>
  <si>
    <t>50078</t>
  </si>
  <si>
    <t>50077</t>
  </si>
  <si>
    <t>CUST INT TBL for 00600265931201</t>
  </si>
  <si>
    <t>50076</t>
  </si>
  <si>
    <t>CUST INT TBL for 00600141671201</t>
  </si>
  <si>
    <t>50075</t>
  </si>
  <si>
    <t>CUST INT TBL for 00600645611211</t>
  </si>
  <si>
    <t>50074</t>
  </si>
  <si>
    <t>CUST INT TBL for 00600634861210</t>
  </si>
  <si>
    <t>50073</t>
  </si>
  <si>
    <t>CUST INT TBL for 00600401141210</t>
  </si>
  <si>
    <t>50072</t>
  </si>
  <si>
    <t>CUST INT TBL for 00700598241210</t>
  </si>
  <si>
    <t>50071</t>
  </si>
  <si>
    <t>CUST INT TBL for 00700497861211</t>
  </si>
  <si>
    <t>50070</t>
  </si>
  <si>
    <t>CUST INT TBL for 00700335471201</t>
  </si>
  <si>
    <t>50069</t>
  </si>
  <si>
    <t>CUST INT TBL for 00600446761210</t>
  </si>
  <si>
    <t>50068</t>
  </si>
  <si>
    <t>CUST INT TBL for 00600175781210</t>
  </si>
  <si>
    <t>50067</t>
  </si>
  <si>
    <t>CUST INT TBL for 00600630551210</t>
  </si>
  <si>
    <t>50066</t>
  </si>
  <si>
    <t>CUST INT TBL for 00600267171201</t>
  </si>
  <si>
    <t>50065</t>
  </si>
  <si>
    <t>CUST INT TBL for 00600192201201</t>
  </si>
  <si>
    <t>50064</t>
  </si>
  <si>
    <t>50063</t>
  </si>
  <si>
    <t>50062</t>
  </si>
  <si>
    <t>50061</t>
  </si>
  <si>
    <t>50060</t>
  </si>
  <si>
    <t>50059</t>
  </si>
  <si>
    <t>50058</t>
  </si>
  <si>
    <t>CUST INT TBL for 00600145881201</t>
  </si>
  <si>
    <t>50057</t>
  </si>
  <si>
    <t>CUST INT TBL for 00500634141211</t>
  </si>
  <si>
    <t>50056</t>
  </si>
  <si>
    <t>CUST INT TBL for 00500231441201</t>
  </si>
  <si>
    <t>50055</t>
  </si>
  <si>
    <t>50054</t>
  </si>
  <si>
    <t>CUST INT TBL for 00500136971201</t>
  </si>
  <si>
    <t>50053</t>
  </si>
  <si>
    <t>CUST INT TBL for 00500120901201</t>
  </si>
  <si>
    <t>50052</t>
  </si>
  <si>
    <t>CUST INT TBL for 00500124161210</t>
  </si>
  <si>
    <t>50051</t>
  </si>
  <si>
    <t>CUST INT TBL for 00500121531201</t>
  </si>
  <si>
    <t>50050</t>
  </si>
  <si>
    <t>CUST INT TBL for 00500133151201</t>
  </si>
  <si>
    <t>50049</t>
  </si>
  <si>
    <t>50048</t>
  </si>
  <si>
    <t>CUST INT TBL for 00200562281211</t>
  </si>
  <si>
    <t>50047</t>
  </si>
  <si>
    <t>CUST INT TBL for 00400011431210</t>
  </si>
  <si>
    <t>50046</t>
  </si>
  <si>
    <t>HEMINGWAYS NAIROBI LIMITED</t>
  </si>
  <si>
    <t>48662</t>
  </si>
  <si>
    <t>JUMBO NORTH (EA) LIMITED</t>
  </si>
  <si>
    <t>47836</t>
  </si>
  <si>
    <t>TRANSMARA SUGAR COMPANY LIMITED</t>
  </si>
  <si>
    <t>47735</t>
  </si>
  <si>
    <t>GALAXY POWER INSTALLATION COMPANY LIMITED</t>
  </si>
  <si>
    <t>47493</t>
  </si>
  <si>
    <t>KAAB INVESTMENTS LTD</t>
  </si>
  <si>
    <t>47401</t>
  </si>
  <si>
    <t xml:space="preserve"> SALAMA FIKIRA</t>
  </si>
  <si>
    <t>47252</t>
  </si>
  <si>
    <t>PANDA FLOWERS LIMITED</t>
  </si>
  <si>
    <t>47082</t>
  </si>
  <si>
    <t>OM MILLERS LIMITED</t>
  </si>
  <si>
    <t>46535</t>
  </si>
  <si>
    <t>R.T (EAST AFRICA) LTD-TRADING A/C</t>
  </si>
  <si>
    <t>46489</t>
  </si>
  <si>
    <t>JUMBO COMMODITIES LTD</t>
  </si>
  <si>
    <t>46375</t>
  </si>
  <si>
    <t>AVINASH SHAH BHATTI &amp; ASSOCIATES</t>
  </si>
  <si>
    <t>46011</t>
  </si>
  <si>
    <t>SILVERSTONE TYRES KENYA LIMITED</t>
  </si>
  <si>
    <t>45889</t>
  </si>
  <si>
    <t>SKYPEX SUPPLIES LIMITED</t>
  </si>
  <si>
    <t>45806</t>
  </si>
  <si>
    <t>POLYFLEX INDUSTRIES LIMITED</t>
  </si>
  <si>
    <t>45649</t>
  </si>
  <si>
    <t>RAM HARDWARE SUPPLIERS LIMITED</t>
  </si>
  <si>
    <t>45396</t>
  </si>
  <si>
    <t>HORIZON AFRICA CAPITAL LTD.</t>
  </si>
  <si>
    <t>45366</t>
  </si>
  <si>
    <t>FIVE STAR SERVICE</t>
  </si>
  <si>
    <t>45362</t>
  </si>
  <si>
    <t>THE VIC HOTEL LIMITED</t>
  </si>
  <si>
    <t>45193</t>
  </si>
  <si>
    <t>TRADE ROOTS LIMITED</t>
  </si>
  <si>
    <t>45082</t>
  </si>
  <si>
    <t>HATIMI SERVICE STATION</t>
  </si>
  <si>
    <t>45063</t>
  </si>
  <si>
    <t>SHAH KANJI</t>
  </si>
  <si>
    <t>44978</t>
  </si>
  <si>
    <t>SAJ CERAMICS LIMITED</t>
  </si>
  <si>
    <t>44769</t>
  </si>
  <si>
    <t>OSOITA LODGE INT TABLE CODE</t>
  </si>
  <si>
    <t>44293</t>
  </si>
  <si>
    <t>A/C HEATHER MARY &amp; PHILLIP BOUSTEAD</t>
  </si>
  <si>
    <t>44063</t>
  </si>
  <si>
    <t>UNIFRESH EXOTICS INT CODE</t>
  </si>
  <si>
    <t>43928</t>
  </si>
  <si>
    <t>ROSELYNE ANYANGO OMOLLOH</t>
  </si>
  <si>
    <t>43750</t>
  </si>
  <si>
    <t>EASTLEIGH PHARMACEUTICAL</t>
  </si>
  <si>
    <t>43713</t>
  </si>
  <si>
    <t>SUMO INSURANCE AGENTS</t>
  </si>
  <si>
    <t>43598</t>
  </si>
  <si>
    <t>PONANGIPALII VENKATA RAMANA RAO</t>
  </si>
  <si>
    <t>43261</t>
  </si>
  <si>
    <t>ATOM T.D.F LIMITED</t>
  </si>
  <si>
    <t>43194</t>
  </si>
  <si>
    <t>GRACE VILLA RESORTS</t>
  </si>
  <si>
    <t>42924</t>
  </si>
  <si>
    <t>TURITU SERVICE STATION LIMITED  INT TABLE CODE</t>
  </si>
  <si>
    <t>42912</t>
  </si>
  <si>
    <t>PHILLIPS HEALTHCARE SERVICES LTD</t>
  </si>
  <si>
    <t>42864</t>
  </si>
  <si>
    <t>HARMINDER MANKU T/A HIMAT FABRICATORS</t>
  </si>
  <si>
    <t>42212</t>
  </si>
  <si>
    <t>VIDHU RAMJI CHARITABLE TRUST</t>
  </si>
  <si>
    <t>42107</t>
  </si>
  <si>
    <t>SUPERFIT STEELCON LTD</t>
  </si>
  <si>
    <t>42096</t>
  </si>
  <si>
    <t>BELL KENYA COMPANY</t>
  </si>
  <si>
    <t>42058</t>
  </si>
  <si>
    <t>SOFTWARE TECHNOLOGIES LIMITED</t>
  </si>
  <si>
    <t>42049</t>
  </si>
  <si>
    <t>SHIV SHAKTI CORNERS LIMITED</t>
  </si>
  <si>
    <t>41910</t>
  </si>
  <si>
    <t>DELUX AUTO TYRE LIMITED</t>
  </si>
  <si>
    <t>41352</t>
  </si>
  <si>
    <t>GLEN EDMUNDS PERFORMANCE DRIVING SCHOOL</t>
  </si>
  <si>
    <t>41031</t>
  </si>
  <si>
    <t>WESSEX PHARMACEUTICALS LIMITED</t>
  </si>
  <si>
    <t>41029</t>
  </si>
  <si>
    <t>AMUS MOTORS</t>
  </si>
  <si>
    <t>40946</t>
  </si>
  <si>
    <t>PINOCCHIO ACADEMY</t>
  </si>
  <si>
    <t>40855</t>
  </si>
  <si>
    <t xml:space="preserve"> INTEREST TABLE CODE_MEDS PHARMACEUTICALS LIMITED</t>
  </si>
  <si>
    <t>40610</t>
  </si>
  <si>
    <t>BIO-ZEQ KENYA LIMITED</t>
  </si>
  <si>
    <t>40547</t>
  </si>
  <si>
    <t>KENTONS LIMITED</t>
  </si>
  <si>
    <t>40483</t>
  </si>
  <si>
    <t xml:space="preserve"> MESHACK OTIENO GOGA</t>
  </si>
  <si>
    <t>39372</t>
  </si>
  <si>
    <t>CYCLE LAND LIMITED</t>
  </si>
  <si>
    <t>38848</t>
  </si>
  <si>
    <t>MULJI DEVRAJ &amp; BRO</t>
  </si>
  <si>
    <t>38749</t>
  </si>
  <si>
    <t>UNIGHIR LIMITED</t>
  </si>
  <si>
    <t>38491</t>
  </si>
  <si>
    <t>DOMINICAN SISTERS OF HAWTHORNE</t>
  </si>
  <si>
    <t>37999</t>
  </si>
  <si>
    <t>KENEURO DEVELOPERS</t>
  </si>
  <si>
    <t>37879</t>
  </si>
  <si>
    <t xml:space="preserve"> NEW EDGE COMMUNICATIONS LIMITED</t>
  </si>
  <si>
    <t>37833</t>
  </si>
  <si>
    <t>MAXITOWER LTD INTEREST TBL CODE</t>
  </si>
  <si>
    <t>37240</t>
  </si>
  <si>
    <t>YASMIN MOTORS</t>
  </si>
  <si>
    <t>37187</t>
  </si>
  <si>
    <t>ABCOS INDUSTRIAL CO. LIMITED</t>
  </si>
  <si>
    <t>37034</t>
  </si>
  <si>
    <t>CONTINENTAL OUTFITTERS LTD</t>
  </si>
  <si>
    <t>36640</t>
  </si>
  <si>
    <t>INT TABLE CODE FOR COLOUR PACKAGING LIMITED</t>
  </si>
  <si>
    <t>36570</t>
  </si>
  <si>
    <t>SIMBA ESTATE LTD</t>
  </si>
  <si>
    <t>36337</t>
  </si>
  <si>
    <t>PALMHOUSE DAIRIES LIMITED</t>
  </si>
  <si>
    <t>36090</t>
  </si>
  <si>
    <t>THAMES ELECTRICAL LIMITED</t>
  </si>
  <si>
    <t>35702</t>
  </si>
  <si>
    <t>PEMA HOLDINGS LIMITED</t>
  </si>
  <si>
    <t>3557</t>
  </si>
  <si>
    <t>BAHVI ENTERPRISES LTD</t>
  </si>
  <si>
    <t>35086</t>
  </si>
  <si>
    <t>INFIUM TECHNOLOGIES LIMITED</t>
  </si>
  <si>
    <t>34800</t>
  </si>
  <si>
    <t>TRANSMOTORS (K) LTD</t>
  </si>
  <si>
    <t>34797</t>
  </si>
  <si>
    <t>PREMIER TRADING COMPANY</t>
  </si>
  <si>
    <t>34768</t>
  </si>
  <si>
    <t>SINCAR LTD INT TABLE CODE</t>
  </si>
  <si>
    <t>34743</t>
  </si>
  <si>
    <t>MIBM NYANZA LTD</t>
  </si>
  <si>
    <t>34504</t>
  </si>
  <si>
    <t>EUROSWISS INVESTMENTS LTD</t>
  </si>
  <si>
    <t>34488</t>
  </si>
  <si>
    <t>GENERAL INDUSTRIES LIMITED</t>
  </si>
  <si>
    <t>34429</t>
  </si>
  <si>
    <t>ZETA LIMITED</t>
  </si>
  <si>
    <t>34264</t>
  </si>
  <si>
    <t>SPARTAN RELIEF SUPPLIES LIMITED</t>
  </si>
  <si>
    <t>34230</t>
  </si>
  <si>
    <t>ROSEWOOD FURNITURE</t>
  </si>
  <si>
    <t>34138</t>
  </si>
  <si>
    <t>MENENGAI STORES LIMITED-CREDIT INT</t>
  </si>
  <si>
    <t>34036</t>
  </si>
  <si>
    <t>TEEKAY DESIGNERS INDUSTRIES</t>
  </si>
  <si>
    <t>33850</t>
  </si>
  <si>
    <t>LEE CONSTRUCTION LIMITED</t>
  </si>
  <si>
    <t>33593</t>
  </si>
  <si>
    <t>LOMAS &amp; LOMAS LIMITED</t>
  </si>
  <si>
    <t>33486</t>
  </si>
  <si>
    <t>33442</t>
  </si>
  <si>
    <t>COMPLETE CREDIT LIMITED</t>
  </si>
  <si>
    <t>33375</t>
  </si>
  <si>
    <t>LIGENT TECHNOLOGIES</t>
  </si>
  <si>
    <t>32816</t>
  </si>
  <si>
    <t>KORN BAKERS LTD</t>
  </si>
  <si>
    <t>32708</t>
  </si>
  <si>
    <t>PLACID VIEW PROPERTIES</t>
  </si>
  <si>
    <t>32347</t>
  </si>
  <si>
    <t>GBP CR INT FCY ACCTS</t>
  </si>
  <si>
    <t>3218</t>
  </si>
  <si>
    <t>32103</t>
  </si>
  <si>
    <t>JOWAMB GREEN FARMS</t>
  </si>
  <si>
    <t>32064</t>
  </si>
  <si>
    <t>SECURITY ALERT SERVICES LIMITED</t>
  </si>
  <si>
    <t>32054</t>
  </si>
  <si>
    <t>ELEMECH ENGINEERING (K) LIMITED</t>
  </si>
  <si>
    <t>31422</t>
  </si>
  <si>
    <t>PRINCEWARE AFRICA (KENYA) LIMITED</t>
  </si>
  <si>
    <t>31257</t>
  </si>
  <si>
    <t>KWALE INTRENATIONAL SUGAR CO LTD.</t>
  </si>
  <si>
    <t>30999</t>
  </si>
  <si>
    <t>VARIETY FLOORING WORKS</t>
  </si>
  <si>
    <t>30899</t>
  </si>
  <si>
    <t>SOKO TRADING COMPANY LIMITED</t>
  </si>
  <si>
    <t>30888</t>
  </si>
  <si>
    <t>TINY MOTORS INT TABLE CODE</t>
  </si>
  <si>
    <t>30600</t>
  </si>
  <si>
    <t>BLACK PETAL LIMITED</t>
  </si>
  <si>
    <t>30469</t>
  </si>
  <si>
    <t>WILDERNESS TRAILS (KENYA)</t>
  </si>
  <si>
    <t>30345</t>
  </si>
  <si>
    <t>CUST INT TBL for 00800324181201</t>
  </si>
  <si>
    <t>30272</t>
  </si>
  <si>
    <t>CUST INT TBL for 00300877861210</t>
  </si>
  <si>
    <t>30271</t>
  </si>
  <si>
    <t>CUST INT TBL for 01400575191210</t>
  </si>
  <si>
    <t>30270</t>
  </si>
  <si>
    <t>CUST INT TBL for 00601190301210</t>
  </si>
  <si>
    <t>30269</t>
  </si>
  <si>
    <t>CUST INT TBL for 01101154801210</t>
  </si>
  <si>
    <t>30268</t>
  </si>
  <si>
    <t>CUST INT TBL for 02501021611210</t>
  </si>
  <si>
    <t>30267</t>
  </si>
  <si>
    <t>CUST INT TBL for 01100374661210</t>
  </si>
  <si>
    <t>30266</t>
  </si>
  <si>
    <t>CUST INT TBL for 01701083421210</t>
  </si>
  <si>
    <t>30265</t>
  </si>
  <si>
    <t>CUST INT TBL for 00300172151201</t>
  </si>
  <si>
    <t>30264</t>
  </si>
  <si>
    <t>CUST INT TBL for 01001263331210</t>
  </si>
  <si>
    <t>30263</t>
  </si>
  <si>
    <t>CUST INT TBL for 02300914191210</t>
  </si>
  <si>
    <t>30262</t>
  </si>
  <si>
    <t>CUST INT TBL for 02601236451210</t>
  </si>
  <si>
    <t>30261</t>
  </si>
  <si>
    <t>CUST INT TBL for 01601042601210</t>
  </si>
  <si>
    <t>30260</t>
  </si>
  <si>
    <t>CUST INT TBL for 01701207511210</t>
  </si>
  <si>
    <t>30259</t>
  </si>
  <si>
    <t>CUST INT TBL for 00700874541210</t>
  </si>
  <si>
    <t>30258</t>
  </si>
  <si>
    <t>CUST INT TBL for 01600895671211</t>
  </si>
  <si>
    <t>30257</t>
  </si>
  <si>
    <t>CUST INT TBL for 00100712461210</t>
  </si>
  <si>
    <t>30256</t>
  </si>
  <si>
    <t>CUST INT TBL for 00500277371210</t>
  </si>
  <si>
    <t>30255</t>
  </si>
  <si>
    <t>CUST INT TBL for 00900944331210</t>
  </si>
  <si>
    <t>30254</t>
  </si>
  <si>
    <t>CUST INT TBL for 01401194391210</t>
  </si>
  <si>
    <t>30253</t>
  </si>
  <si>
    <t>CUST INT TBL for 01800685451210</t>
  </si>
  <si>
    <t>30252</t>
  </si>
  <si>
    <t>CUST INT TBL for 01000731501210</t>
  </si>
  <si>
    <t>30251</t>
  </si>
  <si>
    <t>CUST INT TBL for 02901205561210</t>
  </si>
  <si>
    <t>30250</t>
  </si>
  <si>
    <t>TRANCEWOOD LIMITED</t>
  </si>
  <si>
    <t>30249</t>
  </si>
  <si>
    <t>SPRING VALLEY FUEL STATION INTEREST TABLE CODE</t>
  </si>
  <si>
    <t>30019</t>
  </si>
  <si>
    <t>MIRCH MASALA LIMITED</t>
  </si>
  <si>
    <t>29855</t>
  </si>
  <si>
    <t>SPEEDEX LOGISTICS LTD INT TABLE CODE</t>
  </si>
  <si>
    <t>29693</t>
  </si>
  <si>
    <t>SPARE TECH LIMITED</t>
  </si>
  <si>
    <t>28906</t>
  </si>
  <si>
    <t>NAIROBI STAR</t>
  </si>
  <si>
    <t>28778</t>
  </si>
  <si>
    <t>SPEEDEX LOGISTICS</t>
  </si>
  <si>
    <t>THE PHOENIX LTD INT TABLE CODE</t>
  </si>
  <si>
    <t>28590</t>
  </si>
  <si>
    <t>IN TIME COURIERS</t>
  </si>
  <si>
    <t>28520</t>
  </si>
  <si>
    <t>FLORAL PACKAGING SOLUTION</t>
  </si>
  <si>
    <t>28400</t>
  </si>
  <si>
    <t>GALA EMPORIUM LTD</t>
  </si>
  <si>
    <t>28399</t>
  </si>
  <si>
    <t>MOHAMED RAFII RAJPUT INT TABLE CODE</t>
  </si>
  <si>
    <t>28350</t>
  </si>
  <si>
    <t>28305</t>
  </si>
  <si>
    <t>AMISH LAXMAN DEV GUPTA INT TABLE CODE</t>
  </si>
  <si>
    <t>28118</t>
  </si>
  <si>
    <t>EAST AFRICAN GROWERS LIMITED</t>
  </si>
  <si>
    <t>28029</t>
  </si>
  <si>
    <t>WILHAM KENYA LTD</t>
  </si>
  <si>
    <t>28028</t>
  </si>
  <si>
    <t>TAWS LIMITED.</t>
  </si>
  <si>
    <t>27950</t>
  </si>
  <si>
    <t>KENYA SUITCASE MANUFACTURERS LTD</t>
  </si>
  <si>
    <t>27737</t>
  </si>
  <si>
    <t>RADIO AFRICA LTD INT TABLE CODE</t>
  </si>
  <si>
    <t>27675</t>
  </si>
  <si>
    <t>BLOWPLAST LIMITED_00100276261210</t>
  </si>
  <si>
    <t>27626</t>
  </si>
  <si>
    <t>MULTIPLE HAULIERS</t>
  </si>
  <si>
    <t>27189</t>
  </si>
  <si>
    <t>EAGLE WHOLESALERS</t>
  </si>
  <si>
    <t>27141</t>
  </si>
  <si>
    <t>RASHMILAN ENTERPRISES LIMITED INT TABLE CODE</t>
  </si>
  <si>
    <t>27138</t>
  </si>
  <si>
    <t>CADS MOTORS LTD INT TABLE CODE</t>
  </si>
  <si>
    <t>27085</t>
  </si>
  <si>
    <t>INTERMEDIA SOLUTIONS LIMITED</t>
  </si>
  <si>
    <t>26903</t>
  </si>
  <si>
    <t>NATWORTH LTD INT TABLE CODE</t>
  </si>
  <si>
    <t>26637</t>
  </si>
  <si>
    <t>PHARMACEUTICALS MANUFACTURING CO LTD</t>
  </si>
  <si>
    <t>26593</t>
  </si>
  <si>
    <t>ENERGY PAK (K) LIMITED</t>
  </si>
  <si>
    <t>26395</t>
  </si>
  <si>
    <t>PHILIPS HEATHCARE TECH LTD INT TABLE CODE</t>
  </si>
  <si>
    <t>26302</t>
  </si>
  <si>
    <t>26203</t>
  </si>
  <si>
    <t>PAKAD ENTERPRISES LTD INT TABLE CODE</t>
  </si>
  <si>
    <t>26042</t>
  </si>
  <si>
    <t>HARSID VIRCHAND SHAH T/A HASU SPRAY WORKS</t>
  </si>
  <si>
    <t>25973</t>
  </si>
  <si>
    <t>STYROPLAST LIMITED</t>
  </si>
  <si>
    <t>25940</t>
  </si>
  <si>
    <t>ONE WORLD COURIER LIMITED</t>
  </si>
  <si>
    <t>25935</t>
  </si>
  <si>
    <t>RICHFIELD ENGINEERING LTD INT TABLE CODE</t>
  </si>
  <si>
    <t>25718</t>
  </si>
  <si>
    <t>KAKA WHOLESALERS LTD INT TABLE CODE</t>
  </si>
  <si>
    <t>25511</t>
  </si>
  <si>
    <t>SHAJANAND INDUSTRIES LTD</t>
  </si>
  <si>
    <t>25452</t>
  </si>
  <si>
    <t>EQUIP AGENCIES LIMITED</t>
  </si>
  <si>
    <t>25149</t>
  </si>
  <si>
    <t>MANDA CONSERVATION &amp; SAFARIS LIMITED</t>
  </si>
  <si>
    <t>25143</t>
  </si>
  <si>
    <t>BYTEWISE LTD INT TBL CODE</t>
  </si>
  <si>
    <t>24788</t>
  </si>
  <si>
    <t>METROVET (KENYA) LIMITED</t>
  </si>
  <si>
    <t>24720</t>
  </si>
  <si>
    <t>MERCURY TYRES LTD INT TABLE CODE</t>
  </si>
  <si>
    <t>24652</t>
  </si>
  <si>
    <t>C. W. WANJIHIA &amp; COMPANY INT TABLE CODE</t>
  </si>
  <si>
    <t>24508</t>
  </si>
  <si>
    <t>PINOCCHIO N &amp; PRI SCHOOL</t>
  </si>
  <si>
    <t>24472</t>
  </si>
  <si>
    <t>NGONG RD CALTEX SERVICE STATION LIMITED</t>
  </si>
  <si>
    <t>24240</t>
  </si>
  <si>
    <t>AGRO-IRRIGATION &amp; PUMP SERVICES INT TABLE CODE</t>
  </si>
  <si>
    <t>24214</t>
  </si>
  <si>
    <t>AGROLINE HAULIERS LIMITED</t>
  </si>
  <si>
    <t>24147</t>
  </si>
  <si>
    <t>SUPERSTONE (2006)LTD</t>
  </si>
  <si>
    <t>24073</t>
  </si>
  <si>
    <t>BUDGET FURNITURE LTD INT TABLE CODE</t>
  </si>
  <si>
    <t>23885</t>
  </si>
  <si>
    <t>POWERTECH AGENCIES LTD</t>
  </si>
  <si>
    <t>23566</t>
  </si>
  <si>
    <t>HOTPOINT APPLIANCES LIMITED</t>
  </si>
  <si>
    <t>23513</t>
  </si>
  <si>
    <t>EAST AFRIA CANVAS CO.LIMITED</t>
  </si>
  <si>
    <t>23505</t>
  </si>
  <si>
    <t>INT TABLE CODE FOR EAST AFRICAN CANS &amp; CLOSURES</t>
  </si>
  <si>
    <t>23458</t>
  </si>
  <si>
    <t>B N KOTECHA &amp; SONS INT TBL CODE</t>
  </si>
  <si>
    <t>23388</t>
  </si>
  <si>
    <t>POTS&amp;PANS 2002 TD INT TABLE CODE</t>
  </si>
  <si>
    <t>23357</t>
  </si>
  <si>
    <t>SUPERSLEEK LIMITED</t>
  </si>
  <si>
    <t>23002</t>
  </si>
  <si>
    <t>JACARANDA CURENT ACC CR INT CODE</t>
  </si>
  <si>
    <t>22683</t>
  </si>
  <si>
    <t>CR INT RAJAN CURRENT ACC</t>
  </si>
  <si>
    <t>22670</t>
  </si>
  <si>
    <t>SPARETECH/RAJAN CURRENT ACC CR INT CODE</t>
  </si>
  <si>
    <t>22669</t>
  </si>
  <si>
    <t>NORDA INDUSTRIES LIMITED</t>
  </si>
  <si>
    <t>22627</t>
  </si>
  <si>
    <t>FIVE STAR INDUSTRIES LTD INT TABLE CODE</t>
  </si>
  <si>
    <t>22536</t>
  </si>
  <si>
    <t>DODO WORLD LIMITED</t>
  </si>
  <si>
    <t>22464</t>
  </si>
  <si>
    <t>SUPA BRITE LTD INT TABLE CODE</t>
  </si>
  <si>
    <t>22410</t>
  </si>
  <si>
    <t>FARM ENGINEERING INDUSTRIES LTD</t>
  </si>
  <si>
    <t>22185</t>
  </si>
  <si>
    <t>CGB FOODS LIMITED</t>
  </si>
  <si>
    <t>22059</t>
  </si>
  <si>
    <t>TONONOKA ROLLING MILLS LIMITED</t>
  </si>
  <si>
    <t>22039</t>
  </si>
  <si>
    <t>PARBAT SIYANI CONSTRUCTION LTD INT TABLE CODE</t>
  </si>
  <si>
    <t>21997</t>
  </si>
  <si>
    <t>KARSAN RAMJI &amp; SONS - INTEREST</t>
  </si>
  <si>
    <t>21909</t>
  </si>
  <si>
    <t>KENDEEP AGENCIES (KSM) LTD INT TABLE CODE</t>
  </si>
  <si>
    <t>21728</t>
  </si>
  <si>
    <t>ROSGNI DISTRIBUTORS LTD INT TABLE CODE</t>
  </si>
  <si>
    <t>21680</t>
  </si>
  <si>
    <t>SINGH RETREAD LTD</t>
  </si>
  <si>
    <t>21531</t>
  </si>
  <si>
    <t>MACS AND COMPANY LTD INT TABLE CODE</t>
  </si>
  <si>
    <t>21234</t>
  </si>
  <si>
    <t>WESTLANDS TRADING LTD</t>
  </si>
  <si>
    <t>21195</t>
  </si>
  <si>
    <t>VINISA LIMITED INT TABLE CODE</t>
  </si>
  <si>
    <t>21119</t>
  </si>
  <si>
    <t>MARLBOROUGH PRPOERTIES LIMITED INT TABLE CODE</t>
  </si>
  <si>
    <t>21043</t>
  </si>
  <si>
    <t>WILLART PRODUCTIONS LTD</t>
  </si>
  <si>
    <t>21031</t>
  </si>
  <si>
    <t>ADRSH DEVELOPERS LTD INT TABLE CODE</t>
  </si>
  <si>
    <t>21007</t>
  </si>
  <si>
    <t>CORDIA LIMITED</t>
  </si>
  <si>
    <t>20873</t>
  </si>
  <si>
    <t>GA CURRENT ACC CR INT CODE</t>
  </si>
  <si>
    <t>20865</t>
  </si>
  <si>
    <t>AFRICOLOUR LABS LIMITED</t>
  </si>
  <si>
    <t>20622</t>
  </si>
  <si>
    <t>IDEAL CERAMICS LIMITED</t>
  </si>
  <si>
    <t>20602</t>
  </si>
  <si>
    <t>EXPORT-HYDRO PUMP AND SERVICES (AFRICA) LIMITED</t>
  </si>
  <si>
    <t>20556</t>
  </si>
  <si>
    <t>WEBUYE WHOLSALERS</t>
  </si>
  <si>
    <t>20416</t>
  </si>
  <si>
    <t>IMAGING SOLUTIONS LTD</t>
  </si>
  <si>
    <t>20307</t>
  </si>
  <si>
    <t>CUST INT TBL for 01001098271210</t>
  </si>
  <si>
    <t>20249</t>
  </si>
  <si>
    <t>CUST INT TBL for 00900525281210</t>
  </si>
  <si>
    <t>20248</t>
  </si>
  <si>
    <t>CUST INT TBL for 01600722331210</t>
  </si>
  <si>
    <t>20247</t>
  </si>
  <si>
    <t>CUST INT TBL for 01400559761210</t>
  </si>
  <si>
    <t>20246</t>
  </si>
  <si>
    <t>CUST INT TBL for 00300661301210</t>
  </si>
  <si>
    <t>20245</t>
  </si>
  <si>
    <t>CUST INT TBL for 00700641081211</t>
  </si>
  <si>
    <t>20244</t>
  </si>
  <si>
    <t>CUST INT TBL for 00200182731202</t>
  </si>
  <si>
    <t>20243</t>
  </si>
  <si>
    <t>CUST INT TBL for 00300211951201</t>
  </si>
  <si>
    <t>20242</t>
  </si>
  <si>
    <t>CUST INT TBL for 00900685421210</t>
  </si>
  <si>
    <t>20241</t>
  </si>
  <si>
    <t>CUST INT TBL for 02300882471211</t>
  </si>
  <si>
    <t>20240</t>
  </si>
  <si>
    <t>CUST INT TBL for 00700712171210</t>
  </si>
  <si>
    <t>20239</t>
  </si>
  <si>
    <t>CUST INT TBL for 02700988471210</t>
  </si>
  <si>
    <t>20238</t>
  </si>
  <si>
    <t>CUST INT TBL for 00500135651201</t>
  </si>
  <si>
    <t>20237</t>
  </si>
  <si>
    <t>CUST INT TBL for 00900585671210</t>
  </si>
  <si>
    <t>20236</t>
  </si>
  <si>
    <t>CUST INT TBL for 00400085831201</t>
  </si>
  <si>
    <t>20235</t>
  </si>
  <si>
    <t>CUST INT TBL for 00500171301201</t>
  </si>
  <si>
    <t>20234</t>
  </si>
  <si>
    <t>CUST INT TBL for 01000797681210</t>
  </si>
  <si>
    <t>20233</t>
  </si>
  <si>
    <t>CUST INT TBL for 00900601951210</t>
  </si>
  <si>
    <t>20232</t>
  </si>
  <si>
    <t>CUST INT TBL for 00400106301201</t>
  </si>
  <si>
    <t>20231</t>
  </si>
  <si>
    <t>CUST INT TBL for 00700188341201</t>
  </si>
  <si>
    <t>20230</t>
  </si>
  <si>
    <t>CUST INT TBL for 00701111661210</t>
  </si>
  <si>
    <t>20229</t>
  </si>
  <si>
    <t>CUST INT TBL for 00700413081210</t>
  </si>
  <si>
    <t>20228</t>
  </si>
  <si>
    <t>CUST INT TBL for 02501026401210</t>
  </si>
  <si>
    <t>20227</t>
  </si>
  <si>
    <t>GURBIR SINGH AMRIK</t>
  </si>
  <si>
    <t>20226</t>
  </si>
  <si>
    <t>MASTER POWER SYSTEMS</t>
  </si>
  <si>
    <t>20156</t>
  </si>
  <si>
    <t>CONNECTION &amp; MERUNISA CURRENT ACC CR INT CODE</t>
  </si>
  <si>
    <t>19762</t>
  </si>
  <si>
    <t>H YOUNG &amp; CO (EA) LTD</t>
  </si>
  <si>
    <t>19750</t>
  </si>
  <si>
    <t>WADIA CONSTRUCTION</t>
  </si>
  <si>
    <t>19721</t>
  </si>
  <si>
    <t>EXPRESS AUTOMATION LTD INT TABLE CODE</t>
  </si>
  <si>
    <t>19720</t>
  </si>
  <si>
    <t>GENERAL FOODS KENYA LIMITED</t>
  </si>
  <si>
    <t>1971</t>
  </si>
  <si>
    <t>COTTS TRAVEL &amp; TOURS LTD</t>
  </si>
  <si>
    <t>19615</t>
  </si>
  <si>
    <t>IDEAL MANUFACTURING CO LTD. INT TABLE CODE</t>
  </si>
  <si>
    <t>19598</t>
  </si>
  <si>
    <t>19595</t>
  </si>
  <si>
    <t>EXODUS ELECTRICAL SERVICES</t>
  </si>
  <si>
    <t>19391</t>
  </si>
  <si>
    <t>SOUTH SIOUX FARMS LTD</t>
  </si>
  <si>
    <t>19385</t>
  </si>
  <si>
    <t>SPRING VALLEY FUEL &amp; SERVICE</t>
  </si>
  <si>
    <t>19334</t>
  </si>
  <si>
    <t>SOKO SWEETY LTD INT TABLE CODE</t>
  </si>
  <si>
    <t>19330</t>
  </si>
  <si>
    <t>MARINO CLEARING &amp;FORWARDERS LTD INT TABLE CODE</t>
  </si>
  <si>
    <t>19307</t>
  </si>
  <si>
    <t>BIRDI CIVIL ENGINEERING INT TABLE CODE</t>
  </si>
  <si>
    <t>19212</t>
  </si>
  <si>
    <t>JIMNAH NAMBARU</t>
  </si>
  <si>
    <t>18881</t>
  </si>
  <si>
    <t>DAWA LTD INT TABLE CODE</t>
  </si>
  <si>
    <t>18873</t>
  </si>
  <si>
    <t>PRAMUKH CASH&amp; CARRY LTD INT TABLE CODE</t>
  </si>
  <si>
    <t>18834</t>
  </si>
  <si>
    <t>APEX STEEL LIMITED INTEREST TABLE CODE</t>
  </si>
  <si>
    <t>18814</t>
  </si>
  <si>
    <t>ASHTON INVESTMENTS LTD INTEREST TABLE CODE</t>
  </si>
  <si>
    <t>18781</t>
  </si>
  <si>
    <t>INTL GLOBAL CURRENT ACC CR INT CODE</t>
  </si>
  <si>
    <t>18778</t>
  </si>
  <si>
    <t>STARFREIGHT LTD INT TABLE CODE</t>
  </si>
  <si>
    <t>18751</t>
  </si>
  <si>
    <t>MASTER QUICK COL SERVICES</t>
  </si>
  <si>
    <t>18714</t>
  </si>
  <si>
    <t>JOSRA COFFEE</t>
  </si>
  <si>
    <t>18706</t>
  </si>
  <si>
    <t>PLANNING INTERIORS LTD INT TABLE CODE</t>
  </si>
  <si>
    <t>18701</t>
  </si>
  <si>
    <t>KENCITY WHOLESALERS LTD INT TABLE CODE</t>
  </si>
  <si>
    <t>18696</t>
  </si>
  <si>
    <t>ELITE EARTH MOVERS LTD</t>
  </si>
  <si>
    <t>18688</t>
  </si>
  <si>
    <t>PARKLANDS SHADE HOTEL</t>
  </si>
  <si>
    <t>18639</t>
  </si>
  <si>
    <t>KENYA INTERNATIONAL HOTEL</t>
  </si>
  <si>
    <t>18638</t>
  </si>
  <si>
    <t>JUBILEE JUMBO HARDWARE LTD</t>
  </si>
  <si>
    <t>18632</t>
  </si>
  <si>
    <t>SARIT BOOKSHOP LTD INT TABLE CODE</t>
  </si>
  <si>
    <t>18623</t>
  </si>
  <si>
    <t>LITTLE SOLES LIMITED</t>
  </si>
  <si>
    <t>18431</t>
  </si>
  <si>
    <t>PRAMUKH ENTERPRISES (KSM) LTD INT TABLE CODE</t>
  </si>
  <si>
    <t>18417</t>
  </si>
  <si>
    <t>MARUTI DEVELOPERS</t>
  </si>
  <si>
    <t>18358</t>
  </si>
  <si>
    <t>SANDALWOOD LTD INT TABLE CODE</t>
  </si>
  <si>
    <t>18323</t>
  </si>
  <si>
    <t>EWCA MARKETING (KENYA) LIMITED</t>
  </si>
  <si>
    <t>18311</t>
  </si>
  <si>
    <t>COMMERCIAL COOPERATION</t>
  </si>
  <si>
    <t>18293</t>
  </si>
  <si>
    <t>CHABHADIYA ENTERPRISES LTD</t>
  </si>
  <si>
    <t>18258</t>
  </si>
  <si>
    <t>JAMLAM INDUSTRIES LIMITED INT TABLE CODE</t>
  </si>
  <si>
    <t>17632</t>
  </si>
  <si>
    <t>REAL AUTO PARTS LIMITED</t>
  </si>
  <si>
    <t>17610</t>
  </si>
  <si>
    <t>QPLAST INDUSTRIES</t>
  </si>
  <si>
    <t>17557</t>
  </si>
  <si>
    <t>SIAN EXPORTS TABLE CODE</t>
  </si>
  <si>
    <t>17487</t>
  </si>
  <si>
    <t>UNIQUE DIESEL SYSTEMS LIMITED INT TABLE CODE</t>
  </si>
  <si>
    <t>17481</t>
  </si>
  <si>
    <t>CAPE HOLDINGS INT TABLE CODE</t>
  </si>
  <si>
    <t>17474</t>
  </si>
  <si>
    <t>JAMNADASS CREDIT LTD INT TABLE CODE</t>
  </si>
  <si>
    <t>17372</t>
  </si>
  <si>
    <t>GIKOMBA BARGAINS LTD INT TABLE CODE</t>
  </si>
  <si>
    <t>17345</t>
  </si>
  <si>
    <t>TILE AND CARPET CENTRE LTD INT TABLE CODE</t>
  </si>
  <si>
    <t>17299</t>
  </si>
  <si>
    <t>AZAD AUTOMOBILE TRIMMINGS</t>
  </si>
  <si>
    <t>17242</t>
  </si>
  <si>
    <t>CARS 'R' US (K) LTD</t>
  </si>
  <si>
    <t>17166</t>
  </si>
  <si>
    <t>INTEREST HAYER BISHAN</t>
  </si>
  <si>
    <t>17165</t>
  </si>
  <si>
    <t>MBAO &amp; ALLIED ENTERPRISES LIMITED</t>
  </si>
  <si>
    <t>17051</t>
  </si>
  <si>
    <t>HOMER &amp; OR SHEILAH COMBOS</t>
  </si>
  <si>
    <t>16916</t>
  </si>
  <si>
    <t>KUVERJI GOVIND PATEL &amp; SONS LIMITED</t>
  </si>
  <si>
    <t>16788</t>
  </si>
  <si>
    <t>SHK TRADLINK LIMITED</t>
  </si>
  <si>
    <t>16763</t>
  </si>
  <si>
    <t>SILMAK LIMITED</t>
  </si>
  <si>
    <t>16692</t>
  </si>
  <si>
    <t>RAFIKI CARRIERS LTD INT TABLE CODE</t>
  </si>
  <si>
    <t>16687</t>
  </si>
  <si>
    <t>FIT TIGHT FASTENERS LTD</t>
  </si>
  <si>
    <t>16648</t>
  </si>
  <si>
    <t>HARLEYS LTD</t>
  </si>
  <si>
    <t>16462</t>
  </si>
  <si>
    <t>CROP AFRICA LIMITED</t>
  </si>
  <si>
    <t>16273</t>
  </si>
  <si>
    <t>IMA DISTRIBUTORS LTD INT TABLE CODE</t>
  </si>
  <si>
    <t>16217</t>
  </si>
  <si>
    <t>APPAREL CONVERTORS  INT TABLE CODE</t>
  </si>
  <si>
    <t>16205</t>
  </si>
  <si>
    <t>KARNATAKA WATER PUMPS</t>
  </si>
  <si>
    <t>16137</t>
  </si>
  <si>
    <t>NYANZA PETROLEUM DEALERS LTD INT TABLE CODE</t>
  </si>
  <si>
    <t>16080</t>
  </si>
  <si>
    <t>TASHA ENTERPRISES (K) LTD</t>
  </si>
  <si>
    <t>16040</t>
  </si>
  <si>
    <t>P.D. DODHIA &amp; SONS INT TABLE CODE</t>
  </si>
  <si>
    <t>15883</t>
  </si>
  <si>
    <t>INTEREST CODE</t>
  </si>
  <si>
    <t>15879</t>
  </si>
  <si>
    <t>SHAH BROTHERS DISTRIBUTORS LTD INT TABLE CODE</t>
  </si>
  <si>
    <t>15842</t>
  </si>
  <si>
    <t>ABC GROUP CURRENT ACCS CR INT CODE</t>
  </si>
  <si>
    <t>15767</t>
  </si>
  <si>
    <t>PHILP JOHN RANSLEY INT TABLE CODE</t>
  </si>
  <si>
    <t>15753</t>
  </si>
  <si>
    <t>COLPRO LIMITED INT TABLE</t>
  </si>
  <si>
    <t>15622</t>
  </si>
  <si>
    <t>RAISONS TRADING CO. LTD INT TABLE CODE</t>
  </si>
  <si>
    <t>15267</t>
  </si>
  <si>
    <t>SHAJNAND HOLDINGS LTD</t>
  </si>
  <si>
    <t>15153</t>
  </si>
  <si>
    <t>VICTORIA ENTERPRISES LTD INT TABLE CODE</t>
  </si>
  <si>
    <t>14983</t>
  </si>
  <si>
    <t>KADIBO TIMBER AND HARDWARES</t>
  </si>
  <si>
    <t>14975</t>
  </si>
  <si>
    <t>CHODA FABRICATORS LTD INT TABLE CODE</t>
  </si>
  <si>
    <t>14722</t>
  </si>
  <si>
    <t>PANTEL CHEMMICALS LTD INT TABLE CODE</t>
  </si>
  <si>
    <t>14588</t>
  </si>
  <si>
    <t>LUNGA LUNGA HARDWARE &amp; SPARES LTD</t>
  </si>
  <si>
    <t>14537</t>
  </si>
  <si>
    <t>NAIROBI TIMBER PROJECTS LTD</t>
  </si>
  <si>
    <t>14536</t>
  </si>
  <si>
    <t>Colleges. Universities. &amp; Professional Schools</t>
  </si>
  <si>
    <t>PHARMA SPECIALITIES</t>
  </si>
  <si>
    <t>14490</t>
  </si>
  <si>
    <t>HARINETWORK AGENCIES LTD</t>
  </si>
  <si>
    <t>14300</t>
  </si>
  <si>
    <t>SITIMA PRINTERS &amp;STAIONERS LTD INT TABLE CODE</t>
  </si>
  <si>
    <t>14259</t>
  </si>
  <si>
    <t>KARACHIWALLA NBI LTD INT TABLE CODE</t>
  </si>
  <si>
    <t>14254</t>
  </si>
  <si>
    <t>PHILLIPS PHARMACEUTICALS</t>
  </si>
  <si>
    <t>14181</t>
  </si>
  <si>
    <t>KRISHNA WOOD AND FURNITURE</t>
  </si>
  <si>
    <t>14167</t>
  </si>
  <si>
    <t>KANTILAL G SHAH/ANILABEN K SHAH</t>
  </si>
  <si>
    <t>13896</t>
  </si>
  <si>
    <t>GULABCHAND G SHAH/MANJULAGAURI</t>
  </si>
  <si>
    <t>13877</t>
  </si>
  <si>
    <t>A TO Z TRANSPORTERS LTD INT TABLE CODE</t>
  </si>
  <si>
    <t>13624</t>
  </si>
  <si>
    <t>PAN AFRICAN SYNDICATE LIMITED (USD)</t>
  </si>
  <si>
    <t>13527</t>
  </si>
  <si>
    <t>AMRIK SINGH CHHAJA SINGH SINGH</t>
  </si>
  <si>
    <t>13414</t>
  </si>
  <si>
    <t>PEARLY WATTERS LIMITED INT TABLE CODE</t>
  </si>
  <si>
    <t>13381</t>
  </si>
  <si>
    <t>Religious. Grantmaking. Civic. Profl. like Org'ns</t>
  </si>
  <si>
    <t>SHREE JAIN SHVETAMBER DERAWASI</t>
  </si>
  <si>
    <t>12884</t>
  </si>
  <si>
    <t>OSHWAL ACADEMY</t>
  </si>
  <si>
    <t>12415</t>
  </si>
  <si>
    <t>VIRCHAND VIRPAL &amp; SONS LTD</t>
  </si>
  <si>
    <t>12259</t>
  </si>
  <si>
    <t>GOSHRANI PRINTERS LTD INT TABLE CODE</t>
  </si>
  <si>
    <t>12256</t>
  </si>
  <si>
    <t>BENO GARMENTS INT TABLE CODE</t>
  </si>
  <si>
    <t>12171</t>
  </si>
  <si>
    <t>SURGIPHARM LIMITED</t>
  </si>
  <si>
    <t>12159</t>
  </si>
  <si>
    <t>TOP CENTRE INT TABLE CODE</t>
  </si>
  <si>
    <t>12149</t>
  </si>
  <si>
    <t>GENERAL CARGO SERVICES</t>
  </si>
  <si>
    <t>12092</t>
  </si>
  <si>
    <t>MILLBROOK GARMENTS INT TABLE CODE</t>
  </si>
  <si>
    <t>12090</t>
  </si>
  <si>
    <t>ANMOL DRAPERS LIMITED</t>
  </si>
  <si>
    <t>12024</t>
  </si>
  <si>
    <t>UNIFORM CORNER LIMITED</t>
  </si>
  <si>
    <t>11837</t>
  </si>
  <si>
    <t>VISA OSHWAL COMMUNITY</t>
  </si>
  <si>
    <t>11684</t>
  </si>
  <si>
    <t>NITIN WHOLESALERS</t>
  </si>
  <si>
    <t>11500</t>
  </si>
  <si>
    <t>MAHITAJI ENTERPRISES LIMITED</t>
  </si>
  <si>
    <t>11147</t>
  </si>
  <si>
    <t>BHAVIN JAYESHBHAI PARMAR T/A CYBENE TECHNOLOGIES</t>
  </si>
  <si>
    <t>11052</t>
  </si>
  <si>
    <t>MOTI WHOLESALERS LTD INT TABLE CODE</t>
  </si>
  <si>
    <t>10863</t>
  </si>
  <si>
    <t>HARSHIL AUTO CYCLE</t>
  </si>
  <si>
    <t>10726</t>
  </si>
  <si>
    <t>CREDIT INTEREST USD FCY ACCTS</t>
  </si>
  <si>
    <t>1063</t>
  </si>
  <si>
    <t>AGRO INDUSTRIAL TOOLS LTD</t>
  </si>
  <si>
    <t>10317</t>
  </si>
  <si>
    <t>SANYO ARMCO (K) LTD</t>
  </si>
  <si>
    <t>10299</t>
  </si>
  <si>
    <t>AFZAL INDUSTRIAL SUPPLY LIMITED</t>
  </si>
  <si>
    <t>10171</t>
  </si>
  <si>
    <t>International Establishments E.g. UN. OAU</t>
  </si>
  <si>
    <t>RUBI GLASS AND HARDWARE STORE</t>
  </si>
  <si>
    <t>09776</t>
  </si>
  <si>
    <t>Int'l Charitable Inst's &amp; Organizations . NGOs</t>
  </si>
  <si>
    <t>RONGAI WORKSHOP &amp; TRANSPORT LIMITED</t>
  </si>
  <si>
    <t>09215</t>
  </si>
  <si>
    <t>All Other Activities Not Under  'ENTPR' Or 'SCPS'</t>
  </si>
  <si>
    <t>DIGNITY COLLECTION LIMITED</t>
  </si>
  <si>
    <t>08976</t>
  </si>
  <si>
    <t>MIGRATION</t>
  </si>
  <si>
    <t>MIGRA</t>
  </si>
  <si>
    <t>GHANSHYAM BHAI ASHOK BHAI PATEL T/A NEEL SUPER STO</t>
  </si>
  <si>
    <t>08934</t>
  </si>
  <si>
    <t>ULTIMATE CAR MASTERS LIMITED</t>
  </si>
  <si>
    <t>08918</t>
  </si>
  <si>
    <t>Sporting Goods. Hobby. Book. &amp; Music Stores</t>
  </si>
  <si>
    <t>UZI TRADERS LIMITED</t>
  </si>
  <si>
    <t>08724</t>
  </si>
  <si>
    <t>GALAYIA FOOD INDUSTRY INT TABLE CODE</t>
  </si>
  <si>
    <t>08697</t>
  </si>
  <si>
    <t>EXCEL CHEMICALS</t>
  </si>
  <si>
    <t>08665</t>
  </si>
  <si>
    <t>COUNTRY MATRESS</t>
  </si>
  <si>
    <t>08653</t>
  </si>
  <si>
    <t>Office Supplies. Stationery. &amp; Gift Stores</t>
  </si>
  <si>
    <t>PAPER SYSTEMS LTD INT TABLE CODE</t>
  </si>
  <si>
    <t>08633</t>
  </si>
  <si>
    <t>EAGLE WHOLESALERS LIMITED</t>
  </si>
  <si>
    <t>08624</t>
  </si>
  <si>
    <t>COMET PLASTIC CURRENT ACC CR INT CODE</t>
  </si>
  <si>
    <t>08607</t>
  </si>
  <si>
    <t>CHANDRAKANT H SHAH T/A DEEPS</t>
  </si>
  <si>
    <t>08602</t>
  </si>
  <si>
    <t>UZI TRADERS</t>
  </si>
  <si>
    <t>08541</t>
  </si>
  <si>
    <t>SIGMA FEEDS LTD INT TABLE CODE</t>
  </si>
  <si>
    <t>08536</t>
  </si>
  <si>
    <t>DENAMAL GARMENTS FACTORY (KENYA) LTD</t>
  </si>
  <si>
    <t>08534</t>
  </si>
  <si>
    <t>Machinery. Equipment. &amp; Supplies Merchants</t>
  </si>
  <si>
    <t>CONTINENTAL OUTFITTERS</t>
  </si>
  <si>
    <t>08509</t>
  </si>
  <si>
    <t>SAFARI IMAGE</t>
  </si>
  <si>
    <t>08481</t>
  </si>
  <si>
    <t>SAIFEE SILVERING CO. LTD INT TABLE CODE</t>
  </si>
  <si>
    <t>08478</t>
  </si>
  <si>
    <t>Hdware.Plumbing.Heating Eqpt Supplies Wholesalers</t>
  </si>
  <si>
    <t>AFRI FASHIONS LIMITED INT TABLE CODE</t>
  </si>
  <si>
    <t>08470</t>
  </si>
  <si>
    <t>F&amp;S SCIENTIFIC LTD</t>
  </si>
  <si>
    <t>08468</t>
  </si>
  <si>
    <t>NDUGU GARMENTS INT TABLE CODE</t>
  </si>
  <si>
    <t>08462</t>
  </si>
  <si>
    <t>DIPKATEX</t>
  </si>
  <si>
    <t>08446</t>
  </si>
  <si>
    <t>SOCIAL SERVICES LEAGUE</t>
  </si>
  <si>
    <t>08443</t>
  </si>
  <si>
    <t>PUNJA PARBAT GUDKHA</t>
  </si>
  <si>
    <t>08428</t>
  </si>
  <si>
    <t>HARMINDER SINGH SOKHI T/A KISUMU CRYSTAL ENGINEERI</t>
  </si>
  <si>
    <t>08414</t>
  </si>
  <si>
    <t>VISA OSHWAL THIKA</t>
  </si>
  <si>
    <t>08405</t>
  </si>
  <si>
    <t>08357</t>
  </si>
  <si>
    <t>UKWALA BARGAINS LIMITED INT TABLE CODE</t>
  </si>
  <si>
    <t>08301</t>
  </si>
  <si>
    <t>SANDEEP SINGH REHAL T/A STUDIO INFINITY</t>
  </si>
  <si>
    <t>08290</t>
  </si>
  <si>
    <t>IMAGE INSURANCE BROKERS LIMITED</t>
  </si>
  <si>
    <t>08219</t>
  </si>
  <si>
    <t>JEVEL LIMITED INT TABLE CODE</t>
  </si>
  <si>
    <t>08198</t>
  </si>
  <si>
    <t>GENERAL PLASTIC LIMITED</t>
  </si>
  <si>
    <t>08126</t>
  </si>
  <si>
    <t>SPRINGETTE PROPERTIES LIMITED</t>
  </si>
  <si>
    <t>07919</t>
  </si>
  <si>
    <t>NIRAV AGENCIES LTD</t>
  </si>
  <si>
    <t>07858</t>
  </si>
  <si>
    <t>Beer. Wine. Distilled Alcoholic Bev. Wholesalers</t>
  </si>
  <si>
    <t>07773</t>
  </si>
  <si>
    <t>OURU REALTORS LIMITED</t>
  </si>
  <si>
    <t>07748</t>
  </si>
  <si>
    <t>Apparel. Piece Gds. &amp; Notions Merchant Wholesalers</t>
  </si>
  <si>
    <t>ISEME KAMAU MAEMA INT TABLE CODE</t>
  </si>
  <si>
    <t>07687</t>
  </si>
  <si>
    <t>PEGRUME LTD INT TABLE CODE</t>
  </si>
  <si>
    <t>07482</t>
  </si>
  <si>
    <t>Restaurants. Pubs. Cafeterias. Bars</t>
  </si>
  <si>
    <t>SARRCHEM INTERNATIONAL LIMITED</t>
  </si>
  <si>
    <t>07473</t>
  </si>
  <si>
    <t>TECHNOLOGY TODAY LIMITED</t>
  </si>
  <si>
    <t>07337</t>
  </si>
  <si>
    <t>STANAGE SERVICES LTD INT TABLE CODE</t>
  </si>
  <si>
    <t>07326</t>
  </si>
  <si>
    <t>Accommodation (hotels. Lodges. Resorts)</t>
  </si>
  <si>
    <t>METRO PLASTICS (K) LIMITED</t>
  </si>
  <si>
    <t>07118</t>
  </si>
  <si>
    <t>LAMSONS INDUSTRIES LTD INT TABLE CODE</t>
  </si>
  <si>
    <t>07115</t>
  </si>
  <si>
    <t>COMMISSION ON REVENUE ALLOCATION_01900710961210</t>
  </si>
  <si>
    <t>07109</t>
  </si>
  <si>
    <t>STYLE INDUSTRIES LIMITED</t>
  </si>
  <si>
    <t>07048</t>
  </si>
  <si>
    <t>GRAET LAKES INDUSTRIAL SUPPLIES INT TABLE CODE</t>
  </si>
  <si>
    <t>06944</t>
  </si>
  <si>
    <t>KABUITO CONTRACTRACTORS LTD</t>
  </si>
  <si>
    <t>06881</t>
  </si>
  <si>
    <t>SAVANI'S BOOK CENTRE LTD</t>
  </si>
  <si>
    <t>06611</t>
  </si>
  <si>
    <t>MOJO INTERIORS LTD</t>
  </si>
  <si>
    <t>06562</t>
  </si>
  <si>
    <t>REAL AUTO SPARES LIMITED</t>
  </si>
  <si>
    <t>06451</t>
  </si>
  <si>
    <t>SARALE ENTERPRISES LIMITED</t>
  </si>
  <si>
    <t>06137</t>
  </si>
  <si>
    <t>BLUE JAY INVESTMENTS LIMITED</t>
  </si>
  <si>
    <t>05827</t>
  </si>
  <si>
    <t>Telephone . Telex &amp; Telefax Services</t>
  </si>
  <si>
    <t>FRIENDSHIP CONTAINER MANUFACTURERS LIMITED</t>
  </si>
  <si>
    <t>05776</t>
  </si>
  <si>
    <t>EFIL ENTERPRISES LIMITED</t>
  </si>
  <si>
    <t>05626</t>
  </si>
  <si>
    <t>EXPRESS TRAVEL GROUP LTD T/A HEMINGWAYS EXPEDITION</t>
  </si>
  <si>
    <t>05603</t>
  </si>
  <si>
    <t>05600</t>
  </si>
  <si>
    <t>TRI CLOVER INDUSTRIES LIMITED INT TABLE CODE</t>
  </si>
  <si>
    <t>05520</t>
  </si>
  <si>
    <t>ISP. Web Search Portals &amp; Data Processing Services</t>
  </si>
  <si>
    <t>PABARI DISTRIBUTORS INT TBL CODE</t>
  </si>
  <si>
    <t>05506</t>
  </si>
  <si>
    <t>HEALTHY U TWO THOUSAND LTD</t>
  </si>
  <si>
    <t>05495</t>
  </si>
  <si>
    <t>TONONOKA STEELS LIMITED</t>
  </si>
  <si>
    <t>05493</t>
  </si>
  <si>
    <t>BACHULAL POPATLAL LTD    00700546241210</t>
  </si>
  <si>
    <t>05462</t>
  </si>
  <si>
    <t>MAKINI SCHOOL</t>
  </si>
  <si>
    <t>05414</t>
  </si>
  <si>
    <t>PANDA DEVELOPMENT COMPANY LIMITED</t>
  </si>
  <si>
    <t>05404</t>
  </si>
  <si>
    <t>Photography Studios. Portrait</t>
  </si>
  <si>
    <t>HYDRO WATER WELL (K) LTD INT TABLE CODE</t>
  </si>
  <si>
    <t>05354</t>
  </si>
  <si>
    <t>Other Professional. Scientific &amp; Tech Services</t>
  </si>
  <si>
    <t>VIKING INDUSTRIES LTD</t>
  </si>
  <si>
    <t>05332</t>
  </si>
  <si>
    <t>Mgt. Scientific. &amp; Technical Consulting Services</t>
  </si>
  <si>
    <t>NIPOOL SOBHAGCHAND SHAH</t>
  </si>
  <si>
    <t>05320</t>
  </si>
  <si>
    <t>TWIGA CAR HIRE AND TOURS LIMITED</t>
  </si>
  <si>
    <t>05313</t>
  </si>
  <si>
    <t>Int Design. Graphic Design. Ind'l Design Services</t>
  </si>
  <si>
    <t>ANJARWALLA &amp; KHANNA</t>
  </si>
  <si>
    <t>05273</t>
  </si>
  <si>
    <t>OL NJOROWA</t>
  </si>
  <si>
    <t>05260</t>
  </si>
  <si>
    <t>Architectural. Engineering. &amp; Related Services</t>
  </si>
  <si>
    <t>NISHIT AND COMPANY LIMITED</t>
  </si>
  <si>
    <t>05211</t>
  </si>
  <si>
    <t>Advert. Mkt Research. Opinion Polling &amp; Rltd Serv.</t>
  </si>
  <si>
    <t>LALJI MEGHJI PATEL &amp; COMPANY LIMITED</t>
  </si>
  <si>
    <t>05134</t>
  </si>
  <si>
    <t>Accounting. Tax. Bookkeeping. &amp; Payroll Services</t>
  </si>
  <si>
    <t>AUTO GEM TYRE CENTRE LTD</t>
  </si>
  <si>
    <t>05098</t>
  </si>
  <si>
    <t>MAXIM PHARMACEUTICLAS LTD</t>
  </si>
  <si>
    <t>05078</t>
  </si>
  <si>
    <t>FASHIONS NINETY NINE LTD</t>
  </si>
  <si>
    <t>05016</t>
  </si>
  <si>
    <t>IRRICO INTERNATIONAL LIMITED</t>
  </si>
  <si>
    <t>04973</t>
  </si>
  <si>
    <t>JAYDEES KNITTING FACTORY LTD</t>
  </si>
  <si>
    <t>04853</t>
  </si>
  <si>
    <t>KENYA BUILDERS &amp; CONCRETE CO. LTD</t>
  </si>
  <si>
    <t>04788</t>
  </si>
  <si>
    <t>04773</t>
  </si>
  <si>
    <t>PHOENIX MATCHES</t>
  </si>
  <si>
    <t>04526</t>
  </si>
  <si>
    <t>KUNDAN SINGH CONSTRUCTION LIMITED</t>
  </si>
  <si>
    <t>04379</t>
  </si>
  <si>
    <t>LIMBANI SERVICE STATION</t>
  </si>
  <si>
    <t>04332</t>
  </si>
  <si>
    <t>SOFTWARE TECHNOLOGIES LIMITED_00300420491210</t>
  </si>
  <si>
    <t>04204</t>
  </si>
  <si>
    <t>LEAN ENERGY SOLUTION</t>
  </si>
  <si>
    <t>04191</t>
  </si>
  <si>
    <t>MEHTA ELECTRICALS INT TABLE CODE</t>
  </si>
  <si>
    <t>04152</t>
  </si>
  <si>
    <t>ESGEE INDUSTRIES LTD INT TABLE CODE</t>
  </si>
  <si>
    <t>04028</t>
  </si>
  <si>
    <t>JANTECH ENGINEERING LTD INT TABLE CODE</t>
  </si>
  <si>
    <t>03928</t>
  </si>
  <si>
    <t>SANPAC AFRICA LIMITED INT TABLE CODE</t>
  </si>
  <si>
    <t>03894</t>
  </si>
  <si>
    <t>NAILS &amp; STEEL PRODUCTS LIMITED</t>
  </si>
  <si>
    <t>03879</t>
  </si>
  <si>
    <t>Printing. Publishing &amp; Allied Industries</t>
  </si>
  <si>
    <t>CONCORDE MOTORS (MOMBASA) LIMITED</t>
  </si>
  <si>
    <t>03830</t>
  </si>
  <si>
    <t>Manufacture of Pulp. Paper &amp; Paper Board Products</t>
  </si>
  <si>
    <t>A PLUS PVC TECHNOLOGY CO LTD INT TABLE CODE</t>
  </si>
  <si>
    <t>03826</t>
  </si>
  <si>
    <t>BANK ONE LIMITED</t>
  </si>
  <si>
    <t>03703</t>
  </si>
  <si>
    <t>PREMIER INDUSTRIES LIMITED INT TABLE CODE</t>
  </si>
  <si>
    <t>03687</t>
  </si>
  <si>
    <t>BHAVI ENTERPRISES LIMITED</t>
  </si>
  <si>
    <t>03508</t>
  </si>
  <si>
    <t>PRESSMASTER LIMITED INT TABLE CODE</t>
  </si>
  <si>
    <t>03368</t>
  </si>
  <si>
    <t>SWITCHGEAR AND CONTROLS LTD INT TABLE CODE</t>
  </si>
  <si>
    <t>03350</t>
  </si>
  <si>
    <t>ALLIED PLUMBERS LIMITED INTEREST TABLE</t>
  </si>
  <si>
    <t>03238</t>
  </si>
  <si>
    <t>HARENDRA BHATT</t>
  </si>
  <si>
    <t>03015</t>
  </si>
  <si>
    <t>PRAFULCHANDRA &amp; BROTHERS LTD</t>
  </si>
  <si>
    <t>02982</t>
  </si>
  <si>
    <t>M A BAYUSUF &amp; SONS LIMITED</t>
  </si>
  <si>
    <t>02923</t>
  </si>
  <si>
    <t>Manufacture: Elec Eqpt. Appliance &amp; Component</t>
  </si>
  <si>
    <t>VAKKEP BUILDING CONTRACTORS- OD</t>
  </si>
  <si>
    <t>02890</t>
  </si>
  <si>
    <t>SOROYA INVESTMENTS LTD</t>
  </si>
  <si>
    <t>02854</t>
  </si>
  <si>
    <t>KEPPEL INVESTMENTS LTD</t>
  </si>
  <si>
    <t>02774</t>
  </si>
  <si>
    <t>JETLAK FOODS LTD INT TABLE CODE</t>
  </si>
  <si>
    <t>02727</t>
  </si>
  <si>
    <t>EAGLE WHOLESALERS LTD</t>
  </si>
  <si>
    <t>02714</t>
  </si>
  <si>
    <t>CADS MOTORS INT TABLE CODE</t>
  </si>
  <si>
    <t>02708</t>
  </si>
  <si>
    <t>YAMINI BUILDERS</t>
  </si>
  <si>
    <t>02638</t>
  </si>
  <si>
    <t>ELECTROCAR LTD</t>
  </si>
  <si>
    <t>02313</t>
  </si>
  <si>
    <t>Preservation &amp; Caning of Fish. Fruits &amp; Vegetables</t>
  </si>
  <si>
    <t>TYREMASTERS LTD</t>
  </si>
  <si>
    <t>01863</t>
  </si>
  <si>
    <t>EWCA MARKETING KENYA LTD</t>
  </si>
  <si>
    <t>01831</t>
  </si>
  <si>
    <t>Food. Dairy &amp; Bakery Manufacturing</t>
  </si>
  <si>
    <t>BLUESKY FILMS (EPZ)  LTD - OD A/C</t>
  </si>
  <si>
    <t>01801</t>
  </si>
  <si>
    <t>Processing  of Spirits. Malt &amp; Carbonated Waters</t>
  </si>
  <si>
    <t>RAMESH MANEK CURRENT ACC CR INT CODE</t>
  </si>
  <si>
    <t>01784</t>
  </si>
  <si>
    <t>BROLLO KENYA LIMITED</t>
  </si>
  <si>
    <t>01779</t>
  </si>
  <si>
    <t>GEMINIA INSURANCE COMPANY LTD</t>
  </si>
  <si>
    <t>01761</t>
  </si>
  <si>
    <t>JASWANT SINGH RAI</t>
  </si>
  <si>
    <t>01709</t>
  </si>
  <si>
    <t>Securities. Commodity Contracts. Other Fin Inv'mt.</t>
  </si>
  <si>
    <t>KAY CONSTRUCTION COMPANY LIMITED INT TABLE CODE</t>
  </si>
  <si>
    <t>01699</t>
  </si>
  <si>
    <t>MCNEEL MILLERS LIMITED INT TABLE CODE</t>
  </si>
  <si>
    <t>01521</t>
  </si>
  <si>
    <t>GILT-EDGED DEVELOPMENTS LTD INT TABE CODE</t>
  </si>
  <si>
    <t>01470</t>
  </si>
  <si>
    <t>NAIROBI FLOUR MILLS INT TABLE CODE</t>
  </si>
  <si>
    <t>01468</t>
  </si>
  <si>
    <t>CHANDRAKANT DEVRAJ SHAH</t>
  </si>
  <si>
    <t>01426</t>
  </si>
  <si>
    <t>SIGMA SUPPLIES</t>
  </si>
  <si>
    <t>01352</t>
  </si>
  <si>
    <t>Funds. Trusts. &amp; Other Financial Vehicles</t>
  </si>
  <si>
    <t>DR PRITAM SINGH PANESAR</t>
  </si>
  <si>
    <t>01340</t>
  </si>
  <si>
    <t>KENAFRIC INDUSTRIES</t>
  </si>
  <si>
    <t>01292</t>
  </si>
  <si>
    <t>DANIEL CHEGE NJOROGE</t>
  </si>
  <si>
    <t>01267</t>
  </si>
  <si>
    <t>Collection. Purification &amp; Distn of Water</t>
  </si>
  <si>
    <t>SANPAC LIMITED-OD KES</t>
  </si>
  <si>
    <t>01134</t>
  </si>
  <si>
    <t>PAUL BORO KARINGE SUPERMARKETS LIMITED</t>
  </si>
  <si>
    <t>01122</t>
  </si>
  <si>
    <t>TWIGA STAIONERS &amp; PRINTERS LTD INT TABLE CODE</t>
  </si>
  <si>
    <t>01068</t>
  </si>
  <si>
    <t>Highway. Street. &amp; Bridge Construction</t>
  </si>
  <si>
    <t>SUNRISE TEXTILES</t>
  </si>
  <si>
    <t>01064</t>
  </si>
  <si>
    <t>SPINNERS &amp; SPINNERS</t>
  </si>
  <si>
    <t>01062</t>
  </si>
  <si>
    <t>SAFEPAK LTD INT TABLE CODE</t>
  </si>
  <si>
    <t>01057</t>
  </si>
  <si>
    <t>LE STUD LTD INT TABLE CODE</t>
  </si>
  <si>
    <t>01046</t>
  </si>
  <si>
    <t>GLACIER PRODUCTS LTD INT TABLE CODE</t>
  </si>
  <si>
    <t>01038</t>
  </si>
  <si>
    <t>CONCORDE MOTORS LIMITED</t>
  </si>
  <si>
    <t>01035</t>
  </si>
  <si>
    <t>Plumbing. Heating. &amp; Air-conditioning Contractors</t>
  </si>
  <si>
    <t>COLOUR LABELS LIMITED INT TABLE</t>
  </si>
  <si>
    <t>01031</t>
  </si>
  <si>
    <t>UPCOUNTRY</t>
  </si>
  <si>
    <t>UP</t>
  </si>
  <si>
    <t>MAFUKO INDUSTRIES LTD INT TABLE CODE</t>
  </si>
  <si>
    <t>01014</t>
  </si>
  <si>
    <t>EQUATOR BOTTLERS LTD</t>
  </si>
  <si>
    <t>00853</t>
  </si>
  <si>
    <t>SSS</t>
  </si>
  <si>
    <t>DHARAMSHI LAKHAMSHI AND CO (K) LTD  T/A DALCO KENY</t>
  </si>
  <si>
    <t>00842</t>
  </si>
  <si>
    <t>SSP</t>
  </si>
  <si>
    <t>METAL CROWNS LIMITED</t>
  </si>
  <si>
    <t>00841</t>
  </si>
  <si>
    <t>SSI</t>
  </si>
  <si>
    <t>GENERAL PLASTICS LTD</t>
  </si>
  <si>
    <t>00812</t>
  </si>
  <si>
    <t>OAS</t>
  </si>
  <si>
    <t>D.K. JOLLY STORES LIMITED</t>
  </si>
  <si>
    <t>00509</t>
  </si>
  <si>
    <t>EWW</t>
  </si>
  <si>
    <t>S.S MEHTA &amp; SONS LIMITED</t>
  </si>
  <si>
    <t>00410</t>
  </si>
  <si>
    <t>EWR</t>
  </si>
  <si>
    <t>ETT</t>
  </si>
  <si>
    <t>Savings And Credit Cooperatives</t>
  </si>
  <si>
    <t>SACCO</t>
  </si>
  <si>
    <t>ETI</t>
  </si>
  <si>
    <t>Private Enterprises</t>
  </si>
  <si>
    <t>PVTEN</t>
  </si>
  <si>
    <t>CUST INT TBL for 02500971351210</t>
  </si>
  <si>
    <t>00226</t>
  </si>
  <si>
    <t>Fishing. Hunting &amp; Trapping</t>
  </si>
  <si>
    <t>ESC</t>
  </si>
  <si>
    <t>Post Office Savings Banks</t>
  </si>
  <si>
    <t>PSTBK</t>
  </si>
  <si>
    <t>CUST INT TBL for 00700336921201</t>
  </si>
  <si>
    <t>00225</t>
  </si>
  <si>
    <t>ERR</t>
  </si>
  <si>
    <t>Pension Funds (excluding NSSF)</t>
  </si>
  <si>
    <t>PNSFD</t>
  </si>
  <si>
    <t>CUST INT TBL for 02801076751210</t>
  </si>
  <si>
    <t>00224</t>
  </si>
  <si>
    <t>ERC</t>
  </si>
  <si>
    <t>Other Non-Residents</t>
  </si>
  <si>
    <t>ONRES</t>
  </si>
  <si>
    <t>CUST INT TBL for 01901053131210</t>
  </si>
  <si>
    <t>00223</t>
  </si>
  <si>
    <t>EQP</t>
  </si>
  <si>
    <t>Non-Resident Banks</t>
  </si>
  <si>
    <t>NREBK</t>
  </si>
  <si>
    <t>CUST INT TBL for 00501101711210</t>
  </si>
  <si>
    <t>00222</t>
  </si>
  <si>
    <t>EQM</t>
  </si>
  <si>
    <t>Non-Profit Institutions</t>
  </si>
  <si>
    <t>NPIST</t>
  </si>
  <si>
    <t>CUST INT TBL for 01100448441210</t>
  </si>
  <si>
    <t>00221</t>
  </si>
  <si>
    <t>EOO</t>
  </si>
  <si>
    <t>Non Financial Public Enterprises</t>
  </si>
  <si>
    <t>NFPEN</t>
  </si>
  <si>
    <t>CUST INT TBL for 00800428881211</t>
  </si>
  <si>
    <t>00220</t>
  </si>
  <si>
    <t>Mnft:Wood. Wood Products &amp; Furniture</t>
  </si>
  <si>
    <t>EMW</t>
  </si>
  <si>
    <t>Non-Banks Financial Institutions</t>
  </si>
  <si>
    <t>NBFIN</t>
  </si>
  <si>
    <t>CUST INT TBL for 00301005121210</t>
  </si>
  <si>
    <t>00219</t>
  </si>
  <si>
    <t>MIN BAL WAIVER + FLAT 300 FOR ADDL CHGS</t>
  </si>
  <si>
    <t>MNAD2</t>
  </si>
  <si>
    <t>System-ICT related</t>
  </si>
  <si>
    <t>SYICT</t>
  </si>
  <si>
    <t>Mnft:Textile. Clothing &amp; Leather</t>
  </si>
  <si>
    <t>EMT</t>
  </si>
  <si>
    <t>MRGFC</t>
  </si>
  <si>
    <t>CUST INT TBL for 00200078731201</t>
  </si>
  <si>
    <t>00218</t>
  </si>
  <si>
    <t>MINIMUM BALANCE WAIVER</t>
  </si>
  <si>
    <t>MINWV</t>
  </si>
  <si>
    <t xml:space="preserve">System-ATM not functioning </t>
  </si>
  <si>
    <t>SYATM</t>
  </si>
  <si>
    <t>Mnft:Paper. Paper Products. Printing &amp; Publishing</t>
  </si>
  <si>
    <t>CUST INT TBL for 00700648281210</t>
  </si>
  <si>
    <t>00217</t>
  </si>
  <si>
    <t>MINIMUM BALANCE + LEDGER FEE WAIVER</t>
  </si>
  <si>
    <t>MINLF</t>
  </si>
  <si>
    <t xml:space="preserve">Suggestions </t>
  </si>
  <si>
    <t>SGSTN</t>
  </si>
  <si>
    <t>EMO</t>
  </si>
  <si>
    <t>Mutual Funds &amp; Unit Trusts</t>
  </si>
  <si>
    <t>MFUTR</t>
  </si>
  <si>
    <t>CUST INT TBL for 00800845541210</t>
  </si>
  <si>
    <t>00216</t>
  </si>
  <si>
    <t>MINIMUM BALANCE+CHQ BK CHG WAIVER</t>
  </si>
  <si>
    <t>MINCH</t>
  </si>
  <si>
    <t xml:space="preserve">Process-Txn Advise not recd </t>
  </si>
  <si>
    <t>PRTXN</t>
  </si>
  <si>
    <t>EMN</t>
  </si>
  <si>
    <t>Micro Finance Institutions</t>
  </si>
  <si>
    <t>MFIST</t>
  </si>
  <si>
    <t>Social. Community &amp; Personal Services</t>
  </si>
  <si>
    <t>SS</t>
  </si>
  <si>
    <t>CUST INT TBL for 00300082531202</t>
  </si>
  <si>
    <t>00215</t>
  </si>
  <si>
    <t>MINIMUM BALANCE+ADDITIONAL TRAN CHG WAIVER</t>
  </si>
  <si>
    <t>MINAD</t>
  </si>
  <si>
    <t>Process-Statement not recd /Incomplete</t>
  </si>
  <si>
    <t>PRSTM</t>
  </si>
  <si>
    <t>EMM</t>
  </si>
  <si>
    <t>Local Government</t>
  </si>
  <si>
    <t>LOCGV</t>
  </si>
  <si>
    <t>OA</t>
  </si>
  <si>
    <t>CUST INT TBL for 01000595771210</t>
  </si>
  <si>
    <t>00214</t>
  </si>
  <si>
    <t>LEDGER FEE WAIVER</t>
  </si>
  <si>
    <t>LFWVR</t>
  </si>
  <si>
    <t xml:space="preserve">Process LC/Funds Trans-Benef not recd LC/funds </t>
  </si>
  <si>
    <t>PRLCB</t>
  </si>
  <si>
    <t>Grain Farming (wheat. Rice. Corn. Maize. Others)</t>
  </si>
  <si>
    <t>Mnft:Fabricated Metal Products. Machinery &amp; Eqpt</t>
  </si>
  <si>
    <t>EMF</t>
  </si>
  <si>
    <t>INSCO</t>
  </si>
  <si>
    <t>CUST INT TBL for 00800628701210</t>
  </si>
  <si>
    <t>00213</t>
  </si>
  <si>
    <t>LEDGER  FLAT 1500 +ADD TRAN WAIVER+ MIN BAL WAIVER</t>
  </si>
  <si>
    <t>LFMAW</t>
  </si>
  <si>
    <t>PORTFOLIO STATEMENT</t>
  </si>
  <si>
    <t>Process-Instructions not effected / Delayed</t>
  </si>
  <si>
    <t>PRINS</t>
  </si>
  <si>
    <t>Mnft:Chemicals.Petroleum.Rubber &amp; Plastic Products</t>
  </si>
  <si>
    <t>EMC</t>
  </si>
  <si>
    <t>HPCOM</t>
  </si>
  <si>
    <t>Wholesale &amp; Retail trade. Restaurants  &amp; Hotels</t>
  </si>
  <si>
    <t>EW</t>
  </si>
  <si>
    <t>CUST INT TBL for 00300513211210</t>
  </si>
  <si>
    <t>00212</t>
  </si>
  <si>
    <t>LEDGER FEE CONCESSION</t>
  </si>
  <si>
    <t>LFCON</t>
  </si>
  <si>
    <t>O</t>
  </si>
  <si>
    <t>2 PERCENT</t>
  </si>
  <si>
    <t xml:space="preserve">Process-Delay in crediting account </t>
  </si>
  <si>
    <t>PRDCR</t>
  </si>
  <si>
    <t>Processing Of Food. Beverages &amp; Tobacco</t>
  </si>
  <si>
    <t>EMB</t>
  </si>
  <si>
    <t>Other Financial Corporations Under Liquidation</t>
  </si>
  <si>
    <t>FNCOL</t>
  </si>
  <si>
    <t>CUST INT TBL for 00700764101210</t>
  </si>
  <si>
    <t>00211</t>
  </si>
  <si>
    <t>NPA</t>
  </si>
  <si>
    <t>LEDGER FEE FLAT 1000</t>
  </si>
  <si>
    <t>LFCOM</t>
  </si>
  <si>
    <t>DSA</t>
  </si>
  <si>
    <t>D</t>
  </si>
  <si>
    <t>1.75 PERCENT</t>
  </si>
  <si>
    <t xml:space="preserve">Process-Time taken too much at Cashiers </t>
  </si>
  <si>
    <t>PRCSH</t>
  </si>
  <si>
    <t>Animal Ranching (Cattle. Horses. Poultry. Chicken)</t>
  </si>
  <si>
    <t>EFS</t>
  </si>
  <si>
    <t>Other Depository Corporations Under Liquidation</t>
  </si>
  <si>
    <t>DPCOL</t>
  </si>
  <si>
    <t>CUST INT TBL for 00300766321210</t>
  </si>
  <si>
    <t>00210</t>
  </si>
  <si>
    <t>LIEN MARKED</t>
  </si>
  <si>
    <t>LIEN</t>
  </si>
  <si>
    <t>LEDGER FEE FLAT 750</t>
  </si>
  <si>
    <t>LFCMM</t>
  </si>
  <si>
    <t>CO-OBLIGANT</t>
  </si>
  <si>
    <t xml:space="preserve">C </t>
  </si>
  <si>
    <t>1.5 PERCENT</t>
  </si>
  <si>
    <t>Fees Chgs &amp; Comm-Wrongly charged</t>
  </si>
  <si>
    <t>FEEXX</t>
  </si>
  <si>
    <t>EEW</t>
  </si>
  <si>
    <t>CMBKS</t>
  </si>
  <si>
    <t>CUST INT TBL for 00400352531201</t>
  </si>
  <si>
    <t>00209</t>
  </si>
  <si>
    <t>TAX ATTACHMENT</t>
  </si>
  <si>
    <t>LEDGER FEE FLAT 300</t>
  </si>
  <si>
    <t>LFCM3</t>
  </si>
  <si>
    <t>LHV HIRER</t>
  </si>
  <si>
    <t>V</t>
  </si>
  <si>
    <t>1.25 PERCENT</t>
  </si>
  <si>
    <t>Fees Chgs &amp; Comm-Charged twice</t>
  </si>
  <si>
    <t>FEE2X</t>
  </si>
  <si>
    <t>Electricity. Light. &amp; Power</t>
  </si>
  <si>
    <t>EEP</t>
  </si>
  <si>
    <t>Related Companies Staff</t>
  </si>
  <si>
    <t>CIDV3</t>
  </si>
  <si>
    <t>EQ</t>
  </si>
  <si>
    <t>CUST INT TBL for 00500122101201</t>
  </si>
  <si>
    <t>00208</t>
  </si>
  <si>
    <t>INSOLVENCY</t>
  </si>
  <si>
    <t>LEDGER FEE FLAT 1500</t>
  </si>
  <si>
    <t>LFCM2</t>
  </si>
  <si>
    <t>LEGAL HIRER</t>
  </si>
  <si>
    <t>H</t>
  </si>
  <si>
    <t>1 PERCENT</t>
  </si>
  <si>
    <t>Error-Ommission</t>
  </si>
  <si>
    <t>EROMI</t>
  </si>
  <si>
    <t>EBR</t>
  </si>
  <si>
    <t>CIDV2</t>
  </si>
  <si>
    <t>EO</t>
  </si>
  <si>
    <t>00206</t>
  </si>
  <si>
    <t>LUNACY/INSANITY</t>
  </si>
  <si>
    <t>INSAN</t>
  </si>
  <si>
    <t>LEDGER FEE FLAT 500</t>
  </si>
  <si>
    <t>LFCM1</t>
  </si>
  <si>
    <t>GUARANTOR</t>
  </si>
  <si>
    <t>G</t>
  </si>
  <si>
    <t>0.75 PERCENT</t>
  </si>
  <si>
    <t>Error-Misposting</t>
  </si>
  <si>
    <t>ERMIS</t>
  </si>
  <si>
    <t>EBH</t>
  </si>
  <si>
    <t>CIDV1</t>
  </si>
  <si>
    <t>EM</t>
  </si>
  <si>
    <t>CUST INT TBL for 00900384911210</t>
  </si>
  <si>
    <t>00205</t>
  </si>
  <si>
    <t>GARNISHEE ORDER</t>
  </si>
  <si>
    <t>GO</t>
  </si>
  <si>
    <t>CHEQUE BOOK CHG WAIVER</t>
  </si>
  <si>
    <t>CHQWV</t>
  </si>
  <si>
    <t xml:space="preserve">J </t>
  </si>
  <si>
    <t>0.5 PERCENTAGE</t>
  </si>
  <si>
    <t xml:space="preserve">Error-Instructions wrongly effected </t>
  </si>
  <si>
    <t>ERINS</t>
  </si>
  <si>
    <t>EBC</t>
  </si>
  <si>
    <t>Central Government - Autonomous Agencies</t>
  </si>
  <si>
    <t>CENGV</t>
  </si>
  <si>
    <t>EF</t>
  </si>
  <si>
    <t>SOCIAL  COMMUNITY AND PERSONAL SERVICES</t>
  </si>
  <si>
    <t>CUST INT TBL for 00800410311210</t>
  </si>
  <si>
    <t>00204</t>
  </si>
  <si>
    <t>OPERATIVE A/C OR ORIGINAL A/C</t>
  </si>
  <si>
    <t>E</t>
  </si>
  <si>
    <t>DISPUTE</t>
  </si>
  <si>
    <t>DISP</t>
  </si>
  <si>
    <t>CHQ BK CHG + LEDGER FEE WAIVER</t>
  </si>
  <si>
    <t>CHLFW</t>
  </si>
  <si>
    <t>LETTER OF AUTHORITY</t>
  </si>
  <si>
    <t>L</t>
  </si>
  <si>
    <t>0.25 PERCENT</t>
  </si>
  <si>
    <t xml:space="preserve"> S - SANCTION LIMIT TYPE</t>
  </si>
  <si>
    <t>Error-Wrong Instructions by client</t>
  </si>
  <si>
    <t>ERINC</t>
  </si>
  <si>
    <t>EAH</t>
  </si>
  <si>
    <t>Central Government - Budgetary Accounts</t>
  </si>
  <si>
    <t>CENGB</t>
  </si>
  <si>
    <t>ANY OTHER ACTIVITIES</t>
  </si>
  <si>
    <t>INTEREST SS JOHWAL</t>
  </si>
  <si>
    <t>OPERATIVE A/C OR PARKING A/C</t>
  </si>
  <si>
    <t>P</t>
  </si>
  <si>
    <t>PAYMENT SYSTEM</t>
  </si>
  <si>
    <t>DEATH</t>
  </si>
  <si>
    <t>ADDITIONAL TRAN CHG WAIVER</t>
  </si>
  <si>
    <t>ADLCH</t>
  </si>
  <si>
    <t>AUTH SIGNATORY</t>
  </si>
  <si>
    <t>A</t>
  </si>
  <si>
    <t>0.1 PERCENTAGE</t>
  </si>
  <si>
    <t>D - DISBURSEMENT TYPE</t>
  </si>
  <si>
    <t>Error-Duplicate Entry</t>
  </si>
  <si>
    <t>ERDUP</t>
  </si>
  <si>
    <t>Related Companies</t>
  </si>
  <si>
    <t>RELCO</t>
  </si>
  <si>
    <t>EAF</t>
  </si>
  <si>
    <t>Central Bank Of Kenya</t>
  </si>
  <si>
    <t>CENBK</t>
  </si>
  <si>
    <t>EB</t>
  </si>
  <si>
    <t>MAHITAJI ENTERPRISES LTD</t>
  </si>
  <si>
    <t>OPERATIVE A/C</t>
  </si>
  <si>
    <t>OPERATIVE</t>
  </si>
  <si>
    <t>CUSTOMER INSTRUCTION</t>
  </si>
  <si>
    <t>ADDITIONAL CHARGE FLAT 300 MONTHLY</t>
  </si>
  <si>
    <t>ADLC2</t>
  </si>
  <si>
    <t>POWER OF ATTORNEY</t>
  </si>
  <si>
    <t>CASH HANDLING CHARGES WAIVER</t>
  </si>
  <si>
    <t>CHGWR</t>
  </si>
  <si>
    <t>0 PERCENT</t>
  </si>
  <si>
    <t>A - ANNIVERSARY TYPE</t>
  </si>
  <si>
    <t>MONEY MARKET</t>
  </si>
  <si>
    <t>EAA</t>
  </si>
  <si>
    <t>Building Societies</t>
  </si>
  <si>
    <t>BLDSO</t>
  </si>
  <si>
    <t>Agriculture. Forestry.Fishing &amp; Hunting</t>
  </si>
  <si>
    <t>EA</t>
  </si>
  <si>
    <t>ENTERPRISES</t>
  </si>
  <si>
    <t xml:space="preserve"> 1430</t>
  </si>
  <si>
    <t>ORIGINAL A/C ITSELF</t>
  </si>
  <si>
    <t>COURT ORDER</t>
  </si>
  <si>
    <t>COURT</t>
  </si>
  <si>
    <t>COMMISSION ON REVENUE ALLOCATION</t>
  </si>
  <si>
    <t>RELATION TYPE</t>
  </si>
  <si>
    <t>FREE CODE 10 MASTER</t>
  </si>
  <si>
    <t>FREE CODE 5 MASTER</t>
  </si>
  <si>
    <t>SUB SECTOR CODES MASTER</t>
  </si>
  <si>
    <t>SECTOR CODES MASTER</t>
  </si>
  <si>
    <t>INTEREST DR A/C FLG MASTER</t>
  </si>
  <si>
    <t>INTEREST CR A/C FLG MASTER</t>
  </si>
  <si>
    <t>HEAD OFFICE</t>
  </si>
  <si>
    <t>MILELE MALL</t>
  </si>
  <si>
    <t>GARDEN CITY MALL</t>
  </si>
  <si>
    <t>GATEWAY MALL</t>
  </si>
  <si>
    <t>YAYA CENTRE</t>
  </si>
  <si>
    <t>LUNGA LUNGA</t>
  </si>
  <si>
    <t>KITALE BRANCH</t>
  </si>
  <si>
    <t>ZAMBIAN KWACHA</t>
  </si>
  <si>
    <t>ZMW</t>
  </si>
  <si>
    <t>LAVINGTON MALL</t>
  </si>
  <si>
    <t>SOUTH AFRICAN RAND</t>
  </si>
  <si>
    <t>ZAR</t>
  </si>
  <si>
    <t>MTWAPA BRANCH</t>
  </si>
  <si>
    <t>US DOLLAR</t>
  </si>
  <si>
    <t>USD</t>
  </si>
  <si>
    <t>GIGIRI BRANCH</t>
  </si>
  <si>
    <t>UGANDA SHILLINGS</t>
  </si>
  <si>
    <t>UGX</t>
  </si>
  <si>
    <t>THIKA BRANCH</t>
  </si>
  <si>
    <t>TANZANIAN SHILLING</t>
  </si>
  <si>
    <t>TZS</t>
  </si>
  <si>
    <t>NYERI BRANCH</t>
  </si>
  <si>
    <t>SOUTH SUDANESE POUND</t>
  </si>
  <si>
    <t>MALINDI BRANCH</t>
  </si>
  <si>
    <t>SWEDISH KRONA</t>
  </si>
  <si>
    <t>SEK</t>
  </si>
  <si>
    <t>KISII BRANCH</t>
  </si>
  <si>
    <t>RWANDA FRANCS</t>
  </si>
  <si>
    <t>RWF</t>
  </si>
  <si>
    <t>RIVERSIDE BRANCH</t>
  </si>
  <si>
    <t>NETHERLAND GUILDERS</t>
  </si>
  <si>
    <t>NLG</t>
  </si>
  <si>
    <t>NAKURU BRANCH</t>
  </si>
  <si>
    <t>NIGIRIAN NAIRA</t>
  </si>
  <si>
    <t>ELDORET BRANCH</t>
  </si>
  <si>
    <t>MAURITIUS RUPEE</t>
  </si>
  <si>
    <t>MUR</t>
  </si>
  <si>
    <t>LAVINGTON BRANCH</t>
  </si>
  <si>
    <t>MALAGASCY ARIARY</t>
  </si>
  <si>
    <t>MGA</t>
  </si>
  <si>
    <t>LANGATA BRANCH</t>
  </si>
  <si>
    <t>KENYAN SHILLINGS</t>
  </si>
  <si>
    <t>KES</t>
  </si>
  <si>
    <t>NYALI BRANCH</t>
  </si>
  <si>
    <t>JAPANESE YEN</t>
  </si>
  <si>
    <t>JPY</t>
  </si>
  <si>
    <t>SOUTH C BRANCH</t>
  </si>
  <si>
    <t>ITLIAN LIRA</t>
  </si>
  <si>
    <t>ITL</t>
  </si>
  <si>
    <t>ONGATA RONGAI BRANCH</t>
  </si>
  <si>
    <t>Escrow</t>
  </si>
  <si>
    <t>INDIAN RUPEES</t>
  </si>
  <si>
    <t>INR</t>
  </si>
  <si>
    <t>WILSON BRANCH</t>
  </si>
  <si>
    <t>Cooperatives</t>
  </si>
  <si>
    <t>NO DESPATCH</t>
  </si>
  <si>
    <t>GHANA CEDI</t>
  </si>
  <si>
    <t>GHS</t>
  </si>
  <si>
    <t>PARKLANDS BRANCH</t>
  </si>
  <si>
    <t>Trust</t>
  </si>
  <si>
    <t>SPECIAL DELIVERY</t>
  </si>
  <si>
    <t>EURO</t>
  </si>
  <si>
    <t>EUR</t>
  </si>
  <si>
    <t>KAREN BRANCH</t>
  </si>
  <si>
    <t>Self help Groups</t>
  </si>
  <si>
    <t>COURIER</t>
  </si>
  <si>
    <t>Q</t>
  </si>
  <si>
    <t>Yearly</t>
  </si>
  <si>
    <t>DANISH CRONER</t>
  </si>
  <si>
    <t>DKK</t>
  </si>
  <si>
    <t>KISUMU BRANCH</t>
  </si>
  <si>
    <t>Societies</t>
  </si>
  <si>
    <t>POST</t>
  </si>
  <si>
    <t>Half Yearly</t>
  </si>
  <si>
    <t>DEUTCH MARKS</t>
  </si>
  <si>
    <t>DEM</t>
  </si>
  <si>
    <t>INDUSTRIAL AREA BRANCH</t>
  </si>
  <si>
    <t>Clubs</t>
  </si>
  <si>
    <t>EMAIL ONLY</t>
  </si>
  <si>
    <t>NONE</t>
  </si>
  <si>
    <t>Quarterly</t>
  </si>
  <si>
    <t>CHINESE YUAN</t>
  </si>
  <si>
    <t>CNY</t>
  </si>
  <si>
    <t>MOMBASA BRANCH</t>
  </si>
  <si>
    <t>COURIER AND EMAIL</t>
  </si>
  <si>
    <t>DISPATCH MODE</t>
  </si>
  <si>
    <t>BOTH</t>
  </si>
  <si>
    <t>B</t>
  </si>
  <si>
    <t>Fortnightly</t>
  </si>
  <si>
    <t>F</t>
  </si>
  <si>
    <t>Minor’s Birth certificate</t>
  </si>
  <si>
    <t>Account Closure</t>
  </si>
  <si>
    <t>SWISS FRANCS</t>
  </si>
  <si>
    <t>CHF</t>
  </si>
  <si>
    <t>BAISHAIRA BRANCH</t>
  </si>
  <si>
    <t>Partnership</t>
  </si>
  <si>
    <t>External transfer</t>
  </si>
  <si>
    <t>CREDIT</t>
  </si>
  <si>
    <t>C</t>
  </si>
  <si>
    <t>COLLECT BY PERSON</t>
  </si>
  <si>
    <t>DEPOIST RECEIPT</t>
  </si>
  <si>
    <t>R</t>
  </si>
  <si>
    <t>Monthly</t>
  </si>
  <si>
    <t>EMPLOYEE ADDRESS</t>
  </si>
  <si>
    <t>Foreign Passport</t>
  </si>
  <si>
    <t>Deferral documents</t>
  </si>
  <si>
    <t>CANADIAN DOLLER</t>
  </si>
  <si>
    <t>CAD</t>
  </si>
  <si>
    <t>SARIT CENTER BRANCH</t>
  </si>
  <si>
    <t>Sole proprietor</t>
  </si>
  <si>
    <t>Internal transfer</t>
  </si>
  <si>
    <t>Deferred</t>
  </si>
  <si>
    <t>TOTAL</t>
  </si>
  <si>
    <t>SPECIAL DELIVERY AND EMAIL</t>
  </si>
  <si>
    <t>PASS BOOK</t>
  </si>
  <si>
    <t>W</t>
  </si>
  <si>
    <t>PERMANENT ADDRESS</t>
  </si>
  <si>
    <t>Female</t>
  </si>
  <si>
    <t>Foreigner’s Certificate</t>
  </si>
  <si>
    <t>Services activation or deactivation</t>
  </si>
  <si>
    <t>AUSTRALIAN DOLLER</t>
  </si>
  <si>
    <t>AUD</t>
  </si>
  <si>
    <t>NGONG BRANCH</t>
  </si>
  <si>
    <t>Outward Cheque</t>
  </si>
  <si>
    <t>DEBIT</t>
  </si>
  <si>
    <t>POST AND EMAIL</t>
  </si>
  <si>
    <t>STATEMENT</t>
  </si>
  <si>
    <t>COMMUNICATION ADDRESS</t>
  </si>
  <si>
    <t>Kenyan Passport</t>
  </si>
  <si>
    <t>Existing</t>
  </si>
  <si>
    <t>Concessions</t>
  </si>
  <si>
    <t>UNITED ARD EMIRATES</t>
  </si>
  <si>
    <t>AED</t>
  </si>
  <si>
    <t>Company</t>
  </si>
  <si>
    <t>Resident</t>
  </si>
  <si>
    <t>Currency Description</t>
  </si>
  <si>
    <t xml:space="preserve">Currency </t>
  </si>
  <si>
    <t>TYPE OF CORPORATE</t>
  </si>
  <si>
    <t>MODE OF INITIAL DEPOSIT</t>
  </si>
  <si>
    <t>BOOLEAN</t>
  </si>
  <si>
    <t>DOCUMENT COLLECTED</t>
  </si>
  <si>
    <t>ACCOUNT TYPE</t>
  </si>
  <si>
    <t>STATEMENET FREQUENCY MASTER</t>
  </si>
  <si>
    <t>No Data Availed</t>
  </si>
  <si>
    <t>23-14</t>
  </si>
  <si>
    <t>Non-Resident Becoming Resident</t>
  </si>
  <si>
    <t>23-13</t>
  </si>
  <si>
    <t>23-12</t>
  </si>
  <si>
    <t>23-11</t>
  </si>
  <si>
    <t xml:space="preserve">Country </t>
  </si>
  <si>
    <t>23-10</t>
  </si>
  <si>
    <t>23-09</t>
  </si>
  <si>
    <t>23-08</t>
  </si>
  <si>
    <t>23-07</t>
  </si>
  <si>
    <t>Local address</t>
  </si>
  <si>
    <t>23-06</t>
  </si>
  <si>
    <t>Relative Name</t>
  </si>
  <si>
    <t>23-05</t>
  </si>
  <si>
    <t>23-04</t>
  </si>
  <si>
    <t>Country Type</t>
  </si>
  <si>
    <t>Natioality field in DMS will be mapped to this</t>
  </si>
  <si>
    <t>23-02</t>
  </si>
  <si>
    <t>Country Code</t>
  </si>
  <si>
    <t>No used</t>
  </si>
  <si>
    <t>23-03</t>
  </si>
  <si>
    <t>Date of becoming Non-Resident</t>
  </si>
  <si>
    <t>21-01</t>
  </si>
  <si>
    <t>20-All</t>
  </si>
  <si>
    <t>Screen 20</t>
  </si>
  <si>
    <t>19-All</t>
  </si>
  <si>
    <t>Screen 19</t>
  </si>
  <si>
    <t>18-28</t>
  </si>
  <si>
    <t>Exclude for Combined Statement</t>
  </si>
  <si>
    <t>Field is in use but autopopulated. Therefore not maintained in DMS</t>
  </si>
  <si>
    <t>18-27</t>
  </si>
  <si>
    <t>Del Flag</t>
  </si>
  <si>
    <t>18-26</t>
  </si>
  <si>
    <t>18-25</t>
  </si>
  <si>
    <t>18-24</t>
  </si>
  <si>
    <t>End Date</t>
  </si>
  <si>
    <t>18-23</t>
  </si>
  <si>
    <t>18-22</t>
  </si>
  <si>
    <t>Int Change Advise?</t>
  </si>
  <si>
    <t>18-21</t>
  </si>
  <si>
    <t>Loan Notice?</t>
  </si>
  <si>
    <t>18-20</t>
  </si>
  <si>
    <t>Print Deposit Notice?</t>
  </si>
  <si>
    <t>18-19</t>
  </si>
  <si>
    <t>Int Cert Print</t>
  </si>
  <si>
    <t>18-18</t>
  </si>
  <si>
    <t>Print A/c Statement?</t>
  </si>
  <si>
    <t>18-17</t>
  </si>
  <si>
    <t>18-16</t>
  </si>
  <si>
    <t>Fax No.</t>
  </si>
  <si>
    <t>18-15</t>
  </si>
  <si>
    <t>18-14</t>
  </si>
  <si>
    <t>Telephone No.</t>
  </si>
  <si>
    <t>18-13</t>
  </si>
  <si>
    <t>18-12</t>
  </si>
  <si>
    <t>18-11</t>
  </si>
  <si>
    <t>State Code</t>
  </si>
  <si>
    <t>18-10</t>
  </si>
  <si>
    <t>City Code</t>
  </si>
  <si>
    <t>18-05</t>
  </si>
  <si>
    <t>Desgnation Code</t>
  </si>
  <si>
    <t>18-04</t>
  </si>
  <si>
    <t>Despatch Mode</t>
  </si>
  <si>
    <t>Automatically populated in CBS</t>
  </si>
  <si>
    <t>18-01</t>
  </si>
  <si>
    <t>Principal Cust.ID</t>
  </si>
  <si>
    <t>Used by Credit after account is opened</t>
  </si>
  <si>
    <t>16-11</t>
  </si>
  <si>
    <t>Industry Type</t>
  </si>
  <si>
    <t>16-10</t>
  </si>
  <si>
    <t>Guarantee Cover Code</t>
  </si>
  <si>
    <t>Default value required for CB</t>
  </si>
  <si>
    <t>16-09</t>
  </si>
  <si>
    <t>Nature of Advance</t>
  </si>
  <si>
    <t>16-08</t>
  </si>
  <si>
    <t>Type of Advance</t>
  </si>
  <si>
    <t>16-07</t>
  </si>
  <si>
    <t>Mode of Advance</t>
  </si>
  <si>
    <t>16-06</t>
  </si>
  <si>
    <t>Purpose of Advance</t>
  </si>
  <si>
    <t>16-05</t>
  </si>
  <si>
    <t>Borrower Capacity</t>
  </si>
  <si>
    <t>16-04</t>
  </si>
  <si>
    <t>Occupation Code</t>
  </si>
  <si>
    <t>NON EXISTENT</t>
  </si>
  <si>
    <t>16-03</t>
  </si>
  <si>
    <t>15-31</t>
  </si>
  <si>
    <t>Net Interest Rate</t>
  </si>
  <si>
    <t>15-30</t>
  </si>
  <si>
    <t>Pegging Frequency( Mnths/Days</t>
  </si>
  <si>
    <t>15-29</t>
  </si>
  <si>
    <t>Contr int.Rate</t>
  </si>
  <si>
    <t>15-28</t>
  </si>
  <si>
    <t>A/c.Pegged?</t>
  </si>
  <si>
    <t>15-27</t>
  </si>
  <si>
    <t>Accr.Int.Rate</t>
  </si>
  <si>
    <t>15-24</t>
  </si>
  <si>
    <t>15-18</t>
  </si>
  <si>
    <t>Cust. Pref. Int(Dr)</t>
  </si>
  <si>
    <t>15-17</t>
  </si>
  <si>
    <t>Cust. Pref. Int(Cr)</t>
  </si>
  <si>
    <t>15-16</t>
  </si>
  <si>
    <t>Dr % Min/Max</t>
  </si>
  <si>
    <t>15-15</t>
  </si>
  <si>
    <t>Cr % Min/Max</t>
  </si>
  <si>
    <t>15-14</t>
  </si>
  <si>
    <t>Treasury Rate</t>
  </si>
  <si>
    <t>15-10</t>
  </si>
  <si>
    <t>Last Unfreeze Date</t>
  </si>
  <si>
    <t>15-09</t>
  </si>
  <si>
    <t>Bal. on Last Freeze Date</t>
  </si>
  <si>
    <t>15-08</t>
  </si>
  <si>
    <t>Last Freeze Date</t>
  </si>
  <si>
    <t>15-03</t>
  </si>
  <si>
    <t>Local Calender ?</t>
  </si>
  <si>
    <t>We can use for DMS ref no</t>
  </si>
  <si>
    <t>14-27</t>
  </si>
  <si>
    <t>Appl.Ref.ID</t>
  </si>
  <si>
    <t>14-26</t>
  </si>
  <si>
    <t>14-25b</t>
  </si>
  <si>
    <t>Xfer Exception Limit Cr</t>
  </si>
  <si>
    <t>14-25a</t>
  </si>
  <si>
    <t>Xfer Exception Limit Dr</t>
  </si>
  <si>
    <t>14-24b</t>
  </si>
  <si>
    <t>CLG Exception Limit Cr</t>
  </si>
  <si>
    <t>14-24a</t>
  </si>
  <si>
    <t>CLG Exception Limit Dr</t>
  </si>
  <si>
    <t>14-23b</t>
  </si>
  <si>
    <t>Cash Exception Limit Cr</t>
  </si>
  <si>
    <t>14-23a</t>
  </si>
  <si>
    <t>Cash Exception Limit Dr</t>
  </si>
  <si>
    <t>14-22</t>
  </si>
  <si>
    <t>Relative Staff ID</t>
  </si>
  <si>
    <t>14-21</t>
  </si>
  <si>
    <t>A/c Mgr</t>
  </si>
  <si>
    <t>14-20</t>
  </si>
  <si>
    <t>Relative to Staff?</t>
  </si>
  <si>
    <t>14-19</t>
  </si>
  <si>
    <t>Location Code</t>
  </si>
  <si>
    <t>14-18</t>
  </si>
  <si>
    <t>14-16</t>
  </si>
  <si>
    <t>Turnover Required?</t>
  </si>
  <si>
    <t>14-12</t>
  </si>
  <si>
    <t>Ledger No.</t>
  </si>
  <si>
    <t>14-10</t>
  </si>
  <si>
    <t>Account Report Code</t>
  </si>
  <si>
    <t>14-08</t>
  </si>
  <si>
    <t>14-07</t>
  </si>
  <si>
    <t>Introducer's Name</t>
  </si>
  <si>
    <t>14-06</t>
  </si>
  <si>
    <t>14-05</t>
  </si>
  <si>
    <t>Cust Status</t>
  </si>
  <si>
    <t>14-04</t>
  </si>
  <si>
    <t>14-03</t>
  </si>
  <si>
    <t>14-02</t>
  </si>
  <si>
    <t>14-01</t>
  </si>
  <si>
    <t>GL Sub Head Code</t>
  </si>
  <si>
    <t>13-07</t>
  </si>
  <si>
    <t>Copy A/c. ID</t>
  </si>
  <si>
    <t>13-06</t>
  </si>
  <si>
    <t>Permanet A/c. ID</t>
  </si>
  <si>
    <t>13-02</t>
  </si>
  <si>
    <t>Custid</t>
  </si>
  <si>
    <t>12-02</t>
  </si>
  <si>
    <t>Attains Majority On</t>
  </si>
  <si>
    <t>12-01</t>
  </si>
  <si>
    <t>11-05</t>
  </si>
  <si>
    <t xml:space="preserve">Personal Details- Del </t>
  </si>
  <si>
    <t>It is the decoding of relationship code. Hence not required</t>
  </si>
  <si>
    <t>11-04</t>
  </si>
  <si>
    <t>Relationship Description</t>
  </si>
  <si>
    <t>10-05</t>
  </si>
  <si>
    <t>Cust Preferantial %(Dr)</t>
  </si>
  <si>
    <t>10-04</t>
  </si>
  <si>
    <t>Cust Preferantial %(Cr)</t>
  </si>
  <si>
    <t>10-03</t>
  </si>
  <si>
    <t>Floor Limit for Withholding tax</t>
  </si>
  <si>
    <t>Will be defaulted in CBS</t>
  </si>
  <si>
    <t>10-02</t>
  </si>
  <si>
    <t>Witholding Tax %</t>
  </si>
  <si>
    <t>10-01</t>
  </si>
  <si>
    <t>We will use account currency ( 13-03)</t>
  </si>
  <si>
    <t>09-02</t>
  </si>
  <si>
    <t>Flag</t>
  </si>
  <si>
    <t>09-01</t>
  </si>
  <si>
    <t>06-13</t>
  </si>
  <si>
    <t>DSA ID</t>
  </si>
  <si>
    <t>06-12</t>
  </si>
  <si>
    <t>Allow Sweeps?</t>
  </si>
  <si>
    <t>06-11</t>
  </si>
  <si>
    <t>Purge Remarks</t>
  </si>
  <si>
    <t>06-10</t>
  </si>
  <si>
    <t>Purge Allowed</t>
  </si>
  <si>
    <t>06-05</t>
  </si>
  <si>
    <t>Cust Level Charges A/c</t>
  </si>
  <si>
    <t>06-04</t>
  </si>
  <si>
    <t>Sol ID</t>
  </si>
  <si>
    <t>06-03</t>
  </si>
  <si>
    <t>A/c Level Charges A/c</t>
  </si>
  <si>
    <t>06-02</t>
  </si>
  <si>
    <t>Charge Code</t>
  </si>
  <si>
    <t>06-01</t>
  </si>
  <si>
    <t>Charge Turnover Required?</t>
  </si>
  <si>
    <t>Not used</t>
  </si>
  <si>
    <t>05-All</t>
  </si>
  <si>
    <t>Screen 5</t>
  </si>
  <si>
    <t>04-15</t>
  </si>
  <si>
    <t>TDS Remarks</t>
  </si>
  <si>
    <t>04-14</t>
  </si>
  <si>
    <t>TDS Exempt Ref. No</t>
  </si>
  <si>
    <t>04-13</t>
  </si>
  <si>
    <t>TDS Exempt submission Date</t>
  </si>
  <si>
    <t>04-12</t>
  </si>
  <si>
    <t>Cust Floor Limits For TDS</t>
  </si>
  <si>
    <t>04-11</t>
  </si>
  <si>
    <t>TDS Cust ID</t>
  </si>
  <si>
    <t>04-10</t>
  </si>
  <si>
    <t>Tax Slab</t>
  </si>
  <si>
    <t>04-09</t>
  </si>
  <si>
    <t>Tds Exempt End Date</t>
  </si>
  <si>
    <t>04-08</t>
  </si>
  <si>
    <t>Cust Prefential Till Date</t>
  </si>
  <si>
    <t>04-07</t>
  </si>
  <si>
    <t>Card Details</t>
  </si>
  <si>
    <t>04-06</t>
  </si>
  <si>
    <t>Cr. Card Holder ?</t>
  </si>
  <si>
    <t>04-01</t>
  </si>
  <si>
    <t>Community</t>
  </si>
  <si>
    <t>03-14</t>
  </si>
  <si>
    <t>Nat Lang Name</t>
  </si>
  <si>
    <t>03-13</t>
  </si>
  <si>
    <t>Lang Code</t>
  </si>
  <si>
    <t>03-12</t>
  </si>
  <si>
    <t>Combined Stmt</t>
  </si>
  <si>
    <t>03-11</t>
  </si>
  <si>
    <t>03-09</t>
  </si>
  <si>
    <t>03-02</t>
  </si>
  <si>
    <t>Employee No.</t>
  </si>
  <si>
    <t>03-01</t>
  </si>
  <si>
    <t>Employer ID</t>
  </si>
  <si>
    <t xml:space="preserve">It is redundant </t>
  </si>
  <si>
    <t>02-18</t>
  </si>
  <si>
    <t>01-15</t>
  </si>
  <si>
    <t>01-09</t>
  </si>
  <si>
    <t>A/c Manager</t>
  </si>
  <si>
    <t>Reason</t>
  </si>
  <si>
    <t>REQ Y/N</t>
  </si>
  <si>
    <t>CBS Screen No</t>
  </si>
  <si>
    <t xml:space="preserve">S No. </t>
  </si>
  <si>
    <t>02-01b</t>
  </si>
  <si>
    <t>Bank director related</t>
  </si>
  <si>
    <t>Should be part of applicant info</t>
  </si>
  <si>
    <t>Mail Flag</t>
  </si>
  <si>
    <t>Income Range</t>
  </si>
  <si>
    <t>Employer</t>
  </si>
  <si>
    <t>Special Conditions</t>
  </si>
  <si>
    <t>Tax Flag</t>
  </si>
  <si>
    <t>Statement Frequency</t>
  </si>
  <si>
    <t>FOR OFFICIAL USE ONLY</t>
  </si>
  <si>
    <t>Introducer's Bank A/C No</t>
  </si>
  <si>
    <t>Address of Introducer</t>
  </si>
  <si>
    <t>Name of Introducer</t>
  </si>
  <si>
    <t>For Linking- Account Branch</t>
  </si>
  <si>
    <t>CMU</t>
  </si>
  <si>
    <t>For Linking- Other Account number</t>
  </si>
  <si>
    <t>For Linking- Other Account name</t>
  </si>
  <si>
    <t>Very infrequent.  This can be through amendment process. Alternatiively we can seek this mandate with 33,34,35</t>
  </si>
  <si>
    <t>Request for I&amp;M Visa Debit Card ( √ as needed)</t>
  </si>
  <si>
    <t>Request for emailed statements in lieu of physical statement (optional): Frequency (√ only one option)*</t>
  </si>
  <si>
    <t>Debit</t>
  </si>
  <si>
    <t>Short Name: Kindly provide short name (max 10 letters) to represent your account number for I&amp;M Mobile</t>
  </si>
  <si>
    <t>Not being used. May be dropped</t>
  </si>
  <si>
    <t>Mobile Phone Number:</t>
  </si>
  <si>
    <t>Email Address:</t>
  </si>
  <si>
    <t>Should be in communication section with express mandate that if MB/IB is opted, this informaiton will be used for config</t>
  </si>
  <si>
    <t>I&amp;M Mobile</t>
  </si>
  <si>
    <t>I&amp;M Call Centre</t>
  </si>
  <si>
    <t>May be dropped</t>
  </si>
  <si>
    <t>I&amp;M Internet Banking (I-Click)</t>
  </si>
  <si>
    <t>I&amp;M Retail Internet Banking (I-Click)</t>
  </si>
  <si>
    <t>Third Party Operation*</t>
  </si>
  <si>
    <t>Email Banking*</t>
  </si>
  <si>
    <t>Fax Banking*</t>
  </si>
  <si>
    <t>should be in communication section</t>
  </si>
  <si>
    <t>Cheque Book</t>
  </si>
  <si>
    <t>Other signing Instructions</t>
  </si>
  <si>
    <t>Account Mandate</t>
  </si>
  <si>
    <t>Purpose of Account</t>
  </si>
  <si>
    <t>If reqd, we need to create a master</t>
  </si>
  <si>
    <t>Period (in the case of Term Deposit)</t>
  </si>
  <si>
    <t>Period (in case of Term Deposit)</t>
  </si>
  <si>
    <t>Initial Deposit Details</t>
  </si>
  <si>
    <t xml:space="preserve">Account Type  </t>
  </si>
  <si>
    <t>1st Signatory -Residency</t>
  </si>
  <si>
    <t>1st Signatory -Nationality</t>
  </si>
  <si>
    <t>1st Signatory -Position in the Company/ Organisation</t>
  </si>
  <si>
    <t>2nd Applicant-Date of Birth</t>
  </si>
  <si>
    <t>2nd Applicant -Marital Status</t>
  </si>
  <si>
    <t>1st Signatory - ID No.</t>
  </si>
  <si>
    <t>2nd Applicant - ID No.</t>
  </si>
  <si>
    <t>1st Signatory - ID Type (ID/Passport No./Alien Registration No.)</t>
  </si>
  <si>
    <r>
      <t xml:space="preserve">2nd Applicant - ID </t>
    </r>
    <r>
      <rPr>
        <sz val="11"/>
        <color rgb="FFFF0000"/>
        <rFont val="Arial"/>
        <family val="2"/>
      </rPr>
      <t>Type</t>
    </r>
    <r>
      <rPr>
        <sz val="11"/>
        <color theme="1"/>
        <rFont val="Arial"/>
        <family val="2"/>
      </rPr>
      <t xml:space="preserve"> (ID/Passport No./Alien Registration No.)</t>
    </r>
  </si>
  <si>
    <t>1st Signatory - Name</t>
  </si>
  <si>
    <t>2nd Applicant - Name</t>
  </si>
  <si>
    <t>1st Signatory - Mr/Mrs/Ms</t>
  </si>
  <si>
    <t>2nd Applicant - Mr/Mrs/Ms</t>
  </si>
  <si>
    <t>We can drop as it is repetition</t>
  </si>
  <si>
    <t>Bank Name</t>
  </si>
  <si>
    <t>Description of business activity</t>
  </si>
  <si>
    <t xml:space="preserve">Type of business </t>
  </si>
  <si>
    <t>Date of incorporation/registration</t>
  </si>
  <si>
    <t>Guardian's Name</t>
  </si>
  <si>
    <t>Monthly income in the application form  in 4 bands.In CBS monthly income is not captured. Is there a need for revision of the bands?</t>
  </si>
  <si>
    <t>Monthly Income KShs</t>
  </si>
  <si>
    <t>Discuss with CMU</t>
  </si>
  <si>
    <t>Position</t>
  </si>
  <si>
    <t>Nature of Business/ Occupation</t>
  </si>
  <si>
    <t>Town</t>
  </si>
  <si>
    <t>Post Code</t>
  </si>
  <si>
    <t>Office Postal Address</t>
  </si>
  <si>
    <t>Employer's/ Company Name</t>
  </si>
  <si>
    <t>Physical location address of the business/organisation</t>
  </si>
  <si>
    <t>Physical residence location address</t>
  </si>
  <si>
    <t>Fax Number</t>
  </si>
  <si>
    <t>E- mail Address</t>
  </si>
  <si>
    <t>Personal Email</t>
  </si>
  <si>
    <t>Office Email</t>
  </si>
  <si>
    <t>Telephone Numbers</t>
  </si>
  <si>
    <t>Telephone (office)</t>
  </si>
  <si>
    <t>Telephone (residence)</t>
  </si>
  <si>
    <t>Permanent Address (if different fron above)</t>
  </si>
  <si>
    <t>Company Postal Address</t>
  </si>
  <si>
    <t>Mailing Postal Address</t>
  </si>
  <si>
    <t>Residency</t>
  </si>
  <si>
    <t>Application and Master not in Sync</t>
  </si>
  <si>
    <t>1st Applicant - ID No.</t>
  </si>
  <si>
    <r>
      <t>1st Applicant - ID</t>
    </r>
    <r>
      <rPr>
        <sz val="11"/>
        <rFont val="Arial"/>
        <family val="2"/>
      </rPr>
      <t xml:space="preserve"> Type</t>
    </r>
    <r>
      <rPr>
        <sz val="11"/>
        <color theme="1"/>
        <rFont val="Arial"/>
        <family val="2"/>
      </rPr>
      <t xml:space="preserve"> (ID/Passport No./Alien Registration No.)</t>
    </r>
  </si>
  <si>
    <t>Company/ Organisation Name</t>
  </si>
  <si>
    <t>1st Applicant - Name</t>
  </si>
  <si>
    <t>1st Applicant - Mr/Mrs/Ms</t>
  </si>
  <si>
    <t>Application for Opening Account of a Company/Society/Club</t>
  </si>
  <si>
    <t>Application for Opening Account of Individual</t>
  </si>
  <si>
    <t>Available in DMS</t>
  </si>
  <si>
    <t>Suggested Action</t>
  </si>
  <si>
    <t>Dept</t>
  </si>
  <si>
    <t>Will it be integrated</t>
  </si>
  <si>
    <t>LAST_TURNOVER_DATE</t>
  </si>
  <si>
    <t>DISC_RATE_FLG</t>
  </si>
  <si>
    <t>COMP_DATE_FLG</t>
  </si>
  <si>
    <t>ECS_FLAG</t>
  </si>
  <si>
    <t>VARCHAR2 (60 Byte)</t>
  </si>
  <si>
    <t>NUMBER (9,6)</t>
  </si>
  <si>
    <t>MATCH_OPP_RATE</t>
  </si>
  <si>
    <t>FREE_TEXT_15</t>
  </si>
  <si>
    <t>FREE_TEXT_14</t>
  </si>
  <si>
    <t>FREE_TEXT_13</t>
  </si>
  <si>
    <t>FREE_TEXT_12</t>
  </si>
  <si>
    <t>FREE_TEXT_11</t>
  </si>
  <si>
    <t>FREE_TEXT_10</t>
  </si>
  <si>
    <t>FREE_TEXT_8</t>
  </si>
  <si>
    <t>FREE_TEXT_7</t>
  </si>
  <si>
    <t>FREE_TEXT_6</t>
  </si>
  <si>
    <t>FREE_TEXT_5</t>
  </si>
  <si>
    <t>FREE_TEXT_4</t>
  </si>
  <si>
    <t>FREE_TEXT_2</t>
  </si>
  <si>
    <t>FREE_TEXT_1</t>
  </si>
  <si>
    <t>DAILY_COMP_INT_FLG</t>
  </si>
  <si>
    <t>CHRGE_OFF_FLG</t>
  </si>
  <si>
    <t>DPD_ASON_DATE</t>
  </si>
  <si>
    <t>DPD_CNTR</t>
  </si>
  <si>
    <t>PRV_TO_PD_GL_SUB_HEAD_CODE</t>
  </si>
  <si>
    <t>PD_RE_XFER_DATE</t>
  </si>
  <si>
    <t>PD_XFER_DATE</t>
  </si>
  <si>
    <t>PD_FLG</t>
  </si>
  <si>
    <t>INT_CR_ACCT_FLG</t>
  </si>
  <si>
    <t>INT_DR_ACCT_FLG</t>
  </si>
  <si>
    <t>INT_CR_ACID</t>
  </si>
  <si>
    <t>INT_DR_ACID</t>
  </si>
  <si>
    <t>FREE_CODE_10</t>
  </si>
  <si>
    <t>FREE_CODE_9</t>
  </si>
  <si>
    <t>FREE_CODE_7</t>
  </si>
  <si>
    <t>FREE_CODE_6</t>
  </si>
  <si>
    <t>FREE_CODE_5</t>
  </si>
  <si>
    <t>BORROWER_CATEGORY_CODE</t>
  </si>
  <si>
    <t>ACCT_OCCP_CODE</t>
  </si>
  <si>
    <t>INDUSTRY_TYPE</t>
  </si>
  <si>
    <t>FREE_CODE_4</t>
  </si>
  <si>
    <t>PURPOSE_OF_ADVN</t>
  </si>
  <si>
    <t>MODE_OF_ADVN</t>
  </si>
  <si>
    <t>TYPE_OF_ADVN</t>
  </si>
  <si>
    <t>NATURE_OF_ADVN</t>
  </si>
  <si>
    <t>GUAR_COVER_CODE</t>
  </si>
  <si>
    <t>SUB_SECTOR_CODE</t>
  </si>
  <si>
    <t>SECTOR_CODE</t>
  </si>
  <si>
    <t>ACCOUNT LEVEL INDUSTRY CODES</t>
  </si>
  <si>
    <t>VARCHAR2 (80 Char)</t>
  </si>
  <si>
    <t>NATIVE_LANG_NAME_2</t>
  </si>
  <si>
    <t>LAST_MODIFIED_DATE</t>
  </si>
  <si>
    <t>WTAX_LEVEL_FLG</t>
  </si>
  <si>
    <t>ACCT_CREATION_MODE</t>
  </si>
  <si>
    <t>FFD_CONTRIB_TO_ACCT</t>
  </si>
  <si>
    <t>USED_UN_CLR_OVER_DACC_AMT</t>
  </si>
  <si>
    <t>USED_CLEAN_SINGLE_TRAN_LIM</t>
  </si>
  <si>
    <t>USED_SINGLE_TRAN_LIM</t>
  </si>
  <si>
    <t>SWEEP_IN_MIN_BAL</t>
  </si>
  <si>
    <t>DISBURSE_DEAL_CODE</t>
  </si>
  <si>
    <t>SOURCE_DEAL_CODE</t>
  </si>
  <si>
    <t>PRODUCT_GROUP</t>
  </si>
  <si>
    <t>DSA_PENAL_FLG</t>
  </si>
  <si>
    <t>WTAX_FLOOR_LIMIT</t>
  </si>
  <si>
    <t>WTAX_PCNT</t>
  </si>
  <si>
    <t>NUMBER (4)</t>
  </si>
  <si>
    <t>ORDER_OF_UTILISATION</t>
  </si>
  <si>
    <t>ALLOW_SWEEPS</t>
  </si>
  <si>
    <t>POOL_ID</t>
  </si>
  <si>
    <t>LANG_CODE</t>
  </si>
  <si>
    <t>NAT_LANG_TITLE_CODE</t>
  </si>
  <si>
    <t>NATIVE_LANG_NAME</t>
  </si>
  <si>
    <t>PHONE_NUM</t>
  </si>
  <si>
    <t>OPERATIVE_ACID</t>
  </si>
  <si>
    <t>INT_ADJ_FOR_DEDUCTION_FLG</t>
  </si>
  <si>
    <t>WTAX_AMOUNT_SCOPE_FLG</t>
  </si>
  <si>
    <t>WTAX_FLG</t>
  </si>
  <si>
    <t>PBF_DELINK_DATE</t>
  </si>
  <si>
    <t>PBF_DOWNLOAD_FLG</t>
  </si>
  <si>
    <t>PARTITIONED_TYPE</t>
  </si>
  <si>
    <t>PARTITIONED_FLG</t>
  </si>
  <si>
    <t>ACCT_CLS_CHRG_PEND_VERF</t>
  </si>
  <si>
    <t>CHRG_LEVEL_CODE</t>
  </si>
  <si>
    <t>DACC_LIM_ABS</t>
  </si>
  <si>
    <t>DACC_LIM_PCNT</t>
  </si>
  <si>
    <t>SWIFT_ALLOWED_FLG</t>
  </si>
  <si>
    <t>BAL_ON_FREZ_DATE</t>
  </si>
  <si>
    <t>LAST_UNFREZ_DATE</t>
  </si>
  <si>
    <t>LAST_FREZ_DATE</t>
  </si>
  <si>
    <t>ACCT_MGR_USER_ID</t>
  </si>
  <si>
    <t>MIN_VALUE_DATE</t>
  </si>
  <si>
    <t>VARCHAR2 (240 Byte)</t>
  </si>
  <si>
    <t>PURGE_TEXT</t>
  </si>
  <si>
    <t>PURGE_ALLOWED_FLG</t>
  </si>
  <si>
    <t>INTER_SOL_ACCESS_FLG</t>
  </si>
  <si>
    <t>UTILISED_AMT</t>
  </si>
  <si>
    <t>SINGLE_TRAN_FLG</t>
  </si>
  <si>
    <t>SYSTEM_ONLY_ACCT_FLG</t>
  </si>
  <si>
    <t>ACCT_CLASSIFICATION_FLG</t>
  </si>
  <si>
    <t>LIEN_AMT</t>
  </si>
  <si>
    <t>ANW_NON_CUST_ALWD_FLG</t>
  </si>
  <si>
    <t>SOURCE_OF_FUND</t>
  </si>
  <si>
    <t>FX_CUM_DR_AMT</t>
  </si>
  <si>
    <t>FX_CUM_CR_AMT</t>
  </si>
  <si>
    <t>FD_REF_NUM</t>
  </si>
  <si>
    <t>FX_BAL_ON_PURGE_DATE</t>
  </si>
  <si>
    <t>FX_CLR_BAL_AMT</t>
  </si>
  <si>
    <t>NOTIONAL_RATE_CODE</t>
  </si>
  <si>
    <t>NOTIONAL_RATE</t>
  </si>
  <si>
    <t>MICR_CHQ_CHRG_COLL_FLG</t>
  </si>
  <si>
    <t>DRWNG_POWER_PCNT</t>
  </si>
  <si>
    <t>DRWNG_POWER_IND</t>
  </si>
  <si>
    <t>LIMIT_B2KID</t>
  </si>
  <si>
    <t>HASHED_NO</t>
  </si>
  <si>
    <t>LAST_ANY_TRAN_DATE</t>
  </si>
  <si>
    <t>INT_COLL_FLG</t>
  </si>
  <si>
    <t>INT_PAID_FLG</t>
  </si>
  <si>
    <t>BAL_ON_PURGE_DATE</t>
  </si>
  <si>
    <t>LAST_PURGE_DATE</t>
  </si>
  <si>
    <t>ACCT_LOCN_CODE</t>
  </si>
  <si>
    <t>NOM_AVAILABLE_FLG</t>
  </si>
  <si>
    <t>ACCT_TURNOVER_DET_FLG</t>
  </si>
  <si>
    <t>FREE_TEXT</t>
  </si>
  <si>
    <t>SERV_CHRG_COLL_FLG</t>
  </si>
  <si>
    <t>PB_PS_CODE</t>
  </si>
  <si>
    <t>ACRD_CR_AMT</t>
  </si>
  <si>
    <t>XFER_ABNRML_AMT_LIM</t>
  </si>
  <si>
    <t>CLG_ABNRML_AMT_LIM</t>
  </si>
  <si>
    <t>CASH_ABNRML_AMT_LIM</t>
  </si>
  <si>
    <t>XFER_CR_EXCP_AMT_LIM</t>
  </si>
  <si>
    <t>CLG_CR_EXCP_AMT_LIM</t>
  </si>
  <si>
    <t>CASH_CR_EXCP_AMT_LIM</t>
  </si>
  <si>
    <t>XFER_EXCP_AMT_LIM</t>
  </si>
  <si>
    <t>CLG_EXCP_AMT_LIM</t>
  </si>
  <si>
    <t>CASH_EXCP_AMT_LIM</t>
  </si>
  <si>
    <t>SYSTEM_GEN_LIM</t>
  </si>
  <si>
    <t>CLEAN_SINGLE_TRAN_LIM</t>
  </si>
  <si>
    <t>CLEAN_EMER_ADVN</t>
  </si>
  <si>
    <t>CLEAN_ADHOC_LIM</t>
  </si>
  <si>
    <t>SINGLE_TRAN_LIM</t>
  </si>
  <si>
    <t>SYSTEM_RESERVED_AMT</t>
  </si>
  <si>
    <t>DACC_LIM</t>
  </si>
  <si>
    <t>EMER_ADVN</t>
  </si>
  <si>
    <t>ADHOC_LIM</t>
  </si>
  <si>
    <t>Un cleared Balance Amount</t>
  </si>
  <si>
    <t>NUMBER (3)</t>
  </si>
  <si>
    <t>LEDG_NUM</t>
  </si>
  <si>
    <t>TOT_MOD_TIMES</t>
  </si>
  <si>
    <t>Amount
Outstanding amount (Ksh'm)- Sum across al products</t>
  </si>
  <si>
    <t>ACCT_RPT_CODE</t>
  </si>
  <si>
    <t>ACCT_OWNERSHIP</t>
  </si>
  <si>
    <t>EMP_ID</t>
  </si>
  <si>
    <t>ACCT_SHORT_NAME</t>
  </si>
  <si>
    <t>BACID</t>
  </si>
  <si>
    <t>ACCT_NUM</t>
  </si>
  <si>
    <t>ACCT_PREFIX</t>
  </si>
  <si>
    <t>ENTITY_CRE_FLG</t>
  </si>
  <si>
    <t>DESCRIPTION</t>
  </si>
  <si>
    <t>COLUMN NAME</t>
  </si>
  <si>
    <t>RIB/CIB INTERNET BANKING FLAG</t>
  </si>
  <si>
    <t>PROFIT CENTRE CODE</t>
  </si>
  <si>
    <t>RM CODE</t>
  </si>
  <si>
    <t>VARCHAR2 (45 Char)</t>
  </si>
  <si>
    <t>NATIVE_CUST_EMP_ADDR2</t>
  </si>
  <si>
    <t>NATIVE_CUST_EMP_ADDR1</t>
  </si>
  <si>
    <t>NATIVE_CUST_COMU_ADDR2</t>
  </si>
  <si>
    <t>NATIVE_CUST_COMU_ADDR1</t>
  </si>
  <si>
    <t>NATIVE_CUST_PERM_ADDR2</t>
  </si>
  <si>
    <t>NATIVE_CUST_PERM_ADDR1</t>
  </si>
  <si>
    <t>TR_CPTY_MNEMONIC</t>
  </si>
  <si>
    <t>TR_CPTY_FLG</t>
  </si>
  <si>
    <t>CUST_LAST_NAME</t>
  </si>
  <si>
    <t>CUST_MIDDLE_NAME</t>
  </si>
  <si>
    <t>CUST_FIRST_NAME</t>
  </si>
  <si>
    <t>CRM_CUST_ID</t>
  </si>
  <si>
    <t>CUST_FLOOR_LIMIT_TDS</t>
  </si>
  <si>
    <t>CUST_CREATION_MODE</t>
  </si>
  <si>
    <t>CUST_EMPLOYEE_NO</t>
  </si>
  <si>
    <t>EMPLOYER_ID</t>
  </si>
  <si>
    <t>CUST_PERM_PHONE_NUM_2</t>
  </si>
  <si>
    <t>CUST_EMP_FAX_NUM</t>
  </si>
  <si>
    <t>CUST_PERM_FAX_NUM</t>
  </si>
  <si>
    <t>CUST_LEVEL_CHARGES_ACCT</t>
  </si>
  <si>
    <t>CUST_OPN_DATE</t>
  </si>
  <si>
    <t>OFFLINE_CUM_DEBIT_LIMIT</t>
  </si>
  <si>
    <t>DSA_ID</t>
  </si>
  <si>
    <t>CS_NEXT_DUE_DATE</t>
  </si>
  <si>
    <t>ADDRESS_TYPE</t>
  </si>
  <si>
    <t>CS_LAST_PRINTED_DATE</t>
  </si>
  <si>
    <t>DESPATCH_MODE</t>
  </si>
  <si>
    <t>COMB_STMT_CHRG_CODE</t>
  </si>
  <si>
    <t>TD_STMT_TYPE</t>
  </si>
  <si>
    <t>LOANS_STMT_TYPE</t>
  </si>
  <si>
    <t>COMBINED_STMT_REQD</t>
  </si>
  <si>
    <t>PARTY_FLG</t>
  </si>
  <si>
    <t>TDS_EXMPT_RMKS</t>
  </si>
  <si>
    <t>TDS_EXMPT_REF_NUM</t>
  </si>
  <si>
    <t>TDS_EXMPT_SUBMIT_DATE</t>
  </si>
  <si>
    <t>TDS_EXMPT_END_DATE</t>
  </si>
  <si>
    <t>CUST_CHRG_HISTORY_FLG</t>
  </si>
  <si>
    <t>CHRG_DR_SOL_ID</t>
  </si>
  <si>
    <t>CHRG_DR_FORACID</t>
  </si>
  <si>
    <t>IS_SWIFT_CODE_OF_BANK</t>
  </si>
  <si>
    <t>CUST_SWIFT_CODE</t>
  </si>
  <si>
    <t>CUST_PREF_TILL_DATE</t>
  </si>
  <si>
    <t>CUST_FAX_NO</t>
  </si>
  <si>
    <t>CUST_PAGER_NO</t>
  </si>
  <si>
    <t>PS_FREQ_HLDY_STAT</t>
  </si>
  <si>
    <t>NUMBER (2)</t>
  </si>
  <si>
    <t>PS_FREQ_START_DD</t>
  </si>
  <si>
    <t>NUMBER (1)</t>
  </si>
  <si>
    <t>PS_FREQ_WEEK_DAY</t>
  </si>
  <si>
    <t>PS_FREQ_WEEK_NUM</t>
  </si>
  <si>
    <t>PS_FREQ_TYPE</t>
  </si>
  <si>
    <t>NUMBER (9)</t>
  </si>
  <si>
    <t>TOTAL_SHARES_HELD</t>
  </si>
  <si>
    <t>VALUE_SHARE_HELD</t>
  </si>
  <si>
    <t>CUST_MEMBERSHIP_DATE</t>
  </si>
  <si>
    <t>MEMBER_TYPE</t>
  </si>
  <si>
    <t>SHARE_HOLDER_FLG</t>
  </si>
  <si>
    <t>TDS_CUST_ID</t>
  </si>
  <si>
    <t>TDS_TBL_CODE</t>
  </si>
  <si>
    <t>CUST_ASSET_CLASS_DATE</t>
  </si>
  <si>
    <t>CUST_ASSET_CLASS</t>
  </si>
  <si>
    <t>Last modified time</t>
  </si>
  <si>
    <t>CUST_FREE_TEXT</t>
  </si>
  <si>
    <t>CUST_FIN_YEAR_END_MNTH</t>
  </si>
  <si>
    <t>CUST_OTHR_LIM</t>
  </si>
  <si>
    <t>CUST_ADVN_AS_ON_DATE</t>
  </si>
  <si>
    <t>CUST_TOT_NON_FUND_BASE</t>
  </si>
  <si>
    <t>CUST_TOT_FUND_BASE</t>
  </si>
  <si>
    <t>CUST_ASSETS_AS_ON_DATE</t>
  </si>
  <si>
    <t>CUST_DEP_IN_OTHR_BANK</t>
  </si>
  <si>
    <t>CUST_NET_WORTH</t>
  </si>
  <si>
    <t>CUST_INVESTMNTS</t>
  </si>
  <si>
    <t>CUST_PROP_ASSETS</t>
  </si>
  <si>
    <t>CUST_BUSINESS_ASSETS</t>
  </si>
  <si>
    <t>CUST_STAT_CHG_DATE</t>
  </si>
  <si>
    <t>CUST_OTHR_BANK_CODE</t>
  </si>
  <si>
    <t>CUST_EMP_ID</t>
  </si>
  <si>
    <t xml:space="preserve">SEGMENT
BL01- Corporate
BL02- Business Banking
BL03- Personal Bnaking
BL04- Institituitional Banking
BL05- Premium Banking
BL06- Treasury (not Finacle Treasury)
BL07- ALM </t>
  </si>
  <si>
    <t>TOT_TOD_ALWD_TIMES</t>
  </si>
  <si>
    <t>RAW (70)</t>
  </si>
  <si>
    <t>CUST_PW</t>
  </si>
  <si>
    <t>CUST_MGR_OPIN</t>
  </si>
  <si>
    <t>CUST_FIRST_ACCT_DATE</t>
  </si>
  <si>
    <t>CUST_SUB_SECTOR_CODE</t>
  </si>
  <si>
    <t>CUST_SECTOR_CODE</t>
  </si>
  <si>
    <t>CUST_COMMU_CODE</t>
  </si>
  <si>
    <t>CUST_COMU_TELEX_NUM</t>
  </si>
  <si>
    <t>CUST_COMU_STATE_CODE</t>
  </si>
  <si>
    <t>CUST_COMU_CITY_CODE</t>
  </si>
  <si>
    <t>CUST_GRP</t>
  </si>
  <si>
    <t>CUST_PERM_TELEX_NUM</t>
  </si>
  <si>
    <t>CUST_PERM_PHONE_NUM</t>
  </si>
  <si>
    <t>CUST_PERM_CNTRY_CODE</t>
  </si>
  <si>
    <t>CUST_PERM_PIN_CODE</t>
  </si>
  <si>
    <t>CUST_PERM_STATE_CODE</t>
  </si>
  <si>
    <t>CUST_PERM_CITY_CODE</t>
  </si>
  <si>
    <t>CUST_PERM_ADDR2</t>
  </si>
  <si>
    <t>CUST_PERM_ADDR1</t>
  </si>
  <si>
    <t>Lookup
M/S
M/R</t>
  </si>
  <si>
    <t>Short Name for For Corporate</t>
  </si>
  <si>
    <t>CRM - Group Fields</t>
  </si>
  <si>
    <t>CRM-Individual Fields
Same as Group</t>
  </si>
  <si>
    <t>CRM Field Name - Group</t>
  </si>
  <si>
    <t>Dashboards will be a combination of multiple reports.</t>
  </si>
  <si>
    <t>All the values of asset finance will be to all roles throughout in bank CRM.</t>
  </si>
  <si>
    <t>Tenor in deals should be in months as the maximum value can be 10 months.</t>
  </si>
  <si>
    <t>In Asset finance/HP/IPF, there will be a field to capture:
-Tenor
-Revolving
If it is tenor then calculation will be related to the asset finance/HP/IPF.
If it is revolving, then there will be a field: Average Utilization &amp; the calculation formula will be used from overdraft.</t>
  </si>
  <si>
    <t>While getting data from Turn Quest(TQ-Bancassurance) CRM will pass on CIF &amp; the bancassurance system should have CIF</t>
  </si>
  <si>
    <t>Discussion on integration with Mr. Kanani for bancassurance</t>
  </si>
  <si>
    <t>Name of the group in credit will be manually enterable. One time fetching of values for the field will be fetched from LOS. No incremental bootup will be there.</t>
  </si>
  <si>
    <t>Group CIF is currently not maintained in bank</t>
  </si>
  <si>
    <t>Need to add one group CIF field on Corporate 360 which will be editable for the RM</t>
  </si>
  <si>
    <t>Based on the GCIF a report will be provided to the related parties</t>
  </si>
  <si>
    <t>Account balances to be checked with Abdul &amp; will be a integration touchpoint.</t>
  </si>
  <si>
    <t>Asset Quality for the Customer will be:
-- Normal
-- Watch
-- Doubtful
-- Substandard</t>
  </si>
  <si>
    <t>Pricing on Each product &amp; Financial Covenants needs to be confirmed by bank on credit HO</t>
  </si>
  <si>
    <t>Date Of Birth &amp; Date Of Incorporation is same and will be available at Finacle</t>
  </si>
  <si>
    <t>Monthly turnovers for credit HO will be a report &amp; will fetch the same report from finacle. Need to confirm from finacle.</t>
  </si>
  <si>
    <t>Provision comes from finacle. These are basically lost provisions when a Customer is marked in a negative state. For eg: the Customer is in a state of Watch or Doubtful.</t>
  </si>
  <si>
    <t>Treasury reports will be finalized post discussion</t>
  </si>
  <si>
    <t>Hit ratios to be maintained in deal pipeline.
Hit Ratio is considered to be in two points:
1. Including state "Security Perfection", where formula will be 
("Deals Closed" amount + "Security Perfection" amount)/"Deals Open" amount.
2. Excluding state "Security Perfection", where formula will be
("Deals Closed" amount )/"Deals Open" amount.</t>
  </si>
  <si>
    <t>Through Manually enterable Group CIF</t>
  </si>
  <si>
    <t>Covered along with Credit</t>
  </si>
  <si>
    <t>Covered as part of 360</t>
  </si>
  <si>
    <t>Covered as part of DMS</t>
  </si>
  <si>
    <t>Display Market Data (the securities for facilities (table on all CAs on LOS): open market value, forced sale value and charge amounts.)</t>
  </si>
  <si>
    <r>
      <t xml:space="preserve">Profile customers in the same industry and provide the RM with suggestions of products to pitch that the client is currently not using (as per the core banking system and FT) but others in that industry are. However, it should also be able recognise that if any products were marked as declined in the account plan it should remove them from the list of suggestions. </t>
    </r>
    <r>
      <rPr>
        <sz val="9"/>
        <color rgb="FFFF0000"/>
        <rFont val="Calibri"/>
        <family val="2"/>
        <scheme val="minor"/>
      </rPr>
      <t>(Next Best Product)</t>
    </r>
  </si>
  <si>
    <r>
      <t xml:space="preserve">The system should allow for web based account planning and allow for migration of information from current account plans into the system and adapt to new template which is redesigned to incorporate the features noted below. </t>
    </r>
    <r>
      <rPr>
        <sz val="9"/>
        <color rgb="FFFF0000"/>
        <rFont val="Calibri"/>
        <family val="2"/>
        <scheme val="minor"/>
      </rPr>
      <t>(Account Planning)</t>
    </r>
  </si>
  <si>
    <r>
      <t xml:space="preserve">The CRM should provide  a 360 degree view of the customer profile including products, balance, transactions and service requests. </t>
    </r>
    <r>
      <rPr>
        <sz val="9"/>
        <color rgb="FF0000CC"/>
        <rFont val="Calibri"/>
        <family val="2"/>
        <scheme val="minor"/>
      </rPr>
      <t xml:space="preserve">Data for service request will be sourced from Banks Customer Service database </t>
    </r>
    <r>
      <rPr>
        <sz val="9"/>
        <color rgb="FFFF0000"/>
        <rFont val="Calibri"/>
        <family val="2"/>
        <scheme val="minor"/>
      </rPr>
      <t>(Mantis)</t>
    </r>
  </si>
  <si>
    <r>
      <t>CRM should provide a report on Who our clients are paying e.g., through integrating with CTS and other payment system so that we pinpoint new opportunities  {</t>
    </r>
    <r>
      <rPr>
        <sz val="9"/>
        <color rgb="FFFF0000"/>
        <rFont val="Calibri"/>
        <family val="2"/>
        <scheme val="minor"/>
      </rPr>
      <t>Leads from Cheque System, MMP, Kits, etd. Through wsdl call</t>
    </r>
    <r>
      <rPr>
        <sz val="9"/>
        <color theme="1"/>
        <rFont val="Calibri"/>
        <family val="2"/>
        <scheme val="minor"/>
      </rPr>
      <t>}</t>
    </r>
  </si>
  <si>
    <r>
      <t>CRM should provide help mine data on   directors and third party  information including identifications and contacts  and generate sales leads with suggested most suitable products that can be sold (</t>
    </r>
    <r>
      <rPr>
        <sz val="9"/>
        <color rgb="FFFF0000"/>
        <rFont val="Calibri"/>
        <family val="2"/>
        <scheme val="minor"/>
      </rPr>
      <t>Next Best Product</t>
    </r>
    <r>
      <rPr>
        <sz val="9"/>
        <color theme="1"/>
        <rFont val="Calibri"/>
        <family val="2"/>
        <scheme val="minor"/>
      </rPr>
      <t>)</t>
    </r>
  </si>
  <si>
    <r>
      <t xml:space="preserve">Integration with SMS Gateway </t>
    </r>
    <r>
      <rPr>
        <sz val="9"/>
        <color rgb="FFFF0000"/>
        <rFont val="Calibri"/>
        <family val="2"/>
      </rPr>
      <t>{Sending SMS}</t>
    </r>
  </si>
  <si>
    <r>
      <t>Integration with Outlook</t>
    </r>
    <r>
      <rPr>
        <sz val="9"/>
        <color rgb="FFFF0000"/>
        <rFont val="Calibri"/>
        <family val="2"/>
      </rPr>
      <t xml:space="preserve"> {Sending Emails and Email Syndication}</t>
    </r>
  </si>
  <si>
    <r>
      <t>Integration with CTI</t>
    </r>
    <r>
      <rPr>
        <sz val="9"/>
        <color rgb="FFFF0000"/>
        <rFont val="Calibri"/>
        <family val="2"/>
      </rPr>
      <t>{Integration with Mantis}</t>
    </r>
  </si>
  <si>
    <t>Customer IMS balances@Account Level</t>
  </si>
  <si>
    <t>Customer IMS transaction account report@Account Level</t>
  </si>
  <si>
    <t>Need to check with Vendor on feasibility of sharing report on realtime with CRM.</t>
  </si>
  <si>
    <t>Manual Import of pdf will be provided on RM/PH partner landing pages. And it will not be a report.</t>
  </si>
  <si>
    <t>Summary Page</t>
  </si>
  <si>
    <t>Signatatures plus signing mandate
Picker value in Finacle…
It should show 
a. Name of signatories
b. Mandate (Relation Singly, Either Or,  Jointly)</t>
  </si>
  <si>
    <t>(Current-Prior)/Prior</t>
  </si>
  <si>
    <t>ComputedField</t>
  </si>
  <si>
    <t>Someone is starin outside but account exist in bank. What is the difference b/w DIASPORA FLAG and NRE FLAG</t>
  </si>
  <si>
    <t>To Maintain the risk rating codelike RR1, RR2</t>
  </si>
  <si>
    <t>Personal identification number</t>
  </si>
  <si>
    <t>Customer belong to profit centre Branch, Abdul will provide all lookup values later.</t>
  </si>
  <si>
    <t>pc01 etc..</t>
  </si>
  <si>
    <t>All the editable fields on Customer 360 (group &amp; individual) will be the sole responsibility of the RM</t>
  </si>
  <si>
    <t>Security document should be defined at the Account level or Customer level.</t>
  </si>
  <si>
    <t>For IMS, need to check with Innova system if reports can be fetched from it.</t>
  </si>
  <si>
    <t>Deal Handshake for IMS system will be with Innova system</t>
  </si>
  <si>
    <t>Signing mandate will be available throughout the Customer 360 and will be coming from finacle based on:
Singly
Either Or
Jointly</t>
  </si>
  <si>
    <t>Cards currently don't have a CIF linked to it in the bank</t>
  </si>
  <si>
    <t>D-1</t>
  </si>
  <si>
    <t>Total FX Volume for each client in currency dealt and Total USD Equivalent @Account level</t>
  </si>
  <si>
    <t>On Hold</t>
  </si>
  <si>
    <t>Total FX Profit/Loss For each Client over a period of time (RMs Require deal breakdown - FX Profit/Loss per deal) @Account Level</t>
  </si>
  <si>
    <t>Business Line/Segment is not correct in Core and segment is dependent on RM Code. Take business line based on first 2 characters of RM code</t>
  </si>
  <si>
    <t>Treasury team to work Vision to prepare the report in vision and decide how data can be moved to CRM.</t>
  </si>
  <si>
    <t>It is a field in finacle treasury</t>
  </si>
  <si>
    <t>Deal closure for certain products which are not there in core eg: IMS will be closed by the RM manually with his closing comments.
List of products for manual closure will be shared by the bank</t>
  </si>
  <si>
    <t>Way forward suggested by Chanda Mishraji.</t>
  </si>
  <si>
    <t>Finacle
Vision</t>
  </si>
  <si>
    <t xml:space="preserve">Bank to share field details in landing table or csv file(With Sourceid and Source Name and any other unique field).
Vision will provide view using multiple tables </t>
  </si>
  <si>
    <t>3. Customer classification to be shown on Customer 360 coming from Core. It will contain values such as Normal, Watch, Sub Std, Doubtful, Lost.
4. Show Arrears -Y/N, Arrears amount, aging. Last payment received, "arrears since" from Core.
5. Last Debit Transaction Date and Last Credit Transaction Date to be shown on Corporate 360.
6. Customer Prioritization on the basis of Financials/Turnover will be needed from LOS Retail 360.</t>
  </si>
  <si>
    <t>Mashup</t>
  </si>
  <si>
    <t>LOS
Bancassurance
Cards
Finacle Treasury
Trade Finance
IMS
DMS
Omni Channel</t>
  </si>
  <si>
    <t>Bank to share field details in landing table or csv file(With Sourceid and Source Name and any other unique field).</t>
  </si>
  <si>
    <t xml:space="preserve">Product Holding in CRMNEXT  through bootup for banking products and rest will shown through mashup </t>
  </si>
  <si>
    <t>Display Market Data</t>
  </si>
  <si>
    <t>mashup</t>
  </si>
  <si>
    <t xml:space="preserve">
LOS
Bancassurance
Cards
Finacle Treasury
Trade Finance
IMS
DMS
Omni Channel</t>
  </si>
  <si>
    <r>
      <rPr>
        <strike/>
        <sz val="9"/>
        <color rgb="FF000000"/>
        <rFont val="Calibri"/>
        <family val="2"/>
      </rPr>
      <t>Accounts(Individual)</t>
    </r>
    <r>
      <rPr>
        <sz val="9"/>
        <color rgb="FF000000"/>
        <rFont val="Calibri"/>
        <family val="2"/>
      </rPr>
      <t xml:space="preserve">
Leads(Individual)</t>
    </r>
  </si>
  <si>
    <t xml:space="preserve">Integration with analytics system, digital or landing page etc. Campaign List. Bank system will call CRMnext WebApi with campaign code/id as parameter so that created lead should be shown as lead created through campaign. Those campaign with same code should have been available in analytics </t>
  </si>
  <si>
    <t>Reverse feedback Deal status update with source system Id(Real) and update CIF and account no. in prospect to make customer.</t>
  </si>
  <si>
    <r>
      <t>Integration with Mobile Banking for Leads.</t>
    </r>
    <r>
      <rPr>
        <strike/>
        <sz val="9"/>
        <color rgb="FFFF0000"/>
        <rFont val="Calibri"/>
        <family val="2"/>
      </rPr>
      <t xml:space="preserve"> Lead Group is not valid.</t>
    </r>
  </si>
  <si>
    <r>
      <t xml:space="preserve">Integration with Internet Banking for Leads. </t>
    </r>
    <r>
      <rPr>
        <strike/>
        <sz val="9"/>
        <color rgb="FFFF0000"/>
        <rFont val="Calibri"/>
        <family val="2"/>
      </rPr>
      <t>Lead Group is not valid.</t>
    </r>
  </si>
  <si>
    <t>Bank to share field details in landing table or csv file(With Sourceid and Source Name and any other unique field).
PostalCode will be use for sending data from CRM to core as parameter for receving data.</t>
  </si>
  <si>
    <t>Bank to share field details in landing table or csv file(With Sourceid and Source Name and any other unique field).
Reverse status would be shared by CBS on the basis , lead is closed or rejected.</t>
  </si>
  <si>
    <r>
      <rPr>
        <strike/>
        <sz val="9"/>
        <color theme="1"/>
        <rFont val="Calibri"/>
        <family val="2"/>
      </rPr>
      <t>Deals</t>
    </r>
    <r>
      <rPr>
        <sz val="9"/>
        <color theme="1"/>
        <rFont val="Calibri"/>
        <family val="2"/>
      </rPr>
      <t xml:space="preserve"> Lead status from Card system (Reverse)</t>
    </r>
  </si>
  <si>
    <r>
      <rPr>
        <strike/>
        <sz val="9"/>
        <color theme="1"/>
        <rFont val="Calibri"/>
        <family val="2"/>
      </rPr>
      <t>Deals</t>
    </r>
    <r>
      <rPr>
        <sz val="9"/>
        <color theme="1"/>
        <rFont val="Calibri"/>
        <family val="2"/>
      </rPr>
      <t xml:space="preserve"> Lead status from Insurance  system (Reverse)</t>
    </r>
  </si>
  <si>
    <r>
      <rPr>
        <strike/>
        <sz val="9"/>
        <color theme="1"/>
        <rFont val="Calibri"/>
        <family val="2"/>
      </rPr>
      <t xml:space="preserve">Deals </t>
    </r>
    <r>
      <rPr>
        <sz val="9"/>
        <color theme="1"/>
        <rFont val="Calibri"/>
        <family val="2"/>
      </rPr>
      <t>Lead Status from Core Asset/Liablity system (fReverse)</t>
    </r>
  </si>
  <si>
    <r>
      <t xml:space="preserve">The CRM should provide  a 360 degree view of the customer profile including products, balance, transactions and service requests. </t>
    </r>
    <r>
      <rPr>
        <sz val="9"/>
        <color rgb="FF0000CC"/>
        <rFont val="Calibri"/>
        <family val="2"/>
        <scheme val="minor"/>
      </rPr>
      <t>Data for service request will be sourced from Banks Customer Service database</t>
    </r>
  </si>
  <si>
    <t xml:space="preserve">Profile customers in the same industry and provide the RM with suggestions of products to pitch that the client is currently not using (as per the core banking system and FT) but others in that industry are. However, it should also be able recognise that if any products were marked as declined in the account plan it should remove them from the list of suggestions. </t>
  </si>
  <si>
    <t xml:space="preserve">CRM should provide a report on Who our clients are paying e.g., through integrating with CTS and other payment system so that we pinpoint new opportunities </t>
  </si>
  <si>
    <t xml:space="preserve">CRM should provide help mine data on   directors and third party  information including identifications and contacts  and generate sales leads with suggested most suitable products that can be sold </t>
  </si>
  <si>
    <r>
      <t>Identity and Access Management</t>
    </r>
    <r>
      <rPr>
        <sz val="9"/>
        <color rgb="FFFF0000"/>
        <rFont val="Calibri"/>
        <family val="2"/>
      </rPr>
      <t xml:space="preserve"> Need to check</t>
    </r>
  </si>
  <si>
    <r>
      <t>Display Enrolled Services .</t>
    </r>
    <r>
      <rPr>
        <sz val="9"/>
        <color rgb="FFFF0000"/>
        <rFont val="Calibri"/>
        <family val="2"/>
      </rPr>
      <t xml:space="preserve"> Need to check</t>
    </r>
  </si>
  <si>
    <t>Integration with Outlook</t>
  </si>
  <si>
    <t>Integration with SMS Gateway</t>
  </si>
  <si>
    <t>Integration with CTI</t>
  </si>
  <si>
    <t>N1</t>
  </si>
  <si>
    <t>N2</t>
  </si>
  <si>
    <t>SFE</t>
  </si>
  <si>
    <t>CIF#_SFE</t>
  </si>
  <si>
    <t>Contact Type_SFE</t>
  </si>
  <si>
    <t>Title_SFE</t>
  </si>
  <si>
    <t>First Name_SFE</t>
  </si>
  <si>
    <t>Middle Name_SFE</t>
  </si>
  <si>
    <t>Last Name_SFE</t>
  </si>
  <si>
    <t>% Share holding_SFE</t>
  </si>
  <si>
    <t>Mobile_SFE</t>
  </si>
  <si>
    <t>Email Address_SFE</t>
  </si>
  <si>
    <t>Annual Volume of business (Ksh'm)_SFE</t>
  </si>
  <si>
    <t>Banked by I&amp;M_SFE</t>
  </si>
  <si>
    <t>Address_SFE</t>
  </si>
  <si>
    <t>Country_SFE</t>
  </si>
  <si>
    <t>Relationship Information_SFE</t>
  </si>
  <si>
    <t>Relationship Manager_SFE</t>
  </si>
  <si>
    <t>location_SFE</t>
  </si>
  <si>
    <t>Comments_SFE</t>
  </si>
  <si>
    <t>Source Data Type</t>
  </si>
  <si>
    <t>merge with group</t>
  </si>
  <si>
    <t>Deals through on time bootup from SFE for existing customer only.</t>
  </si>
  <si>
    <t>Facility</t>
  </si>
  <si>
    <t>Tenor, Revolving</t>
  </si>
  <si>
    <t>Product = All</t>
  </si>
  <si>
    <t>Close Date</t>
  </si>
  <si>
    <t>Mandatory= No</t>
  </si>
  <si>
    <t>Leads through bootup</t>
  </si>
  <si>
    <r>
      <t>Integration with analytics system
Campaign List and Email syndication.</t>
    </r>
    <r>
      <rPr>
        <sz val="9"/>
        <color rgb="FFFF0000"/>
        <rFont val="Calibri"/>
        <family val="2"/>
      </rPr>
      <t xml:space="preserve"> It is for Retail .. Include BB/CIB</t>
    </r>
  </si>
  <si>
    <t>Leads through bootup( SFE+ Bancassurance etc)</t>
  </si>
  <si>
    <t>Source Sytem Ref Id</t>
  </si>
  <si>
    <t>source System Name</t>
  </si>
  <si>
    <t>Source System Field</t>
  </si>
  <si>
    <t xml:space="preserve">SFE/Bancassurance/Internet banking/Campaign/Mobile Banking/Web Site/Digital Media /Common Landing Page/Analytics </t>
  </si>
  <si>
    <t>Batch/Realtime</t>
  </si>
  <si>
    <r>
      <t xml:space="preserve">Failure data transporting while calling core banking wsdl
</t>
    </r>
    <r>
      <rPr>
        <b/>
        <sz val="9"/>
        <color theme="4" tint="-0.249977111117893"/>
        <rFont val="Calibri"/>
        <family val="2"/>
      </rPr>
      <t>Functional will provide manual retry on UI</t>
    </r>
  </si>
  <si>
    <t xml:space="preserve">Integration with Email for Leads (for campaign and analytics leads).  </t>
  </si>
  <si>
    <t>Not Applicable</t>
  </si>
  <si>
    <t>Views</t>
  </si>
  <si>
    <t>Accounts(Ind/Group)</t>
  </si>
  <si>
    <t>Bootup/Incremental</t>
  </si>
  <si>
    <t>Credit- Finacle</t>
  </si>
  <si>
    <t>Customer - Info</t>
  </si>
  <si>
    <t>Customer(Ind/Group)</t>
  </si>
  <si>
    <t>Account - Info</t>
  </si>
  <si>
    <t>Account(Ind/Group)</t>
  </si>
  <si>
    <t>Account</t>
  </si>
  <si>
    <t>Credit- LOS</t>
  </si>
  <si>
    <t>Credit- DMS</t>
  </si>
  <si>
    <t>Notifications</t>
  </si>
  <si>
    <t>Finacle-Trade Finance</t>
  </si>
  <si>
    <t>iclick</t>
  </si>
  <si>
    <t>realtime</t>
  </si>
  <si>
    <t>Source Sustem Field</t>
  </si>
  <si>
    <t>Touch Point Nmber</t>
  </si>
  <si>
    <t>Account/Customer</t>
  </si>
  <si>
    <t>CRM Screen</t>
  </si>
  <si>
    <t>Action Type in CRM (Insert/Update/Mashup)</t>
  </si>
  <si>
    <t>01/05'</t>
  </si>
  <si>
    <t>A001/A005</t>
  </si>
  <si>
    <t>T1</t>
  </si>
  <si>
    <t>Group Demographic</t>
  </si>
  <si>
    <t>Insert</t>
  </si>
  <si>
    <t>T2</t>
  </si>
  <si>
    <t>T3</t>
  </si>
  <si>
    <t>T4</t>
  </si>
  <si>
    <t>2/6/21/25</t>
  </si>
  <si>
    <t>A002/A006</t>
  </si>
  <si>
    <t>T5</t>
  </si>
  <si>
    <t>Cont</t>
  </si>
  <si>
    <t>Rel Contacts(for Ind/Grp)</t>
  </si>
  <si>
    <t>T6</t>
  </si>
  <si>
    <t>20/24</t>
  </si>
  <si>
    <t>T7</t>
  </si>
  <si>
    <t>Individual Demographic</t>
  </si>
  <si>
    <t>3/22/7/26/115</t>
  </si>
  <si>
    <t>A003/A007/50</t>
  </si>
  <si>
    <t>T8</t>
  </si>
  <si>
    <t>Rel Product holding(for Ind/Grp)</t>
  </si>
  <si>
    <t>T9</t>
  </si>
  <si>
    <t>A003/A007/50/</t>
  </si>
  <si>
    <t>T10</t>
  </si>
  <si>
    <t>Case</t>
  </si>
  <si>
    <t>Rel Cases(for Ind/grp)</t>
  </si>
  <si>
    <t>T11</t>
  </si>
  <si>
    <t>Trans</t>
  </si>
  <si>
    <t>Rel Transactions(For Ind/grp)</t>
  </si>
  <si>
    <t>Mashup with Paging</t>
  </si>
  <si>
    <t>T12</t>
  </si>
  <si>
    <t>Rel Deals for grp</t>
  </si>
  <si>
    <t>23/61/19/38/44/45/47/66/69/68</t>
  </si>
  <si>
    <t>A004//A029/A008////A009</t>
  </si>
  <si>
    <t>T13/T14</t>
  </si>
  <si>
    <t>Rel Leads for Ind/grp</t>
  </si>
  <si>
    <t>Insert/Wsdl</t>
  </si>
  <si>
    <t>41/54/55/78</t>
  </si>
  <si>
    <t>///</t>
  </si>
  <si>
    <t>Increment</t>
  </si>
  <si>
    <t>Finacle/LOS/Insurance/Cards/Treasury/Innova</t>
  </si>
  <si>
    <t>T15/T16/T17/T18/T19/T20</t>
  </si>
  <si>
    <t>Deals movement to Traget System</t>
  </si>
  <si>
    <t>Target Webservice Call</t>
  </si>
  <si>
    <t>76/77/63</t>
  </si>
  <si>
    <t>//</t>
  </si>
  <si>
    <t>T21/T22/T23/T24/T25/T26</t>
  </si>
  <si>
    <t>Lead movement to target system</t>
  </si>
  <si>
    <t>42/57/58/59</t>
  </si>
  <si>
    <t>DealId</t>
  </si>
  <si>
    <t>T27</t>
  </si>
  <si>
    <t xml:space="preserve">Deals reverse field update </t>
  </si>
  <si>
    <t>CRMnext Webservice Call</t>
  </si>
  <si>
    <t>CIFID</t>
  </si>
  <si>
    <t>Accountno</t>
  </si>
  <si>
    <t>ResponseCode</t>
  </si>
  <si>
    <t>ResponseMesage</t>
  </si>
  <si>
    <t>64/79/80/81</t>
  </si>
  <si>
    <t>LeadID</t>
  </si>
  <si>
    <t>T28</t>
  </si>
  <si>
    <t xml:space="preserve">Lead reverse field udate </t>
  </si>
  <si>
    <t>Response</t>
  </si>
  <si>
    <t>ResponseMessage</t>
  </si>
  <si>
    <t>Forex Rate and currency conversion</t>
  </si>
  <si>
    <t>List of Fields Pending</t>
  </si>
  <si>
    <t>T29</t>
  </si>
  <si>
    <t>Forex Update</t>
  </si>
  <si>
    <t>Landing Table</t>
  </si>
  <si>
    <t>116/135/136/139/177/178/179/180/181/141</t>
  </si>
  <si>
    <t>55/////////</t>
  </si>
  <si>
    <t>T30</t>
  </si>
  <si>
    <t>Account Planning</t>
  </si>
  <si>
    <t>Budget</t>
  </si>
  <si>
    <t>T31</t>
  </si>
  <si>
    <t>Achievement</t>
  </si>
  <si>
    <t>Account Plan Import</t>
  </si>
  <si>
    <t>T32</t>
  </si>
  <si>
    <t>Account Plan</t>
  </si>
  <si>
    <t>Budget Vs Achievement Vs Account Plan Vs Gap Analysis</t>
  </si>
  <si>
    <t>T33</t>
  </si>
  <si>
    <t>Budget Vs Achievement Vs Account Plan Vs Gap</t>
  </si>
  <si>
    <t>116/135/136/139/177/178/179/180/181/141/168</t>
  </si>
  <si>
    <t>55//////////</t>
  </si>
  <si>
    <t>Next Best Product</t>
  </si>
  <si>
    <t>T34</t>
  </si>
  <si>
    <t>Trinity Card</t>
  </si>
  <si>
    <t>Report from CTS and other payment systems</t>
  </si>
  <si>
    <t>System and Fields pending</t>
  </si>
  <si>
    <t>CTS&amp;Other Payment Systems</t>
  </si>
  <si>
    <t>T35+</t>
  </si>
  <si>
    <t>Offers</t>
  </si>
  <si>
    <t>T36</t>
  </si>
  <si>
    <t>Profitability</t>
  </si>
  <si>
    <t>Identity and Access Management</t>
  </si>
  <si>
    <t>T37</t>
  </si>
  <si>
    <t>T38</t>
  </si>
  <si>
    <t>Miscellaneous Total + 13 points</t>
  </si>
  <si>
    <t>T39, 40, T41, T42, T43,T44,T45,T46,T47,T48,T49,T50,T51</t>
  </si>
  <si>
    <t xml:space="preserve">PH Partner Loading: Segment </t>
  </si>
  <si>
    <t>T52</t>
  </si>
  <si>
    <t>Customer360</t>
  </si>
  <si>
    <t>Task Creation -Segment &amp; RM Wise Calling List: RM Name</t>
  </si>
  <si>
    <t>T53</t>
  </si>
  <si>
    <t>Task Creation -Segment &amp; RM Wise Calling List: Customer Name</t>
  </si>
  <si>
    <t>Task Creation -Segment &amp; RM Wise Calling List: Customer Contact Name</t>
  </si>
  <si>
    <t>Task Creation -Segment &amp; RM Wise Calling List: Last Contacted</t>
  </si>
  <si>
    <t>Task Creation -Segment &amp; RM Wise Calling List: Last Contact Series</t>
  </si>
  <si>
    <t>Bundle Upload: Prodcuct Name</t>
  </si>
  <si>
    <t>T54</t>
  </si>
  <si>
    <t>Bundle Upload: Prodcuct Category</t>
  </si>
  <si>
    <t>Bundle Upload: Prodcuct Bundle Details</t>
  </si>
  <si>
    <t>12/182</t>
  </si>
  <si>
    <t>Turn Quest</t>
  </si>
  <si>
    <t>T55</t>
  </si>
  <si>
    <t>Custmer Id</t>
  </si>
  <si>
    <t xml:space="preserve">Branch                                     </t>
  </si>
  <si>
    <t>Policy Sub-class</t>
  </si>
  <si>
    <t xml:space="preserve">Premium Amount                          </t>
  </si>
  <si>
    <t>Premium balance</t>
  </si>
  <si>
    <t xml:space="preserve">Policy period                       </t>
  </si>
  <si>
    <t xml:space="preserve">Marketter </t>
  </si>
  <si>
    <t xml:space="preserve">Insurer and Risk ID                                               </t>
  </si>
  <si>
    <t xml:space="preserve">Financiers Ineterst  </t>
  </si>
  <si>
    <t>Name of the Financier</t>
  </si>
  <si>
    <t>12/183</t>
  </si>
  <si>
    <t>T56</t>
  </si>
  <si>
    <t>Customer Id</t>
  </si>
  <si>
    <t xml:space="preserve">Policy sub-class                                      </t>
  </si>
  <si>
    <t xml:space="preserve">Risk id                                                        </t>
  </si>
  <si>
    <t>Aging</t>
  </si>
  <si>
    <t>Last Premium Payment date</t>
  </si>
  <si>
    <t>12/184</t>
  </si>
  <si>
    <t>T57</t>
  </si>
  <si>
    <t xml:space="preserve">Customer CIF                                     </t>
  </si>
  <si>
    <t xml:space="preserve">Policy </t>
  </si>
  <si>
    <t>Sub-class</t>
  </si>
  <si>
    <t>NAme of the financier</t>
  </si>
  <si>
    <t xml:space="preserve">Insurer </t>
  </si>
  <si>
    <t xml:space="preserve">Policy period                                                          </t>
  </si>
  <si>
    <t>Risk ID</t>
  </si>
  <si>
    <t>T58</t>
  </si>
  <si>
    <t>T59</t>
  </si>
  <si>
    <t>T60</t>
  </si>
  <si>
    <t>T61</t>
  </si>
  <si>
    <t>Date of Incorporation (DOB- For Corporates)</t>
  </si>
  <si>
    <t>Cert No.</t>
  </si>
  <si>
    <t>T62</t>
  </si>
  <si>
    <t>Arrears/Excesses amounts</t>
  </si>
  <si>
    <t>Days past due</t>
  </si>
  <si>
    <t>Monthly Turnovers-Credits</t>
  </si>
  <si>
    <t>Monthly Turnovers-Max Bal</t>
  </si>
  <si>
    <t>Monthly Turnovers-Min Bal</t>
  </si>
  <si>
    <t>Monthly Turnovers-Average Bal</t>
  </si>
  <si>
    <t>T63</t>
  </si>
  <si>
    <t>Date insured</t>
  </si>
  <si>
    <t>insured amount</t>
  </si>
  <si>
    <t>Insurance Company</t>
  </si>
  <si>
    <t>Expiry date</t>
  </si>
  <si>
    <t>Audited accounts</t>
  </si>
  <si>
    <t>Management Accounts</t>
  </si>
  <si>
    <t>debtors listings</t>
  </si>
  <si>
    <t>creditors listings</t>
  </si>
  <si>
    <t>Land rates</t>
  </si>
  <si>
    <t>T64</t>
  </si>
  <si>
    <t>rents</t>
  </si>
  <si>
    <t>annual returns</t>
  </si>
  <si>
    <t xml:space="preserve">lease details </t>
  </si>
  <si>
    <t>T65</t>
  </si>
  <si>
    <t>T66</t>
  </si>
  <si>
    <t>Holdings</t>
  </si>
  <si>
    <t>T67</t>
  </si>
  <si>
    <t>IMS-Report</t>
  </si>
  <si>
    <t>HTML Report</t>
  </si>
  <si>
    <t>valuation</t>
  </si>
  <si>
    <t>Innova</t>
  </si>
  <si>
    <t>T68</t>
  </si>
  <si>
    <t>T69</t>
  </si>
  <si>
    <t>PDF</t>
  </si>
  <si>
    <t>T70</t>
  </si>
  <si>
    <t>Postal Address</t>
  </si>
  <si>
    <t>T71</t>
  </si>
  <si>
    <t>physical address</t>
  </si>
  <si>
    <t xml:space="preserve">telephone contacts </t>
  </si>
  <si>
    <t>Name of signatories</t>
  </si>
  <si>
    <t>T72</t>
  </si>
  <si>
    <t xml:space="preserve">Mandate </t>
  </si>
  <si>
    <t>T73</t>
  </si>
  <si>
    <t>T74</t>
  </si>
  <si>
    <t>T75</t>
  </si>
  <si>
    <t>T76</t>
  </si>
  <si>
    <t>Corporate ID (/Account Number)</t>
  </si>
  <si>
    <t>T77</t>
  </si>
  <si>
    <t>User ID</t>
  </si>
  <si>
    <t>Customer names</t>
  </si>
  <si>
    <t>Registration date</t>
  </si>
  <si>
    <t>Validity from/to date</t>
  </si>
  <si>
    <t>Token type product</t>
  </si>
  <si>
    <t>Mobile number</t>
  </si>
  <si>
    <t>User status</t>
  </si>
  <si>
    <t>User level</t>
  </si>
  <si>
    <t>limits</t>
  </si>
  <si>
    <t xml:space="preserve">Authorisers   </t>
  </si>
  <si>
    <t>Transactions amounts/values</t>
  </si>
  <si>
    <t>T78</t>
  </si>
  <si>
    <t>Number of registrations</t>
  </si>
  <si>
    <t>clients who transacted previous month but not transacted the following month</t>
  </si>
  <si>
    <t xml:space="preserve">Income </t>
  </si>
  <si>
    <t>fees per RM's</t>
  </si>
  <si>
    <t>Clients who have paid</t>
  </si>
  <si>
    <t>finacle</t>
  </si>
  <si>
    <t>T79</t>
  </si>
  <si>
    <t>the amount paid</t>
  </si>
  <si>
    <t>cummulative amount received(incomes) for the entire month.</t>
  </si>
  <si>
    <t>T80</t>
  </si>
  <si>
    <t>all Available accounts</t>
  </si>
  <si>
    <t>account Signatories</t>
  </si>
  <si>
    <t>T81</t>
  </si>
  <si>
    <t>209/173</t>
  </si>
  <si>
    <t>T82</t>
  </si>
  <si>
    <t>T83</t>
  </si>
  <si>
    <t>211/171</t>
  </si>
  <si>
    <t>T84</t>
  </si>
  <si>
    <t>T85</t>
  </si>
  <si>
    <t>T86</t>
  </si>
  <si>
    <t>T87</t>
  </si>
  <si>
    <t>T88</t>
  </si>
  <si>
    <t>T89</t>
  </si>
  <si>
    <t>T90</t>
  </si>
  <si>
    <t>T91</t>
  </si>
  <si>
    <t>T92</t>
  </si>
  <si>
    <t>T93</t>
  </si>
  <si>
    <t>T94</t>
  </si>
  <si>
    <t>8/27'</t>
  </si>
  <si>
    <t>T95</t>
  </si>
  <si>
    <t>Risk</t>
  </si>
  <si>
    <t>9/28'</t>
  </si>
  <si>
    <t>T96</t>
  </si>
  <si>
    <t>10/29'</t>
  </si>
  <si>
    <t>T97</t>
  </si>
  <si>
    <t>11/30'</t>
  </si>
  <si>
    <t>T98</t>
  </si>
  <si>
    <t>12/31'</t>
  </si>
  <si>
    <t>T99</t>
  </si>
  <si>
    <t>12/12'</t>
  </si>
  <si>
    <t>T100</t>
  </si>
  <si>
    <t>T101</t>
  </si>
  <si>
    <t>13/32</t>
  </si>
  <si>
    <t>T102</t>
  </si>
  <si>
    <t>14/33</t>
  </si>
  <si>
    <t>T103</t>
  </si>
  <si>
    <t>15/34</t>
  </si>
  <si>
    <t>T104</t>
  </si>
  <si>
    <t>16/35</t>
  </si>
  <si>
    <t>T105</t>
  </si>
  <si>
    <t>17/36</t>
  </si>
  <si>
    <t>T106</t>
  </si>
  <si>
    <t>18/37</t>
  </si>
  <si>
    <t>T107</t>
  </si>
  <si>
    <t>T108</t>
  </si>
  <si>
    <t>Customer/Acount</t>
  </si>
  <si>
    <t>T109</t>
  </si>
  <si>
    <t>T110</t>
  </si>
  <si>
    <t>T111</t>
  </si>
  <si>
    <t>T112</t>
  </si>
  <si>
    <t>T113</t>
  </si>
  <si>
    <t>Leads(Ind/Group)</t>
  </si>
  <si>
    <t>Products(Ind/Grp)</t>
  </si>
  <si>
    <t>T114</t>
  </si>
  <si>
    <t>T115</t>
  </si>
  <si>
    <t>T118</t>
  </si>
  <si>
    <t>T116</t>
  </si>
  <si>
    <t>T117</t>
  </si>
  <si>
    <t>T119</t>
  </si>
  <si>
    <t>T120</t>
  </si>
  <si>
    <t>T121</t>
  </si>
  <si>
    <t>T122</t>
  </si>
  <si>
    <t>T123</t>
  </si>
  <si>
    <t>T124</t>
  </si>
  <si>
    <t>T125</t>
  </si>
  <si>
    <t>T126</t>
  </si>
  <si>
    <t>T127</t>
  </si>
  <si>
    <t>Landing Page</t>
  </si>
  <si>
    <t>Development</t>
  </si>
  <si>
    <t>Budget Report</t>
  </si>
  <si>
    <t>Leasehold report</t>
  </si>
  <si>
    <t>IMS clients contacts and address Report</t>
  </si>
  <si>
    <t>System should  provide the ability to integrate with standard Microsoft Office products, including MS Word, MS Excel, MS Access, Lync and MS Outlook.</t>
  </si>
  <si>
    <t>Taken care customer 360</t>
  </si>
  <si>
    <t>Received</t>
  </si>
  <si>
    <t>Already included in account 360</t>
  </si>
  <si>
    <t>Part of customer 360</t>
  </si>
  <si>
    <t>Available in Account 360</t>
  </si>
  <si>
    <t>Available in transaction 360</t>
  </si>
  <si>
    <t>Available in customer 360</t>
  </si>
  <si>
    <t>Customer 360</t>
  </si>
  <si>
    <t>Account 360</t>
  </si>
  <si>
    <t>Abdul to check and confirm</t>
  </si>
  <si>
    <t>Confirmed. Data Available in Finacle menu HCLM under the Insurance Tab.
Abdul will chek and confirm</t>
  </si>
  <si>
    <t>Abdul to check and confirm.</t>
  </si>
  <si>
    <t>System will not use by monitoring team and information is already avaialble in other system hence requirement is decommisionned</t>
  </si>
  <si>
    <t>Provide sample report from finacle from business</t>
  </si>
  <si>
    <t>Kishen</t>
  </si>
  <si>
    <t>Kishen/CRMNEXT</t>
  </si>
  <si>
    <t>Fredrick</t>
  </si>
  <si>
    <t>Abdul/Nitin</t>
  </si>
  <si>
    <t>Kishen/Mainakh</t>
  </si>
  <si>
    <t>Kapil/Manish</t>
  </si>
  <si>
    <t>Kishen/Abdul</t>
  </si>
  <si>
    <t>Abdul/Charandeep</t>
  </si>
  <si>
    <t>Kishen/Charandeep</t>
  </si>
  <si>
    <t>Kishen/Imtiyaz</t>
  </si>
  <si>
    <t>Monique</t>
  </si>
  <si>
    <t>ICT team/CRMNEXT operations</t>
  </si>
  <si>
    <t>Provided document for next best products</t>
  </si>
  <si>
    <t>Fredrick/CRMnext</t>
  </si>
  <si>
    <t>A single lead will be created from the bundle and will be linked to corresponding bundle products for the same customers</t>
  </si>
  <si>
    <t>List provided</t>
  </si>
  <si>
    <t>Mentioned above in point 150,151</t>
  </si>
  <si>
    <t>Kapil</t>
  </si>
  <si>
    <t>Kapil/Crmnext</t>
  </si>
  <si>
    <t>Campaign types and channels were provided and discussed</t>
  </si>
  <si>
    <t>Fredrick/mainakh</t>
  </si>
  <si>
    <t>Provided on 28th May</t>
  </si>
  <si>
    <t>Not a part of dependency</t>
  </si>
  <si>
    <t>Kishen/Crmnext</t>
  </si>
  <si>
    <t>kanani/christine</t>
  </si>
  <si>
    <t>kishen</t>
  </si>
  <si>
    <t>Josiah</t>
  </si>
  <si>
    <t>Chhanda Mishraji</t>
  </si>
  <si>
    <t>Touch Poin Number</t>
  </si>
  <si>
    <t>T5,T6</t>
  </si>
  <si>
    <t>T8,T9,T10</t>
  </si>
  <si>
    <t>T13</t>
  </si>
  <si>
    <t>T8,T9,T10,T11</t>
  </si>
  <si>
    <t>T13,T14</t>
  </si>
  <si>
    <t>T15,T16,T17,T18,T19,T20</t>
  </si>
  <si>
    <t>T21,T22,T23,T24,T25,T26</t>
  </si>
  <si>
    <t>T30,T31,T32,T33,T34</t>
  </si>
  <si>
    <t>T55,T56,T57</t>
  </si>
  <si>
    <t>T39,T40,T41,T42,T43,T44,T45,T46,T47,T48,T49,T50,T51, T119</t>
  </si>
  <si>
    <t>T128</t>
  </si>
  <si>
    <t xml:space="preserve">Product Holding in CRMNEXT  through bootup for banking products </t>
  </si>
  <si>
    <t xml:space="preserve">Product Holding in CRMNEXT  through bootup for banking products and will be shown through mashup </t>
  </si>
  <si>
    <t xml:space="preserve">Display Banca assurance Details: Defaulter on premium - Report
</t>
  </si>
  <si>
    <t xml:space="preserve">Display Banca assurance Details: View client portfolio
</t>
  </si>
  <si>
    <t xml:space="preserve">Display Banca assurance Details-Policies with bank interest-report
</t>
  </si>
  <si>
    <t>T14</t>
  </si>
  <si>
    <t>Lead Bootup &amp; Incremental Leads through Batch:</t>
  </si>
  <si>
    <t>T15</t>
  </si>
  <si>
    <t>T16</t>
  </si>
  <si>
    <t>T17</t>
  </si>
  <si>
    <t>T18</t>
  </si>
  <si>
    <t>T19</t>
  </si>
  <si>
    <t>T20</t>
  </si>
  <si>
    <t>T21</t>
  </si>
  <si>
    <t>T22</t>
  </si>
  <si>
    <t>T23</t>
  </si>
  <si>
    <t>T24</t>
  </si>
  <si>
    <t>T25</t>
  </si>
  <si>
    <t>T26</t>
  </si>
  <si>
    <r>
      <t xml:space="preserve">The CRM should provide  a 360 degree view of the customer profile including products, </t>
    </r>
    <r>
      <rPr>
        <b/>
        <sz val="9"/>
        <color theme="1"/>
        <rFont val="Calibri"/>
        <family val="2"/>
        <scheme val="minor"/>
      </rPr>
      <t>balance, transactions.</t>
    </r>
  </si>
  <si>
    <t>Budget:The system should allow for web based account planning and allow for migration of information from current account plans into the system and adapt to new template which is redesigned to incorporate the features noted below.</t>
  </si>
  <si>
    <t>Achievement:The system should allow for web based account planning and allow for migration of information from current account plans into the system and adapt to new template which is redesigned to incorporate the features noted below.</t>
  </si>
  <si>
    <t>Account Planning: The system should allow for web based account planning and allow for migration of information from current account plans into the system and adapt to new template which is redesigned to incorporate the features noted below.</t>
  </si>
  <si>
    <t>Budget Vs Achievement Vs Account Plan Vs Gap Analysis:The system should allow for web based account planning and allow for migration of information from current account plans into the system and adapt to new template which is redesigned to incorporate the features noted below.</t>
  </si>
  <si>
    <t xml:space="preserve">Next Best Product: Profile customers in the same industry and provide the RM with suggestions of products to pitch that the client is currently not using (as per the core banking system and FT) but others in that industry are. However, it should also be able recognise that if any products were marked as declined in the account plan it should remove them from the list of suggestions. </t>
  </si>
  <si>
    <t>Multiple Systems</t>
  </si>
  <si>
    <t>Soure View</t>
  </si>
  <si>
    <t>Job Sr</t>
  </si>
  <si>
    <t>Security Doc Check</t>
  </si>
  <si>
    <t>LOS/DMS</t>
  </si>
  <si>
    <t>Discussion pending with SFE on Field Mapping for bootup</t>
  </si>
  <si>
    <t>Discussion pending with Digital Factory/Finacle Team</t>
  </si>
  <si>
    <t>Discussion pending with Digital Factory/LOS Team</t>
  </si>
  <si>
    <t>Discussion pending with Digital Factory/Bancassurance Team</t>
  </si>
  <si>
    <t>Discussion pending with Digital Factory/Cards Team</t>
  </si>
  <si>
    <t>Discussion pending with Digital Factory/Treasury Team</t>
  </si>
  <si>
    <t>Discussion pending with Digital Factory/Innova Team</t>
  </si>
  <si>
    <t>Discussion pending with Digital Factory Team</t>
  </si>
  <si>
    <t xml:space="preserve">Discussion pending </t>
  </si>
  <si>
    <t>Table details along with Product/Mgtline mapping pending</t>
  </si>
  <si>
    <t>Product/Mgtline mapping pending</t>
  </si>
  <si>
    <r>
      <t>Identity and Access Management</t>
    </r>
    <r>
      <rPr>
        <sz val="9"/>
        <color rgb="FFFF0000"/>
        <rFont val="Calibri"/>
        <family val="2"/>
        <scheme val="minor"/>
      </rPr>
      <t xml:space="preserve"> Need to check</t>
    </r>
  </si>
  <si>
    <t>Discussion Pending</t>
  </si>
  <si>
    <r>
      <t>Display Enrolled Services .</t>
    </r>
    <r>
      <rPr>
        <sz val="9"/>
        <color rgb="FFFF0000"/>
        <rFont val="Calibri"/>
        <family val="2"/>
        <scheme val="minor"/>
      </rPr>
      <t xml:space="preserve"> Need to check</t>
    </r>
  </si>
  <si>
    <t>T39</t>
  </si>
  <si>
    <t>A030</t>
  </si>
  <si>
    <t>Misc</t>
  </si>
  <si>
    <t>Misc1</t>
  </si>
  <si>
    <t>T40</t>
  </si>
  <si>
    <t>A031</t>
  </si>
  <si>
    <t>Misc2</t>
  </si>
  <si>
    <t>T41</t>
  </si>
  <si>
    <t>A032</t>
  </si>
  <si>
    <t>Misc3</t>
  </si>
  <si>
    <t>T42</t>
  </si>
  <si>
    <t>A033</t>
  </si>
  <si>
    <t>Misc4</t>
  </si>
  <si>
    <t>T43</t>
  </si>
  <si>
    <t>A034</t>
  </si>
  <si>
    <t>Misc5</t>
  </si>
  <si>
    <t>T44</t>
  </si>
  <si>
    <t>A035</t>
  </si>
  <si>
    <t>Misc6</t>
  </si>
  <si>
    <t>T45</t>
  </si>
  <si>
    <t>A036</t>
  </si>
  <si>
    <t>Misc7</t>
  </si>
  <si>
    <t>T46</t>
  </si>
  <si>
    <t>A037</t>
  </si>
  <si>
    <t>Misc8</t>
  </si>
  <si>
    <t>T47</t>
  </si>
  <si>
    <t>A038</t>
  </si>
  <si>
    <t>Misc9</t>
  </si>
  <si>
    <t>T48</t>
  </si>
  <si>
    <t>A039</t>
  </si>
  <si>
    <t>Misc10</t>
  </si>
  <si>
    <t>T49</t>
  </si>
  <si>
    <t>A040</t>
  </si>
  <si>
    <t>Misc11</t>
  </si>
  <si>
    <t>T50</t>
  </si>
  <si>
    <t>A041</t>
  </si>
  <si>
    <t>Misc12</t>
  </si>
  <si>
    <t>T51</t>
  </si>
  <si>
    <t>A042</t>
  </si>
  <si>
    <t>Misc13</t>
  </si>
  <si>
    <t>Pending Fields
Colaterals Held: LR Number, Location, Registration Details
Valuation Details: Date of Vauation, OMV, FSV &amp; Charge Amount</t>
  </si>
  <si>
    <t>Facility Expiry date
Monthly Turn Over
Overdraft Utlisation
Provision</t>
  </si>
  <si>
    <t>Exemption Waivers
Date of Insured
Insured Amount
Insurance Company
Expiry Date</t>
  </si>
  <si>
    <t>Credit- DMS/LOS</t>
  </si>
  <si>
    <t>Abdul to share view from Vision the basis of CIF#.</t>
  </si>
  <si>
    <t>Not gone live yet.</t>
  </si>
  <si>
    <t>Discussion pending with DMS/LOS/Treasury system</t>
  </si>
  <si>
    <t>Decommisioned</t>
  </si>
  <si>
    <t>Vision does not have graph and CRM will not be able to produce graph on Live Data</t>
  </si>
  <si>
    <t>Details needs to be confirmed by Bank</t>
  </si>
  <si>
    <t>discussion pending</t>
  </si>
  <si>
    <t>discussion pending for product bootup</t>
  </si>
  <si>
    <t>As system is not developed yet.</t>
  </si>
  <si>
    <t>Post data cleanup details will appear correctly.</t>
  </si>
  <si>
    <t>through product- Pending from CRM</t>
  </si>
  <si>
    <t>through product: Need generic Emails and outlook server details for integration</t>
  </si>
  <si>
    <t>through product- Pending data from Finacle/SFE</t>
  </si>
  <si>
    <t>through product- Pending clarity from Bank</t>
  </si>
  <si>
    <t>through product- Pending SMS Gateway details</t>
  </si>
  <si>
    <t>through product- Pending Bank's requirement</t>
  </si>
  <si>
    <t>through product- Pending AD authentication Details</t>
  </si>
  <si>
    <t>Pending with CRM- Pending Discussion with Champions</t>
  </si>
  <si>
    <t>T129</t>
  </si>
  <si>
    <t>T130</t>
  </si>
  <si>
    <t>Customer- Info</t>
  </si>
  <si>
    <t>Financial Covenants, Director Share Holders</t>
  </si>
  <si>
    <t>Row Labels</t>
  </si>
  <si>
    <t>(blank)</t>
  </si>
  <si>
    <t>Grand Total</t>
  </si>
  <si>
    <t>Integration Touchpoint Ref#</t>
  </si>
  <si>
    <t>Account ; Abdul will provide view and to be shown on account 360.</t>
  </si>
  <si>
    <t>Account ; Abdul will provide view and to be shown on account 360</t>
  </si>
  <si>
    <t>Abdul will provide view and to shown on account 360</t>
  </si>
  <si>
    <t xml:space="preserve">Account </t>
  </si>
  <si>
    <t xml:space="preserve">Received as part of customer contact . In case of directors, name column will contain directors PIN,Email, passport etc. </t>
  </si>
  <si>
    <t>Report to be provided,
Abdul to check.</t>
  </si>
  <si>
    <t>Abdul to check and confirm whether relate to LOS or any other system etc.</t>
  </si>
  <si>
    <t>System will not use by monitoring team.Information is already avaialble in other system hence requirement is decommissioned</t>
  </si>
  <si>
    <t>decommissioned</t>
  </si>
  <si>
    <t>System will not use by monitoring team and information is already avaialble in other system hence requirement is decommissioned</t>
  </si>
  <si>
    <t>Abdul will provide the view same as earliest. Vw_clos_term_loan_accounts.Arrears  will be Unpaid principal plus unpaid interest.</t>
  </si>
  <si>
    <t>Abdul has provided the view.</t>
  </si>
  <si>
    <t>Abdul has provided the view.
This will be available on RM dashboard and RMCode need to arrives from CIF.</t>
  </si>
  <si>
    <t>LOS Pending</t>
  </si>
  <si>
    <t>Vision does not have graph and CRM can not generate the graph on the real time data from other sources.</t>
  </si>
  <si>
    <t>Market</t>
  </si>
  <si>
    <t>cash</t>
  </si>
  <si>
    <t>vw_fx_crm</t>
  </si>
  <si>
    <t>VW_CUST_PROFITABILITY_CRM</t>
  </si>
  <si>
    <t>Partial Received</t>
  </si>
  <si>
    <t>Product category &amp; products  mapping from SFE and Vision system</t>
  </si>
  <si>
    <t>CustName</t>
  </si>
  <si>
    <t>CustName, No.of Transactions,CurrencyType</t>
  </si>
  <si>
    <t>Buy_Currency</t>
  </si>
  <si>
    <t>CurrencyType</t>
  </si>
  <si>
    <t>No_Of_TXNS</t>
  </si>
  <si>
    <t>FX Volume</t>
  </si>
  <si>
    <t>Touch Point Description</t>
  </si>
  <si>
    <t>vw_cmg</t>
  </si>
  <si>
    <t>vw_cm</t>
  </si>
  <si>
    <t>AllMonthSUM based on mgt line code</t>
  </si>
  <si>
    <t>All Month SUM based on mgt line code</t>
  </si>
  <si>
    <t>Client borrowing financials at Customer level.. 
Non borrowing financials was deleted on 280518</t>
  </si>
  <si>
    <t>Arrears information at client Account level</t>
  </si>
  <si>
    <t>Arrears related show to in Account Holding</t>
  </si>
  <si>
    <t>Customer Creation in CRMNEXT  through bootup</t>
  </si>
  <si>
    <t>vm_cm</t>
  </si>
  <si>
    <t xml:space="preserve">Get below from Abdul :-
Nominee Details
Nominee Name
Nominee Contact No
Nominee Email Address
</t>
  </si>
  <si>
    <t>vm_cmg</t>
  </si>
  <si>
    <t xml:space="preserve">Fields info received but  view name is pending
</t>
  </si>
  <si>
    <t>1. Accounts Creation in CRMNEXT  through bootup</t>
  </si>
  <si>
    <t>Discussion pending with Analytics
Discussion pending with Campaign Landing Page Team.</t>
  </si>
  <si>
    <t>Discussion pending with Digital Factory Team.</t>
  </si>
  <si>
    <t>Display Banca assurance Details: View client portfolio</t>
  </si>
  <si>
    <t>Display Banca assurance Details: Defaulter on premium - Report</t>
  </si>
  <si>
    <t>Display Banca assurance Details-Policies with bank interest-report</t>
  </si>
  <si>
    <t>Customer - Info (Credit- Finacle)</t>
  </si>
  <si>
    <t>Account - Info (Credit- Finacle)</t>
  </si>
  <si>
    <t>Account - Info (Credit- LOS)</t>
  </si>
  <si>
    <t>DMS - Info</t>
  </si>
  <si>
    <t>DMS Info (Credit)</t>
  </si>
  <si>
    <t>security name</t>
  </si>
  <si>
    <t>price</t>
  </si>
  <si>
    <t>Notification of obligations falling due for payment</t>
  </si>
  <si>
    <t xml:space="preserve">Retrieve client obligations at a particular time for analysis purposes </t>
  </si>
  <si>
    <t>Notify RM where an account overdraws (especially when an LC bill is debited</t>
  </si>
  <si>
    <t>Customer 360: Reference Id, Currency, Amount, Maturity Date
Report: Customer Name, reference Id, Currency, Amount, Maturiy Date</t>
  </si>
  <si>
    <t>1&amp;2</t>
  </si>
  <si>
    <t>Pending discussion for report if it is there in Finacle system for RM wise report.</t>
  </si>
  <si>
    <t>Same as above</t>
  </si>
  <si>
    <t>Report same as above on the basis of a specified date</t>
  </si>
  <si>
    <t>Overdrawn and limit flooded report for the RM from finacle, and it exists as a report.</t>
  </si>
  <si>
    <t>T131</t>
  </si>
  <si>
    <t>Boot up/Increamental</t>
  </si>
  <si>
    <t xml:space="preserve">Prior Year Actual field updation on Customer
</t>
  </si>
  <si>
    <t>T132</t>
  </si>
  <si>
    <t xml:space="preserve">Nominee Detail updation on Customer </t>
  </si>
  <si>
    <t>Prior Year Actual Revenue (Ksh'm)  
Prior Year Actual Fee Income (Ksh'm)</t>
  </si>
  <si>
    <t>Nominee Details
Nominee Name
Nominee Contact No
Nominee Email Address</t>
  </si>
  <si>
    <t>ACCOUNT_NO</t>
  </si>
  <si>
    <t>CURRENCY</t>
  </si>
  <si>
    <t>ACCOUNT_CLASSIFICATION</t>
  </si>
  <si>
    <t>BALANCE_OUTSTANDING</t>
  </si>
  <si>
    <t>DISBURSED_AMOUNT</t>
  </si>
  <si>
    <t>UNPAID_PRINCIPAL</t>
  </si>
  <si>
    <t>UNPAID_INTEREST</t>
  </si>
  <si>
    <t>0055691</t>
  </si>
  <si>
    <t>0120055691401200</t>
  </si>
  <si>
    <t>WATCH</t>
  </si>
  <si>
    <t>0005134</t>
  </si>
  <si>
    <t>0020005134401209</t>
  </si>
  <si>
    <t>0055784</t>
  </si>
  <si>
    <t>0050055784401208</t>
  </si>
  <si>
    <t>DOUBTFUL</t>
  </si>
  <si>
    <t>0149501</t>
  </si>
  <si>
    <t>0380149501400001</t>
  </si>
  <si>
    <t>LOSS</t>
  </si>
  <si>
    <t>0094594</t>
  </si>
  <si>
    <t>0060094594401278</t>
  </si>
  <si>
    <t>0098010</t>
  </si>
  <si>
    <t>0010098010401202</t>
  </si>
  <si>
    <t>0047238</t>
  </si>
  <si>
    <t>0020047238401207</t>
  </si>
  <si>
    <t>0148414</t>
  </si>
  <si>
    <t>0400148414400013</t>
  </si>
  <si>
    <t>0074399</t>
  </si>
  <si>
    <t>0190074399401202</t>
  </si>
  <si>
    <t>INTEREST_OVERDUE</t>
  </si>
  <si>
    <t>PRINCIPLE_OVERDUE</t>
  </si>
  <si>
    <t>DAYS_IN_ARREARS</t>
  </si>
  <si>
    <t>0001014</t>
  </si>
  <si>
    <t>00100010141201</t>
  </si>
  <si>
    <t>0001030</t>
  </si>
  <si>
    <t>00100010301201</t>
  </si>
  <si>
    <t>0001031</t>
  </si>
  <si>
    <t>00100010311201</t>
  </si>
  <si>
    <t>00100010311202</t>
  </si>
  <si>
    <t>GBP</t>
  </si>
  <si>
    <t>00100010311203</t>
  </si>
  <si>
    <t>00100010311810</t>
  </si>
  <si>
    <t>0001033</t>
  </si>
  <si>
    <t>00100010331201</t>
  </si>
  <si>
    <t>0001034</t>
  </si>
  <si>
    <t>00100010341201</t>
  </si>
  <si>
    <t>0001038</t>
  </si>
  <si>
    <t>00100010380610</t>
  </si>
  <si>
    <t>Bank+CRM</t>
  </si>
  <si>
    <t>Ask</t>
  </si>
  <si>
    <t>Bank</t>
  </si>
  <si>
    <t>Bank's admin team to provide IOPS report from production SAN.</t>
  </si>
  <si>
    <t>Bank to provide One Network user with admin and IIS access rights. This user should be accessible from all CRM related servers</t>
  </si>
  <si>
    <t>All Firewall Access and needed Port Opening to be handled by Bank's Admin Team.</t>
  </si>
  <si>
    <t>Troubleshooting for network,hardware, OS etc. on all servers should be handled by Bank's Server Admin team.</t>
  </si>
  <si>
    <t>Schema Creation &amp; Restoration, DB/Schema Import/Export, DB Hardening and DB configuration should be handled by Bank's admin team.</t>
  </si>
  <si>
    <t>Provided wsdl defination, input , output xml, Return parameters, sample XML etc. for every realtime integration touch point.
Parameters should be in simplest form XML/String and not in complex i.e. ref, object should not be there.</t>
  </si>
  <si>
    <t>Bank + CRM</t>
  </si>
  <si>
    <t>Recommendation</t>
  </si>
  <si>
    <t>Access to dev/uat environement from India is required by 13th June for testing integration touh points. Please share any challenge wrt security or bank policy with CRMnext by 25th May 2018.</t>
  </si>
  <si>
    <t>Refer First Year Volume and Five Year volume Sheet</t>
  </si>
  <si>
    <r>
      <t xml:space="preserve">1. Verify User and Data Volume mentioned in h/w specification sheet and shared by 30th May 2018. H/W sizing is directly linked to it.
2. Separate Reporting server for fetching heavy report so that performance of main application should not impact.
3. As best practise, seperate Development , SIT ,UAT , </t>
    </r>
    <r>
      <rPr>
        <b/>
        <sz val="11"/>
        <color theme="1"/>
        <rFont val="Calibri"/>
        <family val="2"/>
        <scheme val="minor"/>
      </rPr>
      <t xml:space="preserve">Preprod </t>
    </r>
    <r>
      <rPr>
        <sz val="11"/>
        <color theme="1"/>
        <rFont val="Calibri"/>
        <family val="2"/>
        <scheme val="minor"/>
      </rPr>
      <t xml:space="preserve">, Production environments should be kept for smooth production movements. </t>
    </r>
  </si>
  <si>
    <t>TimeLine</t>
  </si>
  <si>
    <t>Miscellaneous Points</t>
  </si>
  <si>
    <t>Check for no. of user license against standard and enterprise edition of oracle . Also the enterprise version of oracle support better performance in case of  consistent data growth.</t>
  </si>
  <si>
    <t>DR capacity will be same as that of DC in terms of user concurrency and data volume</t>
  </si>
  <si>
    <t>As mentioned in above table , currency will be 60 including mobile as well as desktop users.</t>
  </si>
  <si>
    <t xml:space="preserve">As mentioned in above table , Prospects and customers cumulative volume will be 92000  in first year </t>
  </si>
  <si>
    <t>As mentioned in above table, Leads and deals cumulative volume will be 6000 in first year.</t>
  </si>
  <si>
    <t>Kindly confirm below asumptions</t>
  </si>
  <si>
    <t>Assuming 6 Campaigns at the end of 1st year  with 14% growth rate (with 4 history record)</t>
  </si>
  <si>
    <t>Number of Campaigns</t>
  </si>
  <si>
    <t>Assuming 3 product holdings at the end of 1st year (with 4 history record)</t>
  </si>
  <si>
    <t>Number of Product Holdings per Customer</t>
  </si>
  <si>
    <t>Assuming 2 activity at the end of 1st year  with 20% growth rate (with 4 history record)</t>
  </si>
  <si>
    <t>Number of Activities (meetings/ calls/ emails) per lead</t>
  </si>
  <si>
    <t>Assuming 92000 customers at the end of 1st year  with 20% growth rate (with 4 history record)</t>
  </si>
  <si>
    <t>Number of Customers</t>
  </si>
  <si>
    <t>Assuming 6000 leads at the end of 1st year  with 20% growth rate (with 4 history record)</t>
  </si>
  <si>
    <t>Number of Leads</t>
  </si>
  <si>
    <t>60  concurrent Users at the end of 1st year with 10% YOY growth rate.</t>
  </si>
  <si>
    <t>Number of concurrent users</t>
  </si>
  <si>
    <t>300  Named Users at the end of 1st year with 10% YOY growth rate.</t>
  </si>
  <si>
    <t>Total Number of named Users</t>
  </si>
  <si>
    <t>Assumption</t>
  </si>
  <si>
    <t>End of 1st year</t>
  </si>
  <si>
    <t>Assumptions for sizing</t>
  </si>
  <si>
    <t>S. No.</t>
  </si>
  <si>
    <t>As mentioned in above table , user currency will be 90 including mobile as well as desktop users.</t>
  </si>
  <si>
    <t xml:space="preserve">As mentioned in above table , Prospects and customers cumulative volume will be 190800  in fifth year </t>
  </si>
  <si>
    <t>As mentioned in above table, Leads and deals cumulative volume will be 12500 in fifth year</t>
  </si>
  <si>
    <t>Assuming 5 product holdings at the end of 5th year (with 4 history record)</t>
  </si>
  <si>
    <t>End of 5th year</t>
  </si>
  <si>
    <t>Bank need to share VAPT and Application Security norms of bank with CRMnext by 25th May 2018 for review by CRM product team.</t>
  </si>
  <si>
    <t>Deployment of CRM application and corresponfing services on app server will be owned by CRMNEXT in first time. From next time , Bank infra time will do this activity.</t>
  </si>
  <si>
    <t>Load balancing configuration , SSL certificate installation , DNS service configuration , Reverse Proxy coniguration , any server related configuration should be done by bank. 
CRM will deploy the build on provided app servers on localhost . 
For any Window/Ldap configuration , CRM will confirm the settings in deployed CRM application file only.</t>
  </si>
  <si>
    <t>Load Testing execution on production equivalent servers to be performed by Bank's admin team before one month of GoLive and share the performance bottleneck's (CRM methods and worst queries if any). Bank infra will look into the issues except worst CRM methods and worst CRM queries.
Before running load testing ,CRMnext confimation is required to validate needed settings.</t>
  </si>
  <si>
    <t>received</t>
  </si>
  <si>
    <t>For CASA Arrears is different , Term loan different.. DAYS_IN_ARREARS</t>
  </si>
  <si>
    <t>Date_submitted+time_taken_days for staus='closed' Vw_Complaints</t>
  </si>
  <si>
    <t>currency_rates_daily</t>
  </si>
  <si>
    <t>currency,rate1 to rate31, year_month</t>
  </si>
  <si>
    <t>Not Needed</t>
  </si>
  <si>
    <t>Template to share by CRM</t>
  </si>
  <si>
    <t>DG Onboarding</t>
  </si>
  <si>
    <t>Budgeting</t>
  </si>
  <si>
    <t>Functinal details received to Mainakh</t>
  </si>
  <si>
    <t>Schm_Desc</t>
  </si>
  <si>
    <t>vw_crm_complaints</t>
  </si>
  <si>
    <t>There is no Arrear Flag in view , If account exist for CIF then there is arrear otherwise not so update flag accordingly.</t>
  </si>
  <si>
    <t>vw_clos_term_loan_accounts , VW_CLOS_OA_CONDUCT</t>
  </si>
  <si>
    <t>Unpaid_Principal+unpaidinterest , Need to confirm from business wheher combined field to taken or separate for principal and interest.
interest_overdue and principle_overdue from vw_CLOS_OA_CONDUCT</t>
  </si>
  <si>
    <t>Unpaid_Principal+unpaidinterest
interest_overdue and principle_overdue from vw_CLOS_OA_CONDUCT</t>
  </si>
  <si>
    <t>CurrentDate-DAYS_IN_ARREARS</t>
  </si>
  <si>
    <t>Abdul will check criteria this from transaction data .</t>
  </si>
  <si>
    <t>Abdul will check criteria for Last Payment Received On this from transaction data .</t>
  </si>
  <si>
    <t>vw_cpt</t>
  </si>
  <si>
    <t xml:space="preserve">Customer Creation in CRMNEXT  through bootup
</t>
  </si>
  <si>
    <t xml:space="preserve">Arrears related show to in Account Holding.
CRM will show at customer level so rollup at customer level.. Real time mashup </t>
  </si>
  <si>
    <t>Vw_htd and vw_dtd</t>
  </si>
  <si>
    <t>Pending Fields:
Prior Year Actual Revenue (Ksh'm) (G023999+G024999)
select new coumn from VW_CUST_PROFITABILITY_CRM  where MGT_LINE  in('G023999','G024999') and year =currentyear-1 and customer_id=cusid,
Prior Year Actual Fee Income (Ksh'm)-Total Non Interest Income from profitability view, BalType-3, G024999
select new coumn from VW_CUST_PROFITABILITY_CRM  where MGT_LINE ='G024999' and year=currentyear-1
and customer_id=custid
Abdul will provide new column for SUM of all month.
This will update once in year..</t>
  </si>
  <si>
    <t xml:space="preserve">Both fields mapping and view are pending.
Charity will provide .
</t>
  </si>
  <si>
    <t xml:space="preserve">Get below from Abdul and put in separate touch point :-
Nominee Details
Nominee Name
Nominee Contact No
Nominee Email Address
</t>
  </si>
  <si>
    <t>Currently added as separate touch point</t>
  </si>
  <si>
    <t>scheme description is look up values. vw_products_crm_fin</t>
  </si>
  <si>
    <t xml:space="preserve">Date wise rate will be provided as separate column </t>
  </si>
  <si>
    <t>currency,rate1 to 
rate31, year_month</t>
  </si>
  <si>
    <t>The next best product currently won't be there in Corporate, but will be there for Individual process</t>
  </si>
  <si>
    <t>Kishen/Fred/CRMNEXT</t>
  </si>
  <si>
    <t>There will be manual closure for deals and there won't be "Security Perfection" status code with respect to product categories other than Trade Finance, Credit and Asset Finance. To be confirmed with the segment heads.</t>
  </si>
  <si>
    <t>Relationship Analyst will have the right to create a deal and complete the life cycle for the deal as well on behalf of the RM. However, the originator will be manually selected at the deal creation page by the RA.</t>
  </si>
  <si>
    <t>For the Import part there should be a Source system and a source system ID in csv</t>
  </si>
  <si>
    <t>CTI integration is an ask from the Call Center team. Need to know the parameters required for CTI for the lead creation in CRMNEXT.
Call center team to  discuss the integration plan for the inbound calls through CISCO</t>
  </si>
  <si>
    <t>Joey/CRMNEXT</t>
  </si>
  <si>
    <t>For Customer 360, to check if it can be a standalone and can be viewed directly on the summary page.</t>
  </si>
  <si>
    <t>There will not be any outbound calls for lead creation through CRMNEXT.
The Call center team need to login to CRMNEXT to create the campaign related leads as well.</t>
  </si>
  <si>
    <t xml:space="preserve">The Call center team will not be able to edit the Customer through Customer 360. </t>
  </si>
  <si>
    <t>While creating a lead the call center team will search and pick the branch for the NTB leads and the assignment of the lead will be automatic. Based on the logic of product and branch.</t>
  </si>
  <si>
    <t>There will be a view for the Call Center team to see the open leads which were created by them</t>
  </si>
  <si>
    <t>A jazzy landing page should be made available for the segment head which would include:
Top 10 deals for the RM
Top 10 RM performances
Top 10 Revenue Accounts</t>
  </si>
  <si>
    <t>For Transactions, two views will  be available on the Customer 360 as:
Daily Transaction Data(DTD)
History Transaction Data(HTD)
For DTD: Based on the "CIF" the details will be fetched from VISION table 'v_DTD' and will be shown on the Customer 360 on the basis of realtime.
For HTD: Based on the ACID(Account Holding Number), "From Date" and "To Date" the details will be fetched from the table 'v_HTD' and will just override the details of DTD and the HTD details will be visible.</t>
  </si>
  <si>
    <t>Abdul/CRMNEXT</t>
  </si>
  <si>
    <t>General Account Management (GAM): To show the Product holdings and the account balances, will be handled by passing the CIF to VISION and the details will be fetched from there. This will be a view.</t>
  </si>
  <si>
    <t>Risk Management Partner field will be there on the Individual Customer 360 and will be editable.</t>
  </si>
  <si>
    <t>Bamidele/CRMNEXT</t>
  </si>
  <si>
    <t>Importance field will be added on leads creation page with values as:
Low
Medium
High</t>
  </si>
  <si>
    <t>Solution documents to be provided to the Risk team</t>
  </si>
  <si>
    <t>Kishen/Bamidele/CRMNEXT</t>
  </si>
  <si>
    <t>UTTRP(User Team Territory Role Products) Mapping to be provided with lookup values for all processes.</t>
  </si>
  <si>
    <t>There will be no integration with Iclick, however for that CRMNEXT will integrate with Omnichannel</t>
  </si>
  <si>
    <t>Chhanda Mishra</t>
  </si>
  <si>
    <t>Decision on Account planning sheet pending with finance</t>
  </si>
  <si>
    <t>CRMNEXT to share the template for the lookup and other masters with Abdul, Charity</t>
  </si>
  <si>
    <t>For customer onboarding, CRM will integrate with DMS/Digital Factory for all the systems such as Finacle, LOS, Treasury, Bancassurance, Cards, Innova etc through realtime integration. The Digital Factory team will massage the data and send to the respective systems.
For Account On boarding, CRMNEXT will integrate with digital factory and corresponding MOM has been circulated.</t>
  </si>
  <si>
    <t>Same columns as deal pipeline report</t>
  </si>
  <si>
    <t>Top 10 RM performers</t>
  </si>
  <si>
    <t>Top 10 revenue accounts</t>
  </si>
  <si>
    <r>
      <t xml:space="preserve">Come up with Integration touch point list and to mark preferred mode of Integration (to decide Realtime and Batch mode). The list will contain following columns
1. Touch Points description
2. What details of touch points to be covered
3. </t>
    </r>
    <r>
      <rPr>
        <sz val="11"/>
        <color rgb="FF3333FF"/>
        <rFont val="Calibri"/>
        <family val="2"/>
        <scheme val="minor"/>
      </rPr>
      <t>Pain/Challenge</t>
    </r>
    <r>
      <rPr>
        <sz val="11"/>
        <color rgb="FFFFFF00"/>
        <rFont val="Calibri"/>
        <family val="2"/>
        <scheme val="minor"/>
      </rPr>
      <t xml:space="preserve">s </t>
    </r>
    <r>
      <rPr>
        <sz val="11"/>
        <color theme="1"/>
        <rFont val="Calibri"/>
        <family val="2"/>
        <scheme val="minor"/>
      </rPr>
      <t>for getting details from other systems
4. e</t>
    </r>
    <r>
      <rPr>
        <sz val="11"/>
        <color rgb="FF3333FF"/>
        <rFont val="Calibri"/>
        <family val="2"/>
        <scheme val="minor"/>
      </rPr>
      <t>xpected time lin</t>
    </r>
    <r>
      <rPr>
        <sz val="11"/>
        <color theme="1"/>
        <rFont val="Calibri"/>
        <family val="2"/>
        <scheme val="minor"/>
      </rPr>
      <t xml:space="preserve">e 
5. </t>
    </r>
    <r>
      <rPr>
        <sz val="11"/>
        <color rgb="FF3333FF"/>
        <rFont val="Calibri"/>
        <family val="2"/>
        <scheme val="minor"/>
      </rPr>
      <t>Feasibility to be done o</t>
    </r>
    <r>
      <rPr>
        <sz val="11"/>
        <color theme="1"/>
        <rFont val="Calibri"/>
        <family val="2"/>
        <scheme val="minor"/>
      </rPr>
      <t>n current or new system</t>
    </r>
  </si>
  <si>
    <t>Decision to confirm</t>
  </si>
  <si>
    <t>The customer 360 integration with Finacle is through Vision. Also, lead to customer onboarding with Finacle is through Digital Factory. Hence, the change of Finacle upgrade 7 to 10 version will be handled in Vision as well as Digital factory.</t>
  </si>
  <si>
    <t xml:space="preserve">Wallet Sizing- Do not refer to excel sheet. The demo will be arranged on web version of account planning tool and needs to consider the same to complete wallet sizing.
No wallet sharing in CRM. The revenue calculation will be handled at deal level based on formulae shared by Bank. </t>
  </si>
  <si>
    <t xml:space="preserve">The logic to identify calling list will be provided by bank. </t>
  </si>
  <si>
    <t>It will be 10 calls in round robin manner for all customers belonging to RM within Segment.</t>
  </si>
  <si>
    <t>3 bundle details have been shared by Bank.</t>
  </si>
  <si>
    <t>CRM confirmed, it is possible in CRMNEXT product.</t>
  </si>
  <si>
    <t>Product wise notification will be provided on Save of record based on status code.
Awaiting product wise input from Bank.</t>
  </si>
  <si>
    <t>Bank has shared the needed parameters for the next best product.</t>
  </si>
  <si>
    <t>Agreed by all.</t>
  </si>
  <si>
    <t xml:space="preserve">Details of Campaign integration have been included in solution approach document. </t>
  </si>
  <si>
    <t>Bank has shared the needed details.</t>
  </si>
  <si>
    <t>Details received from Vision.</t>
  </si>
  <si>
    <t>Consensus not arrived on expected Income calculation to be send in Vision or calculated in Vision.</t>
  </si>
  <si>
    <t>Awaiting details from Digital Factory.</t>
  </si>
  <si>
    <t>Received from Bank/Fredrick.</t>
  </si>
  <si>
    <t>Not needed as per proposed solution.</t>
  </si>
  <si>
    <t>All the customers having same group CIF will be shown together on Corporate 360.</t>
  </si>
  <si>
    <t>Details provided by Kishen.</t>
  </si>
  <si>
    <t>Count of Sr#</t>
  </si>
  <si>
    <t>Count of SR No</t>
  </si>
  <si>
    <t>Report Formats</t>
  </si>
  <si>
    <t>For Deals process, there will be no source of origiation. The RM will directly create it via UI.</t>
  </si>
  <si>
    <t>IDR MOM Points</t>
  </si>
  <si>
    <t>Integration Touch Point List</t>
  </si>
  <si>
    <t>Deal ID</t>
  </si>
  <si>
    <t>Deal Amount</t>
  </si>
  <si>
    <t>Projected I&amp;M share of Wallet</t>
  </si>
  <si>
    <t>Expected Revenue</t>
  </si>
  <si>
    <t>Pain/Challenge</t>
  </si>
  <si>
    <t>Expected Timeline</t>
  </si>
  <si>
    <t>Feasibility</t>
  </si>
  <si>
    <t>Deal Status</t>
  </si>
  <si>
    <t>Related Deals on the Corporate 360</t>
  </si>
  <si>
    <t>TL101</t>
  </si>
  <si>
    <t>TL102</t>
  </si>
  <si>
    <t>Term Loans</t>
  </si>
  <si>
    <t>IP101</t>
  </si>
  <si>
    <t>INSURANCE PREMIUM</t>
  </si>
  <si>
    <t>Overdrafts</t>
  </si>
  <si>
    <t>DIASPORA</t>
  </si>
  <si>
    <t xml:space="preserve">DEAL FACILITATION </t>
  </si>
  <si>
    <t>DIASPORA INSURANCE</t>
  </si>
  <si>
    <t>LETTER OF GUARANTEE</t>
  </si>
  <si>
    <t>LETTER OF CREDIT</t>
  </si>
  <si>
    <t>DB501</t>
  </si>
  <si>
    <t>DEMAND BILLS OF EXCHANGE</t>
  </si>
  <si>
    <t>DB502</t>
  </si>
  <si>
    <t>BDA</t>
  </si>
  <si>
    <t>BILLS DISCOUNTED  ACCOUNT</t>
  </si>
  <si>
    <t>BL101</t>
  </si>
  <si>
    <t>BILLS DISCOUNTED</t>
  </si>
  <si>
    <t>HP101</t>
  </si>
  <si>
    <t>HP Loan</t>
  </si>
  <si>
    <t>HIRE PURCHASE LOAN</t>
  </si>
  <si>
    <t>TD101</t>
  </si>
  <si>
    <t>CD102</t>
  </si>
  <si>
    <t>Call Deposits</t>
  </si>
  <si>
    <t>RD102</t>
  </si>
  <si>
    <t>SB102</t>
  </si>
  <si>
    <t>RD101</t>
  </si>
  <si>
    <t>Business Transaction</t>
  </si>
  <si>
    <t xml:space="preserve">BUSINESS SAPPHIRE </t>
  </si>
  <si>
    <t xml:space="preserve">BUSINESS BIASHARA </t>
  </si>
  <si>
    <t>ALPHA</t>
  </si>
  <si>
    <t>SAVANNAH</t>
  </si>
  <si>
    <t>BT114</t>
  </si>
  <si>
    <t>CHAMA ACCOUNT</t>
  </si>
  <si>
    <t>BUSINESS SAPPHIRE FCY</t>
  </si>
  <si>
    <t>FC102</t>
  </si>
  <si>
    <t>BUSINESS SAPPHIRE FCY W/O CHQ BK</t>
  </si>
  <si>
    <t>MG101</t>
  </si>
  <si>
    <t>MARGIN ACCOUNTS</t>
  </si>
  <si>
    <t>DIASPORA ONLINE PAYMENT</t>
  </si>
  <si>
    <t>NOBLE ACCOUNT</t>
  </si>
  <si>
    <t>CROP INSURANCE</t>
  </si>
  <si>
    <t>CONTRACTORS ALL RISKS</t>
  </si>
  <si>
    <t>MOTOR TRADE</t>
  </si>
  <si>
    <t>MOTOR CYCLE</t>
  </si>
  <si>
    <t>GOLFERS INSURANCE</t>
  </si>
  <si>
    <t>CREDIT CARDS</t>
  </si>
  <si>
    <t>PROPERTY TERRORISM</t>
  </si>
  <si>
    <t>BURGLARY</t>
  </si>
  <si>
    <t>DIRECTORS &amp; OFFICERS LIABILITY</t>
  </si>
  <si>
    <t>PUBLIC LIABILITY INSURANCE</t>
  </si>
  <si>
    <t>WORKMENS COMPENSATION ACT</t>
  </si>
  <si>
    <t>WIBA PLUS</t>
  </si>
  <si>
    <t>EMPLOYERS LIABILITY INSURANCE</t>
  </si>
  <si>
    <t>CONTRACTUAL LEGAL LIABILITY</t>
  </si>
  <si>
    <t>PROFESSIONAL INDEMNITY</t>
  </si>
  <si>
    <t>ALL RISKS</t>
  </si>
  <si>
    <t>MARINE OPEN COVER</t>
  </si>
  <si>
    <t>MARINE HULL</t>
  </si>
  <si>
    <t xml:space="preserve">MARINE CARGO </t>
  </si>
  <si>
    <t>CARRIERS LIABILITY</t>
  </si>
  <si>
    <t>INDUSTRIAL ALL RISKS</t>
  </si>
  <si>
    <t>MEDICAL INDIVIDUALS</t>
  </si>
  <si>
    <t>AFYA IMARA</t>
  </si>
  <si>
    <t>AFYA IMARA COUNTY</t>
  </si>
  <si>
    <t>MONEY</t>
  </si>
  <si>
    <t>FIDELITY GUARANTEE</t>
  </si>
  <si>
    <t>PERSONAL ACCIDENT</t>
  </si>
  <si>
    <t>GROUP PERSONAL ACCIDENT</t>
  </si>
  <si>
    <t>GOODS IN TRANSIT</t>
  </si>
  <si>
    <t>LIVESTOCK</t>
  </si>
  <si>
    <t>CUSTOMS BONDS</t>
  </si>
  <si>
    <t>CREDIT LIFE POLICY</t>
  </si>
  <si>
    <t>TRAVEL</t>
  </si>
  <si>
    <t>AMREF</t>
  </si>
  <si>
    <t>MORTGAGE PROTECTION POLICY-DAYS</t>
  </si>
  <si>
    <t>MORTGAGE PROTECTION POLICY-MONTHS</t>
  </si>
  <si>
    <t>MEDICAL CORPORATES</t>
  </si>
  <si>
    <t>ELECTRONIC EQUIPMENT</t>
  </si>
  <si>
    <t>GREEN HOUSE INSURANCE</t>
  </si>
  <si>
    <t>PETS</t>
  </si>
  <si>
    <t>GROUP LIFE</t>
  </si>
  <si>
    <t>POLITICAL VIOLENCE &amp; TERRORISM INSURANCE</t>
  </si>
  <si>
    <t>PLATE GLASS</t>
  </si>
  <si>
    <t>PERFORMANCE BOND</t>
  </si>
  <si>
    <t>GUARANTEE BONDS</t>
  </si>
  <si>
    <t>FIRE &amp; PERILS</t>
  </si>
  <si>
    <t>DOMESTIC PACKAGE</t>
  </si>
  <si>
    <t>FIRE CONSEQUENTIAL LOSS</t>
  </si>
  <si>
    <t>J CARE CLASSIC</t>
  </si>
  <si>
    <t>J CARE PREMIER</t>
  </si>
  <si>
    <t>J CARE ADVANCED</t>
  </si>
  <si>
    <t>J CARE EXECUTIVE</t>
  </si>
  <si>
    <t>J CARE ROYAL</t>
  </si>
  <si>
    <t>BUSINESS INTERUPTION</t>
  </si>
  <si>
    <t>MACHINERY BREAKDOWN</t>
  </si>
  <si>
    <t>SMEs BUSINESS COMBINED</t>
  </si>
  <si>
    <t>BID BOND</t>
  </si>
  <si>
    <t>BANKER'S BLANKET</t>
  </si>
  <si>
    <t>WORK PERMIT BOND</t>
  </si>
  <si>
    <t>INDIVIDUAL PENSION</t>
  </si>
  <si>
    <t>GROUP PENSION</t>
  </si>
  <si>
    <t>EDUCATION POLICY</t>
  </si>
  <si>
    <t>ENDOWMENT POLICY</t>
  </si>
  <si>
    <t>KEYMAN INSURANCE</t>
  </si>
  <si>
    <t>UNIT LINKED</t>
  </si>
  <si>
    <t>FAMILY LIFE POLICY</t>
  </si>
  <si>
    <t>FUNERAL EXPENSES POLICY</t>
  </si>
  <si>
    <t>MOTOR PSV</t>
  </si>
  <si>
    <t>MOTOR COMMERCIAL SCHOOL BUS</t>
  </si>
  <si>
    <t>MACHINERY BREAKDOWN CONSEQUENTIAL LOSS</t>
  </si>
  <si>
    <t>ERECTION ALL RISKS</t>
  </si>
  <si>
    <t>CONTRACTORS PLANT AND MACHINERY</t>
  </si>
  <si>
    <t>MOTOR PRIVATE</t>
  </si>
  <si>
    <t>MOTOR COMMERCIAL-OWN GOODS</t>
  </si>
  <si>
    <t>MOTOR COMMERCIAL-GENERAL CARTAGE</t>
  </si>
  <si>
    <t>MOTOR COMMERCIAL-TANKER</t>
  </si>
  <si>
    <t>MOTOR COMMERCIAL-SPECIAL VEHICLES</t>
  </si>
  <si>
    <t>AVIATION HULL</t>
  </si>
  <si>
    <t>SANLAM LAST EXP</t>
  </si>
  <si>
    <t>CAM-ST</t>
  </si>
  <si>
    <t>Sales Team Campaign</t>
  </si>
  <si>
    <r>
      <t>a.</t>
    </r>
    <r>
      <rPr>
        <sz val="7"/>
        <color rgb="FF000000"/>
        <rFont val="Times New Roman"/>
        <family val="1"/>
      </rPr>
      <t xml:space="preserve">    </t>
    </r>
    <r>
      <rPr>
        <b/>
        <sz val="10"/>
        <color rgb="FF000000"/>
        <rFont val="Verdana"/>
        <family val="2"/>
      </rPr>
      <t xml:space="preserve">Leads: Create, </t>
    </r>
    <r>
      <rPr>
        <sz val="10"/>
        <color rgb="FF000000"/>
        <rFont val="Verdana"/>
        <family val="2"/>
      </rPr>
      <t>Modify, View</t>
    </r>
    <r>
      <rPr>
        <b/>
        <sz val="10"/>
        <color rgb="FF000000"/>
        <rFont val="Verdana"/>
        <family val="2"/>
      </rPr>
      <t xml:space="preserve"> </t>
    </r>
  </si>
  <si>
    <r>
      <t>b.</t>
    </r>
    <r>
      <rPr>
        <sz val="7"/>
        <color rgb="FF000000"/>
        <rFont val="Times New Roman"/>
        <family val="1"/>
      </rPr>
      <t xml:space="preserve">    </t>
    </r>
    <r>
      <rPr>
        <b/>
        <sz val="10"/>
        <color rgb="FF000000"/>
        <rFont val="Verdana"/>
        <family val="2"/>
      </rPr>
      <t xml:space="preserve">Customer 360: </t>
    </r>
    <r>
      <rPr>
        <sz val="10"/>
        <color rgb="FF000000"/>
        <rFont val="Verdana"/>
        <family val="2"/>
      </rPr>
      <t>View</t>
    </r>
  </si>
  <si>
    <t>CAM-MH</t>
  </si>
  <si>
    <t>Marketing Head</t>
  </si>
  <si>
    <t>CCE</t>
  </si>
  <si>
    <t>Call Centre Executive</t>
  </si>
  <si>
    <r>
      <t>a.</t>
    </r>
    <r>
      <rPr>
        <sz val="7"/>
        <color rgb="FF000000"/>
        <rFont val="Times New Roman"/>
        <family val="1"/>
      </rPr>
      <t xml:space="preserve">    </t>
    </r>
    <r>
      <rPr>
        <b/>
        <sz val="10"/>
        <color rgb="FF000000"/>
        <rFont val="Verdana"/>
        <family val="2"/>
      </rPr>
      <t xml:space="preserve">Leads: Create, </t>
    </r>
    <r>
      <rPr>
        <sz val="10"/>
        <color rgb="FF000000"/>
        <rFont val="Verdana"/>
        <family val="2"/>
      </rPr>
      <t>Modify, View</t>
    </r>
  </si>
  <si>
    <r>
      <t>a.</t>
    </r>
    <r>
      <rPr>
        <b/>
        <sz val="7"/>
        <color rgb="FF000000"/>
        <rFont val="Times New Roman"/>
        <family val="1"/>
      </rPr>
      <t xml:space="preserve">    </t>
    </r>
    <r>
      <rPr>
        <b/>
        <sz val="10"/>
        <color rgb="FF000000"/>
        <rFont val="Verdana"/>
        <family val="2"/>
      </rPr>
      <t xml:space="preserve">Leads: </t>
    </r>
    <r>
      <rPr>
        <sz val="10"/>
        <color rgb="FF000000"/>
        <rFont val="Verdana"/>
        <family val="2"/>
      </rPr>
      <t>Modify, View</t>
    </r>
  </si>
  <si>
    <r>
      <t>b.</t>
    </r>
    <r>
      <rPr>
        <b/>
        <sz val="7"/>
        <color rgb="FF000000"/>
        <rFont val="Times New Roman"/>
        <family val="1"/>
      </rPr>
      <t xml:space="preserve">    </t>
    </r>
    <r>
      <rPr>
        <b/>
        <sz val="10"/>
        <color rgb="FF000000"/>
        <rFont val="Verdana"/>
        <family val="2"/>
      </rPr>
      <t xml:space="preserve">Customer 360: </t>
    </r>
    <r>
      <rPr>
        <sz val="10"/>
        <color rgb="FF000000"/>
        <rFont val="Verdana"/>
        <family val="2"/>
      </rPr>
      <t>View</t>
    </r>
  </si>
  <si>
    <r>
      <t>c.</t>
    </r>
    <r>
      <rPr>
        <b/>
        <sz val="7"/>
        <color rgb="FF000000"/>
        <rFont val="Times New Roman"/>
        <family val="1"/>
      </rPr>
      <t xml:space="preserve">    </t>
    </r>
    <r>
      <rPr>
        <b/>
        <sz val="10"/>
        <color rgb="FF000000"/>
        <rFont val="Verdana"/>
        <family val="2"/>
      </rPr>
      <t xml:space="preserve">Views: </t>
    </r>
    <r>
      <rPr>
        <sz val="10"/>
        <color rgb="FF000000"/>
        <rFont val="Verdana"/>
        <family val="2"/>
      </rPr>
      <t>View</t>
    </r>
  </si>
  <si>
    <t>Values as:</t>
  </si>
  <si>
    <t>1. Mr.</t>
  </si>
  <si>
    <t>2. Mrs.</t>
  </si>
  <si>
    <t>3. Ms.</t>
  </si>
  <si>
    <t>4. Mstr.</t>
  </si>
  <si>
    <t>5. Dr.</t>
  </si>
  <si>
    <t>6. Eng.</t>
  </si>
  <si>
    <t>7. Hon.</t>
  </si>
  <si>
    <t>8. Prof.</t>
  </si>
  <si>
    <t>No most people have 3 names</t>
  </si>
  <si>
    <t>1. Email</t>
  </si>
  <si>
    <t>2. Phone</t>
  </si>
  <si>
    <r>
      <t>Lead Rating</t>
    </r>
    <r>
      <rPr>
        <sz val="8"/>
        <color theme="1"/>
        <rFont val="Calibri"/>
        <family val="2"/>
        <scheme val="minor"/>
      </rPr>
      <t> </t>
    </r>
  </si>
  <si>
    <t>Normal</t>
  </si>
  <si>
    <t>Warm</t>
  </si>
  <si>
    <t>Hot</t>
  </si>
  <si>
    <t>Cold</t>
  </si>
  <si>
    <t>1. Client calls</t>
  </si>
  <si>
    <t>2. Client Physical visits</t>
  </si>
  <si>
    <t>3. RM own prospecting</t>
  </si>
  <si>
    <t>4. Referrals from CIB</t>
  </si>
  <si>
    <t>5. Referrals from BB</t>
  </si>
  <si>
    <t>6. Referral from PB</t>
  </si>
  <si>
    <t>7. Referrals from Customer</t>
  </si>
  <si>
    <t>8. Referrals from Call Centre</t>
  </si>
  <si>
    <t>9. Referrals from Asset Finance</t>
  </si>
  <si>
    <t>10. Referrals from Bancassurance</t>
  </si>
  <si>
    <t>11. Referrals from Marketing</t>
  </si>
  <si>
    <t>12. Analytics</t>
  </si>
  <si>
    <t>13. Inactive Accounts – Dormant</t>
  </si>
  <si>
    <t>14. Others</t>
  </si>
  <si>
    <t>No?</t>
  </si>
  <si>
    <t>No, may be applicable for NTB</t>
  </si>
  <si>
    <t>No as long as no lead without ID</t>
  </si>
  <si>
    <t>1. High
2. Normal
3. Low</t>
  </si>
  <si>
    <t>Importance</t>
  </si>
  <si>
    <t>NFI</t>
  </si>
  <si>
    <t>Swaps</t>
  </si>
  <si>
    <t>Prepaid Safari Card</t>
  </si>
  <si>
    <t>Custodial Trading Account</t>
  </si>
  <si>
    <t>Custodian Current Account</t>
  </si>
  <si>
    <t>IMS Services</t>
  </si>
  <si>
    <t>Export Negotiation of Bills under LC</t>
  </si>
  <si>
    <t>Purchase Of Export Bills</t>
  </si>
  <si>
    <t>Export LC Confirmation</t>
  </si>
  <si>
    <t> Asset Finance/HP</t>
  </si>
  <si>
    <t> Delete</t>
  </si>
  <si>
    <t> Same as Term Loan</t>
  </si>
  <si>
    <t> Same as Overdraft</t>
  </si>
  <si>
    <t> Same as Bills Discounting</t>
  </si>
  <si>
    <t> Same as FX</t>
  </si>
  <si>
    <t> Formula to be shared</t>
  </si>
  <si>
    <t> Does not have a formula</t>
  </si>
  <si>
    <t> CASA</t>
  </si>
  <si>
    <t> Call Deposit</t>
  </si>
  <si>
    <t> Term Deposit</t>
  </si>
  <si>
    <t>CASA </t>
  </si>
  <si>
    <t> IMS</t>
  </si>
  <si>
    <t> Bills Discounting</t>
  </si>
  <si>
    <t> BG/SBLC</t>
  </si>
  <si>
    <t> 0.25%* Amount</t>
  </si>
  <si>
    <t>CLIENT Financials</t>
  </si>
  <si>
    <t>For Business banking and others segment will have 10 calling items in from of tasks with task source as calling</t>
  </si>
  <si>
    <t>Account master, opening balance and HTD(T-1),DTD(Today).. 
On the basis of CIF , we will show all the DTD transactions. On the basis of PK(Acid)/AccountNo and from and ToDate  will show all the HTD tranasactions at account level in mashup related object product fields
Vw_htd and vw_dtd  Field Name :- Trn_Amt, Acid,custid and trndate .. 
Final :- Sum balance amount in real time..</t>
  </si>
  <si>
    <t xml:space="preserve">VW_CUST_PROFITABILITY_CRM  </t>
  </si>
  <si>
    <t xml:space="preserve">Prior Year Actual field updation on Customer. Now part of T131
</t>
  </si>
  <si>
    <t xml:space="preserve">Prior Year Actual field updation on Customer.
Now part of T131
</t>
  </si>
  <si>
    <r>
      <rPr>
        <b/>
        <sz val="9"/>
        <color rgb="FF000000"/>
        <rFont val="Calibri"/>
        <family val="2"/>
        <scheme val="minor"/>
      </rPr>
      <t>Pending Fields:</t>
    </r>
    <r>
      <rPr>
        <sz val="9"/>
        <color rgb="FF000000"/>
        <rFont val="Calibri"/>
        <family val="2"/>
        <scheme val="minor"/>
      </rPr>
      <t xml:space="preserve">
Turnover (Ksh'm)
Operating profit  (Ksh'm)
Total debt  (Ksh'm)
Total Assets  (Ksh'm)
Total deposits (Ksh'm)
Gearing ratio
Cashflow cycle (days)
Market Value Figures</t>
    </r>
  </si>
  <si>
    <t xml:space="preserve">Field received and view name is vw_cpt :
Person_reltn_cust_id-
Person_reltn_name
Cust_Reltn_code
Only have Joint,company and partnership information.
</t>
  </si>
  <si>
    <t xml:space="preserve">Nominee Detail updation on Customer 
Now it is separate touch point T132 </t>
  </si>
  <si>
    <t>Derive is not present in core field lists. Derive changed to sch_desc now after discussion with Abdul.</t>
  </si>
  <si>
    <t xml:space="preserve">Fields info received but  view name is vw_crm_complaints.
</t>
  </si>
  <si>
    <t>Lead Bootup &amp; Incremental Leads through Batch.</t>
  </si>
  <si>
    <t>Deals through bootup.</t>
  </si>
  <si>
    <r>
      <t>Integration with analytics system
Campaign List and Email syndication.</t>
    </r>
    <r>
      <rPr>
        <sz val="9"/>
        <color rgb="FFFF0000"/>
        <rFont val="Calibri"/>
        <family val="2"/>
        <scheme val="minor"/>
      </rPr>
      <t xml:space="preserve"> : Lead Generation through webservice while receving message from Campaigns including Campaign Code as parameter from Source. Integration with analytics system, digital or landing page etc. Campaign List. Bank system will call CRMnext WebApi with campaign code/id as parameter so that created lead should be shown as lead created through campaign. Those campaign with same code should have been available in analytics also.</t>
    </r>
  </si>
  <si>
    <t>Reverse feedback Deal status update with source system Id(Real), other fields and update CIF and account no. in prospect to make customer.If rejected then rejected reason should be receive.</t>
  </si>
  <si>
    <t>Reverse feedback Lead status update with source system Id(Real) , other fields and update CIF and account no. in prospect to make customer.If rejected then rejected reason should be receive.</t>
  </si>
  <si>
    <t>Table details along with Product/Mgtline mapping pending. Need RM/Customer/Segment wise data.</t>
  </si>
  <si>
    <t>Table details along with Product/Mgtline mapping pending.
Need RM/Customer/Segment wise data.</t>
  </si>
  <si>
    <t>Budget Import..
Need RM/Customer/Segment wise data.</t>
  </si>
  <si>
    <t>Achievement Import..
Need RM/Customer/Segment wise data.</t>
  </si>
  <si>
    <t>List of Views,Fields and data are Pending</t>
  </si>
  <si>
    <t>List of Views,Fields and data are Pending
Need RM/Customer/Segment wise data.</t>
  </si>
  <si>
    <t>Logic Received</t>
  </si>
  <si>
    <t>CTS&amp;OtherSystem</t>
  </si>
  <si>
    <t>vw_cust_profitability_crm</t>
  </si>
  <si>
    <t>Table details along with Product/Mgtline mapping pending. View name is "vw_cust_profitability_crm" but fields are pending.</t>
  </si>
  <si>
    <t>It is user management. Field information is pending once CRM share common template.</t>
  </si>
  <si>
    <t>Miscellaneous integration touch points.</t>
  </si>
  <si>
    <t>SDG , Daily Task created on each RM on top 10 customers and when all customers cover then again start from first customer. It is for Corporate only.</t>
  </si>
  <si>
    <t xml:space="preserve">It should provide existing loans under the CIF : View Client Portfolio </t>
  </si>
  <si>
    <t>View Client Portfolio ,It should provide existing loans under the CIF</t>
  </si>
  <si>
    <t xml:space="preserve">View Client History,It should provide a list of Paid off Facilities </t>
  </si>
  <si>
    <t xml:space="preserve">It should provide a list of Paid off Facilities : View Client History </t>
  </si>
  <si>
    <t>It should provide list of applications pending approval/ decision making : View pending proposals</t>
  </si>
  <si>
    <t>View pending proposals,It should provide list of applications pending approval/ decision makin</t>
  </si>
  <si>
    <t>Customer IMS balances@Account Level.
Available in Account 360</t>
  </si>
  <si>
    <t>Customer IMS transaction account report@Account Level
Available in transaction 360.</t>
  </si>
  <si>
    <t>Balances.
Available in Account 360</t>
  </si>
  <si>
    <t>Escalation to be maintained in the Individual process similar to Group banking process.</t>
  </si>
  <si>
    <t>Bamedele</t>
  </si>
  <si>
    <t>Based on the sales team/marketing team/RM/CSO/DSE, they will have self assign check box from which the lead will be assigned to the self. Whereas, if  branch is selected and self assignment checkbox is not selected then it will be assigned based on the assigment logic pertaiing to preferred branch.product, rm/cso mapping.</t>
  </si>
  <si>
    <t>Reassignment if the users who own that lead do not take action within a specified time frame.</t>
  </si>
  <si>
    <t>Part of RFP review</t>
  </si>
  <si>
    <t>When a lead is assigned with the status code "New" then there will be a conditional aler which will be sent to the assigned to user.</t>
  </si>
  <si>
    <t>T133</t>
  </si>
  <si>
    <t>Accounts</t>
  </si>
  <si>
    <t>Product Catalogue for Customer 360</t>
  </si>
  <si>
    <t>Customer lien report
(Lien on equities and other securities)</t>
  </si>
  <si>
    <t>Customer valuation report
(Portfolio Total Holding and Valuations)</t>
  </si>
  <si>
    <t>Market reports
(NSE equities daily stock Price)</t>
  </si>
  <si>
    <t xml:space="preserve">Discussion Pending:
Portfolio Total Holding and Valuations.
(Need to check with Vendor on feasibility of sharing report on realtime with CRM)
</t>
  </si>
  <si>
    <t>Discussion Pending:
Lien on Equities and other securities,
(Need to check with Vendor on feasibility of sharing report on realtime with CRM)</t>
  </si>
  <si>
    <t>Pending PDF,
NSE equities daily stock Price,
(Manual Import of pdf will be provided on RM/PH partner landing pages. And it will not be a report)</t>
  </si>
  <si>
    <t>Cash flow projections
(Upcoming Payments)</t>
  </si>
  <si>
    <t>Discussion Pending:
Upcoming Payments</t>
  </si>
  <si>
    <t>Client Signing Mandate :
Name of Signatories
Mandate (Relationship i.e. Singly, Either or, Jointly)</t>
  </si>
  <si>
    <t>Client mandates
(Client Signing Mandate)</t>
  </si>
  <si>
    <t>Display outstanding obligations of the client at any one particular time/ or using previous day data on customer 360</t>
  </si>
  <si>
    <t>Reference Id, Currency, Amount, Maturity Date
Report: Customer Name, reference Id, Currency, Amount, Maturiy Date</t>
  </si>
  <si>
    <t>Pending discussion if there is report in Finacle system  RM wise.</t>
  </si>
  <si>
    <t>Pending discussion,
Overdrawn and limit flooded report for the RM from finacle, and it exists as a report.</t>
  </si>
  <si>
    <t>Customers details,
It should provide upto date customer details./ Per customer</t>
  </si>
  <si>
    <t>Customers details,
(It should provide upto date customer details./ Per customer)</t>
  </si>
  <si>
    <t>Monthly reported,
(It should provide upto date reports on the values and amount transacted during the entire month./Per Customer)</t>
  </si>
  <si>
    <t>Daily KPLC REPORTS,
(It should provide upto date daily kplc transactions amounts per client)</t>
  </si>
  <si>
    <t>Coaching Notification text with respect to campaign leads to be provided by Kapil as per business requirement</t>
  </si>
  <si>
    <t>FX Volume per Currency and USD equivalent ,
(Total FX Volume for each client in currency dealt and Total USD Equivalent @Account level)</t>
  </si>
  <si>
    <t>Total Profit/Loss(P&amp;L) in KES per client.
Fx Treasury- Target is as per Segment. CIB is treated as 2 segments .
Fx Treasury:  Vol/Customer, Vol/P&amp;L and Vol/Currency Aggregate: Reports will be pulled from Vision into CRMNext</t>
  </si>
  <si>
    <t>Total Profit/Loss(P&amp;L) in KES per client.
(Total FX Profit/Loss For each Client over a period of time (RMs Require deal breakdown - FX Profit/Loss per deal) @Account Level)</t>
  </si>
  <si>
    <t>(Total FX Profit/Loss For each Client over a period of time (RMs Require deal breakdown - FX Profit/Loss per deal) @Account Level.)
BAL_TYPE , 1-EOP , 2 Avg for particular month , 3 profitability &amp; loss.
Balance Sheet Line in 1,2,3  .3 is only for Profitability and Loss.</t>
  </si>
  <si>
    <t>select sum(AllMonthColumn) from VW_CUST_PROFITABILITY_CRM where CUSTOMER_ID=0014181 and Bal_Type=3 and year=currentyear-1.</t>
  </si>
  <si>
    <t>Productwise FX Profit &amp; Volume.
(Volume/Profit to be spilt on each Treasury product client has dealt for (subtype-FX Spot, FX Forward, FX Swap))</t>
  </si>
  <si>
    <t>select Business_Line,Deal_Type,profit, NO_OF_TXNS, from vw_fx_crm where Deal_Type in ('FX Spot', 'FX Forward',' FX Swap')</t>
  </si>
  <si>
    <t>FX Margin 
(target and achieved by each client  – will keep RM’s updated on progress and is a measure tool)</t>
  </si>
  <si>
    <t>FX Margin 
Fx Treasury- Target is manually maintained. Vision to setup budget and achievement for Finacle Treasury products which will be then pulled into CRM from Vision along with Bank's budget and achievements.</t>
  </si>
  <si>
    <t>target and achieved by each client  – will keep RM’s updated on progress and is a measure tool.</t>
  </si>
  <si>
    <t>Not finding related information</t>
  </si>
  <si>
    <t>AccouNumber of FX Transactions in Client Accountnt Details.
(list of client currency accounts -to enable cross sell of other FCY accounts)</t>
  </si>
  <si>
    <t>list of client currency accounts -to enable cross sell of other FCY accounts.
(Already included in account 360)</t>
  </si>
  <si>
    <t>Number of FX Transactions in Client Account.
(Total number (count) of FX transactions done by client)</t>
  </si>
  <si>
    <t>select no_of_txns from vw_fx_crm where cust_id=0120711</t>
  </si>
  <si>
    <t>RM Portfolio
(List of each individual Relationship manager portfolio-all clients under each Relationship Manager)</t>
  </si>
  <si>
    <t>List of each individual Relationship manager portfolio-all clients under each Relationship Manager.
(Already included in account 360)</t>
  </si>
  <si>
    <t>Top 100 Client List (Profit/Volume wise).
(Ability to list the top clients in terms of FX revenue and Volume (should also have RM list))</t>
  </si>
  <si>
    <t>select top 100 name from vw_fx_crm order by Profit desc;
select top 100 name from vw_fx_crm order by no_of_txns desc;</t>
  </si>
  <si>
    <t>FX Master Agreement Check Box.
(This is required for follow up by respective RMs to have clients sign Master Agreements to enable direct dealing with Treasury and for Treasury staff to know if client has signed it)</t>
  </si>
  <si>
    <t>Graphical Display.
(Graphical representation of Profit and volume over a period of time (as per data available) for a particular client and segment too.)</t>
  </si>
  <si>
    <t>Graphical Display .
(Graphical representation of Profit and volume over a period of time (as per data available) for a particular client and segment too.)</t>
  </si>
  <si>
    <t>Forward Limit Display.
(Current Forward Limits, Utilization of Forward Limits and their expiry dates – For RM and Treasury – Will enable Proactive follow up of Limit renewal and Updation)</t>
  </si>
  <si>
    <t>Pending discussion.
(It is a field in finacle treasury)</t>
  </si>
  <si>
    <t>List of group companies.
(View to see a client's sister companies)</t>
  </si>
  <si>
    <t>Interbank - Banks Volume.
(to show Volume (over date range))</t>
  </si>
  <si>
    <t>Total Corporate Treasury Profit.
(Year to Date Corporate Treasury Profit)</t>
  </si>
  <si>
    <t>Integration with DMS +
Integration with DMS needs to happen to show the security documents. 
Mandate Trade Finance to use DMS for doc upload.</t>
  </si>
  <si>
    <t>discussion pending.
The customer 360 integration with Finacle is through Vision. Also, lead to customer onboarding with Finacle is through Digital Factory. Hence, the change of Finacle upgrade 7 to 10 version will be handled in Vision as well as Digital factory.</t>
  </si>
  <si>
    <t>through product -Pending Outlook server/SMTP server details. Will handled through condi</t>
  </si>
  <si>
    <t>ESG+SDG</t>
  </si>
  <si>
    <t>Not Decided</t>
  </si>
  <si>
    <t>Team Import</t>
  </si>
  <si>
    <t>Geography Import</t>
  </si>
  <si>
    <t>Discussion pending with Bancassurance on Field Mapping for bootup. T13 can be combined if CRM received data in one common table.</t>
  </si>
  <si>
    <t>Credit-LOS</t>
  </si>
  <si>
    <t>RPT001</t>
  </si>
  <si>
    <t>VISION</t>
  </si>
  <si>
    <t>RPT002</t>
  </si>
  <si>
    <t>RPT003</t>
  </si>
  <si>
    <t>RM Pending Calls</t>
  </si>
  <si>
    <t>RPT004</t>
  </si>
  <si>
    <t>RPT005</t>
  </si>
  <si>
    <t>RPT006</t>
  </si>
  <si>
    <t>RPT007</t>
  </si>
  <si>
    <t>RM, Customer Name,Product, deal amount, stage, status, Start date,expected closure date, i&amp;m % share of wallet, expected revenue</t>
  </si>
  <si>
    <t>RPT008</t>
  </si>
  <si>
    <t>VISION/CRMNEXT</t>
  </si>
  <si>
    <t>RPT009</t>
  </si>
  <si>
    <t>RPT010</t>
  </si>
  <si>
    <t>RPT011</t>
  </si>
  <si>
    <t>RPT012</t>
  </si>
  <si>
    <t>RPT013</t>
  </si>
  <si>
    <t>RPT014</t>
  </si>
  <si>
    <t>RPT015</t>
  </si>
  <si>
    <t>RPT016</t>
  </si>
  <si>
    <t>RPT017</t>
  </si>
  <si>
    <t>RPT018</t>
  </si>
  <si>
    <t>RPT019</t>
  </si>
  <si>
    <t>RPT020</t>
  </si>
  <si>
    <t>All the company overview data will be visible</t>
  </si>
  <si>
    <t>RPT021</t>
  </si>
  <si>
    <t>RPT022</t>
  </si>
  <si>
    <t>Conversion rate Report per Sales agent/RM or user</t>
  </si>
  <si>
    <t>RPT023</t>
  </si>
  <si>
    <t>Leads By Medium/Origin Report</t>
  </si>
  <si>
    <t>RPT024</t>
  </si>
  <si>
    <t>RPT025</t>
  </si>
  <si>
    <t>RPT026</t>
  </si>
  <si>
    <t>RPT027</t>
  </si>
  <si>
    <t>RPT028</t>
  </si>
  <si>
    <t>RPT029</t>
  </si>
  <si>
    <t>RPT030</t>
  </si>
  <si>
    <t>RPT031</t>
  </si>
  <si>
    <t>RPT032</t>
  </si>
  <si>
    <t>RPT033</t>
  </si>
  <si>
    <t>RPT034</t>
  </si>
  <si>
    <t>RPT035</t>
  </si>
  <si>
    <t>RPT036</t>
  </si>
  <si>
    <t>RPT037</t>
  </si>
  <si>
    <t>RPT038</t>
  </si>
  <si>
    <t>Deals Report</t>
  </si>
  <si>
    <t>Top 10 Deals For the RM and all column filters.</t>
  </si>
  <si>
    <t>RPT039</t>
  </si>
  <si>
    <t>RPT040</t>
  </si>
  <si>
    <t>Lead Conversion Report</t>
  </si>
  <si>
    <t>For CSO and RM, checking the leads being converted.</t>
  </si>
  <si>
    <t>RPT041</t>
  </si>
  <si>
    <t>Premium Banking Prospect On Deal Report</t>
  </si>
  <si>
    <t>Customers with no of value chain and no of opportuities report</t>
  </si>
  <si>
    <t xml:space="preserve">Customer Creation/modification in CRMNEXT  through bootup
</t>
  </si>
  <si>
    <t>Contacts Creation/modification in CRMNEXT  for both through bootup including Value Chain business.</t>
  </si>
  <si>
    <t>Comments2</t>
  </si>
  <si>
    <t>This will be the Lead Dump report Covering majority of fields as filter criteria based on user's selection.</t>
  </si>
  <si>
    <t>Requirement Group</t>
  </si>
  <si>
    <t>Requirement Specification</t>
  </si>
  <si>
    <t>Criticality</t>
  </si>
  <si>
    <t>Vendor's Response</t>
  </si>
  <si>
    <t>Vendor 'S COMMENTS</t>
  </si>
  <si>
    <t>COMPLETENESS CHECK</t>
  </si>
  <si>
    <t xml:space="preserve">Clarification Sought </t>
  </si>
  <si>
    <t>Our Response</t>
  </si>
  <si>
    <t>Decision</t>
  </si>
  <si>
    <t>RFP Mapping Status</t>
  </si>
  <si>
    <t>Lead Module</t>
  </si>
  <si>
    <t>Deal Module</t>
  </si>
  <si>
    <t>IndividualAnd Group Banking 360</t>
  </si>
  <si>
    <t xml:space="preserve">Campaign </t>
  </si>
  <si>
    <t>Integration Touch points</t>
  </si>
  <si>
    <t>Mobile Module</t>
  </si>
  <si>
    <t>X</t>
  </si>
  <si>
    <t>FUNCTIONAL REQUIREMENTS</t>
  </si>
  <si>
    <t>Header Row</t>
  </si>
  <si>
    <t>XA</t>
  </si>
  <si>
    <t>Sales Workflow Management</t>
  </si>
  <si>
    <t xml:space="preserve">Sales Workflow </t>
  </si>
  <si>
    <t>Ability to input sales leads to CRM either individually or my mass import.</t>
  </si>
  <si>
    <t>Vital</t>
  </si>
  <si>
    <t>AV</t>
  </si>
  <si>
    <t xml:space="preserve">CRMNEXT has lead management module as part of Sales Automation. Leads can be created using desired lead processes designed using inbuilt Autoflow Business process designer tool or leads can be imported. CRMNEXT has inbuilt import mapping functionality that enables users to import data into CRMnext. For this an export file of the information is required in a specific file format. CRMNEXT's import wizard helps to upload data into CRMNEXT. Lead records can either be created and updated in the application based on their IDs. Data can be imported from Outlook or any other program that can save data in CSV (comma separated values) format, such as Excel.
</t>
  </si>
  <si>
    <t>Section 4.5.1</t>
  </si>
  <si>
    <t>Also, can be done via sources as: Campaign, Referrals, Walkin etc</t>
  </si>
  <si>
    <t>Ability to assign Sales Leads to individuals or teams/departments/region</t>
  </si>
  <si>
    <t>Yes, CRMnext has ability to configure flexible assignment rules as per the bank's requirements. CRMnext provides UI based toolbox in Leads module, to modify or update the rules. Using automatic assignment rules, the Leads can be assigned to individuals or teams/departments/region. 
CRMNEXT has inbuilt Autoflow designer, drag and drop based business process designer tool. These assignment rules can be used in desired worklfows.</t>
  </si>
  <si>
    <t>Section 5.1 (3)</t>
  </si>
  <si>
    <t>Assignment will be handled for various sources to different departments either manually for certain scenarios and automatic assignment for scenarios where there is branch, product etc.</t>
  </si>
  <si>
    <t>Section 6</t>
  </si>
  <si>
    <t>Assignment Logic table maintained</t>
  </si>
  <si>
    <t>Ability to convert a Sales Lead to a Prospect and subsequently to a Sale/No Sale per the  Bank's  Sales Process.</t>
  </si>
  <si>
    <t>CRMNEXT has inbuilt Autoflow business process designer tool that enables users to create simple or complex, serial or parallel workflows as per the bank's sales process. CRMNEXT has inbuilt rule engine to apply Business enforcement rules and triggers which can be called to convert a lead to prospect and subsequently an account.</t>
  </si>
  <si>
    <t>Section 4.5, 4.6, 4.7</t>
  </si>
  <si>
    <t>A sales lead will be created and it will follow the process cycle for it. Wherein, the lead will either be converted to a Customer or will not on the basis of Rejection or Not Interested status.</t>
  </si>
  <si>
    <t>Ability to define the sales stages for different product types e.g. Asset finance: Lead &gt; Prospect &gt; Application &gt; Approval &gt; Disbursal/Sale</t>
  </si>
  <si>
    <t>CRMNEXT has inbuilt Autoflow business process designer tool that enables users to create stages/ milestones based on status codes for simple or complex, serial or parallel workflows as per the bank's sales process. Any number of stages can be defined for a process.</t>
  </si>
  <si>
    <t>A lead will have a complete lifecycle which will consist of a number of stages and status codes in it based on creation to Approval of the lead.</t>
  </si>
  <si>
    <t>Ability to predefine the business process steps for multiple stages of sales processes, with regards assignment and escalation of leads if required.</t>
  </si>
  <si>
    <t xml:space="preserve">Business Process Designer is a designer tool for configuring business process flow such as Sales Process, Opportunity Process etc. Business Process helps in automating common business task and ensures that people handle customers consistently.
Auto-Flow Designer is a tool for creating workflows, lets you configure business process flows without writing any code. Elements are the building blocks of flows. By connecting elements together in the Flow Designer, you can create a flow, which is a series of activities. Auto-flows provide a complete track of all the business and decision rules used in the particular business flow. The designer has highly usable graphical user interface. 
Multiple sales process workflow based on products, channels, territory etc. can be easily configured
CRMNEXT provides the features of using business rules, Escalation rules, assignment and re-assignmentm rules, directly into the business process using Autoflow designer with simple drag drop.
</t>
  </si>
  <si>
    <t>Entire business process is defined in this section and the assignment for it is defined in section5</t>
  </si>
  <si>
    <t>Section 6,
Section 7</t>
  </si>
  <si>
    <t>Section 6 for assignment logic
Escalation of the deals will be handled for the leads which remain at a particular status code of the stage for a certain time.</t>
  </si>
  <si>
    <t>IDR point 230</t>
  </si>
  <si>
    <t>Ability to prompt on screen where a client holds individual products where a bundle would be more appropriate.</t>
  </si>
  <si>
    <t xml:space="preserve">Desirable </t>
  </si>
  <si>
    <t>CRMNEXT Trinity modeller provides the feature to create models basis parameter criteria which generated offers for potential customers. These offers generated via the modeller can be used to prompt on screen through laerts and notifications to sugggest bundles for product held by clients. These are displayed as potential products for cross sell to customers on the Customer 360 record or execute campaigns for the same.
Designer Reports can be configured to track the progress of campaigns and efficiency of sales</t>
  </si>
  <si>
    <t xml:space="preserve">
Section 4.2</t>
  </si>
  <si>
    <t>The product bundling logic is defined in this section which will have the product bundle in the Product Category and the products related to it will be there in the products.</t>
  </si>
  <si>
    <t>Ability to track all information of leads from creation to closing using a systematic sales process e.g. workflow.</t>
  </si>
  <si>
    <t xml:space="preserve">CRMNEXT has inbuilt Autoflow business process designer tool that enables users to create stages/ milestones based on status codes for simple or complex, serial or parallel workflows as per the bank's sales process. Any number of status codes can be defined for a process. Based on these status codes , using rule engine, specific alerts and notifications can be configured to track all information of leads from creation to closing. 
CRMNEXT Autoflow designer allows creation of a comprehensive end to end pre-defined workflow for different sale processes to create new, log (record history), to store and provide the entire information of sale activity history through multiple communication channels such as directly meeting customers, proactive calls for customers or calls from customers, e-mail, fax , internet , record the content of calls.
CRMNEXT has an inbuilt history feature which stores the history of interaction/events made with the customer in its entire life cycle. The history feature enables you to track the interactions made with customer at a given point in time.
</t>
  </si>
  <si>
    <t>Sales lead life cycle will be explained in this section and also to track the complete life cycle there will be a History section for it.</t>
  </si>
  <si>
    <t>Ability to distribute and assign leads based on rules by sales person.</t>
  </si>
  <si>
    <t>CRMNEXT has role management feature and features of managing assignment rules. Create Assignment Rules to automate your organization’s lead/deal/opportunity generation and support processes to distribute and assign leads based on predefined rules. Role management ensures that lead distribution and assignment work only as per rules defined by sales person. When incoming leads are imported or generated through a website, CRMNEXT automatically assigns them to users or queues. Each rule consists of multiple rule entries (sales person, team, territory etc.) that specify exactly how the records are assigned. Assignment Rules can be set for Training, Feedback, Campaign, Offer, Quotes, Budget, Expense, Location, Opportunity, Contract, Issue, Requirement, Lead/deal/opportunity, Case, Solution, Warehouse, Order and Procurement etc.</t>
  </si>
  <si>
    <t>Based on the logic defined in this section, the assignment to different departments or Users will be automated here.</t>
  </si>
  <si>
    <t>Ability to distribute and assign leads based on rules by sales team.</t>
  </si>
  <si>
    <t>CRMNEXT has team management feature and features of managing assignment rules. Create Assignment Rules to automate your organization’s lead/deal/opportunity generation and support processes to distribute and assign leads based on predefined rules. Team management ensures that lead distribution and assignment work only as per rules defined by sales team. When incoming leads are imported or generated through a website, CRMNEXT automatically assigns them to users or queues. Each rule consists of multiple rule entries (sales person, team, territory etc.) that specify exactly how the records are assigned. Assignment Rules can be set for Training, Feedback, Campaign, Offer, Quotes, Budget, Expense, Location, Opportunity, Contract, Issue, Requirement, Lead/deal/opportunity, Case, Solution, Warehouse, Order and Procurement etc.</t>
  </si>
  <si>
    <t>Point 231</t>
  </si>
  <si>
    <t>Ability to distribute and assign leads based on rules by sales territory/Segments.</t>
  </si>
  <si>
    <t>CRMNEXT has territory management feature and features of managing assignment rules. Create Assignment Rules to automate your organization’s lead/deal/opportunity generation and support processes to distribute and assign leads based on predefined rules. Territory  management ensures that lead distribution and assignment work only as per rules defined by sales team. When incoming leads are imported or generated through a website, CRMNEXT automatically assigns them to users or queues. Each rule consists of multiple rule entries (sales person, team, territory etc.) that specify exactly how the records are assigned. Assignment Rules can be set for Training, Feedback, Campaign, Offer, Quotes, Budget, Expense, Location, Opportunity, Contract, Issue, Requirement, Lead/deal/opportunity, Case, Solution, Warehouse, Order and Procurement etc. CRMNEXT has business rule based segmentation to create customer segments and similar assignments and lead distributions can work accordingly.</t>
  </si>
  <si>
    <t>Ability to monitor leads to provide automatic alert, escalation or reassignment if the users who own that leads do not take action within a specified time frame.</t>
  </si>
  <si>
    <t xml:space="preserve">CRMNEXT provides the features of managing alerts, Managing Business rules, Managing Escalation, managing assignment and re-assignment, managing SLAs. 
Manage Alert Rules is a CRMNEXT Customization tool for ensuring all customer information is as per the organization's requirements and followed-up efficiently. It ensures that proper attention is given to compliance and business strategies. Rules can be created to ensure that all required information is entered for new records and that assistance is available for users to increase sales opportunities
Manging Business rules helps to define a business process specific to an organization. It helps to incorporate the organizations business process into CRMNEXT. The process being defined can be complex or simple. Various alerts, task can be incorporated within the process.
Escalation Rules transfer Cases, Leads,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
Manging Business rules helps to define a business </t>
  </si>
  <si>
    <t xml:space="preserve">
Section 6.3</t>
  </si>
  <si>
    <t>Alerts for different status codes for the lead will be displayed on the CRM as well as the Customer communication will be also handled in this section.</t>
  </si>
  <si>
    <t>point 232</t>
  </si>
  <si>
    <t>Ability to automatically flag leads if already actioned or for duplicates to allow supervisors to see how many leads were actioned within SLA period.</t>
  </si>
  <si>
    <t xml:space="preserve">CRMNEXT has a feature of managing Escalation as well as managing deduplication. 
Escalation Rules transfer Cases, Leads,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  
Deduplication rules can be defined using the toolbox functionality and ensure duplicate leads don't get generated.
Designer Reports can be configured to display the reports providing details of deals actioned within assigned TAT and breached </t>
  </si>
  <si>
    <t>What do you mean we actioned? Is it some required operation done on the lead, is it the conversion of the lead? Can you please specify?</t>
  </si>
  <si>
    <t>Actioned means, successfully closed. Yes, it is the lead conversion.</t>
  </si>
  <si>
    <t xml:space="preserve">
Section 4.3.4</t>
  </si>
  <si>
    <t>This section the lead to lead dedupe which will cover the scenarios for duplicate leads.</t>
  </si>
  <si>
    <t>Point 230</t>
  </si>
  <si>
    <t>Ability to update lead status and probability of win manually or automatically by the sales process</t>
  </si>
  <si>
    <t>CRMNEXT provides manually and automatically both functionality to update the deal status and probability of win.</t>
  </si>
  <si>
    <t>Based on the stages in lead life cycle the probability of the lead is maintained for the success of the lead</t>
  </si>
  <si>
    <t>Point 80</t>
  </si>
  <si>
    <t>Ability for the users to know the number of days since the last stage change of a lead</t>
  </si>
  <si>
    <t>CRMNEXT has Custom fields configuration capability so that computed fields to know the number of days since last activity on  lead can be known based on certain lead related parameters. Any application form can be designed and configured with built in UI and layout designer and with custom fields which can be computed based on business rules.</t>
  </si>
  <si>
    <t>Section 7</t>
  </si>
  <si>
    <t>Escalation of the deals will be handled for the leads which remain at a particular status code of the stage for a certain time.
Ageing will be calculated based on a computed field.</t>
  </si>
  <si>
    <t>Ability to update and monitor sales interaction irrespective of the access method such as web or app.</t>
  </si>
  <si>
    <t xml:space="preserve">CRMNEXT has an inbuilt history feature which stores the history of interaction/events made with the customer in its entire life cycle. The history feature enables you to track the interactions made with customer at a given point in time. Users with access rights can at any point of time edit the lead/opportunity/account interaction details.
Configuring page layout means creating pages as per requirements of the role (Sales Managers, etc.). Under Layout various sections like Activity History, Interaction History, etc. can be easily configured with drag and drop functionality. 
</t>
  </si>
  <si>
    <t>Section 5.1</t>
  </si>
  <si>
    <t>The communication or the activities of the RM will be tracked and will be there in the bank CRM.</t>
  </si>
  <si>
    <t>Ability to schedule personal visits and phone calls. CRM should support this regular contact with reminders and  calendars</t>
  </si>
  <si>
    <t xml:space="preserve">Yes CRMnext provides ability to create multiple escalations, Reminders, to-do actions, activities, appointments, resolution tasks for all users that would be tracked using Activity Management module and maintained in CRMNEXT. These would be visible to the users in their calendar for easy tracking. Appointments and follow-ups could be scheduled, tasks could be managed and meetings could be coordinated with ease and proper visibility as per role based access to each user using activity tracking. </t>
  </si>
  <si>
    <t>Ability to bulk import data to CRM such as publicly available lists as leads. E.g. Kenya Government NGOs list.</t>
  </si>
  <si>
    <t xml:space="preserve">CRMNEXT has inbuilt import mapping functionality that enables users to import data into CRMnext. For this an export file of the information is required in a specific file format. CRMNEXT's import wizard helps to upload data into CRMNEXT. Lead/Opportunity/Account related records can either be created and updated in the application based on their IDs. Data can be imported from Outlook or any other program that can save data in CSV (comma separated values) format, such as Excel.
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1. Batch Import/Export 
2. Message based integration 
3. Web service 
4. File import/Export
</t>
  </si>
  <si>
    <t>Section 3.2.1.1</t>
  </si>
  <si>
    <t>Bulk import of the Customers will be available in the format of a csv.</t>
  </si>
  <si>
    <t>Ability to capture personal data to enable  the bank to know what the customers’ goals and ambitions are and to actively sell to them based on their “life stage”.</t>
  </si>
  <si>
    <t xml:space="preserve">CRMNEXT has the ability to configure Record page layouts. Page layouts can be easily extended to include these fields of information using "Create custom fields" from the UI of application. Configuration has to be done to show what all details are required for customer. No customization is required. 
CRMNEXT Trinity modeller provides the ability to create models to generate offered basis multiple parameters/criteria. 
These offers generated via the Cross sell Modeler can be displayed as potential products for cross sell to customers on the Customer 360 record.
Workflows for Offer Approval/ Reject can be configured using Auto flow designers to manage end to end offers workflows
</t>
  </si>
  <si>
    <t>Does this requirement just wants to register information as notes or it is required a more structured approach?</t>
  </si>
  <si>
    <t>Such data  ( additional data which are not present in Core Banking) will be structured to facilitate easy analysis and decisoning.</t>
  </si>
  <si>
    <t>Section 4.3</t>
  </si>
  <si>
    <t>On the Customer 360 the offers for the next best product will be available based on the logic provided by the bank in the sectio mentioned here.</t>
  </si>
  <si>
    <t>Yes same is catered using the next best product which will be displayed using offers on customer 360</t>
  </si>
  <si>
    <t>Ability for the system to alert and highlight once the expiry date for a meeting or call or expected close date is overdue.</t>
  </si>
  <si>
    <t xml:space="preserve">CRMNEXT Alert Management module allows configuration of alerts and reminders for expiry date for a meeting or call or when expected close date is overdue. These alerts can be triggered to customers, internal team as SMS, email notifications. Reports can be configured using report designer to manage and track alerts. 
CRMNEXT provides the features of managing alerts, Managing Business rules, Managing Escalation, managing assignment and re-assignment, managing SLAs. 
Manage Alert Rules is a CRMNEXT Customization tool for ensuring all customer information is as per the organization's requirements and followed-up efficiently. It ensures that proper attention is given to compliance and business strategies. Rules can be created to ensure that all required information is entered for new records and that assistance is available for users to increase sales opportunities
Manging Business rules helps to define a business process specific to an organization. It helps to incorporate the organizations business process into CRMNEXT. The process being defined can be complex or simple. Various alerts, task can be incorporated within the process.
Escalation Rules transfer Cases, Leads,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
</t>
  </si>
  <si>
    <t>Escalation of the deals will be handled for the leads which remain at a particular status code of the stage for a certain time.</t>
  </si>
  <si>
    <t>Ability for a staff member to be alerted by email or pop up once a lead has been assigned to them.</t>
  </si>
  <si>
    <t>CRMNEXT provides the features of managing alerts, Managing Business rules, Managing Escalation, managing assignment and re-assignment, managing SLAs. 
Manage Alert Rules is a CRMNEXT Customization tool for ensuring all customer information is as per the organization's requirements and followed-up efficiently.
CRMNEXT assignment rule functionality allows configuration of Routing and assignment of the leads, cases, etc. to users based on parameters in Round-robin distribution or queues for allocation. Load balancing weightage can be defined for users in the queues with holiday settings configuration in case a user is absent.</t>
  </si>
  <si>
    <t>Point 233</t>
  </si>
  <si>
    <t xml:space="preserve">CRMNEXT has a comprehensive customer 360 which encompasses the products /services available to/ held by the customer in the form of a product grid card. It shows the help as well as available products to a customer with offers for which the customer is eligible for. 
CRMNEXT Trinity modeller provides the ability to create models to generate offers based on multiple parameters/criteria. 
These offers generated via the Cross sell Modeler can be displayed as potential products for cross sell to customers on the Customer 360 record.
Workflows for Offer Approval/ Reject can be configured using Auto flow designers to manage end to end offers workflows
</t>
  </si>
  <si>
    <t>The objective is based on the costumer segment to show all the products the customer could have indicating the ones that the customer does have?</t>
  </si>
  <si>
    <t>All the products of the banks are grouped into product baskets such as Current, Savings, Time Deposits, Overdrafts. Loans, Credit Cards etc. The objective is to determine and analyse which customer has availed which products and what is the propensity to sell additional products.</t>
  </si>
  <si>
    <t>6.1.2.2 and 6.2.2.5</t>
  </si>
  <si>
    <t>Same is covered under the products cards wherein all the products help by customer will be shown at one place</t>
  </si>
  <si>
    <t>Ability for the system to track a customer/business through their life stages so as to accurately sell the appropriate products.</t>
  </si>
  <si>
    <t>CRMNEXT has deal 360 which constitutes lifecycle tracking based on stages/ status codes of the process configured. 
CRMNEXT provides the card view of the deal life cycle. User can easily identify the stage at which deal is. On clicking at stages of deal all the key relevant information will appear which were captured and also the important information to a specific stage.
For accurate product selling, CRMNEXT ha Trinity Cross-sell modeler that generates offers based on customer's current product holdings and customer's life stage.</t>
  </si>
  <si>
    <t>CRMNEXT has inbuilt business rule engine using which simple lead demographic parameters and metrics based rules can be designed to develop a sales lead scoring system. CRMNEXT can do complex integration with bank's external analytical systems with minimal coding. This enables system to retrieve lead scoring based parameters and metrics based on which leads can be tagged for a particular score value.</t>
  </si>
  <si>
    <t>Section 4.3.3</t>
  </si>
  <si>
    <t>This provides the lead rating option, on the basis of which the CSO or the RM will decide the scoring of the lead of weather the lead is hot, warm or cold lead.</t>
  </si>
  <si>
    <t>CRM should  provide functionality  for tracking  user follow up</t>
  </si>
  <si>
    <t xml:space="preserve">CRMNEXT has an inbuilt history feature which stores the history of user follow ups/ interactions with the customer in its entire life cycle. The history feature enables you to track the interactions and follow ups made with customer at a given point in time. Users with access rights can at any point of time edit the lead/opportunity/account interaction details.
Configuring page layout means creating pages as per requirements of the role (Sales Managers, etc.). Under Layout various sections like Activity History, Interaction History, etc. can be easily configured with drag and drop functionality.
CRMNEXT has inbuilt report designer which can be used to create activity reports to showcase interactions/ follow up data related reports to desired users based on role based access rights.
</t>
  </si>
  <si>
    <t>What do you mean referring to functionality for tracking user follow-up?
IS it the capability to generate activities for user follow-up, is it reporting? Can you please provide further clarification?</t>
  </si>
  <si>
    <t xml:space="preserve">A Relationship Manager (RM) should be able to track the follow up activities they are doing with a lead </t>
  </si>
  <si>
    <t>CRM should  support prioritization of Leads conversion</t>
  </si>
  <si>
    <t xml:space="preserve">CRMNEXT has Autoflow Designer business process tool which can be used to design desired workflows for leads/ cases to incorporate complex business logic. The designer can be used to take advantage of inbuilt business rule engine to configure assignment rules, business enforcement rules and triggers to define prioritizations based on customer segment and other demographic or other parametric informations. </t>
  </si>
  <si>
    <t>This provides the lead rating option, on the basis of which the CSO or the RM will decide the scoring of the eading of weather the lead is hot, warm or cold lead. On the basis of this the priority of the lead will be decided.</t>
  </si>
  <si>
    <t>Point 224</t>
  </si>
  <si>
    <t>Predictive sales-CRM should be able to push for targeted sales/marketing campaign messages for instance a person buying travel insurance would be a probable candidate for prepaid cards,  a person buying a mortgage would be a target candidate for insurance products</t>
  </si>
  <si>
    <t>CRMNEXT provides Autoflow designer and Campaign flow , business process flow and campaign designers to create end to end business processes/ campaigns to realize targeted sales/ marketing campiagns. 
CRMNEXT Trinity modeller provides the ability to create models to generate offers based on multiple parameters/criteria. 
These predicted offers and products  generated via the Cross sell Modeler can be given as input to the campaign process designed.
Workflows for Offer Approval/ Reject can be configured using Auto flow designers to manage end to end offers workflows. 
CRMNEXT has Marketing module in which Mailing lists can be created as well as email and SMS based templates can be created.
These can be used by conditional alerts to send or blast emails and SMS through respective gateways. This is achieved by pattern based Autonoma based integration with respective gateways.</t>
  </si>
  <si>
    <t>Related offers will be shown based on the profile of customer</t>
  </si>
  <si>
    <t>XB</t>
  </si>
  <si>
    <t>Sales Force Effectiveness(SFE)</t>
  </si>
  <si>
    <t>CRMNEXT has Planning module in which account and target plannings can be done. CRMNEXT has inbuilt import mapping functionality that enables users to import existing customer data into CRMNEXT. For this an export file of the information is required in a specific file format. CRMNEXT's import wizard helps to upload data into CRMNEXT.</t>
  </si>
  <si>
    <t>Ability to create multiple call lists from among existing customer as per account planning</t>
  </si>
  <si>
    <t>CRMNEXT has marketing module in which mailing lists and call lists can be defined for existing customers in the database. Campaigns can be designed in the system
and then be associated with the defined mailing lists and communication templates.</t>
  </si>
  <si>
    <t>What is intended with creating multiple call lists from existing customers?
Is it generate exported lists of accounts to contact? 
If so, how are this call lists used and where are the contacts registered?
Can you please clarify this requirement?</t>
  </si>
  <si>
    <t>This is created from a portfolio of RMs. The CRM system is expected to consume an upload from our BI  then prioritise customers for RMs to call in a period</t>
  </si>
  <si>
    <t>For Business banking and others segment will have 10 calling items in form of appointments.</t>
  </si>
  <si>
    <t xml:space="preserve">Ability to Add or remove a Customer in the weekly Call List </t>
  </si>
  <si>
    <t>CRMNEXT has marketing module in which mailing lists and call lists can be defined for existing customers in the database. Campaigns can be designed in the system
and then be associated with the defined mailing lists and communication templates.  These mailing and call lists can be edited to add or remove a customer at any point of time by a user who has role based access permissions to do so.</t>
  </si>
  <si>
    <t>Ability to annotate the conversations and action points on particular customers or group of customers or segments</t>
  </si>
  <si>
    <t>CRMNEXT has a comprehensive customer 360 which encompasses the conversations and action points based on defined parameters for particular customers or segments in the form of an activity stream card. On this activity stream, user can write notes and conversations held with the customer, post replies to ongoing discussions, upload file, share links, create new task &amp; appointments, etc. . It shows the help as well as available products to a customer with offers for which the customer is eligible for.</t>
  </si>
  <si>
    <t>This Call lists are to be served from within the solution?
Is it like call activities schedule for contacts?
How are the calls made, do you use a solution for outbound call?
What do you mean on annotate conversation for groups and segments?</t>
  </si>
  <si>
    <t xml:space="preserve">CRM should enable an RM to add comments such as action points and key points noted in a client meeting for a single client or a group of clients. </t>
  </si>
  <si>
    <t>Sectio 6.4</t>
  </si>
  <si>
    <t>At different stages of lead creation and updation the communication will be sent to the existing Customers for different segments.
Also, there will tasks and appointments for the same.</t>
  </si>
  <si>
    <t>Ability to append reminders of actions/notifications before on and past due dates</t>
  </si>
  <si>
    <t xml:space="preserve">CRMNEXT provides feature to set reminders. The reminders are displayed as pop ups for upcoming birthdays and anniversaries. The reminders can occur in advance (according to the number of days specified) before the specific date.
The reminders help to build a good relationship with the customer and to have a long term association.
CRMNEXT Alert Management module allows configuration of alerts and reminders for renewal date. These alerts can be triggered to customers, internal team as SMS, email notifications. Reports can be configured using report designer to manage and track alerts. </t>
  </si>
  <si>
    <t>At different stages of lead creation and updation the communication will be sent to the existing Customers for different segments.</t>
  </si>
  <si>
    <t xml:space="preserve">Ability to navigate through previous call lists weekly Call Lists </t>
  </si>
  <si>
    <t>CRMNEXT has marketing module which provides Mailing / Call lists to be configured by the user. Custom views for the created call lists/mailing lists can be created to show customer specific published, unpublished, private, local, etc. call lists.</t>
  </si>
  <si>
    <t>Based on the Call list generated from the integration on daily basis the call list will be a task type and will be displayed in the calender of the RM.</t>
  </si>
  <si>
    <t xml:space="preserve">CRMNEXT facilitates 360 degree view of the customer by offering detailed and relevant information in a single place. All information, both from within the CRM (related leads/ requests, related contacts, related service requests, related documents, etc.) as well as from external sources (e.g. financial transactions from core systems, offers from data-warehouse/ data-mart etc.) can be consolidated into a customer 'one-view', or customer 360.
CRMNEXT provides the user with a  consolidated customer 360 view that presents customer details with highlights of contacts, opportunities, service requests etc. with a single click access to specific 360 views for a detailed view.
</t>
  </si>
  <si>
    <t>6.1.1.2</t>
  </si>
  <si>
    <t>Covered in customer 360, in detail view complete details of customer demographics, account holding and even transaction details can be fetch from core and displayed.</t>
  </si>
  <si>
    <t xml:space="preserve">Generate live reports on Sales Pipeline Volume and Value
</t>
  </si>
  <si>
    <t xml:space="preserve">CRMNEXT has inbuilt Report Designer tool that supports both system and custom sales pipeline volume and value based reports. Reports are lists, summaries and analysis of data and records. Role based access ensures that users can only view information on reports for which they are permitted access - these are records for which they have ownership, allowed access or shared by other Users and roles lower in the hierarchy.
CRMNEXT provides extensive capabilities to create custom dashboards, reports and analytics paths.  Extensive support for drill down linkages, multi-path drill downs is built in and provided for using configuration.
Custom report types allow you to define report criteria through which Users can create and run reports displaying specific data as per a particular role, user or teams requirements. With custom report types, you can allow Users to create </t>
  </si>
  <si>
    <t>Will genrate on the basis of product, ststaus, created on, ower etc.</t>
  </si>
  <si>
    <t xml:space="preserve">Show  information of all the Customers in terms current products holdings, next best products to sell and options for capturing interactions with the customers  </t>
  </si>
  <si>
    <t>Next best product</t>
  </si>
  <si>
    <t>6.1.1.2 and 6.2.1.2</t>
  </si>
  <si>
    <t>Covered under 360 section, there are product holding tab on detail page which list down all the products, Also there is product holding card which showcases all the product the customer is having, There will also be offers available based on customer profile that will be showcased on customer 360. There will also be activities card to capture the Interactions.</t>
  </si>
  <si>
    <t xml:space="preserve">Ability to drill down the customers in terms of RMs, Branches, Regions, segments demographics e.g. age, marital status, sex, location etc. </t>
  </si>
  <si>
    <t xml:space="preserve">CRMNEXT has inbuilt Report Designer tool that supports both system and custom reports on customer data for various roles such as RMs, Branch Managers and can be categorized for various parameters such as branches, regions, revenue, customer segments, demographics, etc. Nth level drill down is possible on all reports with configurable list type and graphical type format views. Reports are lists, summaries and analysis of data and records. Role based access ensures that users can only view information on reports for which they are permitted access - these are records for which they have ownership, allowed access or shared by other Users and roles lower in the hierarchy.
CRMNEXT provides extensive capabilities to create custom dashboards, reports and analytics paths.  Extensive support for drill down linkages, multi-path drill downs is built in and provided for using configuration.
Custom report types allow you to define report criteria through which Users can create and run reports displaying specific data as per a particular role, user or teams requirements. With custom report types, you can allow Users to create </t>
  </si>
  <si>
    <t>RPT042</t>
  </si>
  <si>
    <t>CRMNEXT has inbuilt Report Designer tool that supports both system and custom reports and can take advantage of the data from Planning module to showcase reports based on Account planning, account statistics, Debit/credit Turnovers for the last 2 years, number of transactions both debit &amp; credit, average balance in the account, target planning, budgets, expenses, etc. based on parameters and filters set for that report. Nth level drill down is possible on all reports with configurable list type and graphical type format views. Role based access ensures that users can only view information on reports for which they are permitted access - these are records for which they have ownership, allowed access or shared by other Users and roles lower in the hierarchy.</t>
  </si>
  <si>
    <t>Will be integrated with VISION and will be fetched from there.</t>
  </si>
  <si>
    <t>Ability to search for any client so that if a walk-in from another branch so one can get their profile so that one can cross sell to another branch client</t>
  </si>
  <si>
    <t xml:space="preserve">CRMNEXT facilitates 360 degree view of the customer by offering detailed and relevant information in a single place. This customer 360 view is vailable for all customer whose data is avialable in CRM system, no matter from where the system is accessed. All information, both from within the CRM (related leads/ requests, related contacts, related service requests, related documents, products, activity streams, lifecycle stages, etc.) as well as from external sources (e.g. financial transactions from core systems, offers from data-warehouse/ data-mart etc.) can be consolidated into a customer 'one-view', or customer 360.
CRMNEXT provides the user with a  consolidated customer 360 view that presents customer details with highlights of contacts, opportunities, service requests etc. with a single click access to specific 360 views for a detailed view.
</t>
  </si>
  <si>
    <t>Section 4.1.2</t>
  </si>
  <si>
    <t>Customer Search for the Customer/Prospect</t>
  </si>
  <si>
    <t>Section 5</t>
  </si>
  <si>
    <t>On the customer 360 of individual banking customer all the details of customer will be present including home branch, using the search customer widget available in quick links, customer can be search</t>
  </si>
  <si>
    <t xml:space="preserve">Enable creation of product catalogs -facilitate RMs to obtain detailed product information including key features, descriptions,etc </t>
  </si>
  <si>
    <t xml:space="preserve">CRMNEXT’s is a platform with a variety of self-care, self- help and knowledge management capabilities. It provides a central repository for detailed product information including key features, descriptions, all cases, leads, sales, strategy, marketing etc. related knowledge artifacts.
Following are the knowledge management and self-help features available as part of CRMNEXT platform:
a. Content Repository
b. Keyword based content tagging -searchable
c. Content groups – sales, service, marketing, strategy etc.
d. Open and closed group access
e. “Solutions” repository for customer service
</t>
  </si>
  <si>
    <t>What kind of products does the existing bank catalogue have?
How many products?
How many product families and how are this divided?
Are there complex products such as bundles and how are these represented?
Is there a master system of the products available for sale?
Where are the new products are configured?
Does the products need to be replicated to different systems?
Do these products have specific pricing contains and how are these reflected on the systems?</t>
  </si>
  <si>
    <t xml:space="preserve">What kind of products does the existing bank catalogue have?
Existing catalogue has all Bank products but we are mainly looking for Transactional accounts, credit card, prepaid cards and insurance products. 
How many products? 
The main products we are looking to capture are
20- transactional accounts ( personal and business accounts)
10 card types ( prepaid, credit and debit )
10 insurance products
How many product families and how are this divided?
The key products are categorized as follows
• PERSONAL TRANSACTION ACCOUNTS
• BUSINESS TRANSACTION ACCOUNTS
• FOREIGN CURRENCY ACCOUNTS
• SAVINGS ACCOUNTS
• DEPOSIT ACCOUNTS
• Credit Cards
• Prepaid cards
• Debit cards
• Insurance products 
Are there complex products such as bundles and how are these represented?
Yes, they are there, they are represented in a format like.
Account X + card Y + Insurance Z = Benefits xxxxxx
Is there a master system of the products available for sale?
No master system but a detailed documents exist.
Where are the new products are configured?
Products are mainly configured in 3 systems, 
• Core Banking system
• Card system
• Bancassurance system
Does the products need to be replicated to different systems?
No. products are held in their respective host systems
Do these products have specific pricing conditions and how are these reflected on the systems?
Bundled products have specific pricing conditions based on combination of products held.
Only standard pricing is reflected on the system. Concessional pricing is done manually. 
</t>
  </si>
  <si>
    <t>sectio 6.1.1.2 and 6.2.1.2</t>
  </si>
  <si>
    <t>Product Holding Tab on detail page of Customer 360</t>
  </si>
  <si>
    <t xml:space="preserve">Enable creation of customer centric offers - packaged product bundles </t>
  </si>
  <si>
    <t>CRMNEXT Trinity modeller provides the ability to create models to generate offered basis multiple parameters/criteria and bundle complimentary products based on predefined parameters in the system. 
These offers generated via the Cross sell Modeler can be displayed as potential products for cross sell to customers on the Customer 360 record.
Workflows for Offer Approval/ Reject can be configured using Auto flow designers to manage end to end offers workflows</t>
  </si>
  <si>
    <t>Same is covered under the next best product</t>
  </si>
  <si>
    <t>Enable creation of personalized product offers based on defined  customer profile</t>
  </si>
  <si>
    <t xml:space="preserve">Enable view of missing products within a customer to complete a specific bundle -by combining products from various platforms e.g. Core Banking System, Bancassurance,card systems etc., </t>
  </si>
  <si>
    <t>CRMNEXT has its own Integration layer that allows integration options using pattern based Autonoma™ integration. The Integration server enables to do complex integration with core banking systems, Bancassurance systems, card systems with minimal coding to fetch/ import information on missing products within a customer. 
CRMNEXT has a comprehensive customer 360 which encompasses the products /services available to/ held by/ missing for the customer in the form of a product grid card. It shows the help as well as available products to a customer with offers for which the customer is eligible for. 
With the variety of integration options available the CRMNEXT Integration server provides us the capability to integrate with ease with legacy to top of the line systems with ease. CRMNEXT It provides the below options to integrate using: 
1. Batch Import/Export 
2. Message based integration 
3. Web service 
4. File import/Export 
5. Web mash-up 
6. Smart link.</t>
  </si>
  <si>
    <t>Ability to capture budgeted sales/ projections and then produce a report/graph of budget against actual sales.</t>
  </si>
  <si>
    <t xml:space="preserve">CRMnext has in built Budget and Expenses Module: A Budget helps to plan and manage the amount that needs to be spent on marketing for a particular Campaign, capture budgeted sales/ projections and forecasts. Budgets and expenses mdule also provides information on campaign ROI. This gives more transparency to the system and allows a team to analyze the strategy from time to time. The calculation of the total spending on a Campaign can easily be recorded and reviewed.
A Budget is related to a Campaign, hence any changes made to it will be updated and reflect in the Campaign's summary. The visibility and flexibility of the Budget makes the Campaign management a much simple and a easier task. 
CRMNEXT has inbuilt Report Designer tool that supports both system and custom reports and can take advantage of the data from Budgets module to showcase reports based on budgets against actual revenue,  Debit/credit Turnovers for the last 2 years, number of transactions both debit &amp; credit, average balance in the account, target planning, budgets, expenses, etc. based on parameters and filters set for that report. Nth level drill down is possible on all reports with configurable list type and graphical type format views. Role based access ensures that users can only view information on reports for which they are permitted access - these are records for which they have ownership, allowed access or shared by other Users and roles lower in the hierarchy.
</t>
  </si>
  <si>
    <t>How do you elaborate your budgets in the current solution?</t>
  </si>
  <si>
    <t>Budget reports are generated manually  by Finance department, using BI, manual  account plans and Sales Force Effective  tool</t>
  </si>
  <si>
    <t>Section 10.2.1</t>
  </si>
  <si>
    <t>Budgets for the existing Customer will be uploaded I the bank CRM via the bank BI tool and will be displayed as a report.</t>
  </si>
  <si>
    <t>Generate reports per RM, Branch, Region</t>
  </si>
  <si>
    <t>Provide for Outlook-like calendar for appointments for  bookings as well as reminders</t>
  </si>
  <si>
    <t>Yes CRMNEXT has inbuilt Calendar Management and task management. A user can schedule appointments and follow-ups, manage tasks and coordinate meetings with ease and proper visibility. User and his team can work together on complex issues with clearly defined task ownerships, delegation and accountability.We facilitate outlook integration to manage features such as appointment requests - accept/reject.CRMnext can be synchronized with Outlook, thus allowing users to interact. CRMnext sync enables all contacts, mails, tasks and appointments data to have a two way communication between CRMnext and MS Outlook. Also, emails from Outlook can be converted to activities under their relevant Leads, Contacts, Opportunities or as individual Cases in CRMnext.</t>
  </si>
  <si>
    <t>CRM should Provide a means of capturing Sales opportunities identified in account plans</t>
  </si>
  <si>
    <t>CRMnext has very comprehensive deal and opportunity management system. Any new or existing deals and opportunity can be linked to marketing campaigns, Account plans, budgets, expenses, etc. Team can mark activities done for a lead or opportunity. The opportunity can also have related contacts, competitor details etc which will help in pursuing or closing an opportunity.</t>
  </si>
  <si>
    <t>Section 4.6.5</t>
  </si>
  <si>
    <t>RM can create Prospects and on those prospects the Deals/Opportunities will be created.</t>
  </si>
  <si>
    <t>CRM should provide a portal to customers and third party partners generate forms such as account opening, RTGS/EFT, debit card request etc.</t>
  </si>
  <si>
    <t>CRMNEXT would integrate with the self servcie portal of the bank to capture relevant information. However, CRMNEXT has a Self Service Portal which allows customers to login into their resopective account and raise service requests such as complaints, feedback, queries, requests.</t>
  </si>
  <si>
    <t>What Kind of Portal are you mentioning in this requirement?
What functionalities need to be available?</t>
  </si>
  <si>
    <t>Not Required. We shall provide this functionality through our corporate site.</t>
  </si>
  <si>
    <t>Dropped</t>
  </si>
  <si>
    <t>Ability to upload competitor product information to facilitate comparison with the products of I&amp;M Bank</t>
  </si>
  <si>
    <t xml:space="preserve">CRMNEXT has a comprehensive competitors module that enables a user to capture essential competitive information about competitors such as products, pricing, etc. Such information can be either fed automatically fed in batch mode through integration with bank's external systems or can also be manually fed by autorized users. It is also possible in the competitor module that a user can bucket competition information based on predefined parameters to view filtered content. </t>
  </si>
  <si>
    <t>Section 6.2.1.1</t>
  </si>
  <si>
    <t>Competion section has been created which will be filled by RM, listing down all the competion information</t>
  </si>
  <si>
    <t>CRM should have the ability to disseminate industry information compiled by the bank and sourced from external agencies</t>
  </si>
  <si>
    <t>CRMNEXT has Autonoma Integration which lets the system to integrate with bank's external systems, external agencies to fetch industry information. 
CRMNEXT has Pulse module which is an internal collaboration toolenables users to disseminate industry information both available within system and fetched through integration within the organization to subordinates and other team members.</t>
  </si>
  <si>
    <t>Section 4.5.3</t>
  </si>
  <si>
    <t>Based on the field Sector the leads will be differentiated as well</t>
  </si>
  <si>
    <t>XC</t>
  </si>
  <si>
    <t>Account Planning(Corporate and Institutional Banking)</t>
  </si>
  <si>
    <t>Account Planning (Corporate and Institutional  Banking)</t>
  </si>
  <si>
    <t>The CRM should provide  a 360 degree view of the customer profile including products, balance, transactions and service requests. Data for service request will be sourced from Banks Customer Service database</t>
  </si>
  <si>
    <t xml:space="preserve">CRMNEXT facilitates 360 degree view of the customer by offering detailed and relevant information in a single place. This customer 360 view is vailable for all customer whose data is avialable in CRM system, no matter from where the system is accessed. All information, both from within the CRM (related leads/ requests, related contacts, related service requests, related documents, products, activity streams, lifecycle stages, etc.) as well as from external sources (e.g. financial transactions from core systems, offers from data-warehouse/ data-mart etc.) can be consolidated into a customer 'one-view', or customer 360.
CRMNEXT provides the user with a  consolidated customer 360 view that presents customer details with highlights of contacts, opportunities, service requests etc. with a single click access to specific 360 views for a detailed view.
CRMNEXT has its own Integration layer that allows integration options using pattern based Autonoma™ integration. The Integration server enables to do complex integration with systems such as Customer Service Database, core banking systems, Bancassurance systems, card systems with minimal coding to fetch/ import information on missing products within a customer. </t>
  </si>
  <si>
    <t>How many sources of information will we have to use to obtain the desired information?
Are this applications Web based? 
Do this sources provide any type of services our API?</t>
  </si>
  <si>
    <t>Please see section 2.2.1 for details. Some of the applications such as Core Banking are web-based. Where it is not possible to use the web services, we shall provide data extracts/ database links.</t>
  </si>
  <si>
    <t>6.2.1.2 and 6.2.1.6</t>
  </si>
  <si>
    <t>Same is covered in detail tab of customer 360, also the data of other systems will be pulled through integration</t>
  </si>
  <si>
    <t xml:space="preserve">CRM should  show information on directors and signatories of the Corporate/ non-individual customer. </t>
  </si>
  <si>
    <t xml:space="preserve">Yes CRMnext has a robust contact management system which presents the contacts for a customer as a contact 360. CRMnext supports capturing details of different types of customers like Individual, Companies, Syndicates etc. Grouping of customer or entities can be done on basis of relationship. Contacts can also be viewed based upon different criteria. The Contact Listing drop down lists the options like All Contacts, My Account Contacts, My personal Contacts etc by which the listing can be viewed as per desired criteria.
Yes, CRMnext maintains complete relationship hierarchy of a customer. Customer contacts like family members (for retail) and group company (for corporate).
</t>
  </si>
  <si>
    <t>Section 6.2.1.3</t>
  </si>
  <si>
    <t>Same is covered under the related contacts section of Group banking</t>
  </si>
  <si>
    <t xml:space="preserve">CRM should show what products are currently being used by the client and suggest the most appropriate suite of products for upsell /cross sell </t>
  </si>
  <si>
    <t>CRM should generate a profitability report over last calendar year and YTD broken down per product there by giving a clear view of the revenues generated by those products.</t>
  </si>
  <si>
    <t xml:space="preserve">CRMNEXT has a catalyst performance modeler which allows target upload, sales planning and achievement tracking. Achievement tracking data will be basis integration with core system. Reports can be provided to track performance vs target analysis. Monetary and Nonmonetary performance modeler can be created using catalyst performance modeler. </t>
  </si>
  <si>
    <t>The profitability report indicated is influenced only by the leads and opportunities closed for each product or does it take into consideration transactional information such as commissions and other revenue streams?</t>
  </si>
  <si>
    <t xml:space="preserve">The profitability report will be for each customer, new and existing. </t>
  </si>
  <si>
    <t>This report will be directly fetched from the VISION (BI tool) and will be displayed in the Bank CRM as it is.</t>
  </si>
  <si>
    <t>CRM should  have access to the central database of KYC documents, security documents and credit  dossiers  and give information on  document particulars such as the expiry date , next due date etc. where applicable</t>
  </si>
  <si>
    <t>CRMNEXT has its own Integration layer that allows integration options using pattern based Autonoma™ integration. The Integration server enables to do complex integration with external KYC document databases, credit information systems, core banking systems, Bancassurance systems, card systems with minimal coding to fetch/ import information on expiry date, next due date, etc.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1. Batch Import/Export 
2. Message based integration 
3. Web service 
4. File import/Export 
5. Web mash-up 
6. Smart link.</t>
  </si>
  <si>
    <t>Does I&amp;M Bank have a KYC repository an which is it?
Does this solution have a Web Interface that can be embedded in the solution?
Does it provide any APIs or services to query and present this information?</t>
  </si>
  <si>
    <t>This requirement is dropped. The integration will be limited to those specified in section 2.2.1 of the RFP</t>
  </si>
  <si>
    <t>The acces will be there from the DMS, where the attachments will be uploaded and fetched accordingly.</t>
  </si>
  <si>
    <r>
      <t xml:space="preserve">CRMNEXT has ability to define an </t>
    </r>
    <r>
      <rPr>
        <sz val="11"/>
        <color theme="1"/>
        <rFont val="Calibri"/>
        <family val="2"/>
        <scheme val="minor"/>
      </rPr>
      <t>Account Plan with defined targets and objectives such as target account balances, target wallet shares, etc. 
It is possible to import data into existing or new account planning models through Autonoma integration that allows integration with external systems with minimal coding.
CRMnext has a very extensible business model. It is very easy to configure new fields and page layouts using a simple UI across objects.</t>
    </r>
  </si>
  <si>
    <t xml:space="preserve">What do your refer to as Account Planning?
What activities are done and how does the process work?
What information is considered into account planning that should be migrated for the new system?
Which information, rules and calculations must the Account Plan provide? 
Which information must the Account Planning contain?
The Account Plan is associated to the customer and not to the financial accounts, correct?
</t>
  </si>
  <si>
    <t>An Account Plan is currently an excel spread sheet that  shows basic client information such as who they are, Account revenue information, credit info , their financials, Current and Future Opportunities, wallet size, value chain, meetings held, deals closed, Current deals in progress and on-going/recurring business etc. The account plan is manually completed by the Relationship Manager and operates as a stand-alone document. We then run a macro to generate the pipeline of opportunities and track discussions and deals closed at various stages.</t>
  </si>
  <si>
    <t>Section 10.2.5</t>
  </si>
  <si>
    <t>The Account plan will be fetched from the VISION and will be displayed on the bank CRM, from here the RM will download the csv and will make changes to it and will reupload the account plan.</t>
  </si>
  <si>
    <t>CRM  should auto populates the fields such as company information and RM information from (this should be editable for update by the RM and automatically saved). Repeated below</t>
  </si>
  <si>
    <t>CRMNEXT has its inbuilt Autonoma  Integration Engine for “two-way” communication between CRM and Core Banking system. This allows for the Core Banking system to be auto-populated by data from CRM and also vice versa. The fields that are editable on CRM and auto-populated  on  Core  Banking are configurable based on bank's business requirements.</t>
  </si>
  <si>
    <t>The fields for the Existing Bank customers will be auto populated from the customer to the lead creation page of that customer.</t>
  </si>
  <si>
    <t>Figure 13-Deal creation initiation</t>
  </si>
  <si>
    <t>The fields for the Existing Bank customers will be auto populated from the customer to the deal creation page of that customer.</t>
  </si>
  <si>
    <t>The system auto populates the fields such as company information and RM information from DMS (this should be editable for update by the RM and automatically saved).</t>
  </si>
  <si>
    <t>CRMNEXT has its inbuilt Autonoma  Integration Engine for “two-way” communication between CRM and external document management system. This allows for the Core Banking system to be auto-populated by data from CRM and also vice versa. The fields that are editable on CRM and auto-populated  on  Core  Banking are configurable based on bank's business requirements.</t>
  </si>
  <si>
    <t>What do you refer to as DMS, is it Dealer Management System?
Which information should be updated?</t>
  </si>
  <si>
    <t>RM means relationship manager. The integration requirements will be guided by section 2.2.1 of the RFP. There will be no need of integrating with DMS.</t>
  </si>
  <si>
    <t>section 6.2.1.1</t>
  </si>
  <si>
    <t>Company Overview tab on detail page. The details will be fetched in the form of batch mode.</t>
  </si>
  <si>
    <t>It should auto populate prior calendar year revenue(from the core banking system and Finacle Treasury), lines in place and outstanding amounts (from the core banking system) and even the financial information (from the Loan Origination System ).</t>
  </si>
  <si>
    <t>CRMNEXT has its inbuilt Autonoma  Integration Engine for “two-way” communication between CRM and core banking / finacle treasury management system. This allows for the Core Banking system and finacle treasury system to be auto-populated by data such as lines in palce and outstanding amounts from CRM and also vice versa. The fields that are editable on CRM and auto-populated  on  Core  Banking are configurable based on bank's business requirements.</t>
  </si>
  <si>
    <t>This prior revenue information mentioned is to be auto populated for each customer?
This refers to total amounts, for example it’s the sum of all card revenue, and the sum of all insurances revenue, etc.?
How is this information organized and which information should be populated?</t>
  </si>
  <si>
    <t>The integration requirements will be limited to section 2.2.1 of the RFP.</t>
  </si>
  <si>
    <t>Section 10.2.4</t>
  </si>
  <si>
    <t>The Actuals will befetched from the VISION and will be displayed on the bank CRM.</t>
  </si>
  <si>
    <t>CRM should have a comprehensive industry/nature of business list for better profiling (should be same as in Loan Origination System)</t>
  </si>
  <si>
    <t>CRMnext has inbuilt Autonoma Integration Engine that provides ability to integrate with the core banking system to retrieve important listings and informations. The required lists shall be updated by the bank core system.
CRMnext has ability to display list of industry/ nature of business list and list of all bank services that corporate is subscribed on 360 view of the customer.</t>
  </si>
  <si>
    <t>Value chain should be refined to include location and contact and classification for (corporate/institutional/SME for business banking) for ease of referral to correct segment</t>
  </si>
  <si>
    <t>Yes, CRMnext has ability to maintain value chain constituting relationship hierarchy between corporate / institutional/ SME contacts, location, contact and segment based classification. Group details can be also captured with the contact.
Information can be structured as joint accounts, corporate relationships for business banking (e.g. to allow the capture of data on a corporate/SME group with child subsidiaries for future target marketing of products and services. You can also tag contacts as "Key Contact" or any specific segments.</t>
  </si>
  <si>
    <t>What are you referring to when mentioning that value chain must be refined?
Is it a classification on the Account, like a dropdown with different values?</t>
  </si>
  <si>
    <t>When a lead is identified from the value chain names in the account plan (such as supplier or buyer), the CRM should provide a functionality to create new leads so that the banking services can be extended further to suppliers and buyers of existing customer.</t>
  </si>
  <si>
    <t>Related Contacts</t>
  </si>
  <si>
    <t>CRMNEXT has inbuilt Account and Target planning modules which give user ability to define an account plan with defined targets and objectives such as target account balances, target wallet shares, etc. Wallet shares can be tagged to differentiate LCY and FCY facilities for assets and liabilities based on custom field values. CRMNEXT has a very extensible business model. It is very easy to configure new fields and page layouts using a simple UI across objects. Customer integrated view includes all the portfolio related information, demographic information, wallet share, products held , activities history, cases history and more etc based on bank's requirement.
CRMNEXT being an operational CRM will use inbuilt Autonoma Integration engine to integrate with Bank's external BI tool to import computed information on margins and potential revenue applicable based on input of fees (either as a % or value, p.a. or one off), disbursed amount, tenor, gross lending/deposit rate, etc.</t>
  </si>
  <si>
    <t>Just to be on the same page, when you refer to LCY, is it Local Currency, and FCY, is it Foreign Currency?
This calculations are done on the core systems and should be presented in the CRM?
How is the Account Planning for corporate accounts done today?
What information does the account plan make available?</t>
  </si>
  <si>
    <t>1. Yes, 
2. calculations are done on the account plan,
 3. An Account Plan is currently an excel spread sheet that  shows basic client information such as who they are, Account revenue information, credit info , their financials, Current and Future Opportunities, wallet size, value chain, meetings held, deals closed, Current deals in progress and on-going/recurring business etc. The account plan is manually completed by the Relationship Manager and operates as a stand-alone document. We then run a macro to generate the pipeline of opportunities and track discussions and deals closed at various stages.</t>
  </si>
  <si>
    <t>Section 10.2.6</t>
  </si>
  <si>
    <t>The reveue calculation is handled in the bank CRM based on the formulaes provided by the bank for all the products.</t>
  </si>
  <si>
    <t>CRMNEXT provides Target Planning module in which users can define target list based on various available parameters for selection which can then be reviewed and used. Once a particular action point is complete in the sales target action plan, it can be tagged as completed using custom field and selected values of those fields.
Target vs achievement target lists in sales action plan helps track the performance of induvidual, team, dealer on month-to-date basis and also estimate the effort on individual target with ability to mark an action as complete right there and then itself.</t>
  </si>
  <si>
    <t>section 5.1</t>
  </si>
  <si>
    <t>Action Activities can be closed manually by the RM.</t>
  </si>
  <si>
    <t>The plan should also refresh the products identified to automatically remove deals closed at the end/beginning of each year as they would be part of BAU. However, only the RM should be able to delete products identified at any other stage of deal as needed.</t>
  </si>
  <si>
    <t xml:space="preserve">CRMNEXT provides offer management module which allows user to add products and bundle them with other products and create offers based on predefined criteria such as customer segments and other such parameters. This is provided by the role management feature of CRMENXT, so that only specific roles such as an RM with access permissions can delete products identified User can decide upon the visibility for the deal to be featured so that beyond the specified time the deal shall become invisible.CRMnext can integrate with BI Tool and refresh he products identified and get all cross sell offers against the customer record. CRMNEXT provides extensive capabilities to determine customer segments and auto intelligence for products. </t>
  </si>
  <si>
    <t>Do you mean business as usual when referring to BAU?</t>
  </si>
  <si>
    <t>If a product is declined either by client or bank, RM must give a remark on reasoning.</t>
  </si>
  <si>
    <t>CRMENXT  provides custom fields to be configured through the toolbox functionality for all major modules. Dependent visibility can be set for custom fields based on values of other fields, for eg. if product is declined by bank or customer, a field shall be visible on the RM's page to capture disposition. Any application form can be designed and configured with built in UI and layout designer and with custom fields disposition can be captured such as product decline. Also values for custom fields can be computed based on business rules.</t>
  </si>
  <si>
    <t>While rejecting there will be a proper comment section where the owner or assigned to will put a remark of why it is rejected.</t>
  </si>
  <si>
    <t>section 4.6.5.6</t>
  </si>
  <si>
    <t>CRMNEXT provides role management functionality to give access permissions to users of the system for view, edit, delete and update rights for customer records. CRMNEXT Account planning module has account planning models which can be given access permission restrictions only to specific users.</t>
  </si>
  <si>
    <t>What do you refer to as Product Houses?
Which role do they play in the process?</t>
  </si>
  <si>
    <t>Product houses are departments within the bank that are assigned a product e.g. cards department, asset finance department, etc.</t>
  </si>
  <si>
    <t>Section 2.1</t>
  </si>
  <si>
    <t>Defined the Role access parameters.</t>
  </si>
  <si>
    <t>CRMNEXT provides custom views on the landing page of customer module and custom lists on the detail page of the customer to see filtered and bucketed information such as list of customers based on specific industry. Such records are drillable so that upon clicking on a particular customer record the corresponding customer 360 opens up. 
CRMNEXT Trinity Modeller has the ability to create models to cross-analyze data on several conditions like type of customer, product, income, etc. These models can generate cross sell offers which can be displayed in customer 360  in order to enhance cross-selling of products and services. Trinity modeller also provides the RM with suggestions of products to pitch that the client is currently not using (as per the core banking system and FT). The product suggestions and suggested offers are shown on the product grid card of the respective customer 360 view.
CRMNEXT Trinity modeller provides the feature to create models basis parameter criteria which generate offers on potentil products / services in accoirdance with the analysis of the customer's demand. These offers generated via the modeller can be displayed as potential products for cross sell to customers on the Customer 360 record.</t>
  </si>
  <si>
    <t>Do you have an existing data warehouse where you analyse this information in order to obtain that information?
What do you mean by FT?</t>
  </si>
  <si>
    <t xml:space="preserve">We have a BI solution but not a Data warehouse. The BI has limited capability of analysis. 
FT stands for Finacle Treasury </t>
  </si>
  <si>
    <r>
      <t>CRM should  generate a view of the declined products and remarks from the account plan (unless deleted in the account plan by</t>
    </r>
    <r>
      <rPr>
        <sz val="10"/>
        <rFont val="Arial"/>
        <family val="2"/>
      </rPr>
      <t xml:space="preserve"> the RM</t>
    </r>
    <r>
      <rPr>
        <sz val="10"/>
        <color rgb="FFFF0000"/>
        <rFont val="Arial"/>
        <family val="2"/>
      </rPr>
      <t xml:space="preserve"> </t>
    </r>
    <r>
      <rPr>
        <sz val="10"/>
        <color theme="1"/>
        <rFont val="Arial"/>
        <family val="2"/>
      </rPr>
      <t xml:space="preserve">themselves, in which case the product can now reappear in the suggestion list). </t>
    </r>
  </si>
  <si>
    <t xml:space="preserve">CRMNEXT provides custom views on the landing page of customer module and custom lists on the detail page of the customer to see filtered and bucketed information such as list of declined products based on specific parameters of the account plan. Such declined products records if deleted may reappear in the product suggestions which hall be picked up by the Trinity Cross Sell Modeller. The records in custom views are drillable so that upon clicking on a particular record the corresponding customer 360 opens up for which or by whom the product was declined. </t>
  </si>
  <si>
    <t>Section 9</t>
  </si>
  <si>
    <t>There will be a view for the declined i.e "Not Intersted" and "Rejected" leads/Deals</t>
  </si>
  <si>
    <t>CRM should Identify and prioritize prime value chain opportunities of quality potential clients based on frequent appearance on account plans (e.g. more than 4 appearances) and not matching any names on the database of clients with OPEN accounts on the core banking system and prompt the relevant segment head and RM.</t>
  </si>
  <si>
    <t xml:space="preserve">CRMNEXT has inbuilt comprehensive Survey module which can be used to conduct feedbacks from leads / opportunities based on defined criteria. The results of the surveys can be used by the CRMNEXT opportunity module to identify and prioritize prime value chain opportunities. Custom views can be created on the Opportunity landing page to see bucketed information on opportunities based on priority parameters.
</t>
  </si>
  <si>
    <t>RPT045</t>
  </si>
  <si>
    <t xml:space="preserve">CRM should Prompt and diarize in the RM’s calendar the next planned meeting from the dates set in the client coverage portion and any action points for the RM from the dates set in the sales action plan </t>
  </si>
  <si>
    <t>Calendar &amp; Task Management: Schedule appointments and follow-ups, manage tasks and coordinate meetings with ease and proper visibility. Work together on complex issues with clearly defined task ownerships, delegation and accountability.Triggers work in background to send notifications, alerts and reminders to prompt RM and diarize in the RM’s calendar the next planned meeting from the dates set in the client coverage portion and any action points for the RM from the dates set in the sales action plan. We facilitate outlook integration to manage features such as appointment requests - accept/reject.CRMnext can be synchronized with Outlook, thus allowing users to interact. CRMnext sync enables all contacts, mails, tasks and appointments data to have a two way communication between CRMnext and MS Outlook. Also, emails from Outlook can be converted to activities under their relevant Leads, Contacts, Opportunities or as individual Cases in CRMnext.</t>
  </si>
  <si>
    <t>The RM's Calendar is defined here along with the Activities and Tasks for it.</t>
  </si>
  <si>
    <t>CRM should allow authorised users from Finance and Corporate and Institutional Banking(CIB)  to run the pipeline on account plans and generate a live report providing the value of potential revenue uplift (derived from the now more accurate wallet sizing portion with updated FTPs and corresponding margins, the tenors, disbursed amounts and timing of fees) which can be compared with the YTD profitability (BAU). The reports should be customisable for the industry, segment (Corporate/institutional/business/premium)</t>
  </si>
  <si>
    <t xml:space="preserve">CRMNEXT Report Management module has an inbuilt report designer to create graphical/tabular/matrix reports based on the data available in CRMNEXT database.
CRMNEXT report designer can be used to create reports on potential revenue uplift (derived from the now more accurate wallet sizing portion with updated FTPs and corresponding margins, the tenors, disbursed amounts and timing of fees) which can be compared with the YTD profitability.
CRMNEXT being an operational CRM can carry out basic rules and analytics activities on the available data and information.
However, for enterprise level analytics, CRMNEXT can be integrated with the external BI/Analytics tools and display
the fetched information by associating it to different customers at any required screen and stage.
CRMNEXT Autonoma Integration designer provides the ability to integrate with external systems via batch or webservice to get information about the products, status, etc. </t>
  </si>
  <si>
    <t>section 2.1</t>
  </si>
  <si>
    <t>Roles defined</t>
  </si>
  <si>
    <t>System should have facility for capturing Value Chain Business including suppliers, distributors etc. and their contacts</t>
  </si>
  <si>
    <t>Yes, CRMnext has ability to maintain value chain constituting suppliers, distributors, relationship hierarchy between corporate / institutional/ SME contacts, location, contact and segment based classification. Group details can be also captured with the contact.
Information can be structured as joint accounts, corporate relationships for business banking (e.g. to allow the capture of data on a corporate/SME group with child subsidiaries for future target marketing of products and services. You can also tag contacts as "Key Contact" or any specific segments.</t>
  </si>
  <si>
    <t>6.2.1.3</t>
  </si>
  <si>
    <t>Same will be handled through related contacts</t>
  </si>
  <si>
    <t>XD</t>
  </si>
  <si>
    <t>Marketing Workflow Management</t>
  </si>
  <si>
    <t xml:space="preserve">Marketing Workflow </t>
  </si>
  <si>
    <t>Ability to capture designated fields then to send out targeted campaigns, automated messages for special occasions etc. based on this information. E.g. for a mortgage campaign the system should select Income, Date of Birth, Renting and have Savings as Criteria for Campaign Targets.</t>
  </si>
  <si>
    <t>Campaign management module of CRMNEXT enables defining and maintaining campaigns, capture designated fields, manage associated budgets and expenses. Static and dynamic target list can be defined to trigger Email, SMS, Event campaigns. These mailing lists could be used for the execution of the campaigns for data available in the CRMNEXT database. Also list data can be import from external system in CSV format and execute campaign.
Marketing module of CRMNEXT supports execution of campaigns through different channels like phone, letter, email, SMS, fax etc. These could also be tracked to measure their performance using the inbuilt Reporting tool of CRMNEXT. Channels to be used could be specified and defined for every existing campaign. Dialer, email gateway, fax gateway, SMS gateways are assumed to be provided by bank. Integration with the provided gateways will be performed to execute campaign through different channels and so the responses shall be reverted through integration only.</t>
  </si>
  <si>
    <t>Which entities should be represented to target campaigns?
Which systems are the source for each entity?</t>
  </si>
  <si>
    <t>From the available mailing list in the system created through data entry or file upload, the system should be able to segment then based on various criteria and send targeted messages.
CRM system should hold the information on each entity ( leads)</t>
  </si>
  <si>
    <t>Achieved using ASIS Working</t>
  </si>
  <si>
    <t>The functionality is being achieved using current working in I&amp;M. An an alternative, Yes campaign creator can create the campaign and enter the campaign fields. As discussed, the mailing list can also be handled by CRM. However, looking at existing process Send Blaster/Email Me Form/Turbo SMTP, we recommend to continue with these considering 
1. Send Blaster form design of template is good version
2. Turbo SMTP provided correct stats of email open and closure
3. Email Me form provides the process of send an email back on acceptance.
In CRM, we can perform all 3 with below details.
1. Html templates can be created using outof box features or  copy the template from outside system as an attachment into CRM.
2. The CRM will integrate with outlook server to send emails. However,  to get stats it needs to be integrated with other system. In case of Bank, it is Turbo SMPT.
3. If we do not use, Email Me Form then no submit button will be available for customer in email body. However, he can reply to email and we can capture response to email and create the lead.</t>
  </si>
  <si>
    <t>Ability for the system to use marketing intelligence to prompt on potential product types based on customer profile within the system including transactions over a period of time.</t>
  </si>
  <si>
    <t>CRMNEXT Trinity Modeller has the ability to create marketing intelligence models to prompt on potential product types based on customer segment, profile including transactions over a period of time, cross-analyze data on several conditions like type of customer, product, income, etc. These models can generate cross sell offers which can be displayed in customer 360  in order to enhance cross-selling of products and services.
CRMNEXT Trinity modeller provides the feature to create models basis parameter criteria which generate offers on potentil products / services in accoirdance with the analysis of the customer's demand. These offers generated via the modeller can be displayed as potential products for cross sell to customers on the Customer 360 record.</t>
  </si>
  <si>
    <t>This feature is provided through next best products. Bank has provided the criteria of next best product on the basis of customer profiling to identify next best product. If you can work along with Fredric on identifying the criteria for Campaign products, then we can it ina logic to arrive next product.
Howevere, remember the financial transactions should not come to CRM from core. The next best product based on transactions should come as recommendation from Vision.</t>
  </si>
  <si>
    <t>Ability to identify correct targets for a given marketing campaign and track the response rate on given campaigns to measure Return on Investment (ROI)</t>
  </si>
  <si>
    <t xml:space="preserve">CRMNEXT Marketing module facilitates creation of customer segmented target lists - static and dynamic to execute sales , campaigns etc.
The target lists can be parameterized on the basis of following static criteria for current data (but not limitimg to ) available in CRMNEXT:
- Geographical scope as regions, provinces and localities
- Geographical scope as rural or urban areas
- Bank territorial scope as Branch etc.
- Demographic status (age, gender, marital status ..) 
- Demographic status such as income, occupation and education
CRMNEXT has Marketing module and Trinity Coss-sell modeller which enable user to process, identify and generate corect targets , Cross-sell offers, Up-Sell Offers and campaigns based Offers, for a given marketing campaign. This would require utilizing data which resides in CRMNEXT or data fetched from core system through integration and data provided by Bank in the form data cube or staging tables in a database. Such data would be derived and processed by the Bank and made available for generating relevant actions on CRMNEXT.
Survey module of CRMENEXT enables users to get feedbacks and responses on campaigns. The data thus generated can be used by the campaign module based on specific parameters to develop computed fields to calculate response rate. Return on Investment may be computed or fecthed through integration using the inbuilt Autonoma Integration engine. Reports can be generated for this data using the report designer of CRMNEXT.
</t>
  </si>
  <si>
    <t>5.4 ,5.6 and 5.7</t>
  </si>
  <si>
    <t>We can also provide the generation of Target list based on criteria at customer level )as per vendor response). However, transaction information should reside inside Analytcal system and they should feed informatiom to CRM.
Also, actual tracking of Campaign List along with ROI tracking has been provided in solution approach document.</t>
  </si>
  <si>
    <t xml:space="preserve">Ability to support segmentation with marketing campaigns using intelligent analytics </t>
  </si>
  <si>
    <t>Yes, CRMNEXT has Marketing Module in which users can create and execute campaigns based on different target segments. User can define mailing lists to enhance campaign execution and based on inbuilt rule engine the campaign will get fired for the desired mailing list. Reports can be configured on Real time basis in CRMNEXT through the report designer module. Marketing and Campaign related reports can be created based on segmentation related parameters which allows campaigns to be analyzed. Reports can be used for forecasting and trend analysis also.
CRMNEXT Autonoma Integration designer provides the ability to integrate with external systems via batch or webservice.
CRMNEXT can be integrated with external BI/Analytics tools to obtain information
on categorization, segmentation etc. This could then be configured in the respective related view of the customer or account in
CRMNEXT.</t>
  </si>
  <si>
    <t>What do you intend by mentioning intelligent analytics?
What is required with intelligent Analytics?</t>
  </si>
  <si>
    <t>Ability to create or import target lists from various sources</t>
  </si>
  <si>
    <t>CRMNEXT Marketing module facilitates creation of customer segmented target lists - static and dynamic to execute sales , campaigns etc.
The target lists can be parameterized on the basis of following static criteria for current data (but not limitimg to ) available in CRMNEXT:
- Geographical scope as regions, provinces and localities
- Geographical scope as rural or urban areas
- Bank territorial scope as Branch etc.
- Demographic status (age, gender, marital status ..) 
- Demographic status such as income, occupation and education
Segmentation based on time based data will be integrated with BI/Analytical tool using Autonoma Integration engine in CRMNEXT.</t>
  </si>
  <si>
    <t>How many sources?
Which information are contained in the target lists?
Which volume of information?</t>
  </si>
  <si>
    <t xml:space="preserve">a. List maintained in XLS. 
B. Contact information and segment classification
c. 500 per month
</t>
  </si>
  <si>
    <t>CRM has design capabilities as per Vendor response and the working of the marketing team needs to be moulded as per CRM's out of box functionality available.
However, we decided to use Send Blaster- if functionalities are available at both end then user will get confused when to use CRM and when to use Send Blaster.</t>
  </si>
  <si>
    <t>Ability to set up a campaign once the target list has been created and assign it to the appropriate agents to place outbound phone calls.</t>
  </si>
  <si>
    <t xml:space="preserve">CRMNEXT Marketing module can be used to define custom target lists. Business Rule Engine can be configured along with Trinity Cross Sell Modeler to  allow staff to create rules for new campaign and the associated target lists based on business objective.
CRMNEXT Auto Assignment feaure has the ability to configure assignment rules to manage the task assignment/ reassignment for sales officers by regions / groups/ branches. A work flow can be designed to assign the leads generated through Campaigns and can be auto assigned to the branch. An alert can be defined to notify the branch manager about this lead allocation via email/alert message.
CRMNEXT Auto-Assignment feature allows creation of auto-assignment rules for assigning appropriate target lists to the agents to place outbound calls. It has the ability to allocate the target lists in round robin basis.
</t>
  </si>
  <si>
    <t>5.1.2</t>
  </si>
  <si>
    <t>CRM has design capabilities as per Vendor response and the working of the marketing team needs to be moulded as per CRM's out of box functionality available. However, we decided to use Send Blaster- if functionalities are available at both end then user will get confused when to use CRM and when to use Send Blaster.</t>
  </si>
  <si>
    <t>Ability to group target audiences based upon user defined categories e.g. income, geographical locations, status, position in organisation,  etc.</t>
  </si>
  <si>
    <t>CRMNEXT Marketing module facilitates grouping of target audiences based upon defined categories, creation of segmented target lists - static and dynamic to execute sales , campaigns etc.
The target lists can be categorized on the basis of following static criteria for current data (but not limitimg to ) available in CRMNEXT:
- Geographical scope as regions, provinces and localities
- Income, geographical locations, status, position in organisation,  etc.
- Geographical scope as rural or urban areas
- Bank territorial scope as Branch etc.
- Demographic status (age, gender, marital status ..) 
- Demographic status such as income, occupation and education
Segmentation based on time based data will be integrated with BI/Analytical tool using Autonoma Integration engine in CRMNEXT.</t>
  </si>
  <si>
    <t>Ability to push communication to our clients for common annual events or business needs such as paying tax bill or insurance. E.g. SME and Corporate customers on paying their taxes through I&amp;M Bank we send out a reminder ahead of their tax due dates.</t>
  </si>
  <si>
    <t xml:space="preserve">CRMNEXT has Marketing module in which Call lists, Mailing lists can be created as well as email and SMS based templates can be created for communication purposes. The templates can be customised to include direct field values from account/ brochures/ forms available within the CRMNEXT system. So that when the SMS, email , HTML or print templates are fired using condition based triggers, they auto-populate customer's onformation such as name, address onto the form.
CRMNEXT supports two-way communication capabilities between the CRM application and MS Outlook application. </t>
  </si>
  <si>
    <t>Our perspective is that this requirement is more a process notification than a campaign, is this correct?
Which states should generate notifications and with which criteria?
does this item refers to notification messages or should each stage send a new campaign? Can the process be described?</t>
  </si>
  <si>
    <t xml:space="preserve">We earn a fee when someone (customer/ non-customer) pays a tax bill  through our Bank. We intend to send messages to all in our contacts ( customer/ non-customer) to use our service to pay their taxes. 
</t>
  </si>
  <si>
    <t>This is a part of the Mass Customer Communications and can be handled through mass mailing using Campaigns out of box feature. However, we decided to use Send Blaster- it is not included as user will get confused when to use CRM and when to use Send Blaster.</t>
  </si>
  <si>
    <t>Ability to automatically assign the lead to a designate sales managers/team member as per predefined business rules, for reallocation to sales teams.</t>
  </si>
  <si>
    <t xml:space="preserve">CRMNEXT assignment rule functionality allows configuration of Routing and assignment of the leads, cases, etc. to users based on parameters in Round-robin distribution or queues for allocation. CRMNEXT has inbuilt business rule engine which allows cretaion of business enforcement rules, assignment rules and triggers to  assign the lead to a designate sales managers/team member as per predefined business rules, for reallocation to sales teams. Load balancing weightage can be defined for users in the queues with holiday settings configuration in case a user is absent.
If the lead recipient is a user from the bank, then he may create a lead directly using the CRMNEXT system. In case the lead recipient is not a user of the platform then the lead would have to send an email stating his interest directly from his registered email ID. CRMNEXT email syndication shall ensure that that based on specific keywords in the email, a lead shall be triggered to be created in the system. In case the non user of the platform receives email through a non registered email ID, then the lead created through trigger can be sent for rejection or can be processed as per the bank's requirements.
</t>
  </si>
  <si>
    <t>Defined for different sources</t>
  </si>
  <si>
    <t>Covered in Lead Management</t>
  </si>
  <si>
    <t>Ability to assign a unique campaign key or identifier for each campaign to track the productivity and conversion ratios from each campaign</t>
  </si>
  <si>
    <t>CRMNEXT provides an enterprise bank-wide campaign management tool in order to assign unique campaign key or identifier for each campaign, define reusable campaigns, schedule campaigns, manage campaign resources, track campaign effectiveness, manage campaign types and execute campaigns through the call center, branches, email, web and other channels to specific customer segments or all segments . System  provides campaign effectiveness across various channels. 
Tracking of productivity and conversion ratios in real-time across various channels using integrated sales and services functionality can be done for Campaigns in CRMNEXT. User can track the responses generated by campaigns by mapping each lead to a campaign based on predefined criteria, business rules and inbuilt mapping features.</t>
  </si>
  <si>
    <t>Same is handled using the campaign code which will be unique identifiers for each campaign</t>
  </si>
  <si>
    <t>Ability to create and execute a multi-channel marketing campaign. This includes but is not limited to the ability to create call/mailing list based upon chosen segmentation criteria.</t>
  </si>
  <si>
    <t>CRMNEXT provides an enterprise bank-wide campaign management tool in order to define multi-channel campaigns, schedule campaigns, manage campaign resources, track campaign effectiveness, manage campaign types and execute campaigns through the call center, branches, email, web and other channels to specific customer segments or all segments . System  provides campaign effectiveness across various channels. 
Plan, and manage all campaigns (Direct and Indirect) from one central location. Track response in real-time across various channels using integrated sales and services functionality. Fine-tune your campaign activities based on the number and quality of response they generate.</t>
  </si>
  <si>
    <t>Yes the channels can be selected on the basis of campaign type. However, only one channel type will be selected to on the lead.</t>
  </si>
  <si>
    <t>Ability to generate SMS and Email communications in user definable formats. The system should automatically pick up the relevant details from the data maintained in the CRM</t>
  </si>
  <si>
    <r>
      <t xml:space="preserve">CRMnext provides comprehensive Marketing module which includes campaign management, Budget expanses, Mail blaster and </t>
    </r>
    <r>
      <rPr>
        <sz val="11"/>
        <color theme="1"/>
        <rFont val="Calibri"/>
        <family val="2"/>
        <scheme val="minor"/>
      </rPr>
      <t>mailing list.
CRMNEXT has Marketing module in which Call lists, Mailing lists can be created as well as email and SMS based templates can be created. The templates can be customised to include direct field values from account/ brochures/ forms available within the CRMNEXT system. So that when the SMS , email , HTML or print templates are fired using condition based triggers, they auto-populate customer's onformation such as name, address onto the form.
Mailing Lists can be used by conditional alerts to send or blast emails and SMS through respective gateways. This is achieved by pattern based Autonoma integration with respective gateways.</t>
    </r>
  </si>
  <si>
    <t>This feature can be provided as per vendor response. However, we discussed to keep the Send Blaster functionality ASIS and hence it became redundant.</t>
  </si>
  <si>
    <t>Ability to capture budgets and expenses made on each campaign.</t>
  </si>
  <si>
    <t xml:space="preserve">Yes, CRMnext has in built Budget and Expenses Module: A Budget helps to plan and manage the amount that needs to be spent on marketing for a particular Campaign. This gives more transparency to the system and allows a team to analyze the strategy from time to time. The calculation of the total spending on a Campaign can easily be recorded and reviewed.
A Budget is related to a Campaign, hence any changes made to it will be updated and reflect in the Campaign's summary. The visibility and flexibility of the Budget makes the Campaign management a much simple and a easier task. 
An Expense or an expenditure is the cost incurred for an item or service, or for a category during the course of the campaign. The Expenses are the cost that are incurred by the business to earn revenues. The Expenses have to be reduced in order to maximize profits. The Expenses Home Page can be used to track the Expenses incurred for a campaign. The amount of Expenses incurred for an operation during a campaign is tracked through this object. All the Expenses incurred can be stored and related to a campaign.
</t>
  </si>
  <si>
    <t>5.2 and 5.3</t>
  </si>
  <si>
    <t>Using the field of Budgeted amount and Total Expense incurred</t>
  </si>
  <si>
    <t>Ability to associate a marketing list with multiple campaigns or multiple marketing lists per campaign</t>
  </si>
  <si>
    <t>Marketing lists for calling can be created in CRMnext. CRMNEXT has Marketing module that allows users to create marketing lists with one to many and many to one mappings to campaigns. Use powerful list management capabilities to segregate leads and contacts based on key features and demographics. Email or export up-to-date lists to partners and agencies, with a single click.</t>
  </si>
  <si>
    <t>Ability to create, maintain and associate sales script with a campaign to guide agents through the interactions with the customers/prospects to ensure quality of calls and guarantee consistent marketing campaign execution</t>
  </si>
  <si>
    <t>Call Scripts are for creating pre-defined questions and their linked answers to be executed for CRMnext records when interacting with the related person and can be created by using step by step based UI. They can be executed for Campaigns, Accounts, Cases, Contacts, Leads, Payment, Training, Contract and Opportunities.Assign scores to responses. Provide coaching tips for questions and answers. Auto-generated scoring engine. Call Script responses can update fields on parent record. Criteria based Call Script listing (e.g. show loan-specific script only when the product is an auto-loan). Task and appointment creation at data entry point. Values from existing record will be auto-populated on Call Script through template merge."
CRMNEXT Call Script allow users to design and configure  customer inquiry scripts, the steps of implementing and exchanging information for the service staffs to use in the different service stages:
- Customer Verification using which staff can select which value was used to verify the customer with a tick box next to each question and correct answer was provided by customer. 
If the verification is insufficient, the staff is unable to proceed to the next screen
- Survey on the services (e.g. inquiry on service needs)
- Conversation about the service (e.g. inquiry about the satisfaction for the services)
-Answers about service (guide to service which needs to be met)</t>
  </si>
  <si>
    <t>This can be provided on leads while interacting with customer based on status code. Kinldy provide the details on sales coach.Covered in IDR point 234</t>
  </si>
  <si>
    <t>Points 234</t>
  </si>
  <si>
    <t>Ability to attach sales and marketing documents and other materials associated with the campaign</t>
  </si>
  <si>
    <t>CRMNEXT has inbuilt Document Management System (DMS) that enables documents as well as images to be attatched to a customer profile electronically. CRMNEXT has ability to attach sales and marketing documents and other materials associated with the campaign. Document Management System (DMS) in CRMNEXT allows to store documents and link them to a service request record item. These documents can be uploaded by certain specific users, basis their role rights under specific folders, which can further be controlled for their visibility and access rights. Users can either directly upload documents on a record item into DMS or can link an existing document from the DMS/CMS or external system to the record.</t>
  </si>
  <si>
    <t>5.1.2.3.e</t>
  </si>
  <si>
    <t>The documents can be attached to campaigns as well as leads based on integration with Bank's DMS system.</t>
  </si>
  <si>
    <t>Ability to use personalized content templates that can be automatically populated with customer/prospect details for bulk marketing execution.</t>
  </si>
  <si>
    <t>CRMNEXT Template Management has the ability to create customizable SMS templates through SMS merge functionalities for different stages. CRMNEXT Templates possess the ability to customize SMS template in multiple languages.
CRMNEXT application has an in built Autonoma Integration Engine and External Data Services Engine using which CRMNEXT will be able to connect bulk sms push acount with the service provider (or an aggregator) and then connect using a protocol like SMPP to send SMS to the consumer using any real-time or batch interface like Web services, Message queues, flat file, Tables etc.
These engines allow us to integrate with the external SMS aggregators via batch/webservice/ESB integration with minimum coding.</t>
  </si>
  <si>
    <t>Ability to automatically update the campaign response code based on  response from the customer on various channels</t>
  </si>
  <si>
    <t xml:space="preserve">Survey module of CRMNEXT is focused towards authorizing the process of development, distribution, and analysis of survey forms. CRMNEXT is capable of maintaining campaign ROI and performance metrics information which can aslo be used to update campaign response codes based on inbuilt business rules and triggers.
Result of surveys for specific campaigns can be used to update camapign response codes based on feedback from customer on various channels.
This module is essential for improving communication, supporting decisions, and organizing process management to ensure efficient working environment across the organization. Any product/ service/ customer agenda realetd feedbacks can be taken from desired customers. Desired questions can be added to surveys. These created surveys can be fired through all digital channels such as emails, SMS, online webforms, etc. Users may also send survey link to customers through emails.
</t>
  </si>
  <si>
    <t>On the basis of responses the leads will be created in the system</t>
  </si>
  <si>
    <t>Ability to capture customer responses to a given marketing campaign and analyse the campaign response rate, by sales person, sales team, sales territory, sales channel or the entire campaign.</t>
  </si>
  <si>
    <t xml:space="preserve">Survey module of CRMNEXT is focused towards authorizing the process of capturing customer responses to a given marketing campaign, development, distribution, and analysis of survey forms. CRMNEXT is capable of maintaining campaign ROI and performance metrics information which can aslo be used to update campaign response codes based on inbuilt business rules and triggers.
Result of surveys for specific campaigns can be used to update camapaign response rate, codes based on feedback from customer on various channels. Custom views on the campaign landing page can be used to crate custom views to show filetred and bucketed list of information on campaigns based on response rate, sales team, territory, channel, etc. 
This module is essential for improving communication, supporting decisions, and organizing process management to ensure efficient working environment across the organization. Any product/ service/ customer agenda realetd feedbacks can be taken from desired customers. Desired questions can be added to surveys. These created surveys can be fired through all digital channels such as emails, SMS, online webforms, etc. Users may also send survey link to customers through emails.
</t>
  </si>
  <si>
    <t>What do you en vision has responses to the campaign? Is it opening an email? Calling the contact centre? Replying with a promotion code?
Can you please specify?</t>
  </si>
  <si>
    <t>The response will be through
a. Call centre- in which case they will update the response in CRM
b. through email - in which case should be updated to CRM
c. through call to RM- in which case the RM should make necessary data input in CRM</t>
  </si>
  <si>
    <t>Campaign response capturing</t>
  </si>
  <si>
    <t>Ability to generate SMS or email template messages linked to different stages of sales / campaigns based on requirements  e.g. various  status of the sales process.</t>
  </si>
  <si>
    <t>CRMNEXT's Template management module allows configuration of Email templates with forward with attachment and mail merge functionalities.
CRMNEXT enables user to configure HTML type, email type and print templates to be designed as per business requirements. The templates can be triggered to be fired based on specific lifecycle stages of the campaigns/ lead in the respective campaign/lead process. This is done using business enforcement rules which allow users to create event based triggers to perform specific task. These templates can be used in triggered and response emails and support tables, web banners and images.</t>
  </si>
  <si>
    <t>Your understanding is correct. The events for notifications and content of the messages will be provided during the GAP analysis phase.</t>
  </si>
  <si>
    <t>Provided as part of leads module.</t>
  </si>
  <si>
    <t>Ability to compute the achievement of each sales department (at department and user level) with respect to the target Account opening, product selling  on a defined period e.g. weekly, monthly, quarterly and yearly basis etc.</t>
  </si>
  <si>
    <t>Bank can get insight into the achievement of each sales department, gauge target vs actual performance using a host of standard or customized reports using simple and easy-to-use report designer tool of CRMNEXT. 
Sales dashboard could be designed on the basis various sales performance parameters. The inbuilt reporting tool of CRMNEXT can be used to create customized sales reports using its easy to use drag and drop functionality. Activities and targets can be analyzed in their graphical representations based on any defined set of parameters. These could further be configured to be displayed at the home screen of the sales agents.
Catalyst performance modeler of CRMNEXT helps tracking and storing all the relevant data on targets and achievements. Targets can be uploaded in CRMNEXT which could be used for further planning and performance tracking purposes.</t>
  </si>
  <si>
    <t>Provided</t>
  </si>
  <si>
    <t>Provided as a part of report</t>
  </si>
  <si>
    <t>Inbound calls – Not IVR related, but where a customer service representative or product representative can be able to engage the customer and find out how they found out about a product that they may be enquiring about. (Which media channel and for the duration of the campaign)</t>
  </si>
  <si>
    <t>Yes, CRMNext has the ability to present the 360 view of the customer to a desginated user once the incoming call, incoming SMS, incoming email arrives in the system. This is integrated with banking core system and with CTI integration providing detailed customer 360 view in Retail and Corporate 360 view sections where customer service representative or product representative can engage the customer and find out how they found out about a product that they may be enquiring about including media channel related information.
Email and SMS based integration and syndication allows user to capture vaious customer related information in desired preconfigured forms
CRMNext has the ability to integrate with the banking core system and with CTI integration the customer's answers can be logged and captured in specific custom fields.
CRMNext has the ability to register results on the CRM system and to conduct tele-marketing and tele-sales activities with the help of inbuilt CTI integration module which allows tele-sellers to induldge in their desginated activities.</t>
  </si>
  <si>
    <t>On the basis of customer interaction the source can be captured on lead</t>
  </si>
  <si>
    <t xml:space="preserve"> Inbound emails – To be able to track emails enquiries covering the campaign and how a customer found out about a product that they are enquiring about. (Which media channel and for the duration of the campaign)</t>
  </si>
  <si>
    <t xml:space="preserve">Walk ins enquiries - To be able to track how a customer found out about a product. (Which media channel and for the duration of the campaign). </t>
  </si>
  <si>
    <t>Yes, CRMnext can capture customer response related to branch walk-ins, how a customer found out about a product, follow up and marketing activities. This can be achieved through 'log a call' functionality. The parameters to capture the customer responses can be defined as per requirements.</t>
  </si>
  <si>
    <t>This is captured in lead module where in the lead source will be selected accordingly</t>
  </si>
  <si>
    <t xml:space="preserve">Ability to manage campaign  in a single window — across email, social, SMS, events, and direct mail. </t>
  </si>
  <si>
    <t>Yes,CRMnext support the multi channel campaign execution. Campaigns can be launched from various channels likeoutbound phone, Email, SMS, fax etc.</t>
  </si>
  <si>
    <t>What do you intend with managing a campaign in the same window, is it execute one campaign for multiple channels?</t>
  </si>
  <si>
    <t>XE</t>
  </si>
  <si>
    <t>Social Media</t>
  </si>
  <si>
    <t>CRM should enable customers to submit their requests to support sales and marketing teams through the website and other online interfaces e.g. Facebook, Twitter, Linkeln and other digital platforms</t>
  </si>
  <si>
    <t>CRMNEXT is integrated with the most popular social networks in existence today - Twitter, Facebook and Google+. It offers immense capabilities to capture information and conversations from these networks. This real time information can be used to convert conversations to leads/cases or provide response back to social media with click of a button. CRMNEXT enables customers to submit their requests to support sales and marketing teams through the website and other online interfaces e.g. Facebook, Twitter, etc. Also, Social CRM is a great marketing tool providing valuable feedback from contacts or groups and by making forecasting easier and more accurate. CRMNEXT also allows Administrators to create interfaces which show real time information - Profiles, Mutual Friends occupation, location, education infoormation, posts etc. </t>
  </si>
  <si>
    <t>When referring website, you are referring to the existing banking site?
The requests referred on this requirement are related to service requests?
From what we can see on the RFP there is no service customer component, so how does this add up to the requests to support teams?</t>
  </si>
  <si>
    <t>The requirement is restricted to Sales and marketing to the extent that if a request/ comment is posted in the social media for any product, a lead should be generated and assigned to a RM.</t>
  </si>
  <si>
    <t>Social Media Integration - CRM should integrate with social media platforms to  provide social  media  monitoring,  queuing,  and  workflow  to  organize  customer posts on social media networks and deliver them to the social media agents and generate sales leads cross sell and upsell opportunities to sales teams and RMs</t>
  </si>
  <si>
    <t>CRMNEXT is integrated with the most popular social networks in existence today - Twitter, Facebook and Google+. It offers immense capabilities to capture information and conversations from these networks. This real time information can be used to convert conversations to leads/cases or provide response back to social media with click of a button. Also, Social CRM is a great marketing tool providing valuable feedback from contacts or groups and by making forecasting easier and more accurate. CRMNEXT also allows Administrators to create interfaces which show real time information - Profiles, Mutual Friends occupation, location, education infoormation, posts etc. 
CRMNEXT assignment rule functionality allows configuration of Routing and assignment of the leads, cases, etc. to users based on parameters in Round-robin distribution or queues for allocation. CRMRNEXT has inbuilt rule engine, in which rules can be created for routing and stopping request processing based on predefined parameters or field level values. Load balancing weightage can be defined for users in the queues with holiday settings configuration in case a user is on leave/ absent. Similar events can be triggered for faxes received from customers.</t>
  </si>
  <si>
    <t>Leads generation  through  bank website and other online portals</t>
  </si>
  <si>
    <t xml:space="preserve">CRMENXT shall provide a webform where specific lead generation related information can be captured. CRMNEXT provides online webforms for users not using crmnext platform. Leads generation  through  bank website and other online portals will be as a webpage provided as a link on their native interface. User defined triggers can ensure lead creation in the system.
All the relevant fields on the webpage shall be mapped onto specific fields on CRMNEXT system page layouts to capture all the important information. This sis possible by CRMNEXT Autonoma Integration through web API based integration. The webpage shall hose relevant fields to capture customers details and details of the case. 
</t>
  </si>
  <si>
    <t>Ability to integrate with Social Networks for Listening/Analysis</t>
  </si>
  <si>
    <t>CRMNEXT is integrated with the most
popular social networks in existence today - Twitter, Facebook and Google+. It offers immense capabilities to capture information and conversations from these networks. This real time information can be used to categorize and create leads/cases with click of a button. Also, Social CRM is a great marketing tool providing valuable feedback
from contacts or groups and by making forecasting easier and more accurate.
CRMNEXT also allows Administrators to create interfaces which show real time information - Profiles, Mutual Friends etc.</t>
  </si>
  <si>
    <t>Ability to monitor and respond to customers on Various Social Networks (Facebook, Twitter, Linkedin, Instagram, Youtube, Google +)</t>
  </si>
  <si>
    <t>CRMNEXT is integrated with the most popular social networks in existence today - Twitter, Facebook and Google+. It offers immense capabilities to capture information and conversations from these networks. This real time information can be used to convert conversations to leads/cases or provide response back to social media with click of a button. Also, Social CRM is a great marketing tool providing valuable feedback from contacts or groups and by making forecasting easier and more accurate. CRMNEXT also allows Administrators to create interfaces which show real time information - Profiles, Mutual Friends occupation, location, education infoormation, posts etc. </t>
  </si>
  <si>
    <t>Ability to tag various incoming content and filter out content based on tags</t>
  </si>
  <si>
    <t>CRMNEXT provides Social module in which all the incoming content from social streams for various customers can  be tagged, meaning that based specific keywords or tag words or page names, content of that social stream on the social 360 view shall get pipulated.</t>
  </si>
  <si>
    <t>Ability to post content to Social Networks and monitor the interaction with that posts.</t>
  </si>
  <si>
    <t>CRMNEXT is integrated with the most popular social networks in existence today - Twitter, Facebook and Google+. Users can post content to Social Networks and monitor the interaction with that posts. It offers immense capabilities to capture information and conversations from these networks. This real time information can be used to convert conversations to leads/cases or provide response back to social media with click of a button. Also, Social CRM is a great marketing tool providing valuable feedback from contacts or groups and by making forecasting easier and more accurate. CRMNEXT also allows Administrators to create interfaces which show real time information - Profiles, Mutual Friends occupation, location, education infoormation, posts etc. </t>
  </si>
  <si>
    <t>Ability to analyse customer interaction and analyse behaviours.</t>
  </si>
  <si>
    <t>CRMENXT has inbuilt Report designer module to project analysis on customer interactions based on the Activity module of CRMNEXT. CRMNEXT support all the channel. Customer interaction history can be captured from all the channels like Call centre, Branch, email, SMS, website, social networking sites etc. Customer’s layouts can be configured with ‘source’ to capture the source of the interaction. 
CRMNEXT has an inbuilt history feature which stores the history of interaction/events made with the customer in its entire life cycle. The history feature enables you to track the interactions made with customer at a given point in time.
Reports can be configured using the Report designer tool to showcase customer behaviour. All data pertaining to the customer behavoiur shall be provided by bank's external system through integration using the inbuilt Autonoma Integration engine.</t>
  </si>
  <si>
    <t xml:space="preserve">Ability to create work flows and automations for incoming content. </t>
  </si>
  <si>
    <t>CRMNEXT workflow management function enables users to design simple and complex, serial or parallel business process flows along with ability to configure business enfoorcement rules, assignment rules, triggers, decision engines to design the flow as per bank's requirements.  Business processes can be modelled for various modules like leads, accounts,cases, etc. depending upon the bank's process flows. Inbuilt process designers tools of CRMNEXT
like BPM, Autoflow, Screenflow would enable the bank users to create and
design these flows for complex as well as simple processes using easy to use
flowchart based UI with drag and drop functionalities.</t>
  </si>
  <si>
    <t>What kind of workflows an automation do you envision and see as required?</t>
  </si>
  <si>
    <t>Ability to  schedule, moderate, manage and measure posts you create on your Facebook Page, Twitter stream, and Google+ stream.</t>
  </si>
  <si>
    <t>CRMNEXT will integrate with the social analytics system of the bank to schedule, moderate, manage and measure posts you create on your Facebook Page, Twitter stream, and Google+ stream.</t>
  </si>
  <si>
    <t xml:space="preserve">Ability Create And Schedule Posts to various channels. </t>
  </si>
  <si>
    <t>CRMNEXT will integrate with the social analytics system of the bank to Create And Schedule Posts to various channels.</t>
  </si>
  <si>
    <t>Ability to tag sentiments (Positive, Neutral, Negative) to incoming content</t>
  </si>
  <si>
    <t>CRMNEXT will integrate with the social analytics system of the bank to tag sentiments to incoming content.</t>
  </si>
  <si>
    <t xml:space="preserve">Ability to send SMS in one click to Social Customers </t>
  </si>
  <si>
    <t>CRMNEXT Alert Management module allows configuration of alerts and notifications. These alerts can be triggered to customers, internal team as SMS, email notifications. Using the inbuilt business rule engine, triggers and business enforcement rules can be configured so that SMS can be sent based on customer segments such as social customers, social categories, etc. Custom action buttons can be configured to send preconfigured SMS templates. CRMNEXT has Autonoma Integration engine which can integrate with SMS gateways to send mass SMSs to target social customers. Reports can be configured using report designer to manage and track alerts. CRMNEXT has inbuilt email blaster for sending the mass mailers. Alerts can be configured to inform customers for the key events.  SMS can also be sent to the target customers. Based on predefined alert rules in the alert rule engine SMS/email can automatically be sent to customer informing them their IDs have expired.</t>
  </si>
  <si>
    <t>Ability to approve/reject responses and outgoing content for Social Media</t>
  </si>
  <si>
    <t xml:space="preserve">CRMNEXT has role management feature wich gives access permission only to specific roles or users for view, edit, approve and delete rights for social media interactions and posts.
CRMNEXT has inbuilt rule engine to configure business enforcement rules, triggers, decision engines to automate approvals and rejection processes for social media streams. </t>
  </si>
  <si>
    <t>Ability to view agent(Social media staff) performance</t>
  </si>
  <si>
    <t>Bank can get insight into the performance of social media staff/agent, gauge target vs actual performance using a host of standard or customized reports using simple and easy-to-use report designer tool of CRMNEXT. 
Social media dashboards could be designed on the basis various social media agents performance parameters. The inbuilt reporting tool of CRMNEXT can be used to create customized social media agent reports using its easy to use drag and drop functionality. Activities and targets can be analyzed in their graphical representations based on any defined set of parameters. These could further be configured to be displayed at the home screen of the sales agents.
Catalyst performance modeler of CRMNEXT helps tracking and storing all the relevant data on targets and achievements. Targets can be uploaded in CRMNEXT which could be used for further planning and performance tracking purposes.</t>
  </si>
  <si>
    <t>Ability to view and analyse social channel performance</t>
  </si>
  <si>
    <t>Bank can get insight into the performance of social channels such as Twitter, Google Plus, Facebook, etc, gauge target vs actual performance using a host of standard or customized reports using simple and easy-to-use report designer tool of CRMNEXT. 
Social media dashboards could be designed on the basis various social channel performance parameters. The inbuilt reporting tool of CRMNEXT can be used to create customized sales reports using its easy to use drag and drop functionality. Activities and targets can be analyzed in their graphical representations based on any defined set of parameters. These could further be configured to be displayed at the home screen of the sales agents.
Catalyst performance modeler of CRMNEXT helps tracking and storing all the relevant data on targets and achievements. Targets can be uploaded in CRMNEXT which could be used for further planning and performance tracking purposes.</t>
  </si>
  <si>
    <t>Ability to access Social System via a mobile application on the go</t>
  </si>
  <si>
    <t>Social CRM can be accessed through the mobile version of the CRMNEXT application. Application can be accessed through popular mobile browers.</t>
  </si>
  <si>
    <t>Ability to show a full conversation history between customer and Bank from various sources e.g. Email, Social etc.</t>
  </si>
  <si>
    <t>CRMNEXT has an inbuilt history feature which stores the history of interaction/events made with the customer in its entire life cycle.  Customer interaction history is maintained in the activity management tab on the detail page The history feature enables you to track the interactions made with customer at a given point in time. Users with access rights can at any point of time edit the lead/opportunity/account interaction details.
CRMnext maintains audit trail through the History tab on each record details displays the various changes and modifications that have been made on each record. Names of Users who modified the each record details are displayed with related details of time and date.This also includes Escalation History displays important information related to each record like escalated on, elapsed time and assigned to. Also keeps a track of user who has created , and last modified and last viewed the records .</t>
  </si>
  <si>
    <t xml:space="preserve">Ability to add internal notes, clip boards (pre approved responses) within the Social Media system. </t>
  </si>
  <si>
    <t xml:space="preserve">CRMNEXT will integrate with the social analytics system of the bank to retrieve and add internal notes, clip boards (pre approved responses) within the Social Media system. </t>
  </si>
  <si>
    <t>Ability to Manage Social Content  - Easily manage your social content through a library of ready-to-publish messages and creative assets for teams to share.</t>
  </si>
  <si>
    <t>CRMNEXT will integrate with the social analytics system of the bank to retrieve information on social content management. The library of ready to publish messages and creative assets for teams shall be retrieved through integration.</t>
  </si>
  <si>
    <t>Ability to engage with the right Audience - Target our posts and share content with our customers based on location, language, and demographic details.</t>
  </si>
  <si>
    <t>CRMNEXT will integrate with the social analytics system of the bank to deliver social posts to target audience and share relevant content with customers based on various relevant parameters.</t>
  </si>
  <si>
    <t>Approval Process- Designate team leaders to approve outgoing content, so our team’s social media posts align with our goals and brand strategy.</t>
  </si>
  <si>
    <t xml:space="preserve"> Ability to bulk upload Social Content/Messages and schedule content to automatically post at optimal times so our social presence stays active even when we are not.</t>
  </si>
  <si>
    <t>This feature is available as part of future roadmap.</t>
  </si>
  <si>
    <t>Ability to set alerts and reminders to revert back to customers or respond to pending issues</t>
  </si>
  <si>
    <t>CRMNEXT provides feature to set alerts and reminders to revert back to customers or respond to pending issues. These can be configured in the toolbox section of all major CRM modules. The reminders can be displayed as pop ups for upcoming birthdays and anniversaries. The reminders can be scheduled to occur in advance (according to the number of days specified) before the specific date. Reminders help to build a good relationship with the customer and to have a long term association.
CRMNEXT Alert Management module allows configuration of alerts and notifications. These alerts can be triggered to customers, internal team as SMS, email notifications. Reports can be configured using report designer to manage and track alerts. CRMNEXT has inbuilt email blaster for sending the mass mailers. Alerts can be configured to inform customers for the key events.  SMS can also be sent to the target customers. Based on predefined alert rules in the alert rule engine SMS/email can automatically be sent to customer informing them their IDs have expired.
CRMnext provides ability to send out alerts to the customers with any information through different channels like email, SMS. These could be set either for some request like document update or even for the marketing purposes.</t>
  </si>
  <si>
    <t>Ability to track the impact of negative situations turned positive resolution with sentiment conversion metrics</t>
  </si>
  <si>
    <t>CRMNEXT will integrate with the social analytics system of the bank to to track the impact of negative situations turned positive resolution with sentiment conversion metrics. Impact related parameters and sentiment conversion metrics shall be retrieved from bank's social analytics system using integration capabilities. 
CRMNEXT has inbuilt report designer to create social media related reports on resolution metrics and sentiment conversion metrics.</t>
  </si>
  <si>
    <t>Get single view of customers with all related details displayed (Linkage with Social Media handle to Banks core system)</t>
  </si>
  <si>
    <t>CRMNEXT facilitates a single 360 degree view of the customer by offering detailed and relevant information in a single place. All information, both from within the CRM such as social media linkage handles to bank core system, (related leads/ requests, related contacts, related service requests, related documents, etc) as well as from external sources (e.g. financial transactions from core systems, offers from data-warehouse/ data-mart etc) can be consolidated into a customer 'one-view', or customer 360. 
Account Sharing rules can be configured to share Customer 360 information of one or more customers among the various subsytems of customers (RB / LC / SME / CB / FI ..) for a group of sales staffs that they can exploit and sell products together.</t>
  </si>
  <si>
    <t>This requirement is to send customer information regarding social information to the Core System?
What information will be store in the Core System regarding this requirement?
Is there a web service available to send this information?</t>
  </si>
  <si>
    <t>Ability to integrate with queries raised, leads received through website</t>
  </si>
  <si>
    <t xml:space="preserve">CRMENXT shall provide a webform where specific lead generation or case generation related information can be captured. CRMNEXT provides online webforms for users not using crmnext platform. Leads generation  through  bank website and other online portals will be as a webpage provided as a link on their native interface. User defined triggers can ensure lead creation in the system.
All the relevant fields on the webpage shall be mapped onto specific fields on CRMNEXT system page layouts to capture all the important information. This sis possible by CRMNEXT Autonoma Integration through web API based integration. The webpage shall hose relevant fields to capture customers details and details of the case. 
</t>
  </si>
  <si>
    <t>Ability to refer to knowledge base for new recruits- view historic response on similar issues</t>
  </si>
  <si>
    <t xml:space="preserve">CRMNEXT’s is a platform with a variety of self-care, self- help and knowledge management capabilities. It provides a central repository for detailed product information including key features, descriptions, all cases, leads, sales, strategy, marketing etc. related knowledge artifacts.
Following are the knowledge management and self-help features available as part of CRMNEXT platform:
a. Content Repository
b. Keyword based content tagging -searchable
c. Content groups – sales, service, marketing, strategy etc.
d. Open and closed group access
e. “Solutions” repository for customer service
CRMNEXT has its own Integration layer that allows integration options using pattern based Autonoma™ integration. The Integration server can also be used to do complex integration with external knowledgebase.
</t>
  </si>
  <si>
    <t>Are you referring to old posts or is it a knowledge base repository?</t>
  </si>
  <si>
    <t>Ability to offer instant alert during possible crisis e.g., number of messages in an hour, number of messages on one single topic etc.</t>
  </si>
  <si>
    <t>Ability to integrate with website live chat</t>
  </si>
  <si>
    <t xml:space="preserve">CRMNEXT can integrate with bank's external live chat system. This is made possible with CRMNEXT's Autonoma Integration engine that enables the system to do complex integration with minimal coding efforts. </t>
  </si>
  <si>
    <t>Which Website live Chat is Used?
Does it provide APIs for integration?</t>
  </si>
  <si>
    <t>We are currently not using Chat for Sales and Marketing. We would like to explore best possible approach and seek Vendor's views on this.</t>
  </si>
  <si>
    <t>XF</t>
  </si>
  <si>
    <t>Integrated view of Customer</t>
  </si>
  <si>
    <t xml:space="preserve">CRM should  provide  Business Intelligence (BI) features that can accurately monitor and measure sales and marketing activities, lead generation and conversions </t>
  </si>
  <si>
    <t>CRMNEXT provides an enterprise wide sales automation solution that provides a unified sales and marketing experience across all channels. Marketing and Campaign management module lets users to execute campaigns, plan, and manage all campaigns (Direct and Indirect) from one central location while sales module lets users to create and track leads, accounts and associated case related data. Users can thus generate data on sales and marketing activities, lead generation and conversions. Users can track response in real-time across various channels using integrated sales and services functionality. Fine-tune your campaign activities based on the number and quality of response they generate.
CRMNEXT being an operational CRM can carry out basic rules and analytics
activities on the available data and information. However, for enterprise level analytics, CRMNEXT can be
integrated with the external BI/Analytics tools and display the fetched information by associating it to different
customers at any required screen and stage.</t>
  </si>
  <si>
    <t>CRM should provide  a  unified  sales and marketing   experience  across  all  interaction  channels 
including Email, Web, chat and phone with multi - channel sales platforms</t>
  </si>
  <si>
    <t>CRMNEXT provides an enterprise wide sales automation solution that provides a unified sales and marketing experience across all channels. Marketing and Campaign management module lets users to execute campaigns, plan, and manage all campaigns (Direct and Indirect) from one central location while sales module lets users to create and track leads, accounts and associated case related data. Users can thus generate data on sales and marketing activities, lead generation and conversions. Users can track response in real-time across various channels using integrated sales and services functionality. Fine-tune your campaign activities based on the number and quality of response they generate.</t>
  </si>
  <si>
    <t>The channels mentioned, such as Chat, is being used today in the bank?
Does chat, web and phone will provide information for CRM to display for each customer?</t>
  </si>
  <si>
    <t>Section 4.4</t>
  </si>
  <si>
    <t>Defined the source and how it will be handled.</t>
  </si>
  <si>
    <t>XG</t>
  </si>
  <si>
    <t>Mobile Accessibility</t>
  </si>
  <si>
    <t>CRM should  provide the users ability to update the sales lead  from a wireless device</t>
  </si>
  <si>
    <t>CRMNEXT system can be accessed on any mobile browser, is device agnostic and also has a dedicated mobile app for major mobile platforms. Sales Lead information can be updated by a user from any mobile device.</t>
  </si>
  <si>
    <t>Mobile document where creation of lead will be performed by the wireless device.</t>
  </si>
  <si>
    <t>Work Flow Management</t>
  </si>
  <si>
    <t xml:space="preserve">Add/delete/change member in workflow group   </t>
  </si>
  <si>
    <t>CRMNEXT provides a comprehensive Workflow management which allows a user to create simple or complex, serial or parallel workflows with milestones and role based access to process parts. A super user or process admin can at any point in time add/ delete/ change members in workflow.</t>
  </si>
  <si>
    <t>What do you refer to by Workflow Group?</t>
  </si>
  <si>
    <t>This means Roles</t>
  </si>
  <si>
    <t>Section 2</t>
  </si>
  <si>
    <t>Role Hierarchy and accesibility defied in the section.</t>
  </si>
  <si>
    <t xml:space="preserve">Set permissions for which groups can assign workflow to which other groups </t>
  </si>
  <si>
    <t>CRMNEXT provides a comprehensive Workflow management which allows a user to create simple or complex, serial or parallel workflows with milestones and role based access to process parts. A super user or process admin can at any point in time Set permissions for which groups can assign workflow to which other groups</t>
  </si>
  <si>
    <t>This is referring to which departments can assign leads to other departments?</t>
  </si>
  <si>
    <t>CRM should  provide the ability to establish “work queues” for each department for routing of leads when escalating issues to other departments.</t>
  </si>
  <si>
    <t>CRMNEXT modules have a toolbox that allows configuration of work queues. Yes, Leads can be distributed to configured queues in the system. Once records are placed in a queue either manually or through an automatic assignment rule, records remain there until they are assigned to a User or taken by one of the members of the queue. Any queue member or Users above them in the role hierarchy can take ownership of records in a queue. Data can be fetched from a queue be a queue user manually in his / her bucket and can subsequently be released for unfinished bucket.
CRMNEXT provides the features of managing alerts, Managing Business rules, Managing Escalation, managing assignment and re-assignment, managing SLAs. 
CRMNEXT assignment rule functionality allows configuration of Routing and assignment of the leads, cases, etc. to users based on parameters in Round-robin distribution or queues for allocation. CRMRNEXT has inbuilt rule engine, in which rules can be created for routing and stopping request processing based on predefined parameters or field level values. Load balancing weightage can be defined for users in the queues with holiday settings configuration in case a user is on leave/ absent. Similar events can be triggered for faxes received from customers.
Escalation Rules transfer Cases, Leads, and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t>
  </si>
  <si>
    <t>Escalation hierarchy explained here.</t>
  </si>
  <si>
    <t>CRM should  provide the ability to automatically route/ escalate the individual leads to the responsible department upon the completion of the information collection process.</t>
  </si>
  <si>
    <t>CRMnext has the rich functionality of escalation. Escalation Rules are created to transfer Cases, Leads, Opportunities etc. automatically to the next level in the hierarchy, if they are not followed-up accurately within a particular period of time. Typically, your organization will have one escalation rule that consists of multiple rule entries which specify what conditions apply to fire a specific rule.CRMnext has the capability of using mail-merging template to design escalation or notification emails for stake holders. These templates can be varied depending on the stage of escalation. CRMnext has the capability of using mail-merging template to design escalation or notification emails for stake holders. These templates can be varied depending on the stage of escalation. 
CRMNEXT provides the features of managing alerts, Managing Business rules, Managing Escalation, managing assignment and re-assignment, managing SLAs. 
CRMNEXT assignment rule functionality allows configuration of Routing and assignment of the leads, cases, etc. to users based on parameters in Round-robin distribution or queues for allocation. CRMRNEXT has inbuilt rule engine, in which rules can be created for routing and stopping request processing based on predefined parameters or field level values. Load balancing weightage can be defined for users in the queues with holiday settings configuration in case a user is on leave/ absent. Similar events can be triggered for faxes received from customers.
Escalation Rules transfer Cases, Leads, and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t>
  </si>
  <si>
    <t>Defined the workflow of how the life cycle will move ahead</t>
  </si>
  <si>
    <t xml:space="preserve">CRM should  provide the ability to route leads to other department(s) during the life cycle of the lead generation and conversion </t>
  </si>
  <si>
    <t>CRM should  provide the ability to record the date, time and person who assigned or transferred a lead  to a department.</t>
  </si>
  <si>
    <t>CRMNEXT provides a comprehensive Lead Management Module to create new leads and capture lead related information, parameters and metrics such as date, time and person to whom the lead has been assigned to..</t>
  </si>
  <si>
    <t>section 4.7.2</t>
  </si>
  <si>
    <t>While making Appointment fixed there will be a provision to capture the Appointment Date and time</t>
  </si>
  <si>
    <t>CRM should  provide the ability to provide a history of work order routing</t>
  </si>
  <si>
    <t>CRMnext generates unique lead id for each new lead. The updates/follow-ups/interactions done regarding a lead are maintained as part of the lead life cycle. Customer interaction history will be available as linked activity on lead 360 degree view. Audit log is available on the leads to track changes done by different users</t>
  </si>
  <si>
    <t>What is referred as the history of work order routing?
What do you mean by work order?</t>
  </si>
  <si>
    <t>Please read "work order " as  "work item ".  History of work item routes should be maintained in the system to know how the work item progressed it its journey from initiation to closure.</t>
  </si>
  <si>
    <t>CRM should  provide the ability to provide flexible and on demand sorting of the work queue by fields such as lead type, date, and priority.</t>
  </si>
  <si>
    <t>CRMNEXT modules have a toolbox that allows configuration of work queues. Yes, Leads can be distributed to configured queues in the system and provide flexible and on demand sorting of the work queue by fields such as lead type, date, and priority.. Once records are placed in a queue either manually or through an automatic assignment rule, records remain there until they are assigned to a User or taken by one of the members of the queue. Any queue member or Users above them in the role hierarchy can take ownership of records in a queue. Data can be fetched from a queue be a queue user manually in his / her bucket and can subsequently be released for unfinished bucket.</t>
  </si>
  <si>
    <t>CRM should  provide the ability to dynamically refresh the work queue display as new leads are routed and received.</t>
  </si>
  <si>
    <t>CRMNEXT modules have a toolbox that allows configuration of work queues. Yes, Work queues get dynamically refreshed as new leads are routed and received based on inbuilt business rules based on predefined criteria. Leads can be distributed to configured queues in the system and provide flexible and on demand sorting of the work queue by fields such as lead type, date, and priority.. Once records are placed in a queue either manually or through an automatic assignment rule, records remain there until they are assigned to a User or taken by one of the members of the queue. Any queue member or Users above them in the role hierarchy can take ownership of records in a queue. Data can be fetched from a queue be a queue user manually in his / her bucket and can subsequently be released for unfinished bucket.</t>
  </si>
  <si>
    <t>What is intended with dynamically refresh the work queue?
The display how new leads are routed is related to who is set as the owner of the lead, meaning to which team is the lead assigned based on territory, etc.?</t>
  </si>
  <si>
    <t>This simply means when a new lead is created, it should get assigned to a RM by predefined rule such as branch, segment etc. and on assignment, the lead should be available in RM's queue.</t>
  </si>
  <si>
    <t>Section 6.2</t>
  </si>
  <si>
    <t>Dynamically the leads are visible for certain parameters in form of views</t>
  </si>
  <si>
    <t>CRM should  provide the ability to designate or flag leads as new leads</t>
  </si>
  <si>
    <t>CRMNEXT provides a comprehensive Workflow management which allows a user to designate or flag leads as new leads based on predefined status codes of the lead lifecycle stages, create simple or complex, serial or parallel workflows with milestones and role based access to process parts. A super user or process admin can at any point in time Set permissions for which groups can assign workflow to which other groups</t>
  </si>
  <si>
    <t>In the life cycle the new lead creation is marked with the status code as "New"</t>
  </si>
  <si>
    <t>XH</t>
  </si>
  <si>
    <t>Dashboards and Reports</t>
  </si>
  <si>
    <t>Provide Lead Generation  Report and Leads conversion</t>
  </si>
  <si>
    <t xml:space="preserve">Yes, Reports can be configured on Real time basis in CRMNEXT through the report designer module. CRMNEXT come with more than several pre-built reports. It also has a wizard based report designer that allows you to create tabular, matrix, interlinked reports. "Report are there for each of the following: Activity Report Accounts &amp; Contacts, Lead Generation and conversion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
Reports can be created based on lead pipeline/funnel sales funnel: the amount of lead, the amount of Customers caring, the amount of Customers registering, the amount of Customers registering successfully etc.
CRMNEXT Autonoma Integration designer provides the ability to integrate with external systems via batch or webservice to </t>
  </si>
  <si>
    <t>On the basis of status code= Closed and open leads can be viewed from this report.</t>
  </si>
  <si>
    <t xml:space="preserve">Value Creation Report </t>
  </si>
  <si>
    <t>CRMNEXT provides report designer using which users can create reports such as trend analysis, extrapolation values, Key Performance Indices, Return on Investment, Forecasted revenues and stakeholder ratio analysis in a graphical as well as tabular format.</t>
  </si>
  <si>
    <t>What do you mean about value creation?</t>
  </si>
  <si>
    <t>Trends Report</t>
  </si>
  <si>
    <t>The trends reports are referring to products subscribed or is it Social Trends or other type of trend?</t>
  </si>
  <si>
    <t>Trends report should cover:
a. Trends of product usage across time
b. Trends of product usage across customer demographic such as income, age group, type of employment</t>
  </si>
  <si>
    <t>Customer Report with fields as Credit Rating, Risk Rating.</t>
  </si>
  <si>
    <t>Campaign results evaluation reports: such as Response rate (reflects how favourably recipients viewed the initial marketing message), Cost per Call, Conversion rate( percentage of people who not only respond to the marketing communication but who follow through and take the desired action), Cost per lead(how much it costs to get each person to respond),</t>
  </si>
  <si>
    <t>CRMNEXT Campaign Management module coupled with the Report Generator can be used to collate campaign data and generate in depth drillable tabular/ matrix reports which effectively convey the lead status.
CRMNEXT auto assignment functionalities provision the user to assign all opportunities, leads, prospects/customers, call plans/callreports and activities from inactive users to their managers so that the managers can reassign those records to other users.Assignment activity can be accomplished manually or using auto assignment feature with the help of queues.
Campaign related reports can be created in CRMNEXT using the report designer to assess the the effectiveness of sales cross-selling - customer type, product, income, etc. 
CRMNEXT Report Designer has the ability to configure designer reports on opportunities associated with campaigns to follow the progress of opportunities.
CRMNEXT Report Designer allows configuration of designer reports to assess the effectiveness of the campaign.
how many customers join the campaign, with balanced growth, how many customers feel happy, about profit/ cost etc.</t>
  </si>
  <si>
    <t>This will give the Actual leads and converted leads for that campaign.Please note for Email viewing percentage, bounce percentage same can be shown in CRMNEXT provided it is been shared by SMTP turbo blaster.</t>
  </si>
  <si>
    <t>Web content Report – To show the Percentage of   web content that was actually was good enough that those people followed along all the way to the actionable task we set.</t>
  </si>
  <si>
    <t xml:space="preserve">CRMNEXT will integrate with external web analytics systems through inbuilt autonoma integration engine to retrieve web content related parameters and metrics such as percentage of web content - good for an actionable task, etc. Such metrics can be shown in reports in both graphical, tabular and matrix formats. </t>
  </si>
  <si>
    <t>What is this requirement referring to as Web Content?
Is it referring to Landing Pages, Social Posts or is it other content?</t>
  </si>
  <si>
    <t>Out of Scope. Dropped</t>
  </si>
  <si>
    <t>Lead conversion  report  to help  track where we  lost potential customers in the lead process and help us develop theories as to why.</t>
  </si>
  <si>
    <t>Lead conversion related reports can be created in CRMNEXT using the report designer to assess the the effectiveness of sales cross-selling - customer type, product, income, etc. CRMNEXT report designer can import external reports.
CRMNEXT Report Designer has the ability to configure designer reports on lead related parameters to help  track where we  lost potential customers in the lead process and help us develop theories as to why.</t>
  </si>
  <si>
    <t xml:space="preserve">Individual visitors – To  track when an individual user first visits our website during a specific period of time and how many times that same person came back to visit it again. </t>
  </si>
  <si>
    <t>CRMNEXT will integrate with external web analytics systems through inbuilt autonoma integration engine to retrieve Individual Visitor related parameters and metrics. Reports can be created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</si>
  <si>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To track the new leads/ prospects.</t>
  </si>
  <si>
    <t>New visitors versus returning one’s reports</t>
  </si>
  <si>
    <t>CRMNEXT will integrate with external web analytics systems through inbuilt autonoma integration engine to retrieve New visitors versus returning one’s  related parameters and metrics. Reports can be created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</si>
  <si>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Bounce rate Report</t>
  </si>
  <si>
    <t>CRMNEXT will integrate with external web analytics systems through inbuilt autonoma integration engine to retrieve bounce rate related parameters and metrics. Reports can be created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</si>
  <si>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Page views Report</t>
  </si>
  <si>
    <t>CRMNEXT will integrate with external web analytics systems through inbuilt autonoma integration engine to retrieve page views related parameters and metrics. Reports can be created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</si>
  <si>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This page view are referred to the website, meaning end user page views?</t>
  </si>
  <si>
    <t>Search engine referrals report</t>
  </si>
  <si>
    <t>CRMNEXT will integrate with external web analytics systems through inbuilt autonoma integration engine to retrieve search engine referrals related parameters and metrics. Reports can be created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</si>
  <si>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What are you referring to as search engine referrals report?</t>
  </si>
  <si>
    <t>Social media effectiveness report</t>
  </si>
  <si>
    <t>CRMNEXT will integrate with external web analytics systems through inbuilt autonoma integration engine to retrieve social media effectiveness related parameters and metrics. Reports can be created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</si>
  <si>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Form conversion rate Report</t>
  </si>
  <si>
    <t>CRMNEXT will integrate with external web analytics systems through inbuilt autonoma integration engine to retrieve form conversion rate related parameters and metrics. Reports can be created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</si>
  <si>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Which forms are you referring to in this requirement?</t>
  </si>
  <si>
    <t>E-mail Openings report</t>
  </si>
  <si>
    <t>CRMNEXT will use data from email actions and mail blaster functions available in system to retrieve e-mail openings related parameters and metrics using integration with email gateways.
Reports can be created to show which customers opened emails , read, unread emails, etc,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</si>
  <si>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This feature can be provided as per vendor response. However, we discussed to keep the Send Blaster/TurboSMTP functionality ASIS and hence it became redundant.</t>
  </si>
  <si>
    <t>ROI Reports
determine which marketing programs impact revenue the most and how many contacts with the source were needed to generate the revenue;</t>
  </si>
  <si>
    <t>CRMNEXT will use data from campaign management module to retrieve return on investment related parameters and metrics.
Reports can be created to show  which marketing programs impact revenue the most and how many contacts with the source were needed to generate the revenue,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</si>
  <si>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This will give the Actual leads and converted leads for that campaign. Also all the related leads can be seen for that campaign along with statuses</t>
  </si>
  <si>
    <t>Conversion rate Report  per product/per Sales agent/RM or user</t>
  </si>
  <si>
    <t>CRMNEXT will use data from lead management module to retrieve conversion rate related parameters and metrics.
Reports can be created to show  conversion rate per product/per sales agent/ RM or user,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</si>
  <si>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RPT044</t>
  </si>
  <si>
    <t>To see how many leads converted for a particular RM or CSO</t>
  </si>
  <si>
    <t>SLA Violations Report - shows contact &amp; lead description</t>
  </si>
  <si>
    <t>CRMNEXT will use data from account management module to retrieve SLA violation related parameters and metrics.
Reports can be created to show  SLA violation with contact &amp; lead description, in CRMNEXT using the report designer to  track when an individual user first visits our website during a specific period of time and how many times that same person came back to visit it again. 
CRMNEXT Report Designer has the ability to configure designer reports on lead related parameters to help  track where we  lost potential customers in the lead process and help us develop theories as to why.</t>
  </si>
  <si>
    <t>RPT043</t>
  </si>
  <si>
    <t>SLA expiry for leads to be captured in report</t>
  </si>
  <si>
    <t>The CRM should have copy paste capabilities on knowledge base</t>
  </si>
  <si>
    <t>CRMNEXT supports creating copies or clones of existing documents and solutions in the knowledgebase module. The ability to clone essential informations, solutions, etc. proves time saving to develop similar knowledgebases in no time.</t>
  </si>
  <si>
    <t>What kind of  knowledge base are you referring to?
Which contents should be available in the knowledge base?</t>
  </si>
  <si>
    <t>CRM should  have the ability to create, modify, save, and distribute standard reports and adhoc reports</t>
  </si>
  <si>
    <t xml:space="preserve">CRMNEXT Report Management module has an inbuilt report designer to create, modify, save and distribute tabular/matrix reports based on service requests and case to assess and synthesize online behaviour, concerns for data available in CRMNEXT database. CRMNEXT has Sonic Distribution of reports which can be scheduled based on time and also scheduled based on the roles / users to whom the specific reports have to be distributed.
Reports can be configured on Real time basis in CRMNEXT through the report designer module. CRMNEXT come with more than several pre-built reports. It also has a wizard based report designer that allows you to create tabular, matrix, interlinked reports. "Report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
CRMNEXT Report Management module has an inbuilt
report designer which facilitates to create tabular/matrix reports on various parameters for data currently available in CRMNEXT database such as SLA root cause as it w
CRMNEXT Report Designer can provide reports to assess the demand function according to the case and service value analysis. 
</t>
  </si>
  <si>
    <t>Product Feature</t>
  </si>
  <si>
    <t>OK</t>
  </si>
  <si>
    <t>CRM should  have the ability to define reporting access on multiple levels.</t>
  </si>
  <si>
    <t>CRMNEXT has a report designer utility that lets users to define report visibility to specific roles only. A super user can decide scope and role based access to the contents of a report.</t>
  </si>
  <si>
    <t>Will define roles for each report.</t>
  </si>
  <si>
    <t>CRM should  have the ability to distribute reports electronically (email).</t>
  </si>
  <si>
    <t>CRMNEXT has inbuilt Sonic Distribution system to distribute reports on a predefined schedule to specific roles or users and the report can be sent via email as either a PDF or excel format.</t>
  </si>
  <si>
    <t>ok</t>
  </si>
  <si>
    <t>CRM should  have the ability to forward reports via email to an individual or group of individuals.</t>
  </si>
  <si>
    <t>CRM should  have the ability to regenerate/reprint a report that was previously generated.</t>
  </si>
  <si>
    <t>Users have the option to open / regenerate a previously built report. Everytime a user runs a older report the content of the report is always fetched in real time. User can print the report either in pdf format or in excel.User can also at any point in time change the graphical format of the report to be printedsuch as funnel, histogram, pie chart etc, if applicable and appropriate for that report.</t>
  </si>
  <si>
    <t>Reports can be downloaded in csv format or pdf format</t>
  </si>
  <si>
    <t>CRM should  have the ability to provide enterprise-wide reporting capability showing performance across all departments that utilizes it.</t>
  </si>
  <si>
    <t>CRMNEXT has an enterprise wide reporting module which enables reports to be configured on Real time basis in CRMNEXT through the report designer module. CRMNEXT come with more than several pre-built reports. It also has a wizard based report designer that allows you to create tabular, matrix, interlinked reports. "Report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
Reports can be created based on lead pipeline/funnel sales funnel: the amount of lead, the amount of Customers caring, the amount of Customers registering, the amount of Customers registering successfully etc.
CRMNEXT Autonoma Integration designer provides the ability to integrate with external systems via batch or webservice to get information about the products, status, etc. 
CRMNEXT has inbuilt Dashboard management module provides extensive capabilities to system users, admins to create custom dashboards, reports and analytics paths using rules basis customer demographics, products, etc., based on data available in CRMNEXT or through integration with external data sources. Dashboards can be categorized as team/unit level with ability to house multiple sub-dashboards with custom and system reports. Role based access rights to these dashboards can be configured by administrator to users to see only the required information. Role management allows role based access to all reports in dashboards.</t>
  </si>
  <si>
    <t>When you mention performance, you are referring to which performance, Sales, Response Times, Conversion?</t>
  </si>
  <si>
    <t>This is performance related to Sales and Marketing tasks e.g.
-leads per campaign or time period
-sales in a period
-conversion in a given period
-cost per lead
-potential clients contacted ( email + phone)
-Traffic to lead ratio</t>
  </si>
  <si>
    <t>CRM should  have the ability to create statistical reporting, including analysis of actual versus planned activity.</t>
  </si>
  <si>
    <t>CRMNEXT has an enterprise wide reporting module which enables reports to be configured on Real time basis in CRMNEXT through the report designer module. Users have the ability to create statistical reporting, including analysis of actual versus planned activity. CRMNEXT come with more than several pre-built reports. It also has a wizard based report designer that allows you to create tabular, matrix, interlinked reports. "Report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
Reports can be created based on lead pipeline/funnel sales funnel: the amount of lead, the amount of Customers caring, the amount of Customers registering, the amount of Customers registering successfully etc.</t>
  </si>
  <si>
    <t>CRM should  have the ability to provide statistical reports that show a detailed snapshot across various performance measures during the time period selected.</t>
  </si>
  <si>
    <t>CRMNEXT has an enterprise wide reporting module which enables reports to be configured on Real time basis in CRMNEXT through the report designer module. Reports can be used to show detailed snapshot as well as statistics and trend analysis for sales, marketing, social, etc. related parameters. Performance neasuring reports such as target vs. actual sales reports can be created for any specific time period. Users have the ability to create statistical reporting, including analysis of actual versus planned activity. CRMNEXT come with more than several pre-built reports. It also has a wizard based report designer that allows you to create tabular, matrix, interlinked reports. "Report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
Reports can be created based on lead pipeline/funnel sales funnel: the amount of lead, the amount of Customers caring, the amount of Customers registering, the amount of Customers registering successfully etc.</t>
  </si>
  <si>
    <t>CRM should  have the ability to report leads by origin, such as in person, email, phone and sms.</t>
  </si>
  <si>
    <t>CRMNEXT has an enterprise wide reporting module which enables reports to be configured on Real time basis in CRMNEXT through the report designer module.CRMNEXT come with more than several pre-built reports. It also has a wizard based report designer that allows you to create tabular, matrix, interlinked reports. Report are there for Lead Reports such as leads by origin ,Opportunity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
Reports can be created based on lead pipeline/funnel sales funnel: the amount of lead, the amount of Customers caring, the amount of Customers registering, the amount of Customers registering successfully etc.</t>
  </si>
  <si>
    <t>CRM should  have the ability to provide an Adhoc reporting facility that will allow parameter driven selection, ascending or descending sorting of specified fields, and conditional logic.</t>
  </si>
  <si>
    <t>CRMNEXT has an enterprise wide reporting module which enables reports to be configured on Real time basis in CRMNEXT through the report designer module.CRMNEXT come with more than several pre-built reports. User has the ability to provide an Adhoc reporting facility that will allow parameter driven selection, ascending or descending sorting of specified fields, and conditional logicIt also has a wizard based report designer that allows you to create tabular, matrix, interlinked reports. Report are there for Lead Reports such as leads by origin ,Opportunity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
Reports can be created based on lead pipeline/funnel sales funnel: the amount of lead, the amount of Customers caring, the amount of Customers registering, the amount of Customers registering successfully etc.</t>
  </si>
  <si>
    <t>CRM should  have the ability to produce tabular reports based on user defined criteria.</t>
  </si>
  <si>
    <t>CRM should  have the ability to create status reports based on user defined criteria.</t>
  </si>
  <si>
    <t>CRM should  have the ability to include statistical charts, dashboards and graphs on the reports.</t>
  </si>
  <si>
    <t>CRMNEXT has an enterprise wide reporting module which enables reports to be configured on Real time basis in CRMNEXT through the report designer module. CRMNEXT come with more than several pre-built reports. It also has a wizard based report designer that allows you to create tabular, matrix, interlinked reports. Users have the ability to include statistical charts, dashboards and graphs on the reports."Report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
Reports can be created based on lead pipeline/funnel sales funnel: the amount of lead, the amount of Customers caring, the amount of Customers registering, the amount of Customers registering successfully etc.
CRMNEXT Autonoma Integration designer provides the ability to integrate with external systems via batch or webservice to get information about the products, status, etc. 
CRMNEXT has inbuilt Dashboard management module provides extensive capabilities to system users, admins to create custom dashboards, reports and analytics paths using rules basis customer demographics, products, etc., based on data available in CRMNEXT or through integration with external data sources. Dashboards can be categorized as team/unit level with ability to house multiple sub-dashboards with custom and system reports. Role based access rights to these dashboards can be configured by administrator to users to see only the required information. Role management allows role based access to all reports in dashboards.</t>
  </si>
  <si>
    <t>CRM should  have the ability to generate reports with computed statistical fields (i.e. variances, percentage and statistics).</t>
  </si>
  <si>
    <t xml:space="preserve">CRMNEXT has an enterprise wide reporting module which enables reports to be configured on Real time basis in CRMNEXT through the report designer module. 
CRMNEXT has ability to create computed fields in various modules such as leads, accounts, cases and the same can be used to compute variance, ercentage and various statistics related data metrics. The report designer utility can reuse these computed fields to show detailed statistical reports and analysis for generating value added reports. 
Reports can be created based on lead pipeline/funnel sales funnel: the amount of lead, the amount of Customers caring, the amount of Customers registering, the amount of Customers registering successfully etc.
CRMNEXT Autonoma Integration designer provides the ability to integrate with external systems via batch or webservice to get information about the products, status, etc. </t>
  </si>
  <si>
    <t>CRM should  have the ability to aggregate data into real time hourly, daily, monthly and annual statistics.</t>
  </si>
  <si>
    <t>CRMNEXT has an enterprise wide report designer utility that allows data to be fatched into the reports as per bank;'s requirements. Data can be imported into specific reports either on real time basis or in batch mode such as real time hourly, daily, monthly, or annualy from either data present within the system or from bank's external systems through inbuilt integration engine.</t>
  </si>
  <si>
    <t>What data do you wish to aggregate, with which objective, to be shown where?</t>
  </si>
  <si>
    <t>The main data to be aggregated include :
- adding up leads generated across relationship officers, cross branches, across business segments 
-adding up  conversions across branches ,RMs,Segments
This will come as reports under dashboard</t>
  </si>
  <si>
    <t>CRM should  have the ability for users to define the time interval for a report (real time ,daily, month-to-date, month end, quarterly, year-to-date, and annually).</t>
  </si>
  <si>
    <t>CRMNEXT has an enterprise wide report designer utility that allows data to be fatched into the reports as per bank's requirements. Data can be imported into specific reports either on real time basis or in batch mode such as real time hourly, daily, monthly, or annualy from either data present within the system or from bank's external systems through inbuilt integration engine.</t>
  </si>
  <si>
    <t>CRM should  have the ability to group reporting data by any field with subtotalling and sort orders.</t>
  </si>
  <si>
    <t>CRMNEXT has an enterprise wide report designer utility that allows data to be fatched into the reports as per bank's requirements. Reports which are created in the system can be configured to show bucketed or filtered data and data can be further grouped based on any field. Further data shown in reports can be sorted in any desired order based on field values. Data can be imported into specific reports either on real time basis or in batch mode such as real time hourly, daily, monthly, or annualy from either data present within the system or from bank's external systems through inbuilt integration engine.</t>
  </si>
  <si>
    <t>CRM should  have the ability to add notes electronically to reports.</t>
  </si>
  <si>
    <t>CRMNEXT has an enterprise wide reporting module which enables reports to be configured on Real time basis in CRMNEXT through the report designer module. 
Users can add notes on a report, share the report to desired subordinates and levels in organization and print the reports.
CRMNEXT come with more than several pre-built reports. It also has a wizard based report designer that allows you to create tabular, matrix, interlinked reports. Users have the ability to include statistical charts, dashboards and graphs on the reports.
Reports can be created based on lead pipeline/funnel sales funnel: the amount of lead, the amount of Customers caring, the amount of Customers registering, the amount of Customers registering successfully etc.</t>
  </si>
  <si>
    <t>Need to Check</t>
  </si>
  <si>
    <t>CRM should  have the ability to easily generate query logic.</t>
  </si>
  <si>
    <t>CRMNEXT has an enterprise wide reporting module which enables reports to be configured on Real time basis in CRMNEXT through the report designer module. 
While creating reports users can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
CRMNEXT come with more than several pre-built reports. It also has a wizard based report designer that allows you to create tabular, matrix, interlinked reports. Users have the ability to include statistical charts, dashboards and graphs on the reports.
Reports can be created based on lead pipeline/funnel sales funnel: the amount of lead, the amount of Customers caring, the amount of Customers registering, the amount of Customers registering successfully etc.</t>
  </si>
  <si>
    <t>CRM should  have the ability to search the database for transactions that include specified keywords or phrases.</t>
  </si>
  <si>
    <t>CRMNEXT has an enterprise wide reporting module which enables reports to be configured on Real time basis in CRMNEXT through the report designer module.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
CRMNEXT come with more than several pre-built reports. It also has a wizard based report designer that allows you to create tabular, matrix, interlinked reports. Users have the ability to include statistical charts, dashboards and graphs on the reports.
Reports can be created based on lead pipeline/funnel sales funnel: the amount of lead, the amount of Customers caring, the amount of Customers registering, the amount of Customers registering successfully etc.</t>
  </si>
  <si>
    <t>What do you understand as transactions? It's related to opportunities or do they refer to operational transactions such as a transfer of money to another account?</t>
  </si>
  <si>
    <t xml:space="preserve">We are seeking a search facility on input data stored in the CRM. The input data includes Relationship Manager. Prospect name, date, value of connection etc. The search will be contextual. </t>
  </si>
  <si>
    <t>This will be a Customer/Prospect search widget</t>
  </si>
  <si>
    <t>CRM should  have the ability for report data to be formatted and exported to Microsoft Office products such as Word and Excel.</t>
  </si>
  <si>
    <t>CRMNEXT has an enterprise wide reporting module which enables reports to be configured on Real time basis in CRMNEXT through the report designer module. 
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t>
  </si>
  <si>
    <t>CRM should  have the ability to produce reports using wizards or templates.</t>
  </si>
  <si>
    <t>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
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t>
  </si>
  <si>
    <t>CRM should  have the ability to report  saes leads/closed deals by  type, status, location, date/time, department, priority, and other user defined fields.</t>
  </si>
  <si>
    <t>CRM should  have the ability to print Leads, conversations complete with all information associated  including history and notes.</t>
  </si>
  <si>
    <t>CRMNEXT has an enterprise wide reporting module which enables reports to be configured on Real time basis in CRMNEXT through the report designer module. 
Users can add notes on a report, share the report to desired subordinates and levels in organization and print the reports with data such as leads, conversations complete with all information associated  including history and notes..
CRMNEXT come with more than several pre-built reports. It also has a wizard based report designer that allows you to create tabular, matrix, interlinked reports. Users have the ability to include statistical charts, dashboards and graphs on the reports.
Reports can be created based on lead pipeline/funnel sales funnel: the amount of lead, the amount of Customers caring, the amount of Customers registering, the amount of Customers registering successfully etc.</t>
  </si>
  <si>
    <t>CRM should  have the ability to report sales leads by type, status, location, date/time, department, priority, and other user defined fields.</t>
  </si>
  <si>
    <t>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
Users can create report based on sales leads by type, status, location, date/time, department, priority, and other user defined fields.Users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t>
  </si>
  <si>
    <t>CRM should  have the ability to create report that show escalated issues, according to customizable procedures (i.e., missed targets).</t>
  </si>
  <si>
    <t>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
Users can create marketing and campaign related reports based on escalated issues, missed targets, etc.and other related metics.Users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t>
  </si>
  <si>
    <t>what do you refer to as escalated issues?
The customizable procedures are the rules to change the owner when an opportunity is escalated? 
Does it have any more procedures that you can share with us?</t>
  </si>
  <si>
    <t>1. By escalated, we mean  that first level contact with customer was unable to address and referred to the next person in hierarchy e.g. to line supervisor or manager
2.Yes, we can change owner e.g. from officer to supervisor 
3. No procedures are defined at the present and escalation matrix will match departmental structures</t>
  </si>
  <si>
    <t xml:space="preserve">Should have the facility of customizable dashboard - performance indicators </t>
  </si>
  <si>
    <t>CRMNEXT has inbuilt Dashboard management module provides extensive capabilities to system users, admins to create custom dashboards, reports and analytics paths using rules basis customer demographics, products, etc., based on data available in CRMNEXT or through integration with external data sources. Dashboards can be categorized as team/unit level with ability to house multiple sub-dashboards with custom and system reports. Role based access rights to these dashboards can be configured by administrator to users to see only the required information. Role management allows role based access to all reports in dashboards.</t>
  </si>
  <si>
    <t>RM performance Dashbboard</t>
  </si>
  <si>
    <t>CRM should  have the ability to create and report an audit trail for all data changes (for example, date and time stamp, user name, from/to values, attachment of documents).</t>
  </si>
  <si>
    <t xml:space="preserve">CRMNext provides a complete Log Manager Utility. It logs all the transactions/activities which includes but not limited to modules and admin level logs for all the changes and login history of the users.  The logs so generated can be accessed by authenticated &amp; authorized identities, &amp; can be shared in readable format.The logging functionality can be turned on/off by assigned privileges. Also, the log rentention period can be configured in the system.                                                 
The log includes all the valid &amp; required information like IDs,time,etc. 
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
</t>
  </si>
  <si>
    <t>CRM should provide a report on   Leads generated from value chain analysis and opportunities identified on account plans and forward report to the relevant segment</t>
  </si>
  <si>
    <t>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
Users can create leads and opportunities related reports based on Leads generated from value chain analysis and opportunities identified on account plans and forward report to the relevant segment and other related metics.Users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t>
  </si>
  <si>
    <t>CRMNEXT will integrate with CTS and other external payment systems and  web analytics systems to relevant data on client payouts using the inbuilt Autonoma Integration engine. The fetched or imported data can be used to create and show detailed statistical analysis using the inbuilt report designer utility to determine scope for new opportunities.</t>
  </si>
  <si>
    <t>CRMNEXT will integrate with CTS and other external payment systems and  web analytics systems to relevant data on  on   directors and third party  information including identifications and contacts  and generate sales leads with suggested most suitable products that can be sold, using the inbuilt Autonoma Integration engine. The fetched or imported data can be used to create and show detailed statistical analysis using the inbuilt report designer utility to determine scope for new opportunities.</t>
  </si>
  <si>
    <t>CRM should provide a report on Performance reports for supervisors</t>
  </si>
  <si>
    <t>CRMnext has ability to maintain value chain constituting suppliers, distributors, relationship hierarchy between corporate / institutional/ SME contacts, location, contact and segment based classification. Group details can be also captured with the contact.
Information can be structured as joint accounts, corporate relationships for business banking (e.g. to allow the capture of data on a corporate/SME group with child subsidiaries for future target marketing of products and services. You can also tag contacts as "Key Contact" or any specific segments.</t>
  </si>
  <si>
    <t>What kind of performance should be measured? Sales Performance, number of sales achieved in a month considering the objective? Can you please provide more information?</t>
  </si>
  <si>
    <t>The performance reports is basically to enable supervisor see activities of his/her direct reportees. Sales, calls, leads, escalations.</t>
  </si>
  <si>
    <t>Segment Head to see RM performance and BM reports</t>
  </si>
  <si>
    <t>CRM should provide a report on Performance on various parameters such as segment wise, branch wise, region wise etc.</t>
  </si>
  <si>
    <t>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
Users can create performance related reports based on various parameters such as segment wise, branch wise, region wise etc., and other related metics.Users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t>
  </si>
  <si>
    <t>CRM should  support a variety of outputs, including, but not limited to:Displayed electronically on a screen, Printing to a local printer Embedded in an e-mail distribution, Published to an Internet, intranet or extranet</t>
  </si>
  <si>
    <t>TECHNICAL REQUIREMENTS</t>
  </si>
  <si>
    <t>YA</t>
  </si>
  <si>
    <t>System-General</t>
  </si>
  <si>
    <t>The proposed system should  be compatible with Internet Explorer 11.00 or higher; latest versions of Firefox, Safari and Chrome and Mozilla other popular mobile Oss</t>
  </si>
  <si>
    <t xml:space="preserve">CRMnext is a browser based application runs on all the standard industry browser like , IE, Chrome, Firefox, Safari, Opera etc by "Login" on CRMnext Website. </t>
  </si>
  <si>
    <t>The System should  clearly display on SVGA  screens (1024 x 768 minimum). Text and browser zoom of 100%.</t>
  </si>
  <si>
    <t>Yes CRMNEXT system can clearly display on SVGA  screens (1024 x 768 minimum). Text and browser zoom of 100%.</t>
  </si>
  <si>
    <t>YB</t>
  </si>
  <si>
    <t>System Integration</t>
  </si>
  <si>
    <t>Integrations and Interfaces</t>
  </si>
  <si>
    <t>The Solution should be able to integrate with the systems detailed in Scope of Work (section 2.2 of the RFP) and the Vendor  must have the competence to carry out the integration activities.</t>
  </si>
  <si>
    <t>CRMNEXT can be easily integrated with with the systems detailed in Scope of Work (section 2.2 of the RFP) through its Autonoma integration engine. 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1. Batch Import/Export 
2. Message based integration 
3. Web service /APIs
4. File import/Export 
5. Web mash-up 
6. Smart link
With the help of Autonoma integration engine CRMNEXT can be integrated with any third party or External QMS Model or system.</t>
  </si>
  <si>
    <t>It is covered in integration touch point as per requirement by bank.</t>
  </si>
  <si>
    <t>The Solution offered must have capability to interface &amp; cluster with heterogeneous platforms used in the Bank</t>
  </si>
  <si>
    <t>CRMNEXT can be easily integrated with many of the bank's external systems, CBS, CTS, BI Tools, Web Analytics systems, external payment systems through its Autonoma integration engine.
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1. Batch Import/Export 
2. Message based integration 
3. Web service /APIs
4. File import/Export 
5. Web mash-up 
6. Smart link
With the help of Autonoma integration engine CRMNEXT can be integrated with any third party or External QMS Model or system.</t>
  </si>
  <si>
    <t>Currently system is taking data from Vision system and will check the integration once received input from other system.
Required integration is written in touch point list.</t>
  </si>
  <si>
    <t>The Solution should support different messaging protocols, APIs to integrate with various applications. APIs should be commonly published for facilitating porting of applications in the Bank.</t>
  </si>
  <si>
    <t>Yes, application uses communication mechanism provided by Microsoft .NET framework like WCF services, message queue and database ADO.NET which can be secured by using SSL. External Web based and third party APIs can be consumed and internal APIs can be exposed. APIs are commonly shared or exposed for facilitating porting of applications in the Bank.TCP/IP is used for communication. Connection is transactional. However for performance connection pooling is used.</t>
  </si>
  <si>
    <t xml:space="preserve">Either external source will call CRMnextWebApi or CRMnext will call external service. Both need to provide wsdl, i/p,o/p xml in simplest form XML/String etc. </t>
  </si>
  <si>
    <t>CRMNEXT can be easily integrated with the bank's  Financial Systems through the Bank’s middleware (Fiorano) for posting and financial/ non-financial transactions using inbuilt Autonoma integration engine of CRMNEXT.
CRMNEXT can integrate with external financial systems via Autonoma Integration egine using webservices and smart web integration URL's for sales staff to access  the customer's current accounts (For example loan account or credit card account ...) including contact information, notes, sales opportunities , information relating to financial accounts and other important details
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1. Batch Import/Export 
2. Message based integration 
3. Web service /APIs
4. File import/Export 
5. Web mash-up 
6. Smart link
With the help of Autonoma integration engine CRMNEXT can be integrated with any third party or External QMS Model or system.</t>
  </si>
  <si>
    <t>If bank provide single middleware ESB i.e. Fiorano then CRM will send request to Fiorano which further interact to other system and send reverse data to CRMnext.
T15 to T28 touch point.
T97,T11</t>
  </si>
  <si>
    <t>Updating the static customer information from core banking</t>
  </si>
  <si>
    <t>CRMnext has ability to have two-way communication between CBS and CRMnext. Records can be sent to CBS and based on configured field mapping records will be auto-populated in CBS. Updated records in CBS can be pushed to CRMnext.
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1. Batch Import/Export 
2. Message based integration 
3. Web service /APIs
4. File import/Export 
5. Web mash-up 
6. Smart link
With the help of Autonoma integration engine CRMNEXT can be integrated with any third party or External QMS Model or system.</t>
  </si>
  <si>
    <t>CRMnext is taking data from vision (which further take data from finacle core). If increamental data is provided on existing customer then job will update those fields. Please refer T1.</t>
  </si>
  <si>
    <t xml:space="preserve">	The system should allow export / import data into standard formats e.g. Excel, CSV, ASCII, XML, etc. </t>
  </si>
  <si>
    <t>CRMNEXT Import Functionality offers the capability to bulk uplaod contacts via Excel or CSV File. A custom action button can be configured using which bulk upload would be just a single step process. 
CRMNEXT also offers the capability of exporting contatcs via Excel or CSV.
The export functionality is access controlled ensuring complete data security and integrity.
CRMnext can provide Master data management capability to upload/update/import  both financial and non-financial information from host/source system. The details can be captured in CRMnext or fetched from various Bank applications and the same can be updated there. The data management comprises of uploading information, not limited to demographic details, open and closed activities, contacts related to customers , address details, products/accounts, cross-sell, leads, open and closed service requests. Financial Data Financial data can be fetched/ uploaded through interface with core banking system and other financial systems. Depending on capability of otyher systems. CRMnext provides the out of box capability to fetch and display financial details without storing a local copy. Alternatively, the required financial details can be stored locally. As a best practice, it is not advised to store financial transaction details in CRMnext.
Based on business rules defined batch imports can be scheduled to retrieve desired information any number of times based on defined criteria.</t>
  </si>
  <si>
    <t>What data the solution must import and export on the given formats?
How many entities and what is the volume for import export?</t>
  </si>
  <si>
    <t>The import / export of data will be guided by the integration requirements stipulated in section 2.21. of the RFP. The integrations could be through APIs or file transfer, the choice of which will depend upon the system capability of the source systems to manage API. The method of integration will also be impacted by convenience.</t>
  </si>
  <si>
    <t>Admin can use powerful import functionality to import data using Excel or CSV. Also data can be exported to desired location as confirmed by bank.
Please refer T114.</t>
  </si>
  <si>
    <t>System should  provide the ability to allow for multiple users and distributed system access.</t>
  </si>
  <si>
    <t xml:space="preserve">CRMNEXT has ability to allow creation of multiple users on the same platform with different roles, teams, territories and products associated with each one of them.
Role management - Role Management has the ability to create /manage users and groups by providing specific access permissions to access, view update, delete customer data under the subsystem of specialized systems.
CRMnext has been successfully benchmarked for scalability in high concurrency environment with 32000 logged in users on a database size of 1.2 TB with average page generation time of less than a second.
</t>
  </si>
  <si>
    <t>Admin will allow  UTTR.</t>
  </si>
  <si>
    <t>System should  provide the ability to allow one or more users to view the same record simultaneously.</t>
  </si>
  <si>
    <t>CRMNEXT allows a superuser to give access rights to multiple users at multiple scopes or levels. Users with similar rights can concurrently view the same record simultaneously.</t>
  </si>
  <si>
    <t>Data scope is appled on user through admin.</t>
  </si>
  <si>
    <t>System should  provide the ability to allow one or more users to query information and run reports at the same time.</t>
  </si>
  <si>
    <t>Visibility of report can be set at user,team,role level so one or more users can see the reports at the same time.</t>
  </si>
  <si>
    <t>System should  provide the ability to provide an open architecture for user and system interfaces based on current and industry-accepted standards, methods, and protocols such as HTTP, XML, SOAP, FTP, etc.</t>
  </si>
  <si>
    <t>Yes, CRMNEXT is single code base supporting multi-tenancy. The architecture is metadata driven. The application has zero client side footage. The application offers integrated intelligence for smart automation of processes and is easy to configure with minimal coding efforts. CRMNEXT provides web based n-tier architecture.The details product architecture PDF is shared with the response. CRMNEXT uses http, https, pop3, smtp, ftp/sftp protocols. While configuring the standard ports can be changed as per KCB's policies.</t>
  </si>
  <si>
    <t>CRMNEXT has inbuilt integration engine called as Autonoma Integration engine which provides non-proprietary extensibility to the system by integrating with MS Outlook for sending/receiving mails for email syndication purposes using email gateways, integrating with google calendar and outlook calendar for appointments and tasks, integrating with adobe and MS Excel to export and print reports, integrating with payment gateways to process payment information, integrating with external document management system to import/export customer documents, integrating with Web services by exposing/ consuming Web APIs.</t>
  </si>
  <si>
    <t>System should  provide the ability to provide wizards and templates for document creation.</t>
  </si>
  <si>
    <t xml:space="preserve">A Template is a standard format, created and stored in CRMnext to ensure uniformity in communication across the organization. Using 'Merge Field Values' a Template can be auto-populated as per logged-in User. </t>
  </si>
  <si>
    <t>System should  provide the ability to prohibit record deletions.  Use statuses to indicate records that were created in error.</t>
  </si>
  <si>
    <t>CRMNEXT has role management utility which allows a super user to define the access permissions and rights for all the users of the syetem. Each specific user can be decided to give view or edit or delete or update rights or all of them as per the bank's requirements. These categories of access rights can be classified for individual modules of the system such as leads, accounts, cases, campaigns, etc. Only the authorized users with access rights to delete a specific record can do so. 
CRMNEXT provides status codes to be configured and defined for each specific module of the system. Whenever a particular milestone of a process reaches or if a particular event occurs, these status codes can be updated as per bank's requirements based on predefined criteria.</t>
  </si>
  <si>
    <t>It is handling through permission given to user by admin.</t>
  </si>
  <si>
    <t>System should  provide the ability to record all queries and changes made to a customer record.  When a change is made, the name of the user making the change is to be recorded with the date/time of the change, the details of the change and the reason for the change.</t>
  </si>
  <si>
    <t xml:space="preserve">CRMNext provides a complete Log Manager Utility. It logs all the transactions/activities which includes but not limited to modules and admin level logs for all the changes and login history of the users.  The logs so generated can be accessed by authenticated &amp; authorized identities, &amp; can be shared in readable format.The log manager utility provides the system the ability to record all queries and changes made to a customer record.  When a change is made, the name of the user making the change is to be recorded with the date/time of the change, the details of the change and the reason for the change.The logging functionality can be turned on/off by assigned privileges. Also, the log rentention period can be configured in the system.                                                 
The log includes all the valid &amp; required information like IDs,time,etc. 
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
</t>
  </si>
  <si>
    <t>Admin reports and object history can be used.</t>
  </si>
  <si>
    <t>System should  provide the ability to track the number of customer-access attempts via all access channels.</t>
  </si>
  <si>
    <t xml:space="preserve">CRMNext provides a complete Log Manager Utility. It logs all the transactions/activities which includes but not limited to modules and admin level logs for all the changes and login history of the users.  The logs so generated can be accessed by authenticated &amp; authorized identities, &amp; can be shared in readable format.The log manager utility provides the system the ability to record all queries and changes made to a customer record. Logs can be maintained  to track the number of customer-access attempts via all access channels. When a change is made, the name of the user making the change is to be recorded with the date/time of the change, the details of the change and the reason for the change.The logging functionality can be turned on/off by assigned privileges. Also, the log rentention period can be configured in the system.                                                 
The log includes all the valid &amp; required information like IDs,time,etc. 
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
</t>
  </si>
  <si>
    <t>The Solution should integrate with  network authentication system</t>
  </si>
  <si>
    <t>CRMNEXT provides multi factor authentication which includes but not limited to:  
- User identity is established via authentication of user ID and password through a login page prior to granting access to application.                                                                                   
- OTP authentication  
                                                                                                                           - LDAP authentication -    The application has an LDAP adapter for user authentication using LDAP. Also the application can be deployed over SSL using Digital certificates/Signatures etc as it is a web based application.
- SSO Authention-Single Sign On -SSO is provided and can be accessed through settings.CRMNEXT application supports source authentication by validating IP address. System specific validations can be done through the settings inthe application.
Application provides authentication &amp; authorization on publicly input forms. Captcha is not implemented but the request token cannot be automated &amp; thus guard against authentication vulnerabilities.
CRMNEXT application supports data as well as session level security. IP address authentication and restriction, SSL, Password policies, encrypted cookies, session timeouts, encrypted URLs are also supported in CRMNEXT. The application can also hide sensitive data in its view state.</t>
  </si>
  <si>
    <t>What do you mean with referring to the solution should integrate with network authentication system? 
Is it LDAP authentication?</t>
  </si>
  <si>
    <t>Yes, LDAP. We are using Microsoft Active Directory.</t>
  </si>
  <si>
    <t>T126,T37</t>
  </si>
  <si>
    <t>The Solution should be able to integrate with email (Microsoft Exchange) and SMS Gateway for notifications and alerts.</t>
  </si>
  <si>
    <t>CRMNEXT provides feature to set notifications. These can be configured in the toolbox section of all major CRM modules. The notifications can be displayed as pop ups for upcoming birthdays and anniversaries. The notifications can be scheduled to occur in advance (according to the number of days specified) before the specific date. Notifications help to build a good relationship with the customer and to have a long term association.
CRMNEXT Alert Management module allows configuration of alerts and notifications. These alerts can be triggered to customers, internal team as SMS, email notifications. Reports can be configured using report designer to manage and track alerts. CRMNEXT has inbuilt email blaster for sending the mass mailers. Alerts can be configured to inform customers for the key events.  SMS can also be sent to the target customers. Based on predefined alert rules in the alert rule engine SMS/email can automatically be sent to customer informing them their IDs have expired.
CRMnext provides ability to send out alerts to the customers with any information through different channels like email, SMS. These could be set either for some request like document update or even for the marketing purposes.</t>
  </si>
  <si>
    <t>T120,T119</t>
  </si>
  <si>
    <t xml:space="preserve">SMS Push - System should  provide the ability to push unlimited ad-hoc and  scheduled SMS </t>
  </si>
  <si>
    <t>CRMnext comes with the out-of-box capability to send sms based on configures rules and workflow. Incoming sms's can be captured as leads/cases automatically. Also the system allows update of records via SMS as well.
CRMnext has the capability to send bulk SMS through a 3rd party SMS gateway. SMS can also be read into the system through short codes. 
CRMnext provides an ability to create activities by setting priorities. SMS will be sent as reminders when a milestone is reached or can be triggered manually using some standard text from template or as written by the user using "Send SMS".
SMS trigger service can be configured as per the demand to particular users and all cases/ customer records have "Send SMS" Capability.</t>
  </si>
  <si>
    <t>The referred SMS push is a system already available in the organization?
Do you utilize any kind of SMS Gateway?</t>
  </si>
  <si>
    <t>1. CRM would be required to insert SMS messages into our existing SMS Gateway for onward sending to customers.
2. Yes we do have an SMS gateway</t>
  </si>
  <si>
    <t xml:space="preserve">SMS Push - System should  provide the ability to push unlimited ad-hoc messages on marketing campaigns </t>
  </si>
  <si>
    <t>SMS Push - System should  provide the ability to push unlimited automated  system downtime notifications</t>
  </si>
  <si>
    <t>SMS Push - System should  provide the ability to push unlimited ad-hoc messages real time and on demand</t>
  </si>
  <si>
    <t>Where are this ad-hoc messages generated and how?</t>
  </si>
  <si>
    <t>The messages should be generated by the CRM system from the list of customer /prospect maintained in the CRM system or uploaded to the CRM system. The generated messages should be sent to the SMS gateway.</t>
  </si>
  <si>
    <t>SMS Push System will entail smart and upload of contact list   read from CCMS/ Middleware to manual upload of contacts for each push</t>
  </si>
  <si>
    <t>What is CCMS?</t>
  </si>
  <si>
    <t>Please see clarifications above. Read CCMS a CRM.</t>
  </si>
  <si>
    <t>T126,T14</t>
  </si>
  <si>
    <t>YC</t>
  </si>
  <si>
    <t>Network/Telecommunications Integration</t>
  </si>
  <si>
    <t xml:space="preserve">CRMNEXT support both SQL Server 2012 (&amp; above) and Oracle 11g (&amp; above). For application servers Windows OS is required  however for Database server:
-  Windows OS for SQL Database
- Linux/Solaris for Oracle Database
- Application servers could implemented in virtual environment.
For hosting CRMNEXT applications servers must have IIS 7 or above, dot net framework 4.6 or above etc.
CRMNEXT support all Back up methodology (Daily, weekly and monthly) and DR Methodology. However same has to be performed at customer’s end. CRMNEXT application supports disaster recovery with SAN-to-SAN replication
</t>
  </si>
  <si>
    <t xml:space="preserve">TCP/IP is used for communication. Connection is transactional. However for performance connection pooling is used.
Application makes use of available security protocols (e.g. SFTP/FTPS, LDAPS, SSH, etc) to protect sensitive data during transmission over private and public networks.End to end data encryption is provided .
</t>
  </si>
  <si>
    <t>CRMNEXT provides seamless bank-wide connectivity owing to authentication policies.Smart link will directly point to your sub system and will display the customer information fields. Application provides authentication &amp; authorization on publicly input forms. Captcha is not implemented but the request token cannot be automated &amp; thus guard against authentication vulnerabilities. CRMNEXT application supports data as well as session level security. IP address authentication and restriction, SSL, Password policies, encrypted cookies, session timeouts, encrypted URLs are also supported in CRMNEXT. The application can also hide sensitive data in its view state.</t>
  </si>
  <si>
    <t>YD</t>
  </si>
  <si>
    <t>Compatibility</t>
  </si>
  <si>
    <t xml:space="preserve">Compatibility </t>
  </si>
  <si>
    <t>The System should  be compatible with Varoius flavours of Linux/Unix/Solaris, Windows Server 2008 SP2 or higher.  Windows Server 2012 R2 with IIS 8.0 or 8.5.</t>
  </si>
  <si>
    <t>The System should  be compatible with  SQL Server 2012 Enterprise, oracle 12g, 1or SQL Server 2014 Enterpriseor higher</t>
  </si>
  <si>
    <t>The Microsoft Exchange integration supports Exchange 2010 and Exchange 2013 or higher</t>
  </si>
  <si>
    <t>CRMnext supports all email gateways that support smtp and pop3 protocols including MS Exchange.
E-mail hosted on an Exchange Server can also be accessed using SMTP, POP3 and IMAP4 protocols, using clients such as Outlook Express, Mozilla Thunderbird, and Lotus Notes. (These protocols must be enabled on the server. Recent versions of Exchange Server turn them off by default.)</t>
  </si>
  <si>
    <t>Redundancy and Scalability</t>
  </si>
  <si>
    <t>CRMnext can support upto 99.9% availability. Clustering at both application server and database server can be used to meet the high uptime requirements for on premise deployments. However, for cloud deployments, redundancy is to be ensured by the cloud provider.</t>
  </si>
  <si>
    <t>SLA</t>
  </si>
  <si>
    <t xml:space="preserve">Mutually agreed SLAs between the bank and CRMNEXT would be adhered to for resolution of various cases. </t>
  </si>
  <si>
    <t>In the case of a cloud solution what should we consider?</t>
  </si>
  <si>
    <t>The SLA for cloud solution is stipulated in sr no 228 of the Requirements specifications</t>
  </si>
  <si>
    <t>YF</t>
  </si>
  <si>
    <t>Security and Controls</t>
  </si>
  <si>
    <t>CRMNEXT application supports data as well as session level security. IP address authentication and restriction, SSL, Password policies, encrypted cookies, session timeouts, encrypted URLs are also supported in CRMNEXT. The application can also hide sensitive data in its view state.
Application provides authentication &amp; authorization on publicly input forms. Captcha is not implemented but the request token cannot be automated &amp; thus guard against authentication vulnerabilities.
Application supports source authentication by validating IP address. System specific validations can be done through the settings inthe application.
CRMNext provides Manage Password Policy in Security Settings. It can be accessed through authenticated &amp; authorized identities only. It includes configuration of various properties of passwords</t>
  </si>
  <si>
    <t>Application provides authentication &amp; authorization on publicly input forms. Captcha is not implemented but the request token cannot be automated &amp; thus guard against authentication vulnerabilities.
System supports data validation at the time of input, during internal processing and output through various authentications, personalised settings, etc. Validations for uploading files are provided.File name &amp; extensions, File name length,size,meta characters are validated. 
Application verifies user input for HTML tags. User inputs are checked for vulnerabilities including , but not limited to, injecttions. Application also provides server side validations of all user input.Before making any modifications, all the user inputs are validated server side for any vulnerabilities, invalid input ,etc.
Application does not perform any insecure function like data upload from insecure utilities/tools without performing maker-checker mechanism.Before any processing the request is being authenticated first.
CRMNEXT application supports data as well as session level security. IP address authentication and restriction, SSL, Password policies, encrypted cookies, session timeouts, encrypted URLs are also supported in CRMNEXT. The application can also hide sensitive data in its view state.</t>
  </si>
  <si>
    <t>Yes, all major antivirus are supported by CRMnext. CRMNext has implemented strong encryption/hashing techniques to protext the system against virus attacks. All the sensitive data which includes but not limited to passwords is present in encrypted form in transit &amp; at rest. Also, autocomplete cannot store sensitive data in plain text.                                                                                    Random salt hash is also implented.      
All the APIs, databases, INI files, system folders, system services &amp; etc can be secured from unauthenticated access with configuration settings on various level.
                                                                                                               Access to the encryption key is protected by a strong ACL. Application use SSL/HTTPS to encrypt data. Data transmission &amp; handling is done in an encrypted form.Secure cookie attribute instructs web browsers to only send the cookie through an encryptedHTTPS (SSL/TLS) connection.
System deploy encryption standards to handle ,but not limited to, data,passwords &amp; inter module communication. Various encryption techniques are used for confidentiality, integrity.</t>
  </si>
  <si>
    <t>Yes, CRMNext provides prevention against external and internal hacking. It provides security both at client &amp; server side. It implements strong cryptographic algorithms &amp; secure channels.</t>
  </si>
  <si>
    <t>Yes, encryption keys are stored in a secure environment. These can't be accessed by unauthorized identities.</t>
  </si>
  <si>
    <t>Password policiescan be set as per its requirements and standards for non-LDAP authentications. Change password prompt enforces the change of password by user at first time login. Rules like not allowing company name in password, not allowing password to be same as user name can be easily configured in the password policies. Minimum number of characters required for a password could balso be defined. When you set this value, existing Users are not affected until the next time they change their passwords. Same way, maximum number of characters required for a password can also be set. Not allowing further password changes after changing it once restricts password change for a specified time duration. Password expiry ensures that the user changes the password after specified number of days. Repeat passwords restriction ensures that the users do not repeat their last passwords. Special characters rule ensures that the user uses the specified number of special characters or numerals in the password. Maximum invalid attempts can also be set after which the user account would be locked. SImilarly, any standard password and security policies could be adapted and configured in CRMNEXT.</t>
  </si>
  <si>
    <t>Contact Centre must have the ability to encrypt user passwords and impose minimum password lengths desired by the bank.</t>
  </si>
  <si>
    <t>This refers to contact centre but there is no requirements for contact centre, this must be a requirement for CRM, correct?</t>
  </si>
  <si>
    <t>The requirement is dropped. We expect the CRM solution to use Active Directory for authentication</t>
  </si>
  <si>
    <t xml:space="preserve">CRMNext provides Manage Password Policy in Security Settings. It can be accessed through authenticated &amp; authorized identities only. It includes configuration of various properties of passwords:
- Ensure to change of password on first login of user.
- Not allow company name/user name in password.  
- minimum password length    
- maximum password length 
- not allow users to change password before x day(s) after changing it.                 
- changes password after every x day(s).
- not repeat last  x Password(s)         
- password has atleast x Special character(s).
- password has atleast x upper case(A-Z) character(s)
- maximum password attempts for failure(Users become inactive after making specific no of unsuccessful login attempts.Either the admin will or after specific period of time, user will get enabled.)
- password has alphanumeric character(s).
- excluding certain characters from password.                                                        
Password is never present in plain text. Masking is applied on validating password. Also, it is present in encrypted form during transit &amp; at rest.   </t>
  </si>
  <si>
    <t>CRMNext ensures confidentiality of Bank's customer data. Data is present in an secured environment &amp; can't be accessed by unauthorized identities.</t>
  </si>
  <si>
    <t>If we are considering a cloud solution, how do you see this requirement be accomplish?
On a cloud solution the database is on the cloud, is this a problem?</t>
  </si>
  <si>
    <t>For Cloud deployment, the requirement does not apply. However, appropriate security in storage, transmission and access of data must be maintained.</t>
  </si>
  <si>
    <t>CRMNext has implemented strong encryption/hashing techniques. All the sensitive data which includes but not limited to passwords is present in encrypted form in transit &amp; at rest.                                                              Also, autocomplete cannot store sensitive data in plain text.                                                                                    Random salt hash is also implented.                                                                                                                     Access to the encryption key is protected by a strong ACL                                                                                   Application use SSL/HTTPS to encrypt data. Data transmission &amp; handling is done in an encrypted form.Secure cookie attribute instructs web browsers to only send the cookie through an encryptedHTTPS (SSL/TLS) connection.
System deploy encryption standards to handle ,but not limited to, data,passwords &amp; inter module communication. Various encryption techniques are used for confidentiality, integrity.
End to end data encryption is provided using thoroughly &amp; publicly tested technologies.All the encryption techniques implemented are compliant with current/ latest technologies.
Application makes use of available security protocols (e.g. SFTP/FTPS, LDAPS, SSH, etc) to protect sensitive data during transmission over private and public networks.End to end data encryption is provided.
Application makes use of available strong cryptography and/or security protocols such as SSL/TLS to safeguard sensitive data during transmission over public and private networks which prevents various kinds of vulnerabilities</t>
  </si>
  <si>
    <t xml:space="preserve">CRMNExt provides multi factor authentication which includes but not limited to:                                      
User identity is established via authentication of user ID and password through a login page prior to granting access to application.                                                                                   
OTP authentication                                                                                                                             
LDAP authentication -    The application has an LDAP adapter for user authentication using LDAP. Also the application can be deployed over SSL using Digital certificates/Signatures etc as it is a web based application.                                                            SSO Authention-Single Sign On -SSO is provided and can be accessed through settings.
System has ability to support various single-sign on technique but not limited to these:
1. Intel cloud SSO
2. Windows integrated authentication
3. Webservice based
4. LDAP 
User needs to be authenticated again after a certain period of inactivity.    </t>
  </si>
  <si>
    <t>CRMNext provides random Session IDs which cannot be predicted. It is changed(configurable) after successful login.                                                             It includes secure session state i.e. implemented with 'HttpOnly' and 'Secure Flag' attributes enabled. It provides authorizated &amp; authenticted session state.
User is logged off from the application after a specified period of inactivity.
Application maintains session state across all web-servers when used in a web-farmas it can maintain more than one server.
Application checks for secure session validation for every page ,otherwise displays an error message  or logoff the session. Security administration can assign the number of concurrent sessions a user can run at a given time. It can allow or deny for the user's multiple login. Application provides short time for expiration date on cookies. This time is also accessible.</t>
  </si>
  <si>
    <t xml:space="preserve">User identity is established via authentication of user ID and password through a login page prior to granting access to application. CRMNEXT provides role based access control. CRMNEXT system comes inbuilt with a robust Role Management utility. It allows multiple roles to be configured by defining their operations in the system. Read and write access rights could be granted and limited for the available roles in the system.Administrator could be authorised to carry out any user and role level changes in CRMNEXT. Maker/checker/authorizer process can also be configured for updating the customer information in CRMNEXT in any of the bank's processes. Rules can be set in the system to assign a set of activities from one user to another, depending upon the definitions in the corresponding business process flow.    </t>
  </si>
  <si>
    <t>CRMNEXT application provides strict transport security. Communication is done through an encrypted HTTPS(SSL/TLS) connection. CRMNEXT uses HTTPS for secure data transmission over TCP/IP. Transport encryption protocol are user to safeguard sensitive data during transmission over private &amp; public network.
Uploaded files are guarded against viruses by validating File name &amp; extensions, File name length,size,meta characters but scanning for uploaded files before processing is not provided.
All entry points and trust boundaries are validated within the application.These are identified for any vulnerabilities or invalid input.
Application provides various validations, including but not limited to, type,lenght,format &amp; range for the data at both client side &amp; server side.</t>
  </si>
  <si>
    <t>Agreed</t>
  </si>
  <si>
    <t>YG</t>
  </si>
  <si>
    <t>System Administration &amp; Access Control</t>
  </si>
  <si>
    <t>Yes, CRMNext provides comprehensive security &amp; controls as per the industry best practices &amp; standards. It is compliant to latest cryptography technologies, algorithms etc.</t>
  </si>
  <si>
    <t>CRMNEXT provides role based access control. CRMNEXT system comes inbuilt with a robust Role Management utility. It allows multiple roles to be configured by defining their operations in the system. Read and write access rights could be granted and limited for the available roles in the system.Administrator could be authorised to carry out any user and role level changes in CRMNEXT. Maker/checker/authorizer process can also be configured for updating the customer information in CRMNEXT in any of the bank's processes. Rules can be set in the system to assign a set of activities from one user to another, depending upon the definitions in the corresponding business process flow.                                                                            It can manage restrict access to functions at various levels which includes but not limited to menu, action button, link and URL level on the basis of role.
User access creation, update, deletion, and account locking / unlocking is maintainable in the application.CRMNEXT can manage user access to add/remove is on the basis of role. Role with special access privilege are available and their sessions are managed in the system.</t>
  </si>
  <si>
    <t>The requirement refers contact centre, bue there are no contact center requirements along the RFP. Can you please provide information as to the why of this reference?</t>
  </si>
  <si>
    <t>Please read Contact Centre as CRM</t>
  </si>
  <si>
    <t>CRMNext provides random Session IDs which cannot be predicted. It is changed(configurable) after successful login.
It includes secure session state i.e. implemented with 'HttpOnly' and 'Secure Flag' attributes enabled. It provides authorizated &amp; authenticted session state.
User is logged off from the application after a specified period of inactivity. Dormant user account lock out features can be implemented.
Application maintains session state across all web-servers when used in a web-farmas it can maintain more than one server.
Application checks for secure session validation for every page ,otherwise displays an error message  or logoff the session.
Security administration can assign the number of concurrent sessions a user can run at a given time. It can allow or deny for the user's multiple login.</t>
  </si>
  <si>
    <t>YH</t>
  </si>
  <si>
    <t>Audit Trails</t>
  </si>
  <si>
    <t xml:space="preserve">CRMNext provides a complete Log Manager Utility. It logs all the transactions/activities which includes but not limited to modules and admin level logs for all the changes and login history of the users. Audit logs can be maintained to provide a full audit trail of every contact and contact history, together with each and every time a screen is accessed, by whom, when and where.The logs so generated can be accessed by authenticated &amp; authorized identities, &amp; can be shared in readable format.The logging functionality can be turned on/off by assigned privileges. Also, the log rentention period can be configured in the system.                                                 
The log includes all the valid &amp; required information like IDs,time,etc. 
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
</t>
  </si>
  <si>
    <t xml:space="preserve">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CRMNEXT provides certain out of the box reports and dashboards. System also provides a report designer to manage report with an ability to extract reports with/without filters for offline access. </t>
  </si>
  <si>
    <t>CRMNext provides a complete Log Manager Utility. It logs all the transactions/activities which includes but not limited to modules and admin level logs for all the changes and login history of the users. Audit logs include transaction logs to record executed functions to facilitate diagnosis and reconciliation of system errors. Audit logs can be maintained to provide a full audit trail of every contact and contact history, together with each and every time a screen is accessed, by whom, when and where.The logs so generated can be accessed by authenticated &amp; authorized identities, &amp; can be shared in readable format.The logging functionality can be turned on/off by assigned privileges. Also, the log rentention period can be configured in the system.                                                 
The log includes all the valid &amp; required information like IDs,time,etc. 
Yes, Application provides standardized approach to exception handling. A user friendly message is  being displayed to the user without any internal information disclosure.
Application prevents  internal information disclosure in case of an exception. A valid message is displayed to the user. Application provides generic error messages that are returned to the client based on the type of the exception occured.
CRMNEXT provides certain out of the box reports and dashboards. System also provides a report designer to manage report with an ability to extract reports with/without filters for offline access.</t>
  </si>
  <si>
    <t xml:space="preserve">CRMNext provides a complete Log Manager Utility. It logs all the transactions/activities which includes but not limited to modules and admin level logs for all the changes and login history of the users. Audit logs can be maintained to provide a full audit trail of every contact and contact history, together with each and every time a screen is accessed, by whom, when and where.The logs so generated can be accessed by authenticated &amp; authorized identities, &amp; can be shared in readable format.The logging functionality can be turned on/off by assigned privileges. Also, the log rentention period can be configured in the system.                                                 
The log includes all the valid &amp; required information like IDs,time,etc. 
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
CRMNEXT provides certain out of the box reports and dashboards. System also provides a report designer to manage report with an ability to extract reports with/without filters for offline access.
</t>
  </si>
  <si>
    <t>Which audit logs might be required by the Bank?</t>
  </si>
  <si>
    <t>The requirement of audit logs will be defnined during the GAP analysis phase.</t>
  </si>
  <si>
    <t>The system should provide logs associated with escalation logics in a format presentable to SIEM (Arcsight) solution for analysis and reporting of operational failures.</t>
  </si>
  <si>
    <t>As CRM contains customer related non-transactional information so any escalation rules, escalation queues, customer record, lead or case record is notified to required stake holders. While notification regarding account related transaction need to be managed through the core system.
The logs can be shared in readable format with other system. Other systems can also access the logs from shared locations. CRMNEXT keeps a track of application, escalation and server services. The status of the services is tracked and notification regarding the status changes are sent to respective stake holders.</t>
  </si>
  <si>
    <t>System should  provide the ability to provide a full audit trail of every contact and contact history, together with each and every time a screen is accessed, by whom, when and where.</t>
  </si>
  <si>
    <t>YI</t>
  </si>
  <si>
    <t>System  SLA Metrics</t>
  </si>
  <si>
    <t>System  SLA Metrics-If Cloud based</t>
  </si>
  <si>
    <t>System should adhere to reliability metrics agreed upon under a negotiated  customer service  level agreement (SLA) with the software vendor,including service uptime</t>
  </si>
  <si>
    <t>Please refer the AMC document for SLA related details.</t>
  </si>
  <si>
    <t>System  SLA Metrics-If on premise</t>
  </si>
  <si>
    <t>System should have a hot site  fully inegrated with thebanks and 3rd party system for recovery</t>
  </si>
  <si>
    <t>The Vendor  should support all the Solution components (including third party components used to run the application, if any).</t>
  </si>
  <si>
    <t xml:space="preserve">
CRM functions  shall  be  available  24  hours  a day, 365 days a year excluding  certain maintenance hours</t>
  </si>
  <si>
    <t>System  SLA Metrics-If on Premise</t>
  </si>
  <si>
    <t>System should adhere to reliability metrics agreed upon under a negotiated  customer service  level agreement (SLA) with the software vendor</t>
  </si>
  <si>
    <t>System should have a hot site  fully inegrated with the banks and 3rd party system for recovery</t>
  </si>
  <si>
    <t>Z</t>
  </si>
  <si>
    <t>CONFIRMATION OF DELIVERABLES  &amp; RFP TERMS</t>
  </si>
  <si>
    <t>Deliverables</t>
  </si>
  <si>
    <t>The Vendor  Confirms that all deliverables as listed in the Scope of work (Section 2.2) of the RFP will be provided</t>
  </si>
  <si>
    <t>Yes. Available.</t>
  </si>
  <si>
    <t>This is covered under Interation scope through Scope document.</t>
  </si>
  <si>
    <t>ZB</t>
  </si>
  <si>
    <t>RFP Terms</t>
  </si>
  <si>
    <t xml:space="preserve">The Vendor  Confirms that the entire scope of work detailed in Section 2.2 of the RFP will be carried out by the Vendor </t>
  </si>
  <si>
    <t xml:space="preserve">The Vendor  Confirms that all deliverables detailed in Section 2.2 of the RFP will be provided  out by the Vendor </t>
  </si>
  <si>
    <t>The Vendor  Confirms that they should  arrange for site visit, if required by the bank</t>
  </si>
  <si>
    <t>The Vendor  Confirms all requirements specified by the bank will be met, except those marked "UN".  If the Vendor  is required to enhance the software to meet the requirements of the bank by customizing the software, the cost of customization must be included in the Implementation Cost under “Customization”. The Vendor  confirms to that effect.</t>
  </si>
  <si>
    <t>The Vendor  Confirms that this RFP with all its annexures will form part of the Agreement.</t>
  </si>
  <si>
    <t>The Vendor  Confirms that they will commence the project onsite within 15 days of signing the Agreement.</t>
  </si>
  <si>
    <t>The lead time to start the project is 4 weeks from the date of contract signature and receipt of advance payment.</t>
  </si>
  <si>
    <t>The Vendor  Confirms that they will enter into a Non Disclosure Agreement.  Note: In case the template for NDA provided in this RFP is sought to be modified by the Vendor , the bank is willing to examine the suggested changes.</t>
  </si>
  <si>
    <t>Signed NDA included in the submission documents.</t>
  </si>
  <si>
    <t>The Vendor  Confirms that they have the licensed rights to use the CRM software(s) for providing services to the Bank</t>
  </si>
  <si>
    <t>The Vendor  Confirms that they agree to the terms of the "Arbitration" as detailed in Section 3.17 of the RFP</t>
  </si>
  <si>
    <t>To be Mutually agreed between I &amp; M Bank and CRMNEXT upon award of contract.</t>
  </si>
  <si>
    <t>The Vendor  Confirms that they agree to the terms of  "Jurisdiction" as detailed in Section 3.18 of the RFP</t>
  </si>
  <si>
    <t>The Vendor  Confirms that the licenses should  be for perpetual use</t>
  </si>
  <si>
    <t>The licenses are Term Based for a period of 5 Years. The bank has the option to chose from either Term Based (One time purchase for 5 years or subscription based as per the commercial proposal)</t>
  </si>
  <si>
    <t>In the case, the solution being proposed is in a cloud subscription model, how should we proceed?</t>
  </si>
  <si>
    <t>This requiement does not apply to Cloud solution.</t>
  </si>
  <si>
    <t>Count of Sr No</t>
  </si>
  <si>
    <t>Transaction</t>
  </si>
  <si>
    <t>Customer, Account, Transaction</t>
  </si>
  <si>
    <t>General</t>
  </si>
  <si>
    <t>Classification
(Customer/Account/Transaction/General)</t>
  </si>
  <si>
    <t>Customer/Account/Transaction</t>
  </si>
  <si>
    <t>Customers</t>
  </si>
  <si>
    <t>Customer/Account</t>
  </si>
  <si>
    <t>Pending Meetings</t>
  </si>
  <si>
    <r>
      <t>·</t>
    </r>
    <r>
      <rPr>
        <sz val="7"/>
        <color rgb="FF1F497D"/>
        <rFont val="Times New Roman"/>
        <family val="1"/>
      </rPr>
      <t xml:space="preserve">         </t>
    </r>
    <r>
      <rPr>
        <sz val="11"/>
        <color rgb="FF1F497D"/>
        <rFont val="Calibri"/>
        <family val="2"/>
        <scheme val="minor"/>
      </rPr>
      <t>DMS                                           - Document Upload and Retrieval from DMS</t>
    </r>
  </si>
  <si>
    <r>
      <t>·</t>
    </r>
    <r>
      <rPr>
        <sz val="7"/>
        <color rgb="FF1F497D"/>
        <rFont val="Times New Roman"/>
        <family val="1"/>
      </rPr>
      <t xml:space="preserve">         </t>
    </r>
    <r>
      <rPr>
        <sz val="11"/>
        <color rgb="FF1F497D"/>
        <rFont val="Calibri"/>
        <family val="2"/>
        <scheme val="minor"/>
      </rPr>
      <t xml:space="preserve">Digital factory/Fiorano       - Handshake involving Fiorano/Digital Factory/Finacle/Cards/Bancassurance etc.                </t>
    </r>
  </si>
  <si>
    <r>
      <t>·</t>
    </r>
    <r>
      <rPr>
        <sz val="7"/>
        <color rgb="FF1F497D"/>
        <rFont val="Times New Roman"/>
        <family val="1"/>
      </rPr>
      <t xml:space="preserve">         </t>
    </r>
    <r>
      <rPr>
        <sz val="11"/>
        <color rgb="FF1F497D"/>
        <rFont val="Calibri"/>
        <family val="2"/>
        <scheme val="minor"/>
      </rPr>
      <t xml:space="preserve">Bancassurance                      - Customer Boot up and 360 fields        </t>
    </r>
  </si>
  <si>
    <r>
      <t>·</t>
    </r>
    <r>
      <rPr>
        <sz val="7"/>
        <color rgb="FF1F497D"/>
        <rFont val="Times New Roman"/>
        <family val="1"/>
      </rPr>
      <t xml:space="preserve">         </t>
    </r>
    <r>
      <rPr>
        <sz val="11"/>
        <color rgb="FF1F497D"/>
        <rFont val="Calibri"/>
        <family val="2"/>
        <scheme val="minor"/>
      </rPr>
      <t xml:space="preserve">Cards                                         - Customer Boot up and 360 fields                        </t>
    </r>
  </si>
  <si>
    <r>
      <t>·</t>
    </r>
    <r>
      <rPr>
        <sz val="7"/>
        <color rgb="FF1F497D"/>
        <rFont val="Times New Roman"/>
        <family val="1"/>
      </rPr>
      <t xml:space="preserve">         </t>
    </r>
    <r>
      <rPr>
        <sz val="11"/>
        <color rgb="FF1F497D"/>
        <rFont val="Calibri"/>
        <family val="2"/>
        <scheme val="minor"/>
      </rPr>
      <t xml:space="preserve">IVR – Cisco                              - CTI Integration           </t>
    </r>
  </si>
  <si>
    <r>
      <t>·</t>
    </r>
    <r>
      <rPr>
        <sz val="7"/>
        <color rgb="FF1F497D"/>
        <rFont val="Times New Roman"/>
        <family val="1"/>
      </rPr>
      <t xml:space="preserve">         </t>
    </r>
    <r>
      <rPr>
        <sz val="11"/>
        <color rgb="FF1F497D"/>
        <rFont val="Calibri"/>
        <family val="2"/>
        <scheme val="minor"/>
      </rPr>
      <t xml:space="preserve">LOS                                            - Customer Boot up and 360 fields                                                                        </t>
    </r>
  </si>
  <si>
    <r>
      <t>·</t>
    </r>
    <r>
      <rPr>
        <sz val="7"/>
        <color rgb="FF1F497D"/>
        <rFont val="Times New Roman"/>
        <family val="1"/>
      </rPr>
      <t xml:space="preserve">         </t>
    </r>
    <r>
      <rPr>
        <sz val="11"/>
        <color rgb="FF1F497D"/>
        <rFont val="Calibri"/>
        <family val="2"/>
        <scheme val="minor"/>
      </rPr>
      <t>IMS                                           – Arranged for Tuesday</t>
    </r>
  </si>
  <si>
    <r>
      <t>·</t>
    </r>
    <r>
      <rPr>
        <sz val="7"/>
        <color rgb="FF1F497D"/>
        <rFont val="Times New Roman"/>
        <family val="1"/>
      </rPr>
      <t xml:space="preserve">         </t>
    </r>
    <r>
      <rPr>
        <sz val="11"/>
        <color rgb="FF1F497D"/>
        <rFont val="Calibri"/>
        <family val="2"/>
        <scheme val="minor"/>
      </rPr>
      <t>Finacle/Vision                        – To check effect of Finacle Upgrade on CRM</t>
    </r>
  </si>
  <si>
    <r>
      <t>·</t>
    </r>
    <r>
      <rPr>
        <sz val="7"/>
        <color rgb="FF1F497D"/>
        <rFont val="Times New Roman"/>
        <family val="1"/>
      </rPr>
      <t xml:space="preserve">         </t>
    </r>
    <r>
      <rPr>
        <sz val="11"/>
        <color rgb="FF1F497D"/>
        <rFont val="Calibri"/>
        <family val="2"/>
        <scheme val="minor"/>
      </rPr>
      <t>Finacle Treasury/Vision     - To check effect of Finacle Treasury Upgrade on CRM</t>
    </r>
  </si>
  <si>
    <t>Pending Fields given in seaparate touch point T31:
Prior Year Actual Revenue (Ksh'm) (G023999+G024999)
select new coumn from VW_CUST_PROFITABILITY_CRM  where MGT_LINE  in('G023999','G024999') and year =currentyear-1 and customer_id=cusid,
Prior Year Actual Fee Income (Ksh'm)-Total Non Interest Income from profitability view, BalType-3, G024999
select new coumn from VW_CUST_PROFITABILITY_CRM  where MGT_LINE ='G024999' and year=currentyear-1
and customer_id=custid
Abdul will provide new column for SUM of all month.
This will update once in year..
Abdul will provide last changed on fields and if there is update on existing daat then entire fields will be updated in CRMnext.</t>
  </si>
  <si>
    <t>select profit from vw_fx_crm where  deal_date (Year to Date) and cust_id=0120711.</t>
  </si>
  <si>
    <t>Abdul has provided the View.
How to take YTD Corporate Treasury Profit..(Corporate is segment).
select profit from vw_fx_crm where  deal_date (Year to Date) and cust_id=0120711.</t>
  </si>
  <si>
    <t>select Profit_loss_kes from vw_fx_crm where CUST_ID=0021680 and Deal_date=currentyear-1.</t>
  </si>
  <si>
    <r>
      <t>·</t>
    </r>
    <r>
      <rPr>
        <sz val="7"/>
        <color rgb="FF1F497D"/>
        <rFont val="Times New Roman"/>
        <family val="1"/>
      </rPr>
      <t xml:space="preserve">         </t>
    </r>
    <r>
      <rPr>
        <sz val="11"/>
        <color rgb="FF1F497D"/>
        <rFont val="Calibri"/>
        <family val="2"/>
        <scheme val="minor"/>
      </rPr>
      <t>SFE                                             – Lead , Deal and Contact Boot up along with Lookup values for Masters and Lookups</t>
    </r>
  </si>
  <si>
    <r>
      <t xml:space="preserve">           ·</t>
    </r>
    <r>
      <rPr>
        <sz val="7"/>
        <color rgb="FF1F497D"/>
        <rFont val="Times New Roman"/>
        <family val="1"/>
      </rPr>
      <t xml:space="preserve">         </t>
    </r>
    <r>
      <rPr>
        <sz val="11"/>
        <color rgb="FF1F497D"/>
        <rFont val="Calibri"/>
        <family val="2"/>
        <scheme val="minor"/>
      </rPr>
      <t>Omni Channel/iClick           -   As per latest communication - data will be fetched from Omni Channel instead of iClick</t>
    </r>
  </si>
  <si>
    <t>CRM will pull on real time basis from LOS as this information is kept by LOS only.LOS ICT team will provide the correspond view and fields name.</t>
  </si>
  <si>
    <t>This needs to be pulled from LOS - for credit facility.
As discussed with LOS-Pradeep , only non approved proposals will be dispalyed. LOS ICT team will provide the correspond view and fields name.</t>
  </si>
  <si>
    <t>Names of Companies in the Group (LOS will provide directors, guarantors and share holder for particular CIF )</t>
  </si>
  <si>
    <t>As discussed with LOS team ,updated pricing information will be available in Finacle. It is product specific.</t>
  </si>
  <si>
    <t>Discussed with Vendor</t>
  </si>
  <si>
    <t>CRM will pull on real time basis from LOS as this information is kept by LOS only.LOS ICT team will provide the correspond view and fields name. Only approved Financial Covenants will be fetch from LOS.</t>
  </si>
  <si>
    <t>Will be maintained in CRM(Group Companies Name)</t>
  </si>
  <si>
    <t>CRM will pull on real time basis from LOS as this information is kept by LOS only.LOS ICT team will provide the correspond view and fields name. It will be fetch for all proposals against the CIF. LOS team will also provide unique proposal no. in case RM/product house partner  for further deep dive in LOS.</t>
  </si>
  <si>
    <t>Financial Report-LOS</t>
  </si>
  <si>
    <t>Customer Prioritization on the basis of Financials/Turnover will be needed from LOS Retail 360.
As discussed with LOS , it is duplicate report same as RPT033.</t>
  </si>
  <si>
    <t>credit HO
As discussed with LOS , this information will come from Finacle</t>
  </si>
  <si>
    <t>credit
As discussed with LOS , this information will come from Finacle</t>
  </si>
  <si>
    <t>Credit
CRM will pull on real time basis from LOS as this information is kept by LOS only.LOS ICT team will provide the correspond view and fields name.</t>
  </si>
  <si>
    <t>Finacle- Information pending from bank.</t>
  </si>
  <si>
    <t xml:space="preserve">Collateral Currency </t>
  </si>
  <si>
    <t>Open Market Value</t>
  </si>
  <si>
    <t>Forced Sales Value</t>
  </si>
  <si>
    <t>Charge Currency</t>
  </si>
  <si>
    <t>Total Charge Amount</t>
  </si>
  <si>
    <t>same as Open Market Value</t>
  </si>
  <si>
    <t xml:space="preserve">Abdule to check and confirm(cbs_coll_cash for cash margin , cbs_clos_coll_immovable , cbs_clos_coll_deposit,cbs_clos_coll_vehicle,cbs_clos_coll_machinery,cbs_clos_coll_others) . On the basis of different collaterals. Pradeep to share field mapping with Abdul </t>
  </si>
  <si>
    <t>Market value figure change to three field marked in yellow</t>
  </si>
  <si>
    <t>CIF , NID,Passport to be used in where clause.
LOS ICT will provide the view based on the filter criteria</t>
  </si>
  <si>
    <t>same view as Turnover (Ksh'm)</t>
  </si>
  <si>
    <t>Not in LOS</t>
  </si>
  <si>
    <t>LOS has two ratio , same view as Turnover (Ksh'm)
Exact field name will be provided by pradeep in view</t>
  </si>
  <si>
    <t>cbs_clos_vw_facilities
Pradeep will share actual view name</t>
  </si>
  <si>
    <t>vw_clos_term_loan_accounts , VW_CLOS_OA_CONDUCT.
Not available in LOS but some formula has been used as discussed with Abdul</t>
  </si>
  <si>
    <t>Abdul will check criteria this from transaction data .
Not available in LOS</t>
  </si>
  <si>
    <t>The realtime to do it through views on the basis of CIF#. CRM need WSDL , input,output XML. CRM will send MOM today to omnichannal team on 04062018.</t>
  </si>
  <si>
    <t>Arrears related show to in Account Holding.
vw_clos_term_loan_accounts , VW_CLOS_OA_CONDUCT.
Not available in LOS but some formula has been used as discussed with Abdul</t>
  </si>
  <si>
    <t>BRANCH_CUST</t>
  </si>
  <si>
    <t>DEAL_DATE</t>
  </si>
  <si>
    <t>ACC_SOL</t>
  </si>
  <si>
    <t>DEAL_NUM</t>
  </si>
  <si>
    <t>DEAL_IDENTIFIER</t>
  </si>
  <si>
    <t>DEAL_TYPE</t>
  </si>
  <si>
    <t>CURRENCY_PAIR</t>
  </si>
  <si>
    <t>BUY_CURRENCY</t>
  </si>
  <si>
    <t>BUY_AMT</t>
  </si>
  <si>
    <t>CONTRACT_RATE</t>
  </si>
  <si>
    <t>SELL_CURRENCY</t>
  </si>
  <si>
    <t>SELL_AMT</t>
  </si>
  <si>
    <t>PROFIT_LOSS_KES</t>
  </si>
  <si>
    <t>CUSTOMER_ACCOUNT1</t>
  </si>
  <si>
    <t>CUSTOMER_ACCOUNT2</t>
  </si>
  <si>
    <t>NAME</t>
  </si>
  <si>
    <t>BUSINESS_LINE</t>
  </si>
  <si>
    <t>850</t>
  </si>
  <si>
    <t>003</t>
  </si>
  <si>
    <t>1483071</t>
  </si>
  <si>
    <t>SP0753040117</t>
  </si>
  <si>
    <t>FXSPOT</t>
  </si>
  <si>
    <t>USD/KES</t>
  </si>
  <si>
    <t>103.45</t>
  </si>
  <si>
    <t>0021680</t>
  </si>
  <si>
    <t>ROSHNI DISTRIBUTORS LIMITED</t>
  </si>
  <si>
    <t>004</t>
  </si>
  <si>
    <t>1481365</t>
  </si>
  <si>
    <t>SP9019030117</t>
  </si>
  <si>
    <t>102.8</t>
  </si>
  <si>
    <t>0008428</t>
  </si>
  <si>
    <t>PUNJA PARBAT GUDKA</t>
  </si>
  <si>
    <t>1486436</t>
  </si>
  <si>
    <t>SP4152060117</t>
  </si>
  <si>
    <t>GBP/KES</t>
  </si>
  <si>
    <t>129.25</t>
  </si>
  <si>
    <t>0118707</t>
  </si>
  <si>
    <t>HEALTH WORKS LIMITED</t>
  </si>
  <si>
    <t>007</t>
  </si>
  <si>
    <t>1487002</t>
  </si>
  <si>
    <t>SP4718060117</t>
  </si>
  <si>
    <t>103.9</t>
  </si>
  <si>
    <t>0053821</t>
  </si>
  <si>
    <t>JUMBO FOAM MATRESSES INDUSTRIES LIMITED</t>
  </si>
  <si>
    <t>YEAR</t>
  </si>
  <si>
    <t>MGT_LINE</t>
  </si>
  <si>
    <t>MGT_LINE_DESCRIPTION</t>
  </si>
  <si>
    <t>CUSTOMER_ID</t>
  </si>
  <si>
    <t>CUSTOMER_NAME</t>
  </si>
  <si>
    <t>BAL_TYPE</t>
  </si>
  <si>
    <t>JAN_AMOUNT</t>
  </si>
  <si>
    <t>FEB_AMOUNT</t>
  </si>
  <si>
    <t>MAR_AMOUNT</t>
  </si>
  <si>
    <t>APR_AMOUNT</t>
  </si>
  <si>
    <t>MAY_AMOUNT</t>
  </si>
  <si>
    <t>JUNE_AMOUNT</t>
  </si>
  <si>
    <t>JULY_AMOUNT</t>
  </si>
  <si>
    <t>AUG_AMOUNT</t>
  </si>
  <si>
    <t>SEP_AMOUNT</t>
  </si>
  <si>
    <t>OCT_AMOUNT</t>
  </si>
  <si>
    <t>NOV_AMOUNT</t>
  </si>
  <si>
    <t>DEC_AMOUNT</t>
  </si>
  <si>
    <t>G021020</t>
  </si>
  <si>
    <t>0014181</t>
  </si>
  <si>
    <t>PHILLIPS PHARMACEUTICALS LTD</t>
  </si>
  <si>
    <t>G021030</t>
  </si>
  <si>
    <t>Loans</t>
  </si>
  <si>
    <t>G021060</t>
  </si>
  <si>
    <t>Other Loans and Advances</t>
  </si>
  <si>
    <t>G021070</t>
  </si>
  <si>
    <t>Interest Receivable</t>
  </si>
  <si>
    <t>G021090</t>
  </si>
  <si>
    <t>Interest/Fees Suspended</t>
  </si>
  <si>
    <t>G021100</t>
  </si>
  <si>
    <t>Import LCs</t>
  </si>
  <si>
    <t>G021120</t>
  </si>
  <si>
    <t>Guarantees</t>
  </si>
  <si>
    <t>G021999</t>
  </si>
  <si>
    <t>Total Interest Income</t>
  </si>
  <si>
    <t>G022010</t>
  </si>
  <si>
    <t>Business Transactions Accounts</t>
  </si>
  <si>
    <t>G022060</t>
  </si>
  <si>
    <t>Interest Payable</t>
  </si>
  <si>
    <t>G022899</t>
  </si>
  <si>
    <t>Total Interest Expense</t>
  </si>
  <si>
    <t>G022999</t>
  </si>
  <si>
    <t>Interest Margin</t>
  </si>
  <si>
    <t>G023999</t>
  </si>
  <si>
    <t>Net Interest Margin</t>
  </si>
  <si>
    <t>G024010</t>
  </si>
  <si>
    <t>Commitment Fees</t>
  </si>
  <si>
    <t>G024020</t>
  </si>
  <si>
    <t>Commission on LCs</t>
  </si>
  <si>
    <t>G024030</t>
  </si>
  <si>
    <t>Commission on LGs</t>
  </si>
  <si>
    <t>G024050</t>
  </si>
  <si>
    <t>FX Income</t>
  </si>
  <si>
    <t>G024070</t>
  </si>
  <si>
    <t>Commissions on Funds transfer</t>
  </si>
  <si>
    <t>G024080</t>
  </si>
  <si>
    <t>Other Fees &amp; Commission Income</t>
  </si>
  <si>
    <t>G024999</t>
  </si>
  <si>
    <t>Total Non Interest Income</t>
  </si>
  <si>
    <t>G025010</t>
  </si>
  <si>
    <t>Account Operating Costs</t>
  </si>
  <si>
    <t>G025999</t>
  </si>
  <si>
    <t>Total Non Interest Expenses</t>
  </si>
  <si>
    <t>G026999</t>
  </si>
  <si>
    <t>Customer Profit Before Tax</t>
  </si>
  <si>
    <t>SCHM_TYPE_DESC</t>
  </si>
  <si>
    <t>SCHM_DESC</t>
  </si>
  <si>
    <t>CAA</t>
  </si>
  <si>
    <t>CURRENT AC</t>
  </si>
  <si>
    <t>CLEAR</t>
  </si>
  <si>
    <t>CLEARING SCHEME-BANK ONLY</t>
  </si>
  <si>
    <t>COL01</t>
  </si>
  <si>
    <t>COLLECTION SCHEME</t>
  </si>
  <si>
    <t>BT115</t>
  </si>
  <si>
    <t>EMBASSIES DIPLOMATIC AC</t>
  </si>
  <si>
    <t>MIG03</t>
  </si>
  <si>
    <t>MIGRATION GIRO CURRENT AC</t>
  </si>
  <si>
    <t>CA101</t>
  </si>
  <si>
    <t>CUSTODIAN CURRENT ACCOUNT</t>
  </si>
  <si>
    <t>IMS01</t>
  </si>
  <si>
    <t>IMS ACCOUNTS</t>
  </si>
  <si>
    <t>RA101</t>
  </si>
  <si>
    <t>REPAYMENT ACCOUNTS</t>
  </si>
  <si>
    <t>IMS02</t>
  </si>
  <si>
    <t>CUSTODIAL TRADING ACCOUNT</t>
  </si>
  <si>
    <t>DDA</t>
  </si>
  <si>
    <t>DEMAND DRAFT</t>
  </si>
  <si>
    <t>FDD</t>
  </si>
  <si>
    <t>FCY  DEMAND DRAFT</t>
  </si>
  <si>
    <t>BCS</t>
  </si>
  <si>
    <t>BANKERS CHEQUE</t>
  </si>
  <si>
    <t>BCOTC</t>
  </si>
  <si>
    <t>BANKERS CHEQUE OTC</t>
  </si>
  <si>
    <t>GFT</t>
  </si>
  <si>
    <t>GIFT CHEQUE</t>
  </si>
  <si>
    <t>FBA</t>
  </si>
  <si>
    <t>FOREIGN BILLS</t>
  </si>
  <si>
    <t>BPA</t>
  </si>
  <si>
    <t xml:space="preserve"> BILLS/CHQ  PURH  ACCOUNT</t>
  </si>
  <si>
    <t>BD104</t>
  </si>
  <si>
    <t>INLAND BILLS</t>
  </si>
  <si>
    <t>LAA</t>
  </si>
  <si>
    <t>LOANS</t>
  </si>
  <si>
    <t>SP101</t>
  </si>
  <si>
    <t>STRUCTURED PLACEMENTS</t>
  </si>
  <si>
    <t>CB101</t>
  </si>
  <si>
    <t>CORPORATE BONDS- AFS</t>
  </si>
  <si>
    <t>HL204</t>
  </si>
  <si>
    <t>CONSTRUCTION LN STAFF -EI</t>
  </si>
  <si>
    <t>PL201</t>
  </si>
  <si>
    <t>WELFARE LOAN STAFF -EI</t>
  </si>
  <si>
    <t>EL201</t>
  </si>
  <si>
    <t>EDUCATION LOAN STAFF -EI</t>
  </si>
  <si>
    <t>HP202</t>
  </si>
  <si>
    <t>HP LOAN STAFF-EI REDUCE</t>
  </si>
  <si>
    <t>AF201</t>
  </si>
  <si>
    <t>ASSET FINANCE STAFF -EI</t>
  </si>
  <si>
    <t>IP102</t>
  </si>
  <si>
    <t>INSURANC PREM PUBLIC REDU</t>
  </si>
  <si>
    <t>IP201</t>
  </si>
  <si>
    <t>INSURANCE PREM STAFF FLAT</t>
  </si>
  <si>
    <t>IP202</t>
  </si>
  <si>
    <t>INSURANC PREM STAFF REDUC</t>
  </si>
  <si>
    <t>HL201</t>
  </si>
  <si>
    <t>HOME LOAN STAFF -EI</t>
  </si>
  <si>
    <t>HL203</t>
  </si>
  <si>
    <t>PLOT LOAN STAFF -EI</t>
  </si>
  <si>
    <t>PL202</t>
  </si>
  <si>
    <t>PERSONAL LOAN STAFF -EI</t>
  </si>
  <si>
    <t>AF101</t>
  </si>
  <si>
    <t>ASSET FINANCE PUBLIC -EI</t>
  </si>
  <si>
    <t>PL103</t>
  </si>
  <si>
    <t>PERSONAL LOAN PUBLIC - EI</t>
  </si>
  <si>
    <t>PL102</t>
  </si>
  <si>
    <t>STAFF PERSONAL LOAN-REVAM</t>
  </si>
  <si>
    <t>LS204</t>
  </si>
  <si>
    <t>STAFF PLOT LOAN - EMI</t>
  </si>
  <si>
    <t>HL101</t>
  </si>
  <si>
    <t>HOUSING LOAN - GEN PUBLIC</t>
  </si>
  <si>
    <t>TERM LOAN- NON EI</t>
  </si>
  <si>
    <t>INSURANCE PREMIUM FINANCE</t>
  </si>
  <si>
    <t>TB104</t>
  </si>
  <si>
    <t>TREASURY BONDS CR/SM</t>
  </si>
  <si>
    <t>HP102</t>
  </si>
  <si>
    <t>HP LOAN REDUCING BALANCE</t>
  </si>
  <si>
    <t>TERM LOAN- EI</t>
  </si>
  <si>
    <t>PL101</t>
  </si>
  <si>
    <t>PERSONAL LOAN STAFF</t>
  </si>
  <si>
    <t>LS201</t>
  </si>
  <si>
    <t>HOUSING LOAN - STAFF EMI</t>
  </si>
  <si>
    <t>LS203</t>
  </si>
  <si>
    <t>HOUSING LOANS STAFF NONEM</t>
  </si>
  <si>
    <t>LS202</t>
  </si>
  <si>
    <t>HIRE PURCHASE LOAN- STAFF</t>
  </si>
  <si>
    <t>HP301</t>
  </si>
  <si>
    <t>HP - LOAN GROUP COMPANIES</t>
  </si>
  <si>
    <t>DL101</t>
  </si>
  <si>
    <t>DEMAND LOAN (NPA)</t>
  </si>
  <si>
    <t>RP101</t>
  </si>
  <si>
    <t>CBK REPO DEALS</t>
  </si>
  <si>
    <t>FR101</t>
  </si>
  <si>
    <t>SHORT TERM FRN</t>
  </si>
  <si>
    <t>TB102</t>
  </si>
  <si>
    <t>TREASURY BONDS Z/C</t>
  </si>
  <si>
    <t>TB103</t>
  </si>
  <si>
    <t>TREASURY BONDS CR/PM</t>
  </si>
  <si>
    <t>BP101</t>
  </si>
  <si>
    <t>FIXED PLACEMENTS KENYA</t>
  </si>
  <si>
    <t>BP102</t>
  </si>
  <si>
    <t>FIXED PLACEMENTS ABROAD</t>
  </si>
  <si>
    <t>BP201</t>
  </si>
  <si>
    <t>CALL PLACEMENTS KENYA</t>
  </si>
  <si>
    <t>BP202</t>
  </si>
  <si>
    <t>CALL PLACEMENTS ABROAD</t>
  </si>
  <si>
    <t>BP301</t>
  </si>
  <si>
    <t>O/N PLACEMENTS KENYA</t>
  </si>
  <si>
    <t>BP302</t>
  </si>
  <si>
    <t>O/N PLACEMENTS ABROAD</t>
  </si>
  <si>
    <t>TB101</t>
  </si>
  <si>
    <t>TREASURY BILLS</t>
  </si>
  <si>
    <t>FR102</t>
  </si>
  <si>
    <t>MEDIUM TERM FRN</t>
  </si>
  <si>
    <t>CP101</t>
  </si>
  <si>
    <t>COMMERCIAL PAPER</t>
  </si>
  <si>
    <t>OAB</t>
  </si>
  <si>
    <t>OFFICE ACC BASIC</t>
  </si>
  <si>
    <t>CONTA</t>
  </si>
  <si>
    <t>CONTRA ASSET ACCOUNTS</t>
  </si>
  <si>
    <t>ASSET</t>
  </si>
  <si>
    <t>ASSET ACCOUNTS</t>
  </si>
  <si>
    <t>CASH</t>
  </si>
  <si>
    <t>CASH ACCOUNTS</t>
  </si>
  <si>
    <t>SYSTM</t>
  </si>
  <si>
    <t>SYSTEM ACCOUNTS</t>
  </si>
  <si>
    <t>CONTL</t>
  </si>
  <si>
    <t>CONTRA LIABILITY ACCOUNTS</t>
  </si>
  <si>
    <t>LIABL</t>
  </si>
  <si>
    <t>LIABILITY ACCOUNTS</t>
  </si>
  <si>
    <t>EXPEN</t>
  </si>
  <si>
    <t>EXPENSE ACCOUNTS</t>
  </si>
  <si>
    <t>INCOM</t>
  </si>
  <si>
    <t>INCOME ACCOUNTS</t>
  </si>
  <si>
    <t>EXPCR</t>
  </si>
  <si>
    <t>EXPENSE CR ACCOUNTS</t>
  </si>
  <si>
    <t>OAP</t>
  </si>
  <si>
    <t>OFFICE ACC POINTING</t>
  </si>
  <si>
    <t>OAPDR</t>
  </si>
  <si>
    <t>OFFICE ACCTS POINTING DR</t>
  </si>
  <si>
    <t>OAPCR</t>
  </si>
  <si>
    <t>OFFICE ACCTS POINTING CR</t>
  </si>
  <si>
    <t>ODA</t>
  </si>
  <si>
    <t>OVERDRAFT AC</t>
  </si>
  <si>
    <t>AGENCY BANKING PARTNERS</t>
  </si>
  <si>
    <t>BT113</t>
  </si>
  <si>
    <t>CDSC AGENT SETTLEMENT</t>
  </si>
  <si>
    <t>SAPPHIRE FCY -W/O CHQ BK</t>
  </si>
  <si>
    <t>CLS91</t>
  </si>
  <si>
    <t>FCY CHQ PURCHASED-CLS 91</t>
  </si>
  <si>
    <t>BT105</t>
  </si>
  <si>
    <t>VOSTRO ACCOUNTS</t>
  </si>
  <si>
    <t>BT103</t>
  </si>
  <si>
    <t>BINGO  KES TRANS ACCT</t>
  </si>
  <si>
    <t>BT104</t>
  </si>
  <si>
    <t>BINGO FCY TRANS ACCT</t>
  </si>
  <si>
    <t>OSP</t>
  </si>
  <si>
    <t>OFFICE SYSTEM POINTING</t>
  </si>
  <si>
    <t>PROXY</t>
  </si>
  <si>
    <t>PROXY ACCOUNTS</t>
  </si>
  <si>
    <t>SBA</t>
  </si>
  <si>
    <t>SAVINGS BANK ACCOUNT SCHEME</t>
  </si>
  <si>
    <t>PT110</t>
  </si>
  <si>
    <t>SELECT TRANSACTION ACCT</t>
  </si>
  <si>
    <t>MIG02</t>
  </si>
  <si>
    <t>MIGRATION GIRO SDMAPL</t>
  </si>
  <si>
    <t>PT112</t>
  </si>
  <si>
    <t>YOUNG PROFESSIONALS TXN</t>
  </si>
  <si>
    <t>LOCKER SECURITY MARGIN AC</t>
  </si>
  <si>
    <t>PT105</t>
  </si>
  <si>
    <t>ATM ACCOUNTS-GP</t>
  </si>
  <si>
    <t>PT1DY</t>
  </si>
  <si>
    <t>PERS SAPPHIRE ACC-DAILY I</t>
  </si>
  <si>
    <t>PT2DY</t>
  </si>
  <si>
    <t>PERS BAHATI ACC-DAILY INT</t>
  </si>
  <si>
    <t>SALES STAFF PRODUCT</t>
  </si>
  <si>
    <t>GROUP STAFF TRANSACTION</t>
  </si>
  <si>
    <t>ONLINE SAVERS</t>
  </si>
  <si>
    <t>PT109</t>
  </si>
  <si>
    <t>I&amp;M KARIBU</t>
  </si>
  <si>
    <t>STAFF PERSONAL TRANS ACCT</t>
  </si>
  <si>
    <t>MIG01</t>
  </si>
  <si>
    <t>MIGRATION GIRO JAMI / SB</t>
  </si>
  <si>
    <t>PT111</t>
  </si>
  <si>
    <t>ESTEEM TRANSACTION ACCT</t>
  </si>
  <si>
    <t>TDA</t>
  </si>
  <si>
    <t>TERM DEPOSIT</t>
  </si>
  <si>
    <t>LT365</t>
  </si>
  <si>
    <t>IFC LONG TERM BORROWINGS</t>
  </si>
  <si>
    <t>DS211</t>
  </si>
  <si>
    <t>STAFF FIXED DEP USD,EUR,C</t>
  </si>
  <si>
    <t>TI101</t>
  </si>
  <si>
    <t>TIER II CAPITAL</t>
  </si>
  <si>
    <t>MD101</t>
  </si>
  <si>
    <t>MARGIN DEPOSITS</t>
  </si>
  <si>
    <t>GOAL DEPOSIT</t>
  </si>
  <si>
    <t>TDLTH</t>
  </si>
  <si>
    <t>FIXED DEP INT OUT H LONG</t>
  </si>
  <si>
    <t>TDLTY</t>
  </si>
  <si>
    <t>FIXED DEP INT OUT Y LONG</t>
  </si>
  <si>
    <t>TDLTQ</t>
  </si>
  <si>
    <t>FIXED DEP INT OUT Q LONG</t>
  </si>
  <si>
    <t>MIG04</t>
  </si>
  <si>
    <t>GIRO MIGRATION TERM DEP</t>
  </si>
  <si>
    <t>TERM DEPOSIT KES,GBP,ZAR</t>
  </si>
  <si>
    <t>CALL DEP KES,AUD,GBP,ZAR</t>
  </si>
  <si>
    <t>DS202</t>
  </si>
  <si>
    <t>STAFF CALL DEP GBP,KES,ZA</t>
  </si>
  <si>
    <t>FLEXI DEPOSIT BUILDER</t>
  </si>
  <si>
    <t>DS201</t>
  </si>
  <si>
    <t>STAFF DEPOSIT GBP,KES,ZAR</t>
  </si>
  <si>
    <t>DS20Q</t>
  </si>
  <si>
    <t>STAFF FD IN/OUT 3MONTHS</t>
  </si>
  <si>
    <t>DS20H</t>
  </si>
  <si>
    <t>STAFF FD IN/OUT 6MONTHS</t>
  </si>
  <si>
    <t>TD10M</t>
  </si>
  <si>
    <t>CUSTOMER FD IN/OUT MONTHY</t>
  </si>
  <si>
    <t>TD10Q</t>
  </si>
  <si>
    <t>CUSTOMER FD IN/OUT QUTRLY</t>
  </si>
  <si>
    <t>TD10H</t>
  </si>
  <si>
    <t>CUSTOMER FD IN/OUT 6MONTH</t>
  </si>
  <si>
    <t>TD10Y</t>
  </si>
  <si>
    <t>CUSTOMER FD IN/OUT YEARLY</t>
  </si>
  <si>
    <t>TD11M</t>
  </si>
  <si>
    <t>CUSTOMER FD IN/OUT MTHLY</t>
  </si>
  <si>
    <t>BD101</t>
  </si>
  <si>
    <t>FIXED BORROWINGS KENYA</t>
  </si>
  <si>
    <t>BD102</t>
  </si>
  <si>
    <t>FIXED BORROWINGS ABROAD</t>
  </si>
  <si>
    <t>BD201</t>
  </si>
  <si>
    <t>CALL BORROWINGS KENYA</t>
  </si>
  <si>
    <t>BD202</t>
  </si>
  <si>
    <t>CALL BORROWINGS ABROAD</t>
  </si>
  <si>
    <t>BD301</t>
  </si>
  <si>
    <t>O/N BORROWINGS KENYA</t>
  </si>
  <si>
    <t>BD302</t>
  </si>
  <si>
    <t>O/N BORROWINGS ABROAD</t>
  </si>
  <si>
    <t>BD100</t>
  </si>
  <si>
    <t>BD103</t>
  </si>
  <si>
    <t>BD200</t>
  </si>
  <si>
    <t>BD203</t>
  </si>
  <si>
    <t>BD300</t>
  </si>
  <si>
    <t>CD112</t>
  </si>
  <si>
    <t>CALL DEPOSIT USD, EUR</t>
  </si>
  <si>
    <t>DS212</t>
  </si>
  <si>
    <t>STAFF CALL DEPO EUR,USD</t>
  </si>
  <si>
    <t>TD111</t>
  </si>
  <si>
    <t>TERM DEPOSIT USD,EUR,AUD</t>
  </si>
  <si>
    <t>LT360</t>
  </si>
  <si>
    <t>REF_REC_TYPE</t>
  </si>
  <si>
    <t>00</t>
  </si>
  <si>
    <t>GIRO</t>
  </si>
  <si>
    <t>CITY CODE - GIRO</t>
  </si>
  <si>
    <t>KATHONZWENI - KTZ</t>
  </si>
  <si>
    <t>KAPCHENO - KPN</t>
  </si>
  <si>
    <t>KATHONZWENI - KTH</t>
  </si>
  <si>
    <t>KAPCHENO - KAH</t>
  </si>
  <si>
    <t>.</t>
  </si>
  <si>
    <t>TAIWAN - TW</t>
  </si>
  <si>
    <t>SLOVAKIA</t>
  </si>
  <si>
    <t>VE</t>
  </si>
  <si>
    <t>SWITZERLAND - SW</t>
  </si>
  <si>
    <t>TAIWAN - TI</t>
  </si>
  <si>
    <t>GREAT BRITAIN</t>
  </si>
  <si>
    <t>CAMBODIA</t>
  </si>
  <si>
    <t>KP</t>
  </si>
  <si>
    <t>NORTH KOREA</t>
  </si>
  <si>
    <t>COUNTRY CODE - GIRO</t>
  </si>
  <si>
    <t>SWITZERLAND - CH</t>
  </si>
  <si>
    <t>AO</t>
  </si>
  <si>
    <t>ANGOLA</t>
  </si>
  <si>
    <t>99</t>
  </si>
  <si>
    <t>PARTNER</t>
  </si>
  <si>
    <t>181</t>
  </si>
  <si>
    <t>999</t>
  </si>
  <si>
    <t>111</t>
  </si>
  <si>
    <t>LAND AND BUILDINGS</t>
  </si>
  <si>
    <t>121</t>
  </si>
  <si>
    <t>GUARANTEES AND /OR UNDERTAKINGS</t>
  </si>
  <si>
    <t>171</t>
  </si>
  <si>
    <t>SECURITIES</t>
  </si>
  <si>
    <t>141</t>
  </si>
  <si>
    <t>COMPANY ASSETS</t>
  </si>
  <si>
    <t>151</t>
  </si>
  <si>
    <t>MOTOR VEHICLE</t>
  </si>
  <si>
    <t>152</t>
  </si>
  <si>
    <t>MACHINERY</t>
  </si>
  <si>
    <t>201</t>
  </si>
  <si>
    <t>STANDBY LETTERS OF CREDIT</t>
  </si>
  <si>
    <t>131</t>
  </si>
  <si>
    <t>CASH/CASH EQUIVALENTS</t>
  </si>
  <si>
    <t>IMMOV</t>
  </si>
  <si>
    <t>IMMOVABLE</t>
  </si>
  <si>
    <t>MOVE</t>
  </si>
  <si>
    <t>MOVEABLE</t>
  </si>
  <si>
    <t>INTAN</t>
  </si>
  <si>
    <t>INTANGIBLE</t>
  </si>
  <si>
    <t>STOP PAYMENT REASON CODE</t>
  </si>
  <si>
    <t>INSTRUMENT REPORTED LOST</t>
  </si>
  <si>
    <t>PAYMENT STOPPED BY DRAWER</t>
  </si>
  <si>
    <t>DRAWER REPORTED LUNATIC</t>
  </si>
  <si>
    <t>COURT-STATUTORY ORDERS</t>
  </si>
  <si>
    <t>ACCOUNT HOLDER DECEASED</t>
  </si>
  <si>
    <t>DRAWER REPORTED INSOLVENT</t>
  </si>
  <si>
    <t>SANCTION LEVEL CODE - GIRO</t>
  </si>
  <si>
    <t>CURRENT ACCOUNT</t>
  </si>
  <si>
    <t>BRANCH OFFICE</t>
  </si>
  <si>
    <t>TREASURY HEAD</t>
  </si>
  <si>
    <t>SANCTION AUTHORITY CODE - GIRO</t>
  </si>
  <si>
    <t>BOARD CREDIT COMMITTEE</t>
  </si>
  <si>
    <t>CREDIT RISK MANAGEMENT COMMITTEE</t>
  </si>
  <si>
    <t>RELATIONSHIP OFFICER</t>
  </si>
  <si>
    <t>CREDIT RISK SUB COMMITTEE</t>
  </si>
  <si>
    <t>SEGMENT HEAD</t>
  </si>
  <si>
    <t>BRANCH MANAGER</t>
  </si>
  <si>
    <t>CREDIT DEPARTMENT- HEAD OFFICE</t>
  </si>
  <si>
    <t>RELATIONSHIP CHIEF MANAGER</t>
  </si>
  <si>
    <t>ED/ CEO /DCEO</t>
  </si>
  <si>
    <t>PROTESTANT</t>
  </si>
  <si>
    <t>CATHOLIC</t>
  </si>
  <si>
    <t>HINDU</t>
  </si>
  <si>
    <t>MUSLIM</t>
  </si>
  <si>
    <t>BUDDHIST</t>
  </si>
  <si>
    <t>PARSI</t>
  </si>
  <si>
    <t>ZORASTRIAN</t>
  </si>
  <si>
    <t>JAIN</t>
  </si>
  <si>
    <t>SIKH</t>
  </si>
  <si>
    <t>DDS</t>
  </si>
  <si>
    <t>DEMAND DRAFTS</t>
  </si>
  <si>
    <t>TRAVELLERS CHEQUE</t>
  </si>
  <si>
    <t>CHQ</t>
  </si>
  <si>
    <t>CUSTOMER CHEQUE</t>
  </si>
  <si>
    <t>PANDA GROUP</t>
  </si>
  <si>
    <t>22867</t>
  </si>
  <si>
    <t>MARK PROPERTIES LIMITED</t>
  </si>
  <si>
    <t>GLACIER PRODUCTS LIMITED</t>
  </si>
  <si>
    <t>PARBAT SIYANI CONSTRUCTION LIMITED</t>
  </si>
  <si>
    <t>28745</t>
  </si>
  <si>
    <t>JUMBO FOAM MATTRESS</t>
  </si>
  <si>
    <t>KABUITO CONTRACTORS GROUP</t>
  </si>
  <si>
    <t>RADIO AFRICA LTD</t>
  </si>
  <si>
    <t>00352</t>
  </si>
  <si>
    <t>ATHI RIVER STEEL PLANT LIMITED</t>
  </si>
  <si>
    <t>31665</t>
  </si>
  <si>
    <t>CANON ALUMINIUM FABRICATORS LIMITED</t>
  </si>
  <si>
    <t>94594</t>
  </si>
  <si>
    <t>GENERAL PRINTERS GROUP</t>
  </si>
  <si>
    <t>40959</t>
  </si>
  <si>
    <t>SHANGRILAS VILLA GROUP</t>
  </si>
  <si>
    <t>00805</t>
  </si>
  <si>
    <t>THAARA LIMITED</t>
  </si>
  <si>
    <t>00911</t>
  </si>
  <si>
    <t>ATTA (KENYA) LIMITED</t>
  </si>
  <si>
    <t>86115</t>
  </si>
  <si>
    <t>SOMA PROPERTIES LIMITED</t>
  </si>
  <si>
    <t>15502</t>
  </si>
  <si>
    <t>MANGUO DEVELOPMENT COMPANY LIMITED</t>
  </si>
  <si>
    <t>ADDITION OF AGENT</t>
  </si>
  <si>
    <t>DELETION OF AGENT</t>
  </si>
  <si>
    <t>CHANGE OF AGENT POWERS</t>
  </si>
  <si>
    <t>DELETION OF SIGNATORY</t>
  </si>
  <si>
    <t>CHANGE IN MODE OF OPERATION</t>
  </si>
  <si>
    <t>CHANGE IN SIGNATURE</t>
  </si>
  <si>
    <t>OTHERS - CREDIT</t>
  </si>
  <si>
    <t>LOAN RESCHEDULING</t>
  </si>
  <si>
    <t>LIMIT CANCELLATION</t>
  </si>
  <si>
    <t>LIMIT AMENDMENT</t>
  </si>
  <si>
    <t>INTEREST RATE CHANGE</t>
  </si>
  <si>
    <t>SECURITY DOCUMENTS</t>
  </si>
  <si>
    <t>INSTALLMENT COLLECTION</t>
  </si>
  <si>
    <t>COMMITMENT FEES</t>
  </si>
  <si>
    <t>HEALTH CODE - GIRO</t>
  </si>
  <si>
    <t>231</t>
  </si>
  <si>
    <t>PLMBING  HEATING  AND AIR-CONDITIONING CONTRACTORS</t>
  </si>
  <si>
    <t>232</t>
  </si>
  <si>
    <t>TILE AND TERRAZZO CONTRACTORS</t>
  </si>
  <si>
    <t>233</t>
  </si>
  <si>
    <t>ALL OTHER SPECIALTY TRADE CONTRACTORS</t>
  </si>
  <si>
    <t>301</t>
  </si>
  <si>
    <t>FOOD MANUFACTURING</t>
  </si>
  <si>
    <t>302</t>
  </si>
  <si>
    <t>BEVERAGE AND TOBACCO PRODUCT MANUFACTURING</t>
  </si>
  <si>
    <t>303</t>
  </si>
  <si>
    <t>TEXTILE MILLS</t>
  </si>
  <si>
    <t>304</t>
  </si>
  <si>
    <t>TEXTILE PRODUCT MILLS</t>
  </si>
  <si>
    <t>305</t>
  </si>
  <si>
    <t>APPAREL MANUFACTURING</t>
  </si>
  <si>
    <t>306</t>
  </si>
  <si>
    <t>LEATHER AND ALLIED PRODUCT MANUFACTURING</t>
  </si>
  <si>
    <t>307</t>
  </si>
  <si>
    <t>WOOD PRODUCT MANUFACTURING</t>
  </si>
  <si>
    <t>308</t>
  </si>
  <si>
    <t>PAPER MANUFACTURING</t>
  </si>
  <si>
    <t>309</t>
  </si>
  <si>
    <t>PRINTING AND RELATED SUPPORT ACTIVITIES</t>
  </si>
  <si>
    <t>310</t>
  </si>
  <si>
    <t>PETROLEUM AND COAL PRODUCTS MANUFACTURING</t>
  </si>
  <si>
    <t>311</t>
  </si>
  <si>
    <t>CHEMICAL MANUFACTURING</t>
  </si>
  <si>
    <t>312</t>
  </si>
  <si>
    <t>PLASTICS  MANUFACTURING</t>
  </si>
  <si>
    <t>313</t>
  </si>
  <si>
    <t>RUBBER PRODUCT MANUFACTURING</t>
  </si>
  <si>
    <t>314</t>
  </si>
  <si>
    <t>NONMETALLIC MINERAL PRODUCT MANUFACTURING</t>
  </si>
  <si>
    <t>315</t>
  </si>
  <si>
    <t>PRIMARY METAL MANUFACTURING</t>
  </si>
  <si>
    <t>316</t>
  </si>
  <si>
    <t>FABRICATED METAL PRODUCT MANUFACTURING</t>
  </si>
  <si>
    <t>317</t>
  </si>
  <si>
    <t>MACHINERY MANUFACTURING</t>
  </si>
  <si>
    <t>318</t>
  </si>
  <si>
    <t>COMPUTER AND ELECTRONIC PRODUCT MANUFACTURING</t>
  </si>
  <si>
    <t>319</t>
  </si>
  <si>
    <t>ELECT EQUMNT APPLIANC - COMPNT MFG</t>
  </si>
  <si>
    <t>320</t>
  </si>
  <si>
    <t>TRANSPORTATION EQUIPMENT MANUFACTURING</t>
  </si>
  <si>
    <t>321</t>
  </si>
  <si>
    <t>FURNITURE AND RELATED PRODUCT MANUFACTURING</t>
  </si>
  <si>
    <t>322</t>
  </si>
  <si>
    <t>OTHER MISCELLANEOUS MANUFACTURING</t>
  </si>
  <si>
    <t>401</t>
  </si>
  <si>
    <t>MTR VEHICLE-PARTS-SUPPLIES MERCHANT WHOLESALERS</t>
  </si>
  <si>
    <t>402</t>
  </si>
  <si>
    <t>FURNITURE AND HOME FURNISHING MERCHANT WHOLESALERS</t>
  </si>
  <si>
    <t>403</t>
  </si>
  <si>
    <t>LUMBR-OTHER CONST MATRLS - MERCHNT WHOLSLRS</t>
  </si>
  <si>
    <t>404</t>
  </si>
  <si>
    <t>PROFES-COMML EQPMT AND SUPPLIES MRCHNT WHOLESALRS</t>
  </si>
  <si>
    <t>405</t>
  </si>
  <si>
    <t>METAL-MINERAL-EXCEPT PETROLEUM-MERCHNT WHOLSLRS</t>
  </si>
  <si>
    <t>406</t>
  </si>
  <si>
    <t>ELECTICAL AND ELECTONIC GOODS MERCHANT WHOLESALERS</t>
  </si>
  <si>
    <t>407</t>
  </si>
  <si>
    <t>HRDWRE-PLMBG-HEATNG EQPMT-SUPPLIES MCHNT WHLSALERS</t>
  </si>
  <si>
    <t>408</t>
  </si>
  <si>
    <t>MACHINERY EQUPMT AND SUPPLIES MERCHANT WHOLESALERS</t>
  </si>
  <si>
    <t>409</t>
  </si>
  <si>
    <t>MISCELLANEOUS DURABLE GOODS MERCHANT WHOLESALERS</t>
  </si>
  <si>
    <t>410</t>
  </si>
  <si>
    <t>PAPER AND PAPER PRODUCT MERCHANT WHOLESALERS</t>
  </si>
  <si>
    <t>411</t>
  </si>
  <si>
    <t>DRUGS AND DRUGGISTS SUNDRIES MERCHANT WHOLESALERS</t>
  </si>
  <si>
    <t>412</t>
  </si>
  <si>
    <t>APPAREL  PIECE GOODS  AND NOTIONS MERCHANT WHLSLRS</t>
  </si>
  <si>
    <t>413</t>
  </si>
  <si>
    <t>GROCERY AND RELATED PRODUCT WHOLESALERS</t>
  </si>
  <si>
    <t>414</t>
  </si>
  <si>
    <t>FARM PRODUCT RAW MATERIAL MERCHANT WHOLESALERS</t>
  </si>
  <si>
    <t>415</t>
  </si>
  <si>
    <t>CHEMICAL AND ALLIED PRODUCTS MERCHANT WHOLESALERS</t>
  </si>
  <si>
    <t>416</t>
  </si>
  <si>
    <t>PETROLEUM AND PETRLM PRODUCTS MERCHANT WHOLESALERS</t>
  </si>
  <si>
    <t>101</t>
  </si>
  <si>
    <t>OILSEED FARMING</t>
  </si>
  <si>
    <t>102</t>
  </si>
  <si>
    <t>GRAIN FARMING (WHEAT  RICE  CORN  MAIZE  OTHERS)</t>
  </si>
  <si>
    <t>103</t>
  </si>
  <si>
    <t>FRUITS &amp; VEGETABLE FARMING</t>
  </si>
  <si>
    <t>104</t>
  </si>
  <si>
    <t>TOBACCO</t>
  </si>
  <si>
    <t>105</t>
  </si>
  <si>
    <t>COTTON</t>
  </si>
  <si>
    <t>442</t>
  </si>
  <si>
    <t>FURNITURE AND HOME FURNISHINGS STORES</t>
  </si>
  <si>
    <t>443</t>
  </si>
  <si>
    <t>ELECTRONICS AND APPLIANCE STORES</t>
  </si>
  <si>
    <t>444</t>
  </si>
  <si>
    <t>BLG METRIAL - GRDN EQPMNT - SUPPLIES DLRS</t>
  </si>
  <si>
    <t>445</t>
  </si>
  <si>
    <t>FOOD AND BEVERAGE STORES</t>
  </si>
  <si>
    <t>446</t>
  </si>
  <si>
    <t>HEALTH AND PERSONAL CARE STORES</t>
  </si>
  <si>
    <t>447</t>
  </si>
  <si>
    <t>GASOLINE STATIONS</t>
  </si>
  <si>
    <t>448</t>
  </si>
  <si>
    <t>CLOTHING AND CLOTHING ACCESSORIES STORES</t>
  </si>
  <si>
    <t>449</t>
  </si>
  <si>
    <t>SPORTING GOODS  HOBBY  BOOK  AND MUSIC STORES</t>
  </si>
  <si>
    <t>450</t>
  </si>
  <si>
    <t>GENERAL MERCHANDISE STORES</t>
  </si>
  <si>
    <t>451</t>
  </si>
  <si>
    <t>FLORISTS</t>
  </si>
  <si>
    <t>452</t>
  </si>
  <si>
    <t>OFFICE SUPPLIES  STATIONERY  AND GIFT STORES</t>
  </si>
  <si>
    <t>453</t>
  </si>
  <si>
    <t>ART DEALERS</t>
  </si>
  <si>
    <t>454</t>
  </si>
  <si>
    <t>MISCELLANEOUS STORE RETAILERS EXCEPT TOBACO</t>
  </si>
  <si>
    <t>455</t>
  </si>
  <si>
    <t>NONSTORE RETAILERS</t>
  </si>
  <si>
    <t>481</t>
  </si>
  <si>
    <t>AIR TRANSPORTATION</t>
  </si>
  <si>
    <t>482</t>
  </si>
  <si>
    <t>RAIL TRANSPORTATION</t>
  </si>
  <si>
    <t>483</t>
  </si>
  <si>
    <t>WATER TRANSPORTATION</t>
  </si>
  <si>
    <t>484</t>
  </si>
  <si>
    <t>TRUCK TRANSPORTATION</t>
  </si>
  <si>
    <t>485</t>
  </si>
  <si>
    <t>TAXI AND LIMOUSINE SERVICE</t>
  </si>
  <si>
    <t>486</t>
  </si>
  <si>
    <t>SCHOOL AND EMPLOYEE BUS TRANSPORTATION</t>
  </si>
  <si>
    <t>487</t>
  </si>
  <si>
    <t>PIPELINE TRANSPORTATION</t>
  </si>
  <si>
    <t>488</t>
  </si>
  <si>
    <t>SUPPORT ACTIVITIES FOR TRANSPORTATION</t>
  </si>
  <si>
    <t>489</t>
  </si>
  <si>
    <t>SUPPORT ACTIVITIES FOR AIR TRANSPORTATION</t>
  </si>
  <si>
    <t>490</t>
  </si>
  <si>
    <t>POSTAL SERVICE</t>
  </si>
  <si>
    <t>491</t>
  </si>
  <si>
    <t>COURIERS AND MESSENGERS</t>
  </si>
  <si>
    <t>492</t>
  </si>
  <si>
    <t>WAREHOUSING AND STORAGE</t>
  </si>
  <si>
    <t>493</t>
  </si>
  <si>
    <t>OTHER WAREHOUSING AND STORAGE</t>
  </si>
  <si>
    <t>501</t>
  </si>
  <si>
    <t>PUBLISHING INDUSTRIES (EXCEPT INTERNET)</t>
  </si>
  <si>
    <t>502</t>
  </si>
  <si>
    <t>MOTION PICTURE AND SOUND RECORDING INDUSTRIES</t>
  </si>
  <si>
    <t>503</t>
  </si>
  <si>
    <t>BROADCASTING (EXCEPT INTERNET)</t>
  </si>
  <si>
    <t>504</t>
  </si>
  <si>
    <t>INTERNET PUBLISHING AND BROADCASTING</t>
  </si>
  <si>
    <t>505</t>
  </si>
  <si>
    <t>506</t>
  </si>
  <si>
    <t>INTERNET PROVIDERS WEB SEARCH AND DATA PROCESING</t>
  </si>
  <si>
    <t>507</t>
  </si>
  <si>
    <t>OTHER INFORMATION SERVICES</t>
  </si>
  <si>
    <t>521</t>
  </si>
  <si>
    <t>MONETARY AUTHORITIES - CENTRAL BANK</t>
  </si>
  <si>
    <t>522</t>
  </si>
  <si>
    <t>COMMERCIAL BANKS</t>
  </si>
  <si>
    <t>523</t>
  </si>
  <si>
    <t>FINANCIAL INSTITUTIONS</t>
  </si>
  <si>
    <t>524</t>
  </si>
  <si>
    <t>MORTGAGE FINANCE COMPANIES</t>
  </si>
  <si>
    <t>525</t>
  </si>
  <si>
    <t>INSURANCE COMPANIES</t>
  </si>
  <si>
    <t>526</t>
  </si>
  <si>
    <t>HIRE PURCHASE COMPANIES</t>
  </si>
  <si>
    <t>527</t>
  </si>
  <si>
    <t>SECTY-CMDTY CONT-OTHER FIN INVSTMT-REL ACTIVITIES</t>
  </si>
  <si>
    <t>528</t>
  </si>
  <si>
    <t>FUNDS  TRUSTS  AND OTHER FINANCIAL VEHICLES</t>
  </si>
  <si>
    <t>531</t>
  </si>
  <si>
    <t>REAL ESTATE AGENTS &amp; BROKERS</t>
  </si>
  <si>
    <t>532</t>
  </si>
  <si>
    <t>RENTAL AND LEASING SERVICES</t>
  </si>
  <si>
    <t>533</t>
  </si>
  <si>
    <t>LESSORS OF NONFINANCIAL INTANGIBLE ASSETS</t>
  </si>
  <si>
    <t>106</t>
  </si>
  <si>
    <t>SUGARCANE</t>
  </si>
  <si>
    <t>107</t>
  </si>
  <si>
    <t>FLORICULTURE</t>
  </si>
  <si>
    <t>108</t>
  </si>
  <si>
    <t>ANIMAL RANCHING (CATTLE  POULTRIES CHICKEN ETC)</t>
  </si>
  <si>
    <t>109</t>
  </si>
  <si>
    <t>FORESTRY AND LOGGING</t>
  </si>
  <si>
    <t>110</t>
  </si>
  <si>
    <t>FISHING  HUNTING AND TRAPPING</t>
  </si>
  <si>
    <t>SUPPORT ACTIVITIES FOR AGRICULTURE AND FORESTRY</t>
  </si>
  <si>
    <t>OIL AND GAS EXTRACTION</t>
  </si>
  <si>
    <t>202</t>
  </si>
  <si>
    <t>MINING OTHER THAN OIL &amp; GAS</t>
  </si>
  <si>
    <t>203</t>
  </si>
  <si>
    <t>OTHER SUPPORT ACTIVITES FOR MINING</t>
  </si>
  <si>
    <t>221</t>
  </si>
  <si>
    <t>RESIDENTIAL BUILDING CONSTRUCTION</t>
  </si>
  <si>
    <t>222</t>
  </si>
  <si>
    <t>INDUSTRIAL BUILDING CONSTRUCTION</t>
  </si>
  <si>
    <t>223</t>
  </si>
  <si>
    <t>COMMERCIAL AND INSTITUTIONAL BUILDING CONSTRUCTION</t>
  </si>
  <si>
    <t>224</t>
  </si>
  <si>
    <t>HEAVY AND CIVIL ENGINEERING CONSTRUCTION</t>
  </si>
  <si>
    <t>225</t>
  </si>
  <si>
    <t>UTILITY SYSTEM CONSTRUCTION</t>
  </si>
  <si>
    <t>226</t>
  </si>
  <si>
    <t>HIGHWAY  STREET  AND BRIDGE CONSTRUCTION</t>
  </si>
  <si>
    <t>227</t>
  </si>
  <si>
    <t>STRUCTURAL STEEL AND PRECAST CONCRETE CONTRACTORS</t>
  </si>
  <si>
    <t>228</t>
  </si>
  <si>
    <t>GLASS AND GLAZING CONTRACTORS</t>
  </si>
  <si>
    <t>229</t>
  </si>
  <si>
    <t>ROOFING CONTRACTORS</t>
  </si>
  <si>
    <t>230</t>
  </si>
  <si>
    <t>ELECTRICAL CONTRACTORS</t>
  </si>
  <si>
    <t>DMS CODE</t>
  </si>
  <si>
    <t>641</t>
  </si>
  <si>
    <t>AMBULATORY HEALTH CARE SERVICES</t>
  </si>
  <si>
    <t>642</t>
  </si>
  <si>
    <t>DOCTORS</t>
  </si>
  <si>
    <t>643</t>
  </si>
  <si>
    <t>OUTPATIENT CARE CENTERS</t>
  </si>
  <si>
    <t>644</t>
  </si>
  <si>
    <t>FAMILY PLANNING CENTERS</t>
  </si>
  <si>
    <t>645</t>
  </si>
  <si>
    <t>HMO MEDICAL CENTERS</t>
  </si>
  <si>
    <t>646</t>
  </si>
  <si>
    <t>KIDNEY DIALYSIS CENTERS</t>
  </si>
  <si>
    <t>647</t>
  </si>
  <si>
    <t>MEDICAL AND DIAGNOSTIC LABORATORIES</t>
  </si>
  <si>
    <t>648</t>
  </si>
  <si>
    <t>BLOOD AND ORGAN BANKS</t>
  </si>
  <si>
    <t>649</t>
  </si>
  <si>
    <t>ALL OTHER MISCAMBULATORY HEALTH CARE SERVICES</t>
  </si>
  <si>
    <t>650</t>
  </si>
  <si>
    <t>HOSPITALS</t>
  </si>
  <si>
    <t>651</t>
  </si>
  <si>
    <t>CHARITABLE INSTITUTIONS &amp; ORGANIZATIONS   NGOS</t>
  </si>
  <si>
    <t>701</t>
  </si>
  <si>
    <t>ACCOMMODATION (HOTELS  LODGES  RESORTS)</t>
  </si>
  <si>
    <t>702</t>
  </si>
  <si>
    <t>RESTERUANTS  PUBS  CAFETERIAS  BARS</t>
  </si>
  <si>
    <t>703</t>
  </si>
  <si>
    <t>CATERERS</t>
  </si>
  <si>
    <t>577</t>
  </si>
  <si>
    <t>ALL OTHER WASTE MANAGEMENT SERVICES</t>
  </si>
  <si>
    <t>578</t>
  </si>
  <si>
    <t>SEPTIC TANK AND RELATED SERVICES</t>
  </si>
  <si>
    <t>579</t>
  </si>
  <si>
    <t>ALL OTHER MISCELLANEOUS WASTE MANAGEMENT SERVICES</t>
  </si>
  <si>
    <t>591</t>
  </si>
  <si>
    <t>REPAIR AND MAINTENANCE</t>
  </si>
  <si>
    <t>592</t>
  </si>
  <si>
    <t>PERSONAL AND LAUNDRY SERVICES</t>
  </si>
  <si>
    <t>593</t>
  </si>
  <si>
    <t>RELIGIOUS GRANT-CIVIC PROFESS-OTHER ORGANIZATIONS</t>
  </si>
  <si>
    <t>611</t>
  </si>
  <si>
    <t>ELEMENTARY AND SECONDARY SCHOOLS</t>
  </si>
  <si>
    <t>612</t>
  </si>
  <si>
    <t>JUNIOR COLLEGES</t>
  </si>
  <si>
    <t>613</t>
  </si>
  <si>
    <t>COLLEGES  UNIVERSITIES  AND PROFESSIONAL SCHOOLS</t>
  </si>
  <si>
    <t>614</t>
  </si>
  <si>
    <t>BUSINESS SCHLS AND COMPUTER AND MGMNT TRAINING</t>
  </si>
  <si>
    <t>615</t>
  </si>
  <si>
    <t>COMPUTER TRAINING</t>
  </si>
  <si>
    <t>616</t>
  </si>
  <si>
    <t>PROFESSIONAL AND MANAGEMENT DEVELOPMENT TRAINING</t>
  </si>
  <si>
    <t>617</t>
  </si>
  <si>
    <t>TECHNICAL AND TRADE SCHOOLS</t>
  </si>
  <si>
    <t>618</t>
  </si>
  <si>
    <t>ALL OTHER MISCELLANEOUS SCHOOLS AND INSTRUCTION</t>
  </si>
  <si>
    <t>541</t>
  </si>
  <si>
    <t>LEGAL SERVICES</t>
  </si>
  <si>
    <t>542</t>
  </si>
  <si>
    <t>ACCTNG TAX PREPRTION BOOK KPNG AND PYROL SERVICES</t>
  </si>
  <si>
    <t>543</t>
  </si>
  <si>
    <t>ARCHITECTURAL  ENGINEERING  AND RELATED SERVICES</t>
  </si>
  <si>
    <t>544</t>
  </si>
  <si>
    <t>INTERR DSGN GRPHIC DSGN INDL DSGN SERVICES</t>
  </si>
  <si>
    <t>545</t>
  </si>
  <si>
    <t>COMPUTER SYSTEMS DESIGN AND RELATED SERVICES</t>
  </si>
  <si>
    <t>546</t>
  </si>
  <si>
    <t>MGMT SCIENTIFIC AND TECHNICAL CONSULTING SERVICES</t>
  </si>
  <si>
    <t>547</t>
  </si>
  <si>
    <t>SCIENTIFIC RESEARCH AND DEVELOPMENT SERVICES</t>
  </si>
  <si>
    <t>548</t>
  </si>
  <si>
    <t>AD-MKTNG RESRCH-PBLC OPN POLLING AND REL SERVICS</t>
  </si>
  <si>
    <t>549</t>
  </si>
  <si>
    <t>PHOTOGRAPHY STUDIOS  PORTRAIT</t>
  </si>
  <si>
    <t>550</t>
  </si>
  <si>
    <t>VETERINARY SERVICES</t>
  </si>
  <si>
    <t>551</t>
  </si>
  <si>
    <t>OTHER PROFESSIONAL SCIENTIFIC-TECHNICAL SERVICES</t>
  </si>
  <si>
    <t>552</t>
  </si>
  <si>
    <t>MGMT OF COS-ENTERPRISES (HOLDING-SUBSDY- MGMT CO)</t>
  </si>
  <si>
    <t>561</t>
  </si>
  <si>
    <t>ADMINISTRATIVE AND SUPPORT SERVICES</t>
  </si>
  <si>
    <t>562</t>
  </si>
  <si>
    <t>FACILITIES SUPPORT SERVICES</t>
  </si>
  <si>
    <t>563</t>
  </si>
  <si>
    <t>EMPLOYMENT SERVICES</t>
  </si>
  <si>
    <t>564</t>
  </si>
  <si>
    <t>BUSINESS SUPPORT SERVICES</t>
  </si>
  <si>
    <t>565</t>
  </si>
  <si>
    <t>TRAVEL ARRANGEMENT AND RESERVATION SERVICES</t>
  </si>
  <si>
    <t>566</t>
  </si>
  <si>
    <t>INVESTIGATION AND SECURITY SERVICES</t>
  </si>
  <si>
    <t>567</t>
  </si>
  <si>
    <t>EXTERMINATING AND PEST CONTROL SERVICES</t>
  </si>
  <si>
    <t>568</t>
  </si>
  <si>
    <t>LANDSCAPING SERVICES</t>
  </si>
  <si>
    <t>569</t>
  </si>
  <si>
    <t>CARPET AND UPHOLSTERY CLEANING SERVICES</t>
  </si>
  <si>
    <t>570</t>
  </si>
  <si>
    <t>OTHER SERVICES TO BUILDINGS AND DWELLINGS</t>
  </si>
  <si>
    <t>571</t>
  </si>
  <si>
    <t>CONVENTION AND TRADE SHOW ORGANIZERS</t>
  </si>
  <si>
    <t>572</t>
  </si>
  <si>
    <t>ALL OTHER SUPPORT SERVICES</t>
  </si>
  <si>
    <t>573</t>
  </si>
  <si>
    <t>WASTE MANAGEMENT AND REMEDIATION SERVICES</t>
  </si>
  <si>
    <t>574</t>
  </si>
  <si>
    <t>WASTE COLLECTION</t>
  </si>
  <si>
    <t>575</t>
  </si>
  <si>
    <t>WASTE TREATMENT AND DISPOSAL</t>
  </si>
  <si>
    <t>576</t>
  </si>
  <si>
    <t>REMEDIATION SERVICES</t>
  </si>
  <si>
    <t>417</t>
  </si>
  <si>
    <t>DISTILLED ALCOHOLIC BEVERAGE MERCHANT WHOLESALERS</t>
  </si>
  <si>
    <t>418</t>
  </si>
  <si>
    <t>MISC NONDURABLE GOODS MERCHANT WHOLESALERS</t>
  </si>
  <si>
    <t>419</t>
  </si>
  <si>
    <t>BUSINESS TO BUSINESS ELECTRONIC MARKETS</t>
  </si>
  <si>
    <t>420</t>
  </si>
  <si>
    <t>WHOLESALE TRADE AGENTS AND BROKERS</t>
  </si>
  <si>
    <t>441</t>
  </si>
  <si>
    <t>MOTOR VEHICLE AND PARTS DEALERS</t>
  </si>
  <si>
    <t>0051</t>
  </si>
  <si>
    <t>0052</t>
  </si>
  <si>
    <t>0053</t>
  </si>
  <si>
    <t>BURA TANA</t>
  </si>
  <si>
    <t>0054</t>
  </si>
  <si>
    <t>BURNT FOREST</t>
  </si>
  <si>
    <t>0055</t>
  </si>
  <si>
    <t>BURU BURU</t>
  </si>
  <si>
    <t>0056</t>
  </si>
  <si>
    <t>0057</t>
  </si>
  <si>
    <t>0058</t>
  </si>
  <si>
    <t>0059</t>
  </si>
  <si>
    <t>BUYOFU</t>
  </si>
  <si>
    <t>0060</t>
  </si>
  <si>
    <t>CHAMAKHANGA</t>
  </si>
  <si>
    <t>0061</t>
  </si>
  <si>
    <t>CHANGAMWE</t>
  </si>
  <si>
    <t>0062</t>
  </si>
  <si>
    <t>CHAVAKALI</t>
  </si>
  <si>
    <t>0063</t>
  </si>
  <si>
    <t>CHEBARA</t>
  </si>
  <si>
    <t>0064</t>
  </si>
  <si>
    <t>CHEBIEMIT</t>
  </si>
  <si>
    <t>0065</t>
  </si>
  <si>
    <t>CHEBORGE</t>
  </si>
  <si>
    <t>0066</t>
  </si>
  <si>
    <t>CHEBORORWA</t>
  </si>
  <si>
    <t>0067</t>
  </si>
  <si>
    <t>CHEBUNYO</t>
  </si>
  <si>
    <t>0068</t>
  </si>
  <si>
    <t>0069</t>
  </si>
  <si>
    <t>CHEMAMUL</t>
  </si>
  <si>
    <t>0070</t>
  </si>
  <si>
    <t>CHEMANER</t>
  </si>
  <si>
    <t>0071</t>
  </si>
  <si>
    <t>CHEMASE</t>
  </si>
  <si>
    <t>0072</t>
  </si>
  <si>
    <t>CHEMELIL</t>
  </si>
  <si>
    <t>0073</t>
  </si>
  <si>
    <t>CHEMIRON</t>
  </si>
  <si>
    <t>0001</t>
  </si>
  <si>
    <t>ADUNGOSI</t>
  </si>
  <si>
    <t>0002</t>
  </si>
  <si>
    <t>AGENGA</t>
  </si>
  <si>
    <t>0003</t>
  </si>
  <si>
    <t>0004</t>
  </si>
  <si>
    <t>0005</t>
  </si>
  <si>
    <t>AKADO</t>
  </si>
  <si>
    <t>0006</t>
  </si>
  <si>
    <t>0007</t>
  </si>
  <si>
    <t>ALUOR</t>
  </si>
  <si>
    <t>0008</t>
  </si>
  <si>
    <t>ALUPE</t>
  </si>
  <si>
    <t>0009</t>
  </si>
  <si>
    <t>0010</t>
  </si>
  <si>
    <t>AMUKURA</t>
  </si>
  <si>
    <t>0011</t>
  </si>
  <si>
    <t>ANDINGO</t>
  </si>
  <si>
    <t>0012</t>
  </si>
  <si>
    <t>ANGURAI</t>
  </si>
  <si>
    <t>0013</t>
  </si>
  <si>
    <t>ANYIKO</t>
  </si>
  <si>
    <t>0014</t>
  </si>
  <si>
    <t>ANYUONGI</t>
  </si>
  <si>
    <t>0015</t>
  </si>
  <si>
    <t>ARAM</t>
  </si>
  <si>
    <t>0016</t>
  </si>
  <si>
    <t>ARCHER'S POST</t>
  </si>
  <si>
    <t>0017</t>
  </si>
  <si>
    <t>ARROR</t>
  </si>
  <si>
    <t>0018</t>
  </si>
  <si>
    <t>ASEMBO BAY</t>
  </si>
  <si>
    <t>0019</t>
  </si>
  <si>
    <t>ASUMBI</t>
  </si>
  <si>
    <t>0020</t>
  </si>
  <si>
    <t>0021</t>
  </si>
  <si>
    <t>AWACH BRIDGE</t>
  </si>
  <si>
    <t>0022</t>
  </si>
  <si>
    <t>AWACH TENDE</t>
  </si>
  <si>
    <t>0023</t>
  </si>
  <si>
    <t>BAHATI</t>
  </si>
  <si>
    <t>0024</t>
  </si>
  <si>
    <t>BAMBA</t>
  </si>
  <si>
    <t>0025</t>
  </si>
  <si>
    <t>BAMBURI</t>
  </si>
  <si>
    <t>0026</t>
  </si>
  <si>
    <t>BANJA</t>
  </si>
  <si>
    <t>0027</t>
  </si>
  <si>
    <t>BAR OBER</t>
  </si>
  <si>
    <t>0028</t>
  </si>
  <si>
    <t>BARAGOI</t>
  </si>
  <si>
    <t>0029</t>
  </si>
  <si>
    <t>BARATON</t>
  </si>
  <si>
    <t>0030</t>
  </si>
  <si>
    <t>BARICHO</t>
  </si>
  <si>
    <t>0031</t>
  </si>
  <si>
    <t>BARTABWA</t>
  </si>
  <si>
    <t>0032</t>
  </si>
  <si>
    <t>BARTOLIMO</t>
  </si>
  <si>
    <t>0033</t>
  </si>
  <si>
    <t>BARWESA</t>
  </si>
  <si>
    <t>0034</t>
  </si>
  <si>
    <t>BIBIRIONI</t>
  </si>
  <si>
    <t>0035</t>
  </si>
  <si>
    <t>BISSIL</t>
  </si>
  <si>
    <t>0036</t>
  </si>
  <si>
    <t>BOITO</t>
  </si>
  <si>
    <t>0037</t>
  </si>
  <si>
    <t>BOKOLI</t>
  </si>
  <si>
    <t>0038</t>
  </si>
  <si>
    <t>0039</t>
  </si>
  <si>
    <t>BONDENI</t>
  </si>
  <si>
    <t>0040</t>
  </si>
  <si>
    <t>0041</t>
  </si>
  <si>
    <t>0042</t>
  </si>
  <si>
    <t>BUDALANGI</t>
  </si>
  <si>
    <t>0043</t>
  </si>
  <si>
    <t>BUGAR</t>
  </si>
  <si>
    <t>0044</t>
  </si>
  <si>
    <t>BUHUYI</t>
  </si>
  <si>
    <t>0045</t>
  </si>
  <si>
    <t>BUKEBE</t>
  </si>
  <si>
    <t>0046</t>
  </si>
  <si>
    <t>BUKIRI</t>
  </si>
  <si>
    <t>0047</t>
  </si>
  <si>
    <t>0048</t>
  </si>
  <si>
    <t>BULIMBO</t>
  </si>
  <si>
    <t>0049</t>
  </si>
  <si>
    <t>BUMALA</t>
  </si>
  <si>
    <t>0050</t>
  </si>
  <si>
    <t>BUMUTIRU</t>
  </si>
  <si>
    <t>0988</t>
  </si>
  <si>
    <t>UGUNJA</t>
  </si>
  <si>
    <t>0989</t>
  </si>
  <si>
    <t>UHURU GARDENS</t>
  </si>
  <si>
    <t>0990</t>
  </si>
  <si>
    <t>0991</t>
  </si>
  <si>
    <t>0992</t>
  </si>
  <si>
    <t>UPLANDS</t>
  </si>
  <si>
    <t>0993</t>
  </si>
  <si>
    <t>URANGA</t>
  </si>
  <si>
    <t>0994</t>
  </si>
  <si>
    <t>URIRI</t>
  </si>
  <si>
    <t>0995</t>
  </si>
  <si>
    <t>USENGE</t>
  </si>
  <si>
    <t>0996</t>
  </si>
  <si>
    <t>USIGU</t>
  </si>
  <si>
    <t>0997</t>
  </si>
  <si>
    <t>0998</t>
  </si>
  <si>
    <t>VALLEY ARCADE</t>
  </si>
  <si>
    <t>0999</t>
  </si>
  <si>
    <t>1000</t>
  </si>
  <si>
    <t>VILLAGE MARKET</t>
  </si>
  <si>
    <t>1001</t>
  </si>
  <si>
    <t>VIPINGO</t>
  </si>
  <si>
    <t>1002</t>
  </si>
  <si>
    <t>VITENGENI</t>
  </si>
  <si>
    <t>1003</t>
  </si>
  <si>
    <t>VIWANDANI</t>
  </si>
  <si>
    <t>1004</t>
  </si>
  <si>
    <t>1005</t>
  </si>
  <si>
    <t>VOO</t>
  </si>
  <si>
    <t>1006</t>
  </si>
  <si>
    <t>WAGUSU</t>
  </si>
  <si>
    <t>1007</t>
  </si>
  <si>
    <t>WAITHAKA</t>
  </si>
  <si>
    <t>1008</t>
  </si>
  <si>
    <t>1009</t>
  </si>
  <si>
    <t>WAMAGANA</t>
  </si>
  <si>
    <t>1010</t>
  </si>
  <si>
    <t>WAMBA</t>
  </si>
  <si>
    <t>1011</t>
  </si>
  <si>
    <t>WAMUNYU</t>
  </si>
  <si>
    <t>1012</t>
  </si>
  <si>
    <t>WAMWANGI</t>
  </si>
  <si>
    <t>1013</t>
  </si>
  <si>
    <t>WANGIGE</t>
  </si>
  <si>
    <t>1014</t>
  </si>
  <si>
    <t>1015</t>
  </si>
  <si>
    <t>WANJENGI</t>
  </si>
  <si>
    <t>1016</t>
  </si>
  <si>
    <t>WANJOHI</t>
  </si>
  <si>
    <t>1017</t>
  </si>
  <si>
    <t>WATALII ROAD</t>
  </si>
  <si>
    <t>1018</t>
  </si>
  <si>
    <t>1019</t>
  </si>
  <si>
    <t>1020</t>
  </si>
  <si>
    <t>WEIWEI</t>
  </si>
  <si>
    <t>1021</t>
  </si>
  <si>
    <t>WERUGHA</t>
  </si>
  <si>
    <t>1022</t>
  </si>
  <si>
    <t>WESTLANDS</t>
  </si>
  <si>
    <t>1023</t>
  </si>
  <si>
    <t>WINAM</t>
  </si>
  <si>
    <t>1024</t>
  </si>
  <si>
    <t>WITU</t>
  </si>
  <si>
    <t>1025</t>
  </si>
  <si>
    <t>WIYUMIRIRIE</t>
  </si>
  <si>
    <t>1026</t>
  </si>
  <si>
    <t>1027</t>
  </si>
  <si>
    <t>1028</t>
  </si>
  <si>
    <t>1029</t>
  </si>
  <si>
    <t>YAYA TOWERS</t>
  </si>
  <si>
    <t>1030</t>
  </si>
  <si>
    <t>YOANI</t>
  </si>
  <si>
    <t>1031</t>
  </si>
  <si>
    <t>ZIWA</t>
  </si>
  <si>
    <t>1032</t>
  </si>
  <si>
    <t>ZOMBE</t>
  </si>
  <si>
    <t>0927</t>
  </si>
  <si>
    <t>SINDO</t>
  </si>
  <si>
    <t>0928</t>
  </si>
  <si>
    <t>SINGORE</t>
  </si>
  <si>
    <t>0929</t>
  </si>
  <si>
    <t>SIO PORT</t>
  </si>
  <si>
    <t>0930</t>
  </si>
  <si>
    <t>SIONGIROI</t>
  </si>
  <si>
    <t>0931</t>
  </si>
  <si>
    <t>0932</t>
  </si>
  <si>
    <t>SIPILI</t>
  </si>
  <si>
    <t>0933</t>
  </si>
  <si>
    <t>SIREMBE</t>
  </si>
  <si>
    <t>0934</t>
  </si>
  <si>
    <t>SIRENDE</t>
  </si>
  <si>
    <t>0935</t>
  </si>
  <si>
    <t>SIRISIA</t>
  </si>
  <si>
    <t>0936</t>
  </si>
  <si>
    <t>SIRONGO</t>
  </si>
  <si>
    <t>0937</t>
  </si>
  <si>
    <t>SOLAI</t>
  </si>
  <si>
    <t>0938</t>
  </si>
  <si>
    <t>SOLOLO</t>
  </si>
  <si>
    <t>0939</t>
  </si>
  <si>
    <t>0940</t>
  </si>
  <si>
    <t>SONGHOR</t>
  </si>
  <si>
    <t>0941</t>
  </si>
  <si>
    <t>SORGET</t>
  </si>
  <si>
    <t>0942</t>
  </si>
  <si>
    <t>SOSIOT</t>
  </si>
  <si>
    <t>0943</t>
  </si>
  <si>
    <t>0944</t>
  </si>
  <si>
    <t>0945</t>
  </si>
  <si>
    <t>SOUTH HORR</t>
  </si>
  <si>
    <t>0946</t>
  </si>
  <si>
    <t>0947</t>
  </si>
  <si>
    <t>0948</t>
  </si>
  <si>
    <t>SOY</t>
  </si>
  <si>
    <t>0949</t>
  </si>
  <si>
    <t>SUBA KURIA</t>
  </si>
  <si>
    <t>0950</t>
  </si>
  <si>
    <t>SUBUKIA</t>
  </si>
  <si>
    <t>0951</t>
  </si>
  <si>
    <t>SUGUTA MAR MAR</t>
  </si>
  <si>
    <t>0952</t>
  </si>
  <si>
    <t>SULMAC</t>
  </si>
  <si>
    <t>0953</t>
  </si>
  <si>
    <t>0954</t>
  </si>
  <si>
    <t>0955</t>
  </si>
  <si>
    <t>SUWERWA</t>
  </si>
  <si>
    <t>0956</t>
  </si>
  <si>
    <t>TABANI</t>
  </si>
  <si>
    <t>0957</t>
  </si>
  <si>
    <t>0958</t>
  </si>
  <si>
    <t>0959</t>
  </si>
  <si>
    <t>TAMBACH</t>
  </si>
  <si>
    <t>0960</t>
  </si>
  <si>
    <t>TARASAA</t>
  </si>
  <si>
    <t>0961</t>
  </si>
  <si>
    <t>TAUSA</t>
  </si>
  <si>
    <t>0962</t>
  </si>
  <si>
    <t>0963</t>
  </si>
  <si>
    <t>TAWA</t>
  </si>
  <si>
    <t>0964</t>
  </si>
  <si>
    <t>TENGES</t>
  </si>
  <si>
    <t>0965</t>
  </si>
  <si>
    <t>THAARA</t>
  </si>
  <si>
    <t>0966</t>
  </si>
  <si>
    <t>THANGATHI</t>
  </si>
  <si>
    <t>0967</t>
  </si>
  <si>
    <t>THARE</t>
  </si>
  <si>
    <t>0968</t>
  </si>
  <si>
    <t>THIGIO</t>
  </si>
  <si>
    <t>0969</t>
  </si>
  <si>
    <t>0970</t>
  </si>
  <si>
    <t>TIGIJI</t>
  </si>
  <si>
    <t>0971</t>
  </si>
  <si>
    <t>0972</t>
  </si>
  <si>
    <t>0973</t>
  </si>
  <si>
    <t>TIMBER MILL RD.</t>
  </si>
  <si>
    <t>0974</t>
  </si>
  <si>
    <t>TIMBOROA</t>
  </si>
  <si>
    <t>0975</t>
  </si>
  <si>
    <t>0976</t>
  </si>
  <si>
    <t>TOM MBOYA</t>
  </si>
  <si>
    <t>0977</t>
  </si>
  <si>
    <t>TOMBE</t>
  </si>
  <si>
    <t>0978</t>
  </si>
  <si>
    <t>0979</t>
  </si>
  <si>
    <t>TORONGO</t>
  </si>
  <si>
    <t>0980</t>
  </si>
  <si>
    <t>TOT</t>
  </si>
  <si>
    <t>0981</t>
  </si>
  <si>
    <t>TSEIKURU</t>
  </si>
  <si>
    <t>0982</t>
  </si>
  <si>
    <t>0983</t>
  </si>
  <si>
    <t>TUMU TUMU</t>
  </si>
  <si>
    <t>0984</t>
  </si>
  <si>
    <t>TUNYAI</t>
  </si>
  <si>
    <t>0985</t>
  </si>
  <si>
    <t>0986</t>
  </si>
  <si>
    <t>TURI</t>
  </si>
  <si>
    <t>0987</t>
  </si>
  <si>
    <t>UASO NYIRO</t>
  </si>
  <si>
    <t>0863</t>
  </si>
  <si>
    <t>RABUOR</t>
  </si>
  <si>
    <t>0864</t>
  </si>
  <si>
    <t>RACECOURSE RD.</t>
  </si>
  <si>
    <t>0865</t>
  </si>
  <si>
    <t>RAGENGNI</t>
  </si>
  <si>
    <t>0866</t>
  </si>
  <si>
    <t>RAKWARO</t>
  </si>
  <si>
    <t>0867</t>
  </si>
  <si>
    <t>RAMBA</t>
  </si>
  <si>
    <t>0868</t>
  </si>
  <si>
    <t>RAMULA</t>
  </si>
  <si>
    <t>0869</t>
  </si>
  <si>
    <t>RANEN</t>
  </si>
  <si>
    <t>0870</t>
  </si>
  <si>
    <t>RANGALA</t>
  </si>
  <si>
    <t>0871</t>
  </si>
  <si>
    <t>0872</t>
  </si>
  <si>
    <t>RAPOGI</t>
  </si>
  <si>
    <t>0873</t>
  </si>
  <si>
    <t>RATTA</t>
  </si>
  <si>
    <t>0874</t>
  </si>
  <si>
    <t>RERU</t>
  </si>
  <si>
    <t>0875</t>
  </si>
  <si>
    <t>RHAMU</t>
  </si>
  <si>
    <t>0876</t>
  </si>
  <si>
    <t>RIGOMA</t>
  </si>
  <si>
    <t>0877</t>
  </si>
  <si>
    <t>RINGA</t>
  </si>
  <si>
    <t>0878</t>
  </si>
  <si>
    <t>RIOCHANDA</t>
  </si>
  <si>
    <t>0879</t>
  </si>
  <si>
    <t>RIOSIRI</t>
  </si>
  <si>
    <t>0880</t>
  </si>
  <si>
    <t>RIRUTA</t>
  </si>
  <si>
    <t>0881</t>
  </si>
  <si>
    <t>0882</t>
  </si>
  <si>
    <t>RONALD NGALA</t>
  </si>
  <si>
    <t>0883</t>
  </si>
  <si>
    <t>RONDA</t>
  </si>
  <si>
    <t>0884</t>
  </si>
  <si>
    <t>0885</t>
  </si>
  <si>
    <t>0886</t>
  </si>
  <si>
    <t>RORET</t>
  </si>
  <si>
    <t>0887</t>
  </si>
  <si>
    <t>RUARAKA</t>
  </si>
  <si>
    <t>0888</t>
  </si>
  <si>
    <t>0889</t>
  </si>
  <si>
    <t>RUMURUTI</t>
  </si>
  <si>
    <t>0890</t>
  </si>
  <si>
    <t>0891</t>
  </si>
  <si>
    <t>RURI</t>
  </si>
  <si>
    <t>0892</t>
  </si>
  <si>
    <t>RURINGU</t>
  </si>
  <si>
    <t>0893</t>
  </si>
  <si>
    <t>RUSINGA</t>
  </si>
  <si>
    <t>0894</t>
  </si>
  <si>
    <t>RUTHANGATI</t>
  </si>
  <si>
    <t>0895</t>
  </si>
  <si>
    <t>SABA SABA</t>
  </si>
  <si>
    <t>0896</t>
  </si>
  <si>
    <t>SABATIA</t>
  </si>
  <si>
    <t>0897</t>
  </si>
  <si>
    <t>SABOTI</t>
  </si>
  <si>
    <t>0898</t>
  </si>
  <si>
    <t>SAGALLA</t>
  </si>
  <si>
    <t>0899</t>
  </si>
  <si>
    <t>SAGANA</t>
  </si>
  <si>
    <t>0900</t>
  </si>
  <si>
    <t>SAMBURU</t>
  </si>
  <si>
    <t>0901</t>
  </si>
  <si>
    <t>SAMITSI</t>
  </si>
  <si>
    <t>0902</t>
  </si>
  <si>
    <t>0903</t>
  </si>
  <si>
    <t>SARIT CENTRE</t>
  </si>
  <si>
    <t>0904</t>
  </si>
  <si>
    <t>SASUMUA RD.</t>
  </si>
  <si>
    <t>0905</t>
  </si>
  <si>
    <t>0906</t>
  </si>
  <si>
    <t>SEGA</t>
  </si>
  <si>
    <t>0907</t>
  </si>
  <si>
    <t>SEREM</t>
  </si>
  <si>
    <t>0908</t>
  </si>
  <si>
    <t>SERETUNIN</t>
  </si>
  <si>
    <t>0909</t>
  </si>
  <si>
    <t>SHABAAB</t>
  </si>
  <si>
    <t>0910</t>
  </si>
  <si>
    <t>SHIANDA</t>
  </si>
  <si>
    <t>0911</t>
  </si>
  <si>
    <t>SHIATSALA</t>
  </si>
  <si>
    <t>0912</t>
  </si>
  <si>
    <t>SHIBULI</t>
  </si>
  <si>
    <t>0913</t>
  </si>
  <si>
    <t>SHIMANYIRO</t>
  </si>
  <si>
    <t>0914</t>
  </si>
  <si>
    <t>SHIMBA HILLS</t>
  </si>
  <si>
    <t>0915</t>
  </si>
  <si>
    <t>SHINYALU</t>
  </si>
  <si>
    <t>0916</t>
  </si>
  <si>
    <t>0917</t>
  </si>
  <si>
    <t>0918</t>
  </si>
  <si>
    <t>SIDINDI</t>
  </si>
  <si>
    <t>0919</t>
  </si>
  <si>
    <t>SIFUYO</t>
  </si>
  <si>
    <t>0920</t>
  </si>
  <si>
    <t>SIGOMRE</t>
  </si>
  <si>
    <t>0921</t>
  </si>
  <si>
    <t>0922</t>
  </si>
  <si>
    <t>SIGOTI</t>
  </si>
  <si>
    <t>0923</t>
  </si>
  <si>
    <t>SIGOWET</t>
  </si>
  <si>
    <t>0924</t>
  </si>
  <si>
    <t>SIKINWA</t>
  </si>
  <si>
    <t>0925</t>
  </si>
  <si>
    <t>SILIBWET</t>
  </si>
  <si>
    <t>0926</t>
  </si>
  <si>
    <t>SIMAT</t>
  </si>
  <si>
    <t>0810</t>
  </si>
  <si>
    <t>NYANGANDE</t>
  </si>
  <si>
    <t>0811</t>
  </si>
  <si>
    <t>NYANGORI</t>
  </si>
  <si>
    <t>0812</t>
  </si>
  <si>
    <t>NYANGUSU</t>
  </si>
  <si>
    <t>0813</t>
  </si>
  <si>
    <t>NYANGWESO</t>
  </si>
  <si>
    <t>0814</t>
  </si>
  <si>
    <t>NYANSIONGO</t>
  </si>
  <si>
    <t>0815</t>
  </si>
  <si>
    <t>NYANTURAGO</t>
  </si>
  <si>
    <t>0816</t>
  </si>
  <si>
    <t>NYARAMBA</t>
  </si>
  <si>
    <t>0817</t>
  </si>
  <si>
    <t>NYARU</t>
  </si>
  <si>
    <t>0818</t>
  </si>
  <si>
    <t>NYATIKE</t>
  </si>
  <si>
    <t>0819</t>
  </si>
  <si>
    <t>NYAWARA</t>
  </si>
  <si>
    <t>0820</t>
  </si>
  <si>
    <t>NYAYO STADIUM</t>
  </si>
  <si>
    <t>0821</t>
  </si>
  <si>
    <t>0822</t>
  </si>
  <si>
    <t>NYILIMA</t>
  </si>
  <si>
    <t>0823</t>
  </si>
  <si>
    <t>NZEEKA</t>
  </si>
  <si>
    <t>0824</t>
  </si>
  <si>
    <t>NZIU</t>
  </si>
  <si>
    <t>0825</t>
  </si>
  <si>
    <t>0826</t>
  </si>
  <si>
    <t>NZOIA</t>
  </si>
  <si>
    <t>0827</t>
  </si>
  <si>
    <t>OBEKAI</t>
  </si>
  <si>
    <t>0828</t>
  </si>
  <si>
    <t>OBOCH</t>
  </si>
  <si>
    <t>0829</t>
  </si>
  <si>
    <t>OGEMBO</t>
  </si>
  <si>
    <t>0830</t>
  </si>
  <si>
    <t>OGEN</t>
  </si>
  <si>
    <t>0831</t>
  </si>
  <si>
    <t>OGONGO</t>
  </si>
  <si>
    <t>0832</t>
  </si>
  <si>
    <t>0833</t>
  </si>
  <si>
    <t>OL BUTYO</t>
  </si>
  <si>
    <t>0834</t>
  </si>
  <si>
    <t>OL JORO OROK</t>
  </si>
  <si>
    <t>0835</t>
  </si>
  <si>
    <t>OL KALOU</t>
  </si>
  <si>
    <t>0836</t>
  </si>
  <si>
    <t>OLBUTYO</t>
  </si>
  <si>
    <t>0837</t>
  </si>
  <si>
    <t>OLENGURUONE</t>
  </si>
  <si>
    <t>0838</t>
  </si>
  <si>
    <t>OLKURTO</t>
  </si>
  <si>
    <t>0839</t>
  </si>
  <si>
    <t>OLOLOLUNGA</t>
  </si>
  <si>
    <t>0840</t>
  </si>
  <si>
    <t>OLOOMIRANI</t>
  </si>
  <si>
    <t>0841</t>
  </si>
  <si>
    <t>0842</t>
  </si>
  <si>
    <t>OLTEPESI</t>
  </si>
  <si>
    <t>0843</t>
  </si>
  <si>
    <t>OMBOGA</t>
  </si>
  <si>
    <t>0844</t>
  </si>
  <si>
    <t>OMOGONCHORO</t>
  </si>
  <si>
    <t>0845</t>
  </si>
  <si>
    <t>ONGATA RONGAI</t>
  </si>
  <si>
    <t>0846</t>
  </si>
  <si>
    <t>ORIANG</t>
  </si>
  <si>
    <t>0847</t>
  </si>
  <si>
    <t>ORTUM</t>
  </si>
  <si>
    <t>0848</t>
  </si>
  <si>
    <t>0849</t>
  </si>
  <si>
    <t>0850</t>
  </si>
  <si>
    <t>OTHOCH RAKUOM</t>
  </si>
  <si>
    <t>0851</t>
  </si>
  <si>
    <t>0852</t>
  </si>
  <si>
    <t>OTONGLO</t>
  </si>
  <si>
    <t>0853</t>
  </si>
  <si>
    <t>0854</t>
  </si>
  <si>
    <t>PALA</t>
  </si>
  <si>
    <t>0855</t>
  </si>
  <si>
    <t>PAP ONDITI</t>
  </si>
  <si>
    <t>0856</t>
  </si>
  <si>
    <t>PARKLANDS</t>
  </si>
  <si>
    <t>0857</t>
  </si>
  <si>
    <t>PASSENGA</t>
  </si>
  <si>
    <t>0858</t>
  </si>
  <si>
    <t>PAW AKUCHE</t>
  </si>
  <si>
    <t>0859</t>
  </si>
  <si>
    <t>PEMBE TATU</t>
  </si>
  <si>
    <t>0860</t>
  </si>
  <si>
    <t>PLATEAU</t>
  </si>
  <si>
    <t>0861</t>
  </si>
  <si>
    <t>0862</t>
  </si>
  <si>
    <t>QUARRY ROAD</t>
  </si>
  <si>
    <t>0746</t>
  </si>
  <si>
    <t>0747</t>
  </si>
  <si>
    <t>NARO MORU</t>
  </si>
  <si>
    <t>0748</t>
  </si>
  <si>
    <t>NARO SURA</t>
  </si>
  <si>
    <t>0749</t>
  </si>
  <si>
    <t>0750</t>
  </si>
  <si>
    <t>NDAKAINI</t>
  </si>
  <si>
    <t>0751</t>
  </si>
  <si>
    <t>NDALANI</t>
  </si>
  <si>
    <t>0752</t>
  </si>
  <si>
    <t>NDALAT</t>
  </si>
  <si>
    <t>0753</t>
  </si>
  <si>
    <t>0754</t>
  </si>
  <si>
    <t>0755</t>
  </si>
  <si>
    <t>NDANAI</t>
  </si>
  <si>
    <t>0756</t>
  </si>
  <si>
    <t>NDARAGWA</t>
  </si>
  <si>
    <t>0757</t>
  </si>
  <si>
    <t>NDARAWETA</t>
  </si>
  <si>
    <t>0758</t>
  </si>
  <si>
    <t>NDENDERU</t>
  </si>
  <si>
    <t>0759</t>
  </si>
  <si>
    <t>NDERE</t>
  </si>
  <si>
    <t>0760</t>
  </si>
  <si>
    <t>NDERU</t>
  </si>
  <si>
    <t>0761</t>
  </si>
  <si>
    <t>NDHIWA</t>
  </si>
  <si>
    <t>0762</t>
  </si>
  <si>
    <t>NDIGWA</t>
  </si>
  <si>
    <t>0763</t>
  </si>
  <si>
    <t>NDIRU</t>
  </si>
  <si>
    <t>0764</t>
  </si>
  <si>
    <t>NDITHINI</t>
  </si>
  <si>
    <t>0765</t>
  </si>
  <si>
    <t>NDIYISI</t>
  </si>
  <si>
    <t>0766</t>
  </si>
  <si>
    <t>NDOOA</t>
  </si>
  <si>
    <t>0767</t>
  </si>
  <si>
    <t>NDORI</t>
  </si>
  <si>
    <t>0768</t>
  </si>
  <si>
    <t>NDUNYU NJERU</t>
  </si>
  <si>
    <t>0769</t>
  </si>
  <si>
    <t>NGAMBWA</t>
  </si>
  <si>
    <t>0770</t>
  </si>
  <si>
    <t>NGANDURI</t>
  </si>
  <si>
    <t>0771</t>
  </si>
  <si>
    <t>NGANO</t>
  </si>
  <si>
    <t>0772</t>
  </si>
  <si>
    <t>NGARA RD.</t>
  </si>
  <si>
    <t>0773</t>
  </si>
  <si>
    <t>NGARUA</t>
  </si>
  <si>
    <t>0774</t>
  </si>
  <si>
    <t>0775</t>
  </si>
  <si>
    <t>NGELESHA</t>
  </si>
  <si>
    <t>0776</t>
  </si>
  <si>
    <t>NGEWA</t>
  </si>
  <si>
    <t>0777</t>
  </si>
  <si>
    <t>NGINYANG</t>
  </si>
  <si>
    <t>0778</t>
  </si>
  <si>
    <t>0779</t>
  </si>
  <si>
    <t>NGOLIBA</t>
  </si>
  <si>
    <t>0780</t>
  </si>
  <si>
    <t>NGONDA</t>
  </si>
  <si>
    <t>0781</t>
  </si>
  <si>
    <t>0782</t>
  </si>
  <si>
    <t>NGONG RD</t>
  </si>
  <si>
    <t>0783</t>
  </si>
  <si>
    <t>NGORIKA</t>
  </si>
  <si>
    <t>0784</t>
  </si>
  <si>
    <t>NGORONGO</t>
  </si>
  <si>
    <t>0785</t>
  </si>
  <si>
    <t>NGUNI</t>
  </si>
  <si>
    <t>0786</t>
  </si>
  <si>
    <t>NGUYOINI</t>
  </si>
  <si>
    <t>0787</t>
  </si>
  <si>
    <t>NGWATA</t>
  </si>
  <si>
    <t>0788</t>
  </si>
  <si>
    <t>NJIPISHIP</t>
  </si>
  <si>
    <t>0789</t>
  </si>
  <si>
    <t>0790</t>
  </si>
  <si>
    <t>NKONDI</t>
  </si>
  <si>
    <t>0791</t>
  </si>
  <si>
    <t>0792</t>
  </si>
  <si>
    <t>0793</t>
  </si>
  <si>
    <t>0794</t>
  </si>
  <si>
    <t>NTIMARU</t>
  </si>
  <si>
    <t>0795</t>
  </si>
  <si>
    <t>0796</t>
  </si>
  <si>
    <t>NUU</t>
  </si>
  <si>
    <t>0797</t>
  </si>
  <si>
    <t>NYABONDO</t>
  </si>
  <si>
    <t>0798</t>
  </si>
  <si>
    <t>NYABURI</t>
  </si>
  <si>
    <t>0799</t>
  </si>
  <si>
    <t>NYACHEKI</t>
  </si>
  <si>
    <t>0800</t>
  </si>
  <si>
    <t>NYADORERA</t>
  </si>
  <si>
    <t>0801</t>
  </si>
  <si>
    <t>0802</t>
  </si>
  <si>
    <t>NYAKWERE</t>
  </si>
  <si>
    <t>0803</t>
  </si>
  <si>
    <t>NYALI</t>
  </si>
  <si>
    <t>0804</t>
  </si>
  <si>
    <t>NYAMACHE</t>
  </si>
  <si>
    <t>0805</t>
  </si>
  <si>
    <t>NYAMARAMBE</t>
  </si>
  <si>
    <t>0806</t>
  </si>
  <si>
    <t>0807</t>
  </si>
  <si>
    <t>0808</t>
  </si>
  <si>
    <t>NYAMONYE</t>
  </si>
  <si>
    <t>0809</t>
  </si>
  <si>
    <t>NYAMTIRO</t>
  </si>
  <si>
    <t>0692</t>
  </si>
  <si>
    <t>MUKHE</t>
  </si>
  <si>
    <t>0693</t>
  </si>
  <si>
    <t>MUKURO</t>
  </si>
  <si>
    <t>0694</t>
  </si>
  <si>
    <t>MUKURWEINI</t>
  </si>
  <si>
    <t>0695</t>
  </si>
  <si>
    <t>MULANGO</t>
  </si>
  <si>
    <t>0696</t>
  </si>
  <si>
    <t>MULUANDA</t>
  </si>
  <si>
    <t>0697</t>
  </si>
  <si>
    <t>0698</t>
  </si>
  <si>
    <t>MUNAMI</t>
  </si>
  <si>
    <t>0699</t>
  </si>
  <si>
    <t>MUNDIKA</t>
  </si>
  <si>
    <t>0700</t>
  </si>
  <si>
    <t>MUNDORO</t>
  </si>
  <si>
    <t>0701</t>
  </si>
  <si>
    <t>MUNGATSI</t>
  </si>
  <si>
    <t>0702</t>
  </si>
  <si>
    <t>MUNYU</t>
  </si>
  <si>
    <t>0703</t>
  </si>
  <si>
    <t>0704</t>
  </si>
  <si>
    <t>MURARANDIA</t>
  </si>
  <si>
    <t>0705</t>
  </si>
  <si>
    <t>MURUKA</t>
  </si>
  <si>
    <t>0706</t>
  </si>
  <si>
    <t>MURUMBA</t>
  </si>
  <si>
    <t>0707</t>
  </si>
  <si>
    <t>MURUNGARU</t>
  </si>
  <si>
    <t>0708</t>
  </si>
  <si>
    <t>MURURI</t>
  </si>
  <si>
    <t>0709</t>
  </si>
  <si>
    <t>0710</t>
  </si>
  <si>
    <t>MUTHA</t>
  </si>
  <si>
    <t>0711</t>
  </si>
  <si>
    <t>MUTHAARA</t>
  </si>
  <si>
    <t>0712</t>
  </si>
  <si>
    <t>MUTHAIGA</t>
  </si>
  <si>
    <t>0713</t>
  </si>
  <si>
    <t>MUTHETHENI</t>
  </si>
  <si>
    <t>0714</t>
  </si>
  <si>
    <t>MUTHINGA</t>
  </si>
  <si>
    <t>0715</t>
  </si>
  <si>
    <t>MUTHITHI</t>
  </si>
  <si>
    <t>0716</t>
  </si>
  <si>
    <t>MUTITUNI</t>
  </si>
  <si>
    <t>0717</t>
  </si>
  <si>
    <t>MUTOMO</t>
  </si>
  <si>
    <t>0718</t>
  </si>
  <si>
    <t>MUTUATI</t>
  </si>
  <si>
    <t>0719</t>
  </si>
  <si>
    <t>0720</t>
  </si>
  <si>
    <t>MUUMANDU</t>
  </si>
  <si>
    <t>0721</t>
  </si>
  <si>
    <t>MWALA</t>
  </si>
  <si>
    <t>0722</t>
  </si>
  <si>
    <t>MWATATE</t>
  </si>
  <si>
    <t>0723</t>
  </si>
  <si>
    <t>MWEIGA</t>
  </si>
  <si>
    <t>0724</t>
  </si>
  <si>
    <t>MWERU</t>
  </si>
  <si>
    <t>0725</t>
  </si>
  <si>
    <t>0726</t>
  </si>
  <si>
    <t>MYANGA</t>
  </si>
  <si>
    <t>0727</t>
  </si>
  <si>
    <t>NAIRAGE ENKARE</t>
  </si>
  <si>
    <t>0728</t>
  </si>
  <si>
    <t>NAIROBI CITY SQUARE</t>
  </si>
  <si>
    <t>0729</t>
  </si>
  <si>
    <t>NAIROBI COMMUNITY</t>
  </si>
  <si>
    <t>0730</t>
  </si>
  <si>
    <t>NAIROBI GPO</t>
  </si>
  <si>
    <t>0731</t>
  </si>
  <si>
    <t>NAIROBI KICC</t>
  </si>
  <si>
    <t>0732</t>
  </si>
  <si>
    <t>NAIROBI KNH</t>
  </si>
  <si>
    <t>0733</t>
  </si>
  <si>
    <t>NAISHI</t>
  </si>
  <si>
    <t>0734</t>
  </si>
  <si>
    <t>NAITIRI</t>
  </si>
  <si>
    <t>0735</t>
  </si>
  <si>
    <t>0736</t>
  </si>
  <si>
    <t>0737</t>
  </si>
  <si>
    <t>NALONDO</t>
  </si>
  <si>
    <t>0738</t>
  </si>
  <si>
    <t>NAMANGA</t>
  </si>
  <si>
    <t>0739</t>
  </si>
  <si>
    <t>NAMBACHA</t>
  </si>
  <si>
    <t>0740</t>
  </si>
  <si>
    <t>NAMBALE</t>
  </si>
  <si>
    <t>0741</t>
  </si>
  <si>
    <t>NAMORIO</t>
  </si>
  <si>
    <t>0742</t>
  </si>
  <si>
    <t>0743</t>
  </si>
  <si>
    <t>NANDOLIA</t>
  </si>
  <si>
    <t>0744</t>
  </si>
  <si>
    <t>NANGILI</t>
  </si>
  <si>
    <t>0745</t>
  </si>
  <si>
    <t>NANGO</t>
  </si>
  <si>
    <t>0633</t>
  </si>
  <si>
    <t>MFANGANO</t>
  </si>
  <si>
    <t>0634</t>
  </si>
  <si>
    <t>MGAMBONYI</t>
  </si>
  <si>
    <t>0635</t>
  </si>
  <si>
    <t>MGANGE</t>
  </si>
  <si>
    <t>0636</t>
  </si>
  <si>
    <t>MIATHENE</t>
  </si>
  <si>
    <t>0637</t>
  </si>
  <si>
    <t>MIGIOINI</t>
  </si>
  <si>
    <t>0638</t>
  </si>
  <si>
    <t>0639</t>
  </si>
  <si>
    <t>MIGWANI</t>
  </si>
  <si>
    <t>0640</t>
  </si>
  <si>
    <t>MIHARATI</t>
  </si>
  <si>
    <t>0641</t>
  </si>
  <si>
    <t>MIHUTI</t>
  </si>
  <si>
    <t>0642</t>
  </si>
  <si>
    <t>MIKAYI</t>
  </si>
  <si>
    <t>0643</t>
  </si>
  <si>
    <t>MIKINDURI</t>
  </si>
  <si>
    <t>0644</t>
  </si>
  <si>
    <t>MIKUMBUNI</t>
  </si>
  <si>
    <t>0645</t>
  </si>
  <si>
    <t>MILTON SIDING</t>
  </si>
  <si>
    <t>0646</t>
  </si>
  <si>
    <t>MIRANGINE</t>
  </si>
  <si>
    <t>0647</t>
  </si>
  <si>
    <t>MISIKHU</t>
  </si>
  <si>
    <t>0648</t>
  </si>
  <si>
    <t>MISORI</t>
  </si>
  <si>
    <t>0649</t>
  </si>
  <si>
    <t>MITABONI</t>
  </si>
  <si>
    <t>0650</t>
  </si>
  <si>
    <t>MITUNGUU</t>
  </si>
  <si>
    <t>0651</t>
  </si>
  <si>
    <t>MIU</t>
  </si>
  <si>
    <t>0652</t>
  </si>
  <si>
    <t>MIWANI</t>
  </si>
  <si>
    <t>0653</t>
  </si>
  <si>
    <t>MKOMANI</t>
  </si>
  <si>
    <t>0654</t>
  </si>
  <si>
    <t>MOCHONGOI</t>
  </si>
  <si>
    <t>0655</t>
  </si>
  <si>
    <t>0656</t>
  </si>
  <si>
    <t>MOGONGA</t>
  </si>
  <si>
    <t>0657</t>
  </si>
  <si>
    <t>MOGOTIO</t>
  </si>
  <si>
    <t>0658</t>
  </si>
  <si>
    <t>MOI AIRPORT</t>
  </si>
  <si>
    <t>0659</t>
  </si>
  <si>
    <t>MOI AVENUE</t>
  </si>
  <si>
    <t>0660</t>
  </si>
  <si>
    <t>MOI UNIVERSITY</t>
  </si>
  <si>
    <t>0661</t>
  </si>
  <si>
    <t>MOI-BEN</t>
  </si>
  <si>
    <t>0662</t>
  </si>
  <si>
    <t>MOI'S BRIDGE</t>
  </si>
  <si>
    <t>0663</t>
  </si>
  <si>
    <t>MOKOMONI</t>
  </si>
  <si>
    <t>0664</t>
  </si>
  <si>
    <t>MOKOWE</t>
  </si>
  <si>
    <t>0665</t>
  </si>
  <si>
    <t>0666</t>
  </si>
  <si>
    <t>0667</t>
  </si>
  <si>
    <t>MOSOCHO</t>
  </si>
  <si>
    <t>0668</t>
  </si>
  <si>
    <t>MOSORIOT</t>
  </si>
  <si>
    <t>0669</t>
  </si>
  <si>
    <t>MOSQUE ROAD</t>
  </si>
  <si>
    <t>0670</t>
  </si>
  <si>
    <t>0671</t>
  </si>
  <si>
    <t>MPAKA</t>
  </si>
  <si>
    <t>0672</t>
  </si>
  <si>
    <t>MPEKETONI</t>
  </si>
  <si>
    <t>0673</t>
  </si>
  <si>
    <t>MSAMBWENI</t>
  </si>
  <si>
    <t>0674</t>
  </si>
  <si>
    <t>MTITO ANDEI</t>
  </si>
  <si>
    <t>0675</t>
  </si>
  <si>
    <t>MTONGWE</t>
  </si>
  <si>
    <t>0676</t>
  </si>
  <si>
    <t>MTOPANGA</t>
  </si>
  <si>
    <t>0677</t>
  </si>
  <si>
    <t>MTWAPA</t>
  </si>
  <si>
    <t>0678</t>
  </si>
  <si>
    <t>MUBWAYO</t>
  </si>
  <si>
    <t>0679</t>
  </si>
  <si>
    <t>MUCHUNGUCHA</t>
  </si>
  <si>
    <t>0680</t>
  </si>
  <si>
    <t>MUDDO GASHE</t>
  </si>
  <si>
    <t>0681</t>
  </si>
  <si>
    <t>MUDHIERO</t>
  </si>
  <si>
    <t>0682</t>
  </si>
  <si>
    <t>MUGUGA</t>
  </si>
  <si>
    <t>0683</t>
  </si>
  <si>
    <t>MUGUMOINI</t>
  </si>
  <si>
    <t>0684</t>
  </si>
  <si>
    <t>MUGUNDA</t>
  </si>
  <si>
    <t>0685</t>
  </si>
  <si>
    <t>MUHOHO</t>
  </si>
  <si>
    <t>0686</t>
  </si>
  <si>
    <t>0687</t>
  </si>
  <si>
    <t>MUHOTETU</t>
  </si>
  <si>
    <t>0688</t>
  </si>
  <si>
    <t>MUHURU BAY</t>
  </si>
  <si>
    <t>0689</t>
  </si>
  <si>
    <t>MUKARARA</t>
  </si>
  <si>
    <t>0690</t>
  </si>
  <si>
    <t>MUKERENJU</t>
  </si>
  <si>
    <t>0691</t>
  </si>
  <si>
    <t>MUKEU</t>
  </si>
  <si>
    <t>0575</t>
  </si>
  <si>
    <t>MANYUANDA</t>
  </si>
  <si>
    <t>0576</t>
  </si>
  <si>
    <t>MANYULIA</t>
  </si>
  <si>
    <t>0577</t>
  </si>
  <si>
    <t>MARAGI</t>
  </si>
  <si>
    <t>0578</t>
  </si>
  <si>
    <t>0579</t>
  </si>
  <si>
    <t>0580</t>
  </si>
  <si>
    <t>0581</t>
  </si>
  <si>
    <t>MARANI</t>
  </si>
  <si>
    <t>0582</t>
  </si>
  <si>
    <t>0583</t>
  </si>
  <si>
    <t>MARIGAT</t>
  </si>
  <si>
    <t>0584</t>
  </si>
  <si>
    <t>MARIMA</t>
  </si>
  <si>
    <t>0585</t>
  </si>
  <si>
    <t>MARIMANTI</t>
  </si>
  <si>
    <t>0586</t>
  </si>
  <si>
    <t>MARINDE</t>
  </si>
  <si>
    <t>0587</t>
  </si>
  <si>
    <t>MARIWA</t>
  </si>
  <si>
    <t>0588</t>
  </si>
  <si>
    <t>MARMANET</t>
  </si>
  <si>
    <t>0589</t>
  </si>
  <si>
    <t>0590</t>
  </si>
  <si>
    <t>MARUA</t>
  </si>
  <si>
    <t>0591</t>
  </si>
  <si>
    <t>MASANA</t>
  </si>
  <si>
    <t>0592</t>
  </si>
  <si>
    <t>0593</t>
  </si>
  <si>
    <t>MASHINI</t>
  </si>
  <si>
    <t>0594</t>
  </si>
  <si>
    <t>MASHURU</t>
  </si>
  <si>
    <t>0595</t>
  </si>
  <si>
    <t>0596</t>
  </si>
  <si>
    <t>0597</t>
  </si>
  <si>
    <t>0598</t>
  </si>
  <si>
    <t>MATAARA</t>
  </si>
  <si>
    <t>0599</t>
  </si>
  <si>
    <t>MATATHIA</t>
  </si>
  <si>
    <t>0600</t>
  </si>
  <si>
    <t>MATAYOS</t>
  </si>
  <si>
    <t>0601</t>
  </si>
  <si>
    <t>MATEKA</t>
  </si>
  <si>
    <t>0602</t>
  </si>
  <si>
    <t>MATETE</t>
  </si>
  <si>
    <t>0603</t>
  </si>
  <si>
    <t>MATHARE VALLEY</t>
  </si>
  <si>
    <t>0604</t>
  </si>
  <si>
    <t>MATHEINI</t>
  </si>
  <si>
    <t>0605</t>
  </si>
  <si>
    <t>MATHUKI</t>
  </si>
  <si>
    <t>0606</t>
  </si>
  <si>
    <t>MATILIKU</t>
  </si>
  <si>
    <t>0607</t>
  </si>
  <si>
    <t>MATINYANI</t>
  </si>
  <si>
    <t>0608</t>
  </si>
  <si>
    <t>MATOKHO</t>
  </si>
  <si>
    <t>0609</t>
  </si>
  <si>
    <t>MATUGA</t>
  </si>
  <si>
    <t>0610</t>
  </si>
  <si>
    <t>MATUNDA</t>
  </si>
  <si>
    <t>0611</t>
  </si>
  <si>
    <t>0612</t>
  </si>
  <si>
    <t>MAU NAROK</t>
  </si>
  <si>
    <t>0613</t>
  </si>
  <si>
    <t>MAU SUMMIT</t>
  </si>
  <si>
    <t>0614</t>
  </si>
  <si>
    <t>0615</t>
  </si>
  <si>
    <t>MAUTUMA</t>
  </si>
  <si>
    <t>0616</t>
  </si>
  <si>
    <t>0617</t>
  </si>
  <si>
    <t>MAWEGO</t>
  </si>
  <si>
    <t>0618</t>
  </si>
  <si>
    <t>MAYANJA</t>
  </si>
  <si>
    <t>0619</t>
  </si>
  <si>
    <t>MAZERAS</t>
  </si>
  <si>
    <t>0620</t>
  </si>
  <si>
    <t>MBAGATHI</t>
  </si>
  <si>
    <t>0621</t>
  </si>
  <si>
    <t>MBAKALO</t>
  </si>
  <si>
    <t>0622</t>
  </si>
  <si>
    <t>MBARI YA NJIKU</t>
  </si>
  <si>
    <t>0623</t>
  </si>
  <si>
    <t>MBITA</t>
  </si>
  <si>
    <t>0624</t>
  </si>
  <si>
    <t>MBITINI</t>
  </si>
  <si>
    <t>0625</t>
  </si>
  <si>
    <t>0626</t>
  </si>
  <si>
    <t>MBONO RD</t>
  </si>
  <si>
    <t>0627</t>
  </si>
  <si>
    <t>0628</t>
  </si>
  <si>
    <t>MBUSYANI</t>
  </si>
  <si>
    <t>0629</t>
  </si>
  <si>
    <t>MCHUMBI RD</t>
  </si>
  <si>
    <t>0630</t>
  </si>
  <si>
    <t>MENENGAI</t>
  </si>
  <si>
    <t>0631</t>
  </si>
  <si>
    <t>MERIGI</t>
  </si>
  <si>
    <t>0632</t>
  </si>
  <si>
    <t>0521</t>
  </si>
  <si>
    <t>LUHANO</t>
  </si>
  <si>
    <t>0522</t>
  </si>
  <si>
    <t>LUKOLIS</t>
  </si>
  <si>
    <t>0523</t>
  </si>
  <si>
    <t>LUKORE</t>
  </si>
  <si>
    <t>0524</t>
  </si>
  <si>
    <t>LUKUME</t>
  </si>
  <si>
    <t>0525</t>
  </si>
  <si>
    <t>LUKUSI</t>
  </si>
  <si>
    <t>0526</t>
  </si>
  <si>
    <t>LUMAKANDA</t>
  </si>
  <si>
    <t>0527</t>
  </si>
  <si>
    <t>LUNGA-LUNGA</t>
  </si>
  <si>
    <t>0528</t>
  </si>
  <si>
    <t>LUNZA</t>
  </si>
  <si>
    <t>0529</t>
  </si>
  <si>
    <t>LURAMBI</t>
  </si>
  <si>
    <t>0530</t>
  </si>
  <si>
    <t>LUSINGETI</t>
  </si>
  <si>
    <t>0531</t>
  </si>
  <si>
    <t>LUSIOLA</t>
  </si>
  <si>
    <t>0532</t>
  </si>
  <si>
    <t>LUTASO</t>
  </si>
  <si>
    <t>0533</t>
  </si>
  <si>
    <t>LWAKHAKHA</t>
  </si>
  <si>
    <t>0534</t>
  </si>
  <si>
    <t>MAAI MAHIU</t>
  </si>
  <si>
    <t>0535</t>
  </si>
  <si>
    <t>MABUSI</t>
  </si>
  <si>
    <t>0536</t>
  </si>
  <si>
    <t>0537</t>
  </si>
  <si>
    <t>MADARAKA</t>
  </si>
  <si>
    <t>0538</t>
  </si>
  <si>
    <t>MADEYA</t>
  </si>
  <si>
    <t>0539</t>
  </si>
  <si>
    <t>0540</t>
  </si>
  <si>
    <t>MADINA</t>
  </si>
  <si>
    <t>0541</t>
  </si>
  <si>
    <t>MAGADA</t>
  </si>
  <si>
    <t>0542</t>
  </si>
  <si>
    <t>0543</t>
  </si>
  <si>
    <t>MAGETA</t>
  </si>
  <si>
    <t>0544</t>
  </si>
  <si>
    <t>MAGO</t>
  </si>
  <si>
    <t>0545</t>
  </si>
  <si>
    <t>MAGOMBO</t>
  </si>
  <si>
    <t>0546</t>
  </si>
  <si>
    <t>MAGUMONI</t>
  </si>
  <si>
    <t>0547</t>
  </si>
  <si>
    <t>MAGUNGA</t>
  </si>
  <si>
    <t>0548</t>
  </si>
  <si>
    <t>MAGUTUNI</t>
  </si>
  <si>
    <t>0549</t>
  </si>
  <si>
    <t>MAGWAGWA</t>
  </si>
  <si>
    <t>0550</t>
  </si>
  <si>
    <t>MAHANGA</t>
  </si>
  <si>
    <t>0551</t>
  </si>
  <si>
    <t>MAIELLA</t>
  </si>
  <si>
    <t>0552</t>
  </si>
  <si>
    <t>MAIRO INYA</t>
  </si>
  <si>
    <t>0553</t>
  </si>
  <si>
    <t>MAJI MAZURI</t>
  </si>
  <si>
    <t>0554</t>
  </si>
  <si>
    <t>MAKIMENY</t>
  </si>
  <si>
    <t>0555</t>
  </si>
  <si>
    <t>0556</t>
  </si>
  <si>
    <t>MAKINDU</t>
  </si>
  <si>
    <t>0557</t>
  </si>
  <si>
    <t>MAKONGENI</t>
  </si>
  <si>
    <t>0558</t>
  </si>
  <si>
    <t>MAKTAU</t>
  </si>
  <si>
    <t>0559</t>
  </si>
  <si>
    <t>0560</t>
  </si>
  <si>
    <t>MAKUMBI</t>
  </si>
  <si>
    <t>0561</t>
  </si>
  <si>
    <t>MAKUNGA</t>
  </si>
  <si>
    <t>0562</t>
  </si>
  <si>
    <t>MAKUPA</t>
  </si>
  <si>
    <t>0563</t>
  </si>
  <si>
    <t>MAKUTANO</t>
  </si>
  <si>
    <t>0564</t>
  </si>
  <si>
    <t>MAKUYU</t>
  </si>
  <si>
    <t>0565</t>
  </si>
  <si>
    <t>MALAHA</t>
  </si>
  <si>
    <t>0566</t>
  </si>
  <si>
    <t>MALAKISI</t>
  </si>
  <si>
    <t>0567</t>
  </si>
  <si>
    <t>MALAVA</t>
  </si>
  <si>
    <t>0568</t>
  </si>
  <si>
    <t>MALIKI</t>
  </si>
  <si>
    <t>0569</t>
  </si>
  <si>
    <t>0570</t>
  </si>
  <si>
    <t>MALINYA</t>
  </si>
  <si>
    <t>0571</t>
  </si>
  <si>
    <t>0572</t>
  </si>
  <si>
    <t>MANGA</t>
  </si>
  <si>
    <t>0573</t>
  </si>
  <si>
    <t>MANYANI</t>
  </si>
  <si>
    <t>0574</t>
  </si>
  <si>
    <t>MANYATTA</t>
  </si>
  <si>
    <t>0469</t>
  </si>
  <si>
    <t>0470</t>
  </si>
  <si>
    <t>KOPOLO</t>
  </si>
  <si>
    <t>0471</t>
  </si>
  <si>
    <t>KORACHA</t>
  </si>
  <si>
    <t>0472</t>
  </si>
  <si>
    <t>0473</t>
  </si>
  <si>
    <t>KOYONZO</t>
  </si>
  <si>
    <t>0474</t>
  </si>
  <si>
    <t>KURABEI</t>
  </si>
  <si>
    <t>0475</t>
  </si>
  <si>
    <t>KUTUS</t>
  </si>
  <si>
    <t>0476</t>
  </si>
  <si>
    <t>0477</t>
  </si>
  <si>
    <t>KWANZA</t>
  </si>
  <si>
    <t>0478</t>
  </si>
  <si>
    <t>KWAVONZA</t>
  </si>
  <si>
    <t>0479</t>
  </si>
  <si>
    <t>KYENI</t>
  </si>
  <si>
    <t>0480</t>
  </si>
  <si>
    <t>KYUSO</t>
  </si>
  <si>
    <t>0481</t>
  </si>
  <si>
    <t>LAARE</t>
  </si>
  <si>
    <t>0482</t>
  </si>
  <si>
    <t>LABORET</t>
  </si>
  <si>
    <t>0483</t>
  </si>
  <si>
    <t>LABUIYWO</t>
  </si>
  <si>
    <t>0484</t>
  </si>
  <si>
    <t>LADHRI AWASI</t>
  </si>
  <si>
    <t>0485</t>
  </si>
  <si>
    <t>0486</t>
  </si>
  <si>
    <t>LAMURIA</t>
  </si>
  <si>
    <t>0487</t>
  </si>
  <si>
    <t>LANET</t>
  </si>
  <si>
    <t>0488</t>
  </si>
  <si>
    <t>LANGAS</t>
  </si>
  <si>
    <t>0489</t>
  </si>
  <si>
    <t>LANGATA</t>
  </si>
  <si>
    <t>0490</t>
  </si>
  <si>
    <t>LAVINGTON</t>
  </si>
  <si>
    <t>0491</t>
  </si>
  <si>
    <t>LELA</t>
  </si>
  <si>
    <t>0492</t>
  </si>
  <si>
    <t>LENGITA</t>
  </si>
  <si>
    <t>0493</t>
  </si>
  <si>
    <t>LESERU</t>
  </si>
  <si>
    <t>0494</t>
  </si>
  <si>
    <t>LESHAU</t>
  </si>
  <si>
    <t>0495</t>
  </si>
  <si>
    <t>LESSOS</t>
  </si>
  <si>
    <t>0496</t>
  </si>
  <si>
    <t>LIKONI</t>
  </si>
  <si>
    <t>0497</t>
  </si>
  <si>
    <t>0498</t>
  </si>
  <si>
    <t>LITA</t>
  </si>
  <si>
    <t>0499</t>
  </si>
  <si>
    <t>0500</t>
  </si>
  <si>
    <t>0501</t>
  </si>
  <si>
    <t>0502</t>
  </si>
  <si>
    <t>LOIYANGALANI</t>
  </si>
  <si>
    <t>0503</t>
  </si>
  <si>
    <t>LOKICHAR</t>
  </si>
  <si>
    <t>0504</t>
  </si>
  <si>
    <t>LOKICHOGGIO</t>
  </si>
  <si>
    <t>0505</t>
  </si>
  <si>
    <t>LOKITAUNG</t>
  </si>
  <si>
    <t>0506</t>
  </si>
  <si>
    <t>LOKORI</t>
  </si>
  <si>
    <t>0507</t>
  </si>
  <si>
    <t>0508</t>
  </si>
  <si>
    <t>LOLWE</t>
  </si>
  <si>
    <t>0509</t>
  </si>
  <si>
    <t>0510</t>
  </si>
  <si>
    <t>LONGISA</t>
  </si>
  <si>
    <t>0511</t>
  </si>
  <si>
    <t>LONGONOT</t>
  </si>
  <si>
    <t>0512</t>
  </si>
  <si>
    <t>LORUGUM</t>
  </si>
  <si>
    <t>0513</t>
  </si>
  <si>
    <t>LOWER KABETE</t>
  </si>
  <si>
    <t>0514</t>
  </si>
  <si>
    <t>LUANDA</t>
  </si>
  <si>
    <t>0515</t>
  </si>
  <si>
    <t>LUANDANYI</t>
  </si>
  <si>
    <t>0516</t>
  </si>
  <si>
    <t>LUANDETI</t>
  </si>
  <si>
    <t>0517</t>
  </si>
  <si>
    <t>LUBAO</t>
  </si>
  <si>
    <t>0518</t>
  </si>
  <si>
    <t>LUGARI</t>
  </si>
  <si>
    <t>0519</t>
  </si>
  <si>
    <t>LUGINGO</t>
  </si>
  <si>
    <t>0520</t>
  </si>
  <si>
    <t>LUGULU</t>
  </si>
  <si>
    <t>0406</t>
  </si>
  <si>
    <t>KIMATHI WAY</t>
  </si>
  <si>
    <t>0407</t>
  </si>
  <si>
    <t>KIMBIMBI</t>
  </si>
  <si>
    <t>0408</t>
  </si>
  <si>
    <t>0409</t>
  </si>
  <si>
    <t>KIMININI</t>
  </si>
  <si>
    <t>0410</t>
  </si>
  <si>
    <t>KIMONING</t>
  </si>
  <si>
    <t>0411</t>
  </si>
  <si>
    <t>KIMULOT</t>
  </si>
  <si>
    <t>0412</t>
  </si>
  <si>
    <t>KIMWARER</t>
  </si>
  <si>
    <t>0413</t>
  </si>
  <si>
    <t>KINAMBA</t>
  </si>
  <si>
    <t>0414</t>
  </si>
  <si>
    <t>KINANGO</t>
  </si>
  <si>
    <t>0415</t>
  </si>
  <si>
    <t>KINARI</t>
  </si>
  <si>
    <t>0416</t>
  </si>
  <si>
    <t>0417</t>
  </si>
  <si>
    <t>KINUNGA</t>
  </si>
  <si>
    <t>0418</t>
  </si>
  <si>
    <t>KIONYO</t>
  </si>
  <si>
    <t>0419</t>
  </si>
  <si>
    <t>KIPEVU</t>
  </si>
  <si>
    <t>0420</t>
  </si>
  <si>
    <t>KIPKABUS</t>
  </si>
  <si>
    <t>0421</t>
  </si>
  <si>
    <t>KIPKARREN RIVER</t>
  </si>
  <si>
    <t>0422</t>
  </si>
  <si>
    <t>KIPKELION</t>
  </si>
  <si>
    <t>0423</t>
  </si>
  <si>
    <t>KIPLEGETET</t>
  </si>
  <si>
    <t>0424</t>
  </si>
  <si>
    <t>KIPLELJI</t>
  </si>
  <si>
    <t>0425</t>
  </si>
  <si>
    <t>KIPSAINA</t>
  </si>
  <si>
    <t>0426</t>
  </si>
  <si>
    <t>KIPTABACH</t>
  </si>
  <si>
    <t>0427</t>
  </si>
  <si>
    <t>KIPTAGICH</t>
  </si>
  <si>
    <t>0428</t>
  </si>
  <si>
    <t>KIPTANGWANYI</t>
  </si>
  <si>
    <t>0429</t>
  </si>
  <si>
    <t>KIPTERE</t>
  </si>
  <si>
    <t>0430</t>
  </si>
  <si>
    <t>KIPTUGUMO</t>
  </si>
  <si>
    <t>0431</t>
  </si>
  <si>
    <t>KIRENGETI</t>
  </si>
  <si>
    <t>0432</t>
  </si>
  <si>
    <t>KIRIAINI</t>
  </si>
  <si>
    <t>0433</t>
  </si>
  <si>
    <t>KIRIE</t>
  </si>
  <si>
    <t>0434</t>
  </si>
  <si>
    <t>KIRIMUN</t>
  </si>
  <si>
    <t>0435</t>
  </si>
  <si>
    <t>KIRISOI</t>
  </si>
  <si>
    <t>0436</t>
  </si>
  <si>
    <t>KIRITIRI</t>
  </si>
  <si>
    <t>0437</t>
  </si>
  <si>
    <t>0438</t>
  </si>
  <si>
    <t>KIRIUA</t>
  </si>
  <si>
    <t>0439</t>
  </si>
  <si>
    <t>KIROBON</t>
  </si>
  <si>
    <t>0440</t>
  </si>
  <si>
    <t>KIRUARA</t>
  </si>
  <si>
    <t>0441</t>
  </si>
  <si>
    <t>KISANANA</t>
  </si>
  <si>
    <t>0442</t>
  </si>
  <si>
    <t>KISASI</t>
  </si>
  <si>
    <t>0443</t>
  </si>
  <si>
    <t>0444</t>
  </si>
  <si>
    <t>0445</t>
  </si>
  <si>
    <t>0446</t>
  </si>
  <si>
    <t>0447</t>
  </si>
  <si>
    <t>KITHIMANI</t>
  </si>
  <si>
    <t>0448</t>
  </si>
  <si>
    <t>KITHIMU</t>
  </si>
  <si>
    <t>0449</t>
  </si>
  <si>
    <t>KITHYOKO</t>
  </si>
  <si>
    <t>0450</t>
  </si>
  <si>
    <t>KITISE</t>
  </si>
  <si>
    <t>0451</t>
  </si>
  <si>
    <t>KITIVO</t>
  </si>
  <si>
    <t>0452</t>
  </si>
  <si>
    <t>0453</t>
  </si>
  <si>
    <t>KIUNYU</t>
  </si>
  <si>
    <t>0454</t>
  </si>
  <si>
    <t>KIUSYANI</t>
  </si>
  <si>
    <t>0455</t>
  </si>
  <si>
    <t>KIVAANI</t>
  </si>
  <si>
    <t>0456</t>
  </si>
  <si>
    <t>KIVUNGA</t>
  </si>
  <si>
    <t>0457</t>
  </si>
  <si>
    <t>KOBUJOI</t>
  </si>
  <si>
    <t>0458</t>
  </si>
  <si>
    <t>KOCHOLYA</t>
  </si>
  <si>
    <t>0459</t>
  </si>
  <si>
    <t>KODULA</t>
  </si>
  <si>
    <t>0460</t>
  </si>
  <si>
    <t>KOIGE</t>
  </si>
  <si>
    <t>0461</t>
  </si>
  <si>
    <t>KOILOT</t>
  </si>
  <si>
    <t>0462</t>
  </si>
  <si>
    <t>KOIWA</t>
  </si>
  <si>
    <t>0463</t>
  </si>
  <si>
    <t>KOJWANG</t>
  </si>
  <si>
    <t>0464</t>
  </si>
  <si>
    <t>0465</t>
  </si>
  <si>
    <t>KOLANYA</t>
  </si>
  <si>
    <t>0466</t>
  </si>
  <si>
    <t>KOMBEWA</t>
  </si>
  <si>
    <t>0467</t>
  </si>
  <si>
    <t>KONDELE</t>
  </si>
  <si>
    <t>0468</t>
  </si>
  <si>
    <t>KONDIK</t>
  </si>
  <si>
    <t>0342</t>
  </si>
  <si>
    <t>0343</t>
  </si>
  <si>
    <t>KATHWANA</t>
  </si>
  <si>
    <t>0344</t>
  </si>
  <si>
    <t>KATILU</t>
  </si>
  <si>
    <t>0345</t>
  </si>
  <si>
    <t>KATITO</t>
  </si>
  <si>
    <t>0346</t>
  </si>
  <si>
    <t>KATSE</t>
  </si>
  <si>
    <t>0347</t>
  </si>
  <si>
    <t>KATUTU</t>
  </si>
  <si>
    <t>0348</t>
  </si>
  <si>
    <t>0349</t>
  </si>
  <si>
    <t>KAVUTI</t>
  </si>
  <si>
    <t>0350</t>
  </si>
  <si>
    <t>KAWERU</t>
  </si>
  <si>
    <t>0351</t>
  </si>
  <si>
    <t>KEBIRIGO</t>
  </si>
  <si>
    <t>0352</t>
  </si>
  <si>
    <t>KEDOWA</t>
  </si>
  <si>
    <t>0353</t>
  </si>
  <si>
    <t>KEEKOROK</t>
  </si>
  <si>
    <t>0354</t>
  </si>
  <si>
    <t>KEGOGI</t>
  </si>
  <si>
    <t>0355</t>
  </si>
  <si>
    <t>KEGONGA</t>
  </si>
  <si>
    <t>0356</t>
  </si>
  <si>
    <t>0357</t>
  </si>
  <si>
    <t>0358</t>
  </si>
  <si>
    <t>KENYATTA UNIV</t>
  </si>
  <si>
    <t>0359</t>
  </si>
  <si>
    <t>KENYENYA</t>
  </si>
  <si>
    <t>0360</t>
  </si>
  <si>
    <t>0361</t>
  </si>
  <si>
    <t>0362</t>
  </si>
  <si>
    <t>0363</t>
  </si>
  <si>
    <t>KERWA</t>
  </si>
  <si>
    <t>0364</t>
  </si>
  <si>
    <t>KESOGON</t>
  </si>
  <si>
    <t>0365</t>
  </si>
  <si>
    <t>KEUMBU</t>
  </si>
  <si>
    <t>0366</t>
  </si>
  <si>
    <t>KEVOTE</t>
  </si>
  <si>
    <t>0367</t>
  </si>
  <si>
    <t>KHAYEGA</t>
  </si>
  <si>
    <t>0368</t>
  </si>
  <si>
    <t>KHUMUSALABA</t>
  </si>
  <si>
    <t>0369</t>
  </si>
  <si>
    <t>0370</t>
  </si>
  <si>
    <t>KIAMARIGA</t>
  </si>
  <si>
    <t>0371</t>
  </si>
  <si>
    <t>KIAMBERE</t>
  </si>
  <si>
    <t>0372</t>
  </si>
  <si>
    <t>0373</t>
  </si>
  <si>
    <t>KIAMBURURU</t>
  </si>
  <si>
    <t>0374</t>
  </si>
  <si>
    <t>KIAMOKAMA</t>
  </si>
  <si>
    <t>0375</t>
  </si>
  <si>
    <t>KIAMURINGA</t>
  </si>
  <si>
    <t>0376</t>
  </si>
  <si>
    <t>KIAMUTUGA</t>
  </si>
  <si>
    <t>0377</t>
  </si>
  <si>
    <t>KIAMWANGI</t>
  </si>
  <si>
    <t>0378</t>
  </si>
  <si>
    <t>KIANDU</t>
  </si>
  <si>
    <t>0379</t>
  </si>
  <si>
    <t>KIANJAI</t>
  </si>
  <si>
    <t>0380</t>
  </si>
  <si>
    <t>KIANJOKOMA</t>
  </si>
  <si>
    <t>0381</t>
  </si>
  <si>
    <t>KIANYAGA</t>
  </si>
  <si>
    <t>0382</t>
  </si>
  <si>
    <t>KIAWARIGI</t>
  </si>
  <si>
    <t>0383</t>
  </si>
  <si>
    <t>KIBICHO</t>
  </si>
  <si>
    <t>0384</t>
  </si>
  <si>
    <t>KIBIGORI</t>
  </si>
  <si>
    <t>0385</t>
  </si>
  <si>
    <t>KIBIRICHIA</t>
  </si>
  <si>
    <t>0386</t>
  </si>
  <si>
    <t>KIBIRIGWI</t>
  </si>
  <si>
    <t>0387</t>
  </si>
  <si>
    <t>KIBOS</t>
  </si>
  <si>
    <t>0388</t>
  </si>
  <si>
    <t>KIBUGU</t>
  </si>
  <si>
    <t>0389</t>
  </si>
  <si>
    <t>0390</t>
  </si>
  <si>
    <t>KIGANJO</t>
  </si>
  <si>
    <t>0391</t>
  </si>
  <si>
    <t>0392</t>
  </si>
  <si>
    <t>KIHOYA</t>
  </si>
  <si>
    <t>0393</t>
  </si>
  <si>
    <t>KIHUGA SQUARE</t>
  </si>
  <si>
    <t>0394</t>
  </si>
  <si>
    <t>KIIRUA</t>
  </si>
  <si>
    <t>0395</t>
  </si>
  <si>
    <t>KIJABE</t>
  </si>
  <si>
    <t>0396</t>
  </si>
  <si>
    <t>0397</t>
  </si>
  <si>
    <t>0398</t>
  </si>
  <si>
    <t>0399</t>
  </si>
  <si>
    <t>0400</t>
  </si>
  <si>
    <t>KILIBWONI</t>
  </si>
  <si>
    <t>0401</t>
  </si>
  <si>
    <t>0402</t>
  </si>
  <si>
    <t>KILINDINI</t>
  </si>
  <si>
    <t>0403</t>
  </si>
  <si>
    <t>KILINGILI</t>
  </si>
  <si>
    <t>0404</t>
  </si>
  <si>
    <t>KIMAHURI</t>
  </si>
  <si>
    <t>0405</t>
  </si>
  <si>
    <t>KIMANA</t>
  </si>
  <si>
    <t>0279</t>
  </si>
  <si>
    <t>0280</t>
  </si>
  <si>
    <t>KANDIEGE A95</t>
  </si>
  <si>
    <t>0281</t>
  </si>
  <si>
    <t>KANDUYI</t>
  </si>
  <si>
    <t>0282</t>
  </si>
  <si>
    <t>KANGARI</t>
  </si>
  <si>
    <t>0283</t>
  </si>
  <si>
    <t>0284</t>
  </si>
  <si>
    <t>KANGEMI</t>
  </si>
  <si>
    <t>0285</t>
  </si>
  <si>
    <t>KANGETA</t>
  </si>
  <si>
    <t>0286</t>
  </si>
  <si>
    <t>KANGOO</t>
  </si>
  <si>
    <t>0287</t>
  </si>
  <si>
    <t>0288</t>
  </si>
  <si>
    <t>KANJA</t>
  </si>
  <si>
    <t>0289</t>
  </si>
  <si>
    <t>KANJUKU</t>
  </si>
  <si>
    <t>0290</t>
  </si>
  <si>
    <t>KANYAAGIA</t>
  </si>
  <si>
    <t>0291</t>
  </si>
  <si>
    <t>KANYAKINE</t>
  </si>
  <si>
    <t>0292</t>
  </si>
  <si>
    <t>KANYENYAINI</t>
  </si>
  <si>
    <t>0293</t>
  </si>
  <si>
    <t>KANYONI</t>
  </si>
  <si>
    <t>0294</t>
  </si>
  <si>
    <t>KANYUAMBORA</t>
  </si>
  <si>
    <t>0295</t>
  </si>
  <si>
    <t>KANZIKO</t>
  </si>
  <si>
    <t>0296</t>
  </si>
  <si>
    <t>0297</t>
  </si>
  <si>
    <t>KAPCHERANY</t>
  </si>
  <si>
    <t>0298</t>
  </si>
  <si>
    <t>KAPCHEROP</t>
  </si>
  <si>
    <t>0299</t>
  </si>
  <si>
    <t>KAPCHORWA</t>
  </si>
  <si>
    <t>0300</t>
  </si>
  <si>
    <t>KAPEDO</t>
  </si>
  <si>
    <t>0301</t>
  </si>
  <si>
    <t>0302</t>
  </si>
  <si>
    <t>KAPKATENY</t>
  </si>
  <si>
    <t>0303</t>
  </si>
  <si>
    <t>KAPKATET</t>
  </si>
  <si>
    <t>0304</t>
  </si>
  <si>
    <t>KAPKELEK</t>
  </si>
  <si>
    <t>0305</t>
  </si>
  <si>
    <t>KAPKENDA</t>
  </si>
  <si>
    <t>0306</t>
  </si>
  <si>
    <t>KAPKESOSIO</t>
  </si>
  <si>
    <t>0307</t>
  </si>
  <si>
    <t>KAPKOROS</t>
  </si>
  <si>
    <t>0308</t>
  </si>
  <si>
    <t>KAPKUGERWET</t>
  </si>
  <si>
    <t>0309</t>
  </si>
  <si>
    <t>KAPNGETUNY</t>
  </si>
  <si>
    <t>0310</t>
  </si>
  <si>
    <t>0311</t>
  </si>
  <si>
    <t>KAPSARA</t>
  </si>
  <si>
    <t>0312</t>
  </si>
  <si>
    <t>KAPSOIT</t>
  </si>
  <si>
    <t>0313</t>
  </si>
  <si>
    <t>KAPSOKWONY</t>
  </si>
  <si>
    <t>0314</t>
  </si>
  <si>
    <t>KAPSOWAR</t>
  </si>
  <si>
    <t>0315</t>
  </si>
  <si>
    <t>KAPSUMBEIWA</t>
  </si>
  <si>
    <t>0316</t>
  </si>
  <si>
    <t>KAPSUSER</t>
  </si>
  <si>
    <t>0317</t>
  </si>
  <si>
    <t>KAPTAGAT</t>
  </si>
  <si>
    <t>0318</t>
  </si>
  <si>
    <t>KAPTALAMWA</t>
  </si>
  <si>
    <t>0319</t>
  </si>
  <si>
    <t>KAPTAMA</t>
  </si>
  <si>
    <t>0320</t>
  </si>
  <si>
    <t>KAPTARAKWA</t>
  </si>
  <si>
    <t>0321</t>
  </si>
  <si>
    <t>KAPTEBENGWET</t>
  </si>
  <si>
    <t>0322</t>
  </si>
  <si>
    <t>KAPTEL</t>
  </si>
  <si>
    <t>0323</t>
  </si>
  <si>
    <t>KAPTEREN</t>
  </si>
  <si>
    <t>0324</t>
  </si>
  <si>
    <t>KARABA</t>
  </si>
  <si>
    <t>0325</t>
  </si>
  <si>
    <t>0326</t>
  </si>
  <si>
    <t>KARATU</t>
  </si>
  <si>
    <t>0327</t>
  </si>
  <si>
    <t>KAREMENO</t>
  </si>
  <si>
    <t>0328</t>
  </si>
  <si>
    <t>KAREN</t>
  </si>
  <si>
    <t>0329</t>
  </si>
  <si>
    <t>KARIMA</t>
  </si>
  <si>
    <t>0330</t>
  </si>
  <si>
    <t>KARINGARI</t>
  </si>
  <si>
    <t>0331</t>
  </si>
  <si>
    <t>KARIOBANGI</t>
  </si>
  <si>
    <t>0332</t>
  </si>
  <si>
    <t>KAROTA</t>
  </si>
  <si>
    <t>0333</t>
  </si>
  <si>
    <t>KARUMANDI</t>
  </si>
  <si>
    <t>0334</t>
  </si>
  <si>
    <t>0335</t>
  </si>
  <si>
    <t>0336</t>
  </si>
  <si>
    <t>KARURUMO</t>
  </si>
  <si>
    <t>0337</t>
  </si>
  <si>
    <t>KASARANI</t>
  </si>
  <si>
    <t>0338</t>
  </si>
  <si>
    <t>KASIGAU</t>
  </si>
  <si>
    <t>0339</t>
  </si>
  <si>
    <t>KASIKEU</t>
  </si>
  <si>
    <t>0340</t>
  </si>
  <si>
    <t>KATANGI</t>
  </si>
  <si>
    <t>0341</t>
  </si>
  <si>
    <t>KATHIANI</t>
  </si>
  <si>
    <t>0215</t>
  </si>
  <si>
    <t>0216</t>
  </si>
  <si>
    <t>ITIBO</t>
  </si>
  <si>
    <t>0217</t>
  </si>
  <si>
    <t>ITUMBE</t>
  </si>
  <si>
    <t>0218</t>
  </si>
  <si>
    <t>JEBROK</t>
  </si>
  <si>
    <t>0219</t>
  </si>
  <si>
    <t>JUJA RD</t>
  </si>
  <si>
    <t>0220</t>
  </si>
  <si>
    <t>KABARNET</t>
  </si>
  <si>
    <t>0221</t>
  </si>
  <si>
    <t>KABARTONJO</t>
  </si>
  <si>
    <t>0222</t>
  </si>
  <si>
    <t>KABATI</t>
  </si>
  <si>
    <t>0223</t>
  </si>
  <si>
    <t>KABATINI</t>
  </si>
  <si>
    <t>0224</t>
  </si>
  <si>
    <t>KABAZI</t>
  </si>
  <si>
    <t>0225</t>
  </si>
  <si>
    <t>KABETE</t>
  </si>
  <si>
    <t>0226</t>
  </si>
  <si>
    <t>KABIANGA</t>
  </si>
  <si>
    <t>0227</t>
  </si>
  <si>
    <t>KABIEMIT</t>
  </si>
  <si>
    <t>0228</t>
  </si>
  <si>
    <t>KABIMOI</t>
  </si>
  <si>
    <t>0229</t>
  </si>
  <si>
    <t>KABIYET</t>
  </si>
  <si>
    <t>0230</t>
  </si>
  <si>
    <t>KABOSON</t>
  </si>
  <si>
    <t>0231</t>
  </si>
  <si>
    <t>KABULA</t>
  </si>
  <si>
    <t>0232</t>
  </si>
  <si>
    <t>KACHELIBA</t>
  </si>
  <si>
    <t>0233</t>
  </si>
  <si>
    <t>KADEL</t>
  </si>
  <si>
    <t>0234</t>
  </si>
  <si>
    <t>0235</t>
  </si>
  <si>
    <t>KAGICHA</t>
  </si>
  <si>
    <t>0236</t>
  </si>
  <si>
    <t>KAGIO</t>
  </si>
  <si>
    <t>0237</t>
  </si>
  <si>
    <t>KAGUMO</t>
  </si>
  <si>
    <t>0238</t>
  </si>
  <si>
    <t>KAGUNDUINI</t>
  </si>
  <si>
    <t>0239</t>
  </si>
  <si>
    <t>KAGWE</t>
  </si>
  <si>
    <t>0240</t>
  </si>
  <si>
    <t>KAHEHO</t>
  </si>
  <si>
    <t>0241</t>
  </si>
  <si>
    <t>KAHUHIA</t>
  </si>
  <si>
    <t>0242</t>
  </si>
  <si>
    <t>KAHURO</t>
  </si>
  <si>
    <t>0243</t>
  </si>
  <si>
    <t>KAHUTI</t>
  </si>
  <si>
    <t>0244</t>
  </si>
  <si>
    <t>KAIBICHBICH</t>
  </si>
  <si>
    <t>0245</t>
  </si>
  <si>
    <t>KAIBOI</t>
  </si>
  <si>
    <t>0246</t>
  </si>
  <si>
    <t>0247</t>
  </si>
  <si>
    <t>KAINUK</t>
  </si>
  <si>
    <t>0248</t>
  </si>
  <si>
    <t>KAIRI</t>
  </si>
  <si>
    <t>0249</t>
  </si>
  <si>
    <t>KAIRO</t>
  </si>
  <si>
    <t>0250</t>
  </si>
  <si>
    <t>0251</t>
  </si>
  <si>
    <t>0252</t>
  </si>
  <si>
    <t>KAKEMER</t>
  </si>
  <si>
    <t>0253</t>
  </si>
  <si>
    <t>KAKIBORA</t>
  </si>
  <si>
    <t>0254</t>
  </si>
  <si>
    <t>KAKONENI</t>
  </si>
  <si>
    <t>0255</t>
  </si>
  <si>
    <t>KAKUMA</t>
  </si>
  <si>
    <t>0256</t>
  </si>
  <si>
    <t>KAKUNGA</t>
  </si>
  <si>
    <t>0257</t>
  </si>
  <si>
    <t>KAKUZI</t>
  </si>
  <si>
    <t>0258</t>
  </si>
  <si>
    <t>KALAMBA</t>
  </si>
  <si>
    <t>0259</t>
  </si>
  <si>
    <t>0260</t>
  </si>
  <si>
    <t>KALAWA</t>
  </si>
  <si>
    <t>0261</t>
  </si>
  <si>
    <t>0262</t>
  </si>
  <si>
    <t>KALOKOL</t>
  </si>
  <si>
    <t>0263</t>
  </si>
  <si>
    <t>0264</t>
  </si>
  <si>
    <t>KAMAGET</t>
  </si>
  <si>
    <t>0265</t>
  </si>
  <si>
    <t>KAMAHUHA</t>
  </si>
  <si>
    <t>0266</t>
  </si>
  <si>
    <t>KAMARA</t>
  </si>
  <si>
    <t>0267</t>
  </si>
  <si>
    <t>KAMBERUA</t>
  </si>
  <si>
    <t>0268</t>
  </si>
  <si>
    <t>KAMBIRI</t>
  </si>
  <si>
    <t>0269</t>
  </si>
  <si>
    <t>KAMBITI</t>
  </si>
  <si>
    <t>0270</t>
  </si>
  <si>
    <t>KAMITI</t>
  </si>
  <si>
    <t>0271</t>
  </si>
  <si>
    <t>KAMPI YA MOTO</t>
  </si>
  <si>
    <t>0272</t>
  </si>
  <si>
    <t>KAMPI YA SAMAKI</t>
  </si>
  <si>
    <t>0273</t>
  </si>
  <si>
    <t>KAMUKUYWA</t>
  </si>
  <si>
    <t>0274</t>
  </si>
  <si>
    <t>KAMURIAI</t>
  </si>
  <si>
    <t>0275</t>
  </si>
  <si>
    <t>KAMUWONGO</t>
  </si>
  <si>
    <t>0276</t>
  </si>
  <si>
    <t>KAMWAURA</t>
  </si>
  <si>
    <t>0277</t>
  </si>
  <si>
    <t>KAMWOSOR</t>
  </si>
  <si>
    <t>0278</t>
  </si>
  <si>
    <t>KANAM</t>
  </si>
  <si>
    <t>0159</t>
  </si>
  <si>
    <t>0160</t>
  </si>
  <si>
    <t>GEDE</t>
  </si>
  <si>
    <t>0161</t>
  </si>
  <si>
    <t>GEMBE</t>
  </si>
  <si>
    <t>0162</t>
  </si>
  <si>
    <t>GESIMA</t>
  </si>
  <si>
    <t>0163</t>
  </si>
  <si>
    <t>GESUSU</t>
  </si>
  <si>
    <t>0164</t>
  </si>
  <si>
    <t>GIAKAIBEI</t>
  </si>
  <si>
    <t>0165</t>
  </si>
  <si>
    <t>GIAKANJA</t>
  </si>
  <si>
    <t>0166</t>
  </si>
  <si>
    <t>GICHICHI</t>
  </si>
  <si>
    <t>0167</t>
  </si>
  <si>
    <t>GIGIRI</t>
  </si>
  <si>
    <t>0168</t>
  </si>
  <si>
    <t>GIKOE</t>
  </si>
  <si>
    <t>0169</t>
  </si>
  <si>
    <t>0170</t>
  </si>
  <si>
    <t>GIRIBE</t>
  </si>
  <si>
    <t>0171</t>
  </si>
  <si>
    <t>GISAMBAI</t>
  </si>
  <si>
    <t>0172</t>
  </si>
  <si>
    <t>GITHIGA</t>
  </si>
  <si>
    <t>0173</t>
  </si>
  <si>
    <t>GITHONGO</t>
  </si>
  <si>
    <t>0174</t>
  </si>
  <si>
    <t>GITHUMU</t>
  </si>
  <si>
    <t>0175</t>
  </si>
  <si>
    <t>GITHUNGURI</t>
  </si>
  <si>
    <t>0176</t>
  </si>
  <si>
    <t>GITIMENE</t>
  </si>
  <si>
    <t>0177</t>
  </si>
  <si>
    <t>GITUAMBA</t>
  </si>
  <si>
    <t>0178</t>
  </si>
  <si>
    <t>GITUGI</t>
  </si>
  <si>
    <t>0179</t>
  </si>
  <si>
    <t>GONGONI</t>
  </si>
  <si>
    <t>0180</t>
  </si>
  <si>
    <t>GORGOR</t>
  </si>
  <si>
    <t>0181</t>
  </si>
  <si>
    <t>GOT OYARO</t>
  </si>
  <si>
    <t>0182</t>
  </si>
  <si>
    <t>GRIFTU</t>
  </si>
  <si>
    <t>0183</t>
  </si>
  <si>
    <t>HABASWEIN</t>
  </si>
  <si>
    <t>0184</t>
  </si>
  <si>
    <t>0185</t>
  </si>
  <si>
    <t>HAMISI</t>
  </si>
  <si>
    <t>0186</t>
  </si>
  <si>
    <t>HAWINGA</t>
  </si>
  <si>
    <t>0187</t>
  </si>
  <si>
    <t>HIGHRIDGE</t>
  </si>
  <si>
    <t>0188</t>
  </si>
  <si>
    <t>0189</t>
  </si>
  <si>
    <t>0190</t>
  </si>
  <si>
    <t>HURUMA</t>
  </si>
  <si>
    <t>0191</t>
  </si>
  <si>
    <t>ICHICHI</t>
  </si>
  <si>
    <t>0192</t>
  </si>
  <si>
    <t>IGARE</t>
  </si>
  <si>
    <t>0193</t>
  </si>
  <si>
    <t>IGEGANIA</t>
  </si>
  <si>
    <t>IGOJI</t>
  </si>
  <si>
    <t>0195</t>
  </si>
  <si>
    <t>IGWAMITI</t>
  </si>
  <si>
    <t>0196</t>
  </si>
  <si>
    <t>IHURURU MARKET</t>
  </si>
  <si>
    <t>0197</t>
  </si>
  <si>
    <t>IIANI YI MANG'ULU</t>
  </si>
  <si>
    <t>0198</t>
  </si>
  <si>
    <t>IKALAASA</t>
  </si>
  <si>
    <t>0199</t>
  </si>
  <si>
    <t>IKEREGE</t>
  </si>
  <si>
    <t>0200</t>
  </si>
  <si>
    <t>IKINU</t>
  </si>
  <si>
    <t>0201</t>
  </si>
  <si>
    <t>IKONGE</t>
  </si>
  <si>
    <t>0202</t>
  </si>
  <si>
    <t>0203</t>
  </si>
  <si>
    <t>IKUU</t>
  </si>
  <si>
    <t>0204</t>
  </si>
  <si>
    <t>ILASIT</t>
  </si>
  <si>
    <t>0205</t>
  </si>
  <si>
    <t>ILEHO</t>
  </si>
  <si>
    <t>0206</t>
  </si>
  <si>
    <t>IMANGA</t>
  </si>
  <si>
    <t>0207</t>
  </si>
  <si>
    <t>INDECHERO</t>
  </si>
  <si>
    <t>0208</t>
  </si>
  <si>
    <t>IRIWA</t>
  </si>
  <si>
    <t>0209</t>
  </si>
  <si>
    <t>ISHIARA</t>
  </si>
  <si>
    <t>0210</t>
  </si>
  <si>
    <t>ISIBANIA</t>
  </si>
  <si>
    <t>0211</t>
  </si>
  <si>
    <t>ISINYA</t>
  </si>
  <si>
    <t>0212</t>
  </si>
  <si>
    <t>0213</t>
  </si>
  <si>
    <t>ISULU</t>
  </si>
  <si>
    <t>0214</t>
  </si>
  <si>
    <t>0095</t>
  </si>
  <si>
    <t>DAGO</t>
  </si>
  <si>
    <t>0096</t>
  </si>
  <si>
    <t>DANDORA</t>
  </si>
  <si>
    <t>0097</t>
  </si>
  <si>
    <t>DARAJA MBILI</t>
  </si>
  <si>
    <t>0098</t>
  </si>
  <si>
    <t>DEDE</t>
  </si>
  <si>
    <t>0099</t>
  </si>
  <si>
    <t>DIANI BEACH</t>
  </si>
  <si>
    <t>0100</t>
  </si>
  <si>
    <t>DOCKS</t>
  </si>
  <si>
    <t>0101</t>
  </si>
  <si>
    <t>DOL DOL</t>
  </si>
  <si>
    <t>0102</t>
  </si>
  <si>
    <t>DONYO SABUK</t>
  </si>
  <si>
    <t>0103</t>
  </si>
  <si>
    <t>DOROFU</t>
  </si>
  <si>
    <t>0104</t>
  </si>
  <si>
    <t>0105</t>
  </si>
  <si>
    <t>DUNDORI</t>
  </si>
  <si>
    <t>0106</t>
  </si>
  <si>
    <t>EASTLEIGH</t>
  </si>
  <si>
    <t>0107</t>
  </si>
  <si>
    <t>EGERTON UNI.</t>
  </si>
  <si>
    <t>0108</t>
  </si>
  <si>
    <t>EKALAKALA</t>
  </si>
  <si>
    <t>0109</t>
  </si>
  <si>
    <t>EL WAK</t>
  </si>
  <si>
    <t>0110</t>
  </si>
  <si>
    <t>0111</t>
  </si>
  <si>
    <t>0112</t>
  </si>
  <si>
    <t>0113</t>
  </si>
  <si>
    <t>ELDORET AIRPORT</t>
  </si>
  <si>
    <t>0114</t>
  </si>
  <si>
    <t>ELEMENTAITA</t>
  </si>
  <si>
    <t>0115</t>
  </si>
  <si>
    <t>ELUGULU</t>
  </si>
  <si>
    <t>0116</t>
  </si>
  <si>
    <t>0117</t>
  </si>
  <si>
    <t>EMARINDA</t>
  </si>
  <si>
    <t>0118</t>
  </si>
  <si>
    <t>EMBAKASI</t>
  </si>
  <si>
    <t>0119</t>
  </si>
  <si>
    <t>0120</t>
  </si>
  <si>
    <t>EMINING</t>
  </si>
  <si>
    <t>0121</t>
  </si>
  <si>
    <t>0122</t>
  </si>
  <si>
    <t>ENDARASHA</t>
  </si>
  <si>
    <t>0123</t>
  </si>
  <si>
    <t>ENDAU</t>
  </si>
  <si>
    <t>0124</t>
  </si>
  <si>
    <t>ENDEBESS</t>
  </si>
  <si>
    <t>0125</t>
  </si>
  <si>
    <t>ENOSAEN</t>
  </si>
  <si>
    <t>0126</t>
  </si>
  <si>
    <t>ENTERPRISE RD.</t>
  </si>
  <si>
    <t>0127</t>
  </si>
  <si>
    <t>EQUATOR</t>
  </si>
  <si>
    <t>0128</t>
  </si>
  <si>
    <t>EREGI</t>
  </si>
  <si>
    <t>0129</t>
  </si>
  <si>
    <t>ESSO PLAZA</t>
  </si>
  <si>
    <t>0130</t>
  </si>
  <si>
    <t>ETAGO</t>
  </si>
  <si>
    <t>0131</t>
  </si>
  <si>
    <t>FAZA</t>
  </si>
  <si>
    <t>0132</t>
  </si>
  <si>
    <t>FORT TERNAN</t>
  </si>
  <si>
    <t>0133</t>
  </si>
  <si>
    <t>0134</t>
  </si>
  <si>
    <t>GACHARAGEINI</t>
  </si>
  <si>
    <t>0135</t>
  </si>
  <si>
    <t>GACHIKA</t>
  </si>
  <si>
    <t>0136</t>
  </si>
  <si>
    <t>GACHOKA</t>
  </si>
  <si>
    <t>0137</t>
  </si>
  <si>
    <t>GAITU</t>
  </si>
  <si>
    <t>0138</t>
  </si>
  <si>
    <t>GAKERE ROAD</t>
  </si>
  <si>
    <t>0139</t>
  </si>
  <si>
    <t>GAKINDU</t>
  </si>
  <si>
    <t>0140</t>
  </si>
  <si>
    <t>GAKOE</t>
  </si>
  <si>
    <t>0141</t>
  </si>
  <si>
    <t>GAKURWE</t>
  </si>
  <si>
    <t>0142</t>
  </si>
  <si>
    <t>GAMBOGI</t>
  </si>
  <si>
    <t>0143</t>
  </si>
  <si>
    <t>GANZE</t>
  </si>
  <si>
    <t>0144</t>
  </si>
  <si>
    <t>GARBA TULLA</t>
  </si>
  <si>
    <t>0145</t>
  </si>
  <si>
    <t>0146</t>
  </si>
  <si>
    <t>GARSEN</t>
  </si>
  <si>
    <t>0147</t>
  </si>
  <si>
    <t>GATARA</t>
  </si>
  <si>
    <t>0148</t>
  </si>
  <si>
    <t>GATARAKWA</t>
  </si>
  <si>
    <t>0149</t>
  </si>
  <si>
    <t>GATHIRUINI</t>
  </si>
  <si>
    <t>0150</t>
  </si>
  <si>
    <t>GATHUGU</t>
  </si>
  <si>
    <t>0151</t>
  </si>
  <si>
    <t>GATHUTHI</t>
  </si>
  <si>
    <t>0152</t>
  </si>
  <si>
    <t>GATITU</t>
  </si>
  <si>
    <t>0153</t>
  </si>
  <si>
    <t>GATONDO</t>
  </si>
  <si>
    <t>0154</t>
  </si>
  <si>
    <t>GATUGURA</t>
  </si>
  <si>
    <t>0155</t>
  </si>
  <si>
    <t>GATUKUYU</t>
  </si>
  <si>
    <t>0156</t>
  </si>
  <si>
    <t>0157</t>
  </si>
  <si>
    <t>GATUNGA</t>
  </si>
  <si>
    <t>0158</t>
  </si>
  <si>
    <t>0074</t>
  </si>
  <si>
    <t>CHEPARERIA</t>
  </si>
  <si>
    <t>0075</t>
  </si>
  <si>
    <t>CHEPCHOINA</t>
  </si>
  <si>
    <t>0076</t>
  </si>
  <si>
    <t>CHEPKEMEL</t>
  </si>
  <si>
    <t>0077</t>
  </si>
  <si>
    <t>CHEPKISWET</t>
  </si>
  <si>
    <t>0078</t>
  </si>
  <si>
    <t>CHEPKORIO</t>
  </si>
  <si>
    <t>0079</t>
  </si>
  <si>
    <t>CHEPKUNYUK</t>
  </si>
  <si>
    <t>0080</t>
  </si>
  <si>
    <t>CHEPSONOI</t>
  </si>
  <si>
    <t>0081</t>
  </si>
  <si>
    <t>0082</t>
  </si>
  <si>
    <t>CHEPTALAL</t>
  </si>
  <si>
    <t>0083</t>
  </si>
  <si>
    <t>CHEPTERWAI</t>
  </si>
  <si>
    <t>0084</t>
  </si>
  <si>
    <t>CHEPTONGEI</t>
  </si>
  <si>
    <t>0085</t>
  </si>
  <si>
    <t>CHESAMISI</t>
  </si>
  <si>
    <t>0086</t>
  </si>
  <si>
    <t>CHESINENDET</t>
  </si>
  <si>
    <t>0087</t>
  </si>
  <si>
    <t>CHESOI</t>
  </si>
  <si>
    <t>0088</t>
  </si>
  <si>
    <t>0089</t>
  </si>
  <si>
    <t>0090</t>
  </si>
  <si>
    <t>CHULUNI</t>
  </si>
  <si>
    <t>0091</t>
  </si>
  <si>
    <t>CHUMVINI</t>
  </si>
  <si>
    <t>0092</t>
  </si>
  <si>
    <t>CHWELE</t>
  </si>
  <si>
    <t>0093</t>
  </si>
  <si>
    <t>COAST GEN. HSP.</t>
  </si>
  <si>
    <t>0094</t>
  </si>
  <si>
    <t>DADAAB</t>
  </si>
  <si>
    <t>SUB</t>
  </si>
  <si>
    <t>SUBORDINATE</t>
  </si>
  <si>
    <t>CLK</t>
  </si>
  <si>
    <t>CON</t>
  </si>
  <si>
    <t>CONTRACT</t>
  </si>
  <si>
    <t>SGM</t>
  </si>
  <si>
    <t>SENIOR GENERAL MANAGER</t>
  </si>
  <si>
    <t>CHM</t>
  </si>
  <si>
    <t>CHAIRMAN</t>
  </si>
  <si>
    <t>EXD</t>
  </si>
  <si>
    <t>EXECUTIVE DIRECTOR</t>
  </si>
  <si>
    <t>CEO</t>
  </si>
  <si>
    <t>CHIEF EXECUTIVE OFFICER</t>
  </si>
  <si>
    <t>DCE</t>
  </si>
  <si>
    <t>DEPUTY CHIEF EXECUTIVE OFFICER</t>
  </si>
  <si>
    <t>CGM</t>
  </si>
  <si>
    <t>CHIEF GENERAL MANAGER</t>
  </si>
  <si>
    <t>GEM</t>
  </si>
  <si>
    <t>GENERAL MANAGER</t>
  </si>
  <si>
    <t>CHIEF MANAGER</t>
  </si>
  <si>
    <t>BRM</t>
  </si>
  <si>
    <t>OPM</t>
  </si>
  <si>
    <t>OPERATIONS MANAGER</t>
  </si>
  <si>
    <t>MANAGER</t>
  </si>
  <si>
    <t>AMG</t>
  </si>
  <si>
    <t>ASSISSTANT MANAGER</t>
  </si>
  <si>
    <t>OFF</t>
  </si>
  <si>
    <t>OFFICER</t>
  </si>
  <si>
    <t>COF</t>
  </si>
  <si>
    <t>CUSTOMER SERVICE OFFICER</t>
  </si>
  <si>
    <t>ROF</t>
  </si>
  <si>
    <t>MOF</t>
  </si>
  <si>
    <t>MARKETING OFFICER</t>
  </si>
  <si>
    <t>TLR</t>
  </si>
  <si>
    <t>TELLER</t>
  </si>
  <si>
    <t>HCR</t>
  </si>
  <si>
    <t>HEAD CASHIER</t>
  </si>
  <si>
    <t>OFT</t>
  </si>
  <si>
    <t>OFFICER TRAINEE</t>
  </si>
  <si>
    <t>MGT</t>
  </si>
  <si>
    <t>MANAGEMENT TRAINEE</t>
  </si>
  <si>
    <t>RCT</t>
  </si>
  <si>
    <t>RECEIPTIONIST</t>
  </si>
  <si>
    <t>CFS</t>
  </si>
  <si>
    <t>CONFIDENTIAL SECRETARY</t>
  </si>
  <si>
    <t>CSO</t>
  </si>
  <si>
    <t>CHIEF SECURITY OFFICER</t>
  </si>
  <si>
    <t>DRV</t>
  </si>
  <si>
    <t>RET</t>
  </si>
  <si>
    <t>RETIRED</t>
  </si>
  <si>
    <t>OCCUPATION CODE - GIRO</t>
  </si>
  <si>
    <t>LIQUOR AND SOFT DRINKS DISTRIBUTORS</t>
  </si>
  <si>
    <t>ARBTR</t>
  </si>
  <si>
    <t>ARBITRATOR</t>
  </si>
  <si>
    <t>SECTOR CODE - GIRO</t>
  </si>
  <si>
    <t>CUSTOMER SUB SECTOR - GIRO</t>
  </si>
  <si>
    <t>PEPS</t>
  </si>
  <si>
    <t>PUBLICLY EXPOSED PERSONS</t>
  </si>
  <si>
    <t>MODE OF OPERATION - GIRO</t>
  </si>
  <si>
    <t>MANAGING TRUSTEE</t>
  </si>
  <si>
    <t>TTS</t>
  </si>
  <si>
    <t>TELEGRAPHIC TRANSFERS</t>
  </si>
  <si>
    <t>TDR</t>
  </si>
  <si>
    <t>TERM DEPOSIT ADVISE</t>
  </si>
  <si>
    <t>CHEQUE</t>
  </si>
  <si>
    <t>TRAVELLERS CHEQUES</t>
  </si>
  <si>
    <t>055</t>
  </si>
  <si>
    <t>CREDIT EVALUATION &amp;ANALYSIS</t>
  </si>
  <si>
    <t>056</t>
  </si>
  <si>
    <t>DEBT MANAGEMENT</t>
  </si>
  <si>
    <t>057</t>
  </si>
  <si>
    <t>CREDIT MONITORING &amp;CONTROL</t>
  </si>
  <si>
    <t>080</t>
  </si>
  <si>
    <t>CENTRAL MONITORING &amp;SUPPORT</t>
  </si>
  <si>
    <t>085</t>
  </si>
  <si>
    <t>RISK AND COMPLIANCE</t>
  </si>
  <si>
    <t>090</t>
  </si>
  <si>
    <t>INTERNAL AUDIT</t>
  </si>
  <si>
    <t>154</t>
  </si>
  <si>
    <t>SECURITIES MGT OFFICERS</t>
  </si>
  <si>
    <t>155</t>
  </si>
  <si>
    <t>IMS OFFICER</t>
  </si>
  <si>
    <t>165</t>
  </si>
  <si>
    <t>CENTRAL CASH OFFICER</t>
  </si>
  <si>
    <t>175</t>
  </si>
  <si>
    <t>AGENCY BANKING OFFICER</t>
  </si>
  <si>
    <t>275</t>
  </si>
  <si>
    <t>HUMAN RESOURCE OFFICER</t>
  </si>
  <si>
    <t>285</t>
  </si>
  <si>
    <t>INTERNET BANKING OFFICER</t>
  </si>
  <si>
    <t>295</t>
  </si>
  <si>
    <t>CARDS OPERATIONS OFFICER</t>
  </si>
  <si>
    <t>TREASURY BACK OFFICE OFFICER</t>
  </si>
  <si>
    <t>OFFICER PAYMENTS</t>
  </si>
  <si>
    <t>033</t>
  </si>
  <si>
    <t>BANCASSURANCE</t>
  </si>
  <si>
    <t>OFFICER GL MAINTENANCE</t>
  </si>
  <si>
    <t>345</t>
  </si>
  <si>
    <t>FUNDS TRANSFER OFFICER</t>
  </si>
  <si>
    <t>355</t>
  </si>
  <si>
    <t>OFFICER GUARANTEES</t>
  </si>
  <si>
    <t>460</t>
  </si>
  <si>
    <t>BRANCH TELLER</t>
  </si>
  <si>
    <t>470</t>
  </si>
  <si>
    <t>CUSTOMER SERVICE OFFICERS</t>
  </si>
  <si>
    <t>480</t>
  </si>
  <si>
    <t>CDD MAINTENANCE OFFICER</t>
  </si>
  <si>
    <t>CAO MAINTENANCE OFFICER</t>
  </si>
  <si>
    <t>SYSTEM ACCOUNT MGT OFFICERS</t>
  </si>
  <si>
    <t>510</t>
  </si>
  <si>
    <t>BACK OFFICE OFFICERS</t>
  </si>
  <si>
    <t>604</t>
  </si>
  <si>
    <t>CLERKS WORK CLASS</t>
  </si>
  <si>
    <t>605</t>
  </si>
  <si>
    <t>IMS SUPERVISOR</t>
  </si>
  <si>
    <t>607</t>
  </si>
  <si>
    <t>HEAD OF IMS</t>
  </si>
  <si>
    <t>CENTRAL CASH SUPERVISOR</t>
  </si>
  <si>
    <t>HEAD OF CENTRAL CASH</t>
  </si>
  <si>
    <t>625</t>
  </si>
  <si>
    <t>AGENCY BANKING SUPERVISOR</t>
  </si>
  <si>
    <t>627</t>
  </si>
  <si>
    <t>HEAD OF AGENCY BANKING</t>
  </si>
  <si>
    <t>705</t>
  </si>
  <si>
    <t>CASH OFFICER</t>
  </si>
  <si>
    <t>715</t>
  </si>
  <si>
    <t>CUSTOMER SERVICE SUPERVISORS</t>
  </si>
  <si>
    <t>725</t>
  </si>
  <si>
    <t>HUMAN RESOURCE SUPERVISOR</t>
  </si>
  <si>
    <t>727</t>
  </si>
  <si>
    <t>HEAD HUMAN RESOURCE</t>
  </si>
  <si>
    <t>735</t>
  </si>
  <si>
    <t>INTERNET BANKING SUPERVISOR</t>
  </si>
  <si>
    <t>737</t>
  </si>
  <si>
    <t>HEAD INTERNET BANKING</t>
  </si>
  <si>
    <t>745</t>
  </si>
  <si>
    <t>CARDS OPERATIONS SUPERVISOR</t>
  </si>
  <si>
    <t>747</t>
  </si>
  <si>
    <t>MANAGER CARDS</t>
  </si>
  <si>
    <t>755</t>
  </si>
  <si>
    <t>SUP TREASURY BACK OFFICE</t>
  </si>
  <si>
    <t>757</t>
  </si>
  <si>
    <t>HEAD OF TREASURY BACK OFFICE</t>
  </si>
  <si>
    <t>765</t>
  </si>
  <si>
    <t>SUP FINANCIAL ACCOUNTING</t>
  </si>
  <si>
    <t>767</t>
  </si>
  <si>
    <t>MANAGER FINANCIAL ACCOUNTING</t>
  </si>
  <si>
    <t>770</t>
  </si>
  <si>
    <t>HEAD OF FINANCE</t>
  </si>
  <si>
    <t>775</t>
  </si>
  <si>
    <t>CDD MAINTENANCE SUPERVISOR</t>
  </si>
  <si>
    <t>777</t>
  </si>
  <si>
    <t>HEAD CDD MAINTENANCE</t>
  </si>
  <si>
    <t>785</t>
  </si>
  <si>
    <t>CAO MAINTENANCE SUPERVISOR</t>
  </si>
  <si>
    <t>786</t>
  </si>
  <si>
    <t>DEPUTY HEAD CAO MAINTENANCE</t>
  </si>
  <si>
    <t>787</t>
  </si>
  <si>
    <t>HEAD CAO MAINTENANCE</t>
  </si>
  <si>
    <t>795</t>
  </si>
  <si>
    <t>FUNDS TRANSFER SUPERVISOR</t>
  </si>
  <si>
    <t>797</t>
  </si>
  <si>
    <t>HEAD OF FUNDS TRANSFER</t>
  </si>
  <si>
    <t>805</t>
  </si>
  <si>
    <t>HEAD OF TRADE FINANCE</t>
  </si>
  <si>
    <t>815</t>
  </si>
  <si>
    <t>SECURITIES MGT SUPERVISOR</t>
  </si>
  <si>
    <t>817</t>
  </si>
  <si>
    <t>SYSTEM ACCOUNT MGT SUPERVISOR</t>
  </si>
  <si>
    <t>820</t>
  </si>
  <si>
    <t>HEAD CREDIT ADMINISTRATION</t>
  </si>
  <si>
    <t>825</t>
  </si>
  <si>
    <t>BACK OFFICE SUPERVISORS</t>
  </si>
  <si>
    <t>834</t>
  </si>
  <si>
    <t>BRANCH OPERATIONS MANAGER</t>
  </si>
  <si>
    <t>835</t>
  </si>
  <si>
    <t>840</t>
  </si>
  <si>
    <t>CLEARING DEPARTMENT</t>
  </si>
  <si>
    <t>HEAD CENTRALISED OPERATIONS</t>
  </si>
  <si>
    <t>865</t>
  </si>
  <si>
    <t>HEAD OF CREDIT</t>
  </si>
  <si>
    <t>900</t>
  </si>
  <si>
    <t>APPLICATION SUPPORT</t>
  </si>
  <si>
    <t>910</t>
  </si>
  <si>
    <t>APPLICATION ADMINISTRATOR</t>
  </si>
  <si>
    <t>010</t>
  </si>
  <si>
    <t>EXTERNAL AUDITORS</t>
  </si>
  <si>
    <t>020</t>
  </si>
  <si>
    <t>TREASURY FRONT OFFICE</t>
  </si>
  <si>
    <t>022</t>
  </si>
  <si>
    <t>LEGAL DEPARTMENT</t>
  </si>
  <si>
    <t>024</t>
  </si>
  <si>
    <t>CALL CENTRE</t>
  </si>
  <si>
    <t>026</t>
  </si>
  <si>
    <t>CARD RECONCILIATION</t>
  </si>
  <si>
    <t>028</t>
  </si>
  <si>
    <t>ASSET FINANCE</t>
  </si>
  <si>
    <t>030</t>
  </si>
  <si>
    <t>MARKETING AND PRODUCT DEVT</t>
  </si>
  <si>
    <t>032</t>
  </si>
  <si>
    <t>RELATIONSHIP</t>
  </si>
  <si>
    <t>038</t>
  </si>
  <si>
    <t>HUMAN RESOURCE INQUIRY</t>
  </si>
  <si>
    <t>040</t>
  </si>
  <si>
    <t>INTERNET BANKING INQUIRY</t>
  </si>
  <si>
    <t>042</t>
  </si>
  <si>
    <t>AGENCY BANKING INQUIRY</t>
  </si>
  <si>
    <t>045</t>
  </si>
  <si>
    <t>CS/ APPL FULFILMENT UNIT</t>
  </si>
  <si>
    <t>046</t>
  </si>
  <si>
    <t>HEAD OF CARDS</t>
  </si>
  <si>
    <t>052</t>
  </si>
  <si>
    <t>HEAD TF &amp;FINANCIAL INST</t>
  </si>
  <si>
    <t>054</t>
  </si>
  <si>
    <t>LETTER OF OFFER /DOCUMENTATION</t>
  </si>
  <si>
    <t>50329</t>
  </si>
  <si>
    <t>CUST INT TBL for 04001484191210</t>
  </si>
  <si>
    <t>50330</t>
  </si>
  <si>
    <t>CUST INT TBL for 04001483311210</t>
  </si>
  <si>
    <t>50331</t>
  </si>
  <si>
    <t>CUST INT TBL for 02801314631211</t>
  </si>
  <si>
    <t>50348</t>
  </si>
  <si>
    <t>CUST INT TBL for 02501570561210</t>
  </si>
  <si>
    <t>50349</t>
  </si>
  <si>
    <t>CUST INT TBL for 01100243611210</t>
  </si>
  <si>
    <t>75111</t>
  </si>
  <si>
    <t>JADEJA KETANSINH KIRANSINH T/A  JADEJA BOOK CENTRE</t>
  </si>
  <si>
    <t>50338</t>
  </si>
  <si>
    <t>CUST INT TBL for 01401677281210</t>
  </si>
  <si>
    <t>35087</t>
  </si>
  <si>
    <t>OM SHREE HOLDINGS LIMITED</t>
  </si>
  <si>
    <t>50333</t>
  </si>
  <si>
    <t>CUST INT TBL for 01000745131210</t>
  </si>
  <si>
    <t>50335</t>
  </si>
  <si>
    <t>CUST INT TBL for 00600216771210</t>
  </si>
  <si>
    <t>48885</t>
  </si>
  <si>
    <t>AGRILORDS LIMITED</t>
  </si>
  <si>
    <t>57303</t>
  </si>
  <si>
    <t>JUNIOR HEARTS ACADEMY</t>
  </si>
  <si>
    <t>50356</t>
  </si>
  <si>
    <t>CUST INT TBL for 02700987531212</t>
  </si>
  <si>
    <t>50357</t>
  </si>
  <si>
    <t>CUST INT TBL for 02700987531210</t>
  </si>
  <si>
    <t>50358</t>
  </si>
  <si>
    <t>CUST INT TBL for 02701038301210</t>
  </si>
  <si>
    <t>19900</t>
  </si>
  <si>
    <t>SPICE TRAVEL LIMITED</t>
  </si>
  <si>
    <t>50334</t>
  </si>
  <si>
    <t>CUST INT TBL for 00301670691210</t>
  </si>
  <si>
    <t>50337</t>
  </si>
  <si>
    <t>CUST INT TBL for 02501086161211</t>
  </si>
  <si>
    <t>RDGSA</t>
  </si>
  <si>
    <t>GOAL SAVINGS ACCOUNT</t>
  </si>
  <si>
    <t>50361</t>
  </si>
  <si>
    <t>CUST INT TBL for 04001478791210</t>
  </si>
  <si>
    <t>50339</t>
  </si>
  <si>
    <t>CUST INT TBL for 03901467571211</t>
  </si>
  <si>
    <t>50355</t>
  </si>
  <si>
    <t>CUST INT TBL for 00700408551210</t>
  </si>
  <si>
    <t>61648</t>
  </si>
  <si>
    <t>ROCK PLANT KENYA LIMITED</t>
  </si>
  <si>
    <t>50343</t>
  </si>
  <si>
    <t>CUST INT TBL for 03001506311213</t>
  </si>
  <si>
    <t>59055</t>
  </si>
  <si>
    <t>DARSHAN PLASTIC LIMITED</t>
  </si>
  <si>
    <t>30291</t>
  </si>
  <si>
    <t>CUST INT TBL for 00300051451201</t>
  </si>
  <si>
    <t>30306</t>
  </si>
  <si>
    <t>CUST INT TBL for 00300172011210</t>
  </si>
  <si>
    <t>30281</t>
  </si>
  <si>
    <t>CUST INT TBL for 00901324191210</t>
  </si>
  <si>
    <t>30287</t>
  </si>
  <si>
    <t>CUST INT TBL for 00100507581210</t>
  </si>
  <si>
    <t>30305</t>
  </si>
  <si>
    <t>CUST INT TBL for 02000835731210</t>
  </si>
  <si>
    <t>30277</t>
  </si>
  <si>
    <t>CUST INT TBL for 00600227131201</t>
  </si>
  <si>
    <t>30295</t>
  </si>
  <si>
    <t>CUST INT TBL for 00300324061210</t>
  </si>
  <si>
    <t>21903</t>
  </si>
  <si>
    <t>EURO INDUSTRIAL CHEMICALS LTD</t>
  </si>
  <si>
    <t>30311</t>
  </si>
  <si>
    <t>CUST INT TBL for 01500774851212</t>
  </si>
  <si>
    <t>50892</t>
  </si>
  <si>
    <t>MANDHIR CONSTRUCTION LIMITED</t>
  </si>
  <si>
    <t>77012</t>
  </si>
  <si>
    <t>SOHIL ASHOKBHAI PATEL</t>
  </si>
  <si>
    <t>50701</t>
  </si>
  <si>
    <t>AL-HABTOOR AUTO PARTS LIMITED</t>
  </si>
  <si>
    <t>50336</t>
  </si>
  <si>
    <t>CUST INT TBL for 03901467821210</t>
  </si>
  <si>
    <t>50351</t>
  </si>
  <si>
    <t>CUST INT TBL for 03601653331210</t>
  </si>
  <si>
    <t>50328</t>
  </si>
  <si>
    <t>CUST INT TBL for 03301426421210</t>
  </si>
  <si>
    <t>89765</t>
  </si>
  <si>
    <t>50362</t>
  </si>
  <si>
    <t>05847</t>
  </si>
  <si>
    <t>MMP COMMUNICATION AND OUTREACH LIMITED</t>
  </si>
  <si>
    <t>50352</t>
  </si>
  <si>
    <t>CUST INT TBL for 00600246521201</t>
  </si>
  <si>
    <t>41913</t>
  </si>
  <si>
    <t>LEAN ENERGY SOLUTIONS LIMITED</t>
  </si>
  <si>
    <t>09827</t>
  </si>
  <si>
    <t>FORTUNA INDUSTRIES LIMITED</t>
  </si>
  <si>
    <t>50344</t>
  </si>
  <si>
    <t>CUST INT TBL for 01801145351210</t>
  </si>
  <si>
    <t>50353</t>
  </si>
  <si>
    <t>CUST INT TBL for 00600762171210</t>
  </si>
  <si>
    <t>50341</t>
  </si>
  <si>
    <t>CUST INT TBL for 04001479621210</t>
  </si>
  <si>
    <t>50350</t>
  </si>
  <si>
    <t>CUST INT TBL for 00201173091210</t>
  </si>
  <si>
    <t>50354</t>
  </si>
  <si>
    <t>CUST INT TBL for 00500579911211</t>
  </si>
  <si>
    <t>50347</t>
  </si>
  <si>
    <t>CUST INT TBL for 00101660561211</t>
  </si>
  <si>
    <t>63486</t>
  </si>
  <si>
    <t>SHABBZ AUTO PARTS LIMITED</t>
  </si>
  <si>
    <t>50340</t>
  </si>
  <si>
    <t>CUST INT TBL for 03001278981210</t>
  </si>
  <si>
    <t>50360</t>
  </si>
  <si>
    <t>CUST INT TBL for 00301534171210</t>
  </si>
  <si>
    <t>50345</t>
  </si>
  <si>
    <t>CUST INT TBL for 04001478961210</t>
  </si>
  <si>
    <t>50346</t>
  </si>
  <si>
    <t>01172</t>
  </si>
  <si>
    <t>UNISPAN LIMITED</t>
  </si>
  <si>
    <t>50359</t>
  </si>
  <si>
    <t>CUST INT TBL for 00700182581201</t>
  </si>
  <si>
    <t>50363</t>
  </si>
  <si>
    <t>CUST INT TBL for 03801501931211</t>
  </si>
  <si>
    <t>50342</t>
  </si>
  <si>
    <t>CUST INT TBL for 00301665901210</t>
  </si>
  <si>
    <t>50332</t>
  </si>
  <si>
    <t>CUST INT TBL for 00801203321210</t>
  </si>
  <si>
    <t>30307</t>
  </si>
  <si>
    <t>CUST INT TBL for 02001164911210</t>
  </si>
  <si>
    <t>30283</t>
  </si>
  <si>
    <t>CUST INT TBL for 00800282411201</t>
  </si>
  <si>
    <t>A5017</t>
  </si>
  <si>
    <t>ORIENTAL CONSTRUCTION CO. LTD.</t>
  </si>
  <si>
    <t>48350</t>
  </si>
  <si>
    <t>SEW-TECH (KENYA) LIMITED</t>
  </si>
  <si>
    <t>30317</t>
  </si>
  <si>
    <t>CUST INT TBL for 02801048121210</t>
  </si>
  <si>
    <t>01488</t>
  </si>
  <si>
    <t>PREM JETHANAND GIDOOMAL</t>
  </si>
  <si>
    <t>47784</t>
  </si>
  <si>
    <t>R.K. SANGHANI</t>
  </si>
  <si>
    <t>48253</t>
  </si>
  <si>
    <t>DAVID ERIC DASS</t>
  </si>
  <si>
    <t>48383</t>
  </si>
  <si>
    <t>PASS AFRICA LTD</t>
  </si>
  <si>
    <t>48396</t>
  </si>
  <si>
    <t>SHEKAWAT ENGINEERING WORKS LTD</t>
  </si>
  <si>
    <t>48475</t>
  </si>
  <si>
    <t>JAGGI RENOVATORS LIMITED</t>
  </si>
  <si>
    <t>48480</t>
  </si>
  <si>
    <t>HALAI AND CO</t>
  </si>
  <si>
    <t>48531</t>
  </si>
  <si>
    <t>ENVIRO HUB HOLDINGS LIMITED</t>
  </si>
  <si>
    <t>49824</t>
  </si>
  <si>
    <t>AFRICAN LEGEND SAFARIS LTD</t>
  </si>
  <si>
    <t>47572</t>
  </si>
  <si>
    <t>AUTO SELECTION (K) LTD</t>
  </si>
  <si>
    <t>50401</t>
  </si>
  <si>
    <t>NARIANA ENTERPRISES LIMITED</t>
  </si>
  <si>
    <t>48896</t>
  </si>
  <si>
    <t>UGANDA ELECTRICALS (K) LTD.</t>
  </si>
  <si>
    <t>49956</t>
  </si>
  <si>
    <t>WOTECH KENYA LIMITED</t>
  </si>
  <si>
    <t>46739</t>
  </si>
  <si>
    <t>KINYORI AND ASSOCIATES</t>
  </si>
  <si>
    <t>46743</t>
  </si>
  <si>
    <t>MARUTI OFFICE SUPLLIES LIMITED</t>
  </si>
  <si>
    <t>46825</t>
  </si>
  <si>
    <t>ARTAXE CONSTRUCTION COMPANY LIMITED</t>
  </si>
  <si>
    <t>50934</t>
  </si>
  <si>
    <t>AFRICOTE LTD</t>
  </si>
  <si>
    <t>51139</t>
  </si>
  <si>
    <t>ZEBAKI INDUSTRIES LIMITED</t>
  </si>
  <si>
    <t>47593</t>
  </si>
  <si>
    <t>NYALI AIRCON. &amp; REF. SERVICES LTD</t>
  </si>
  <si>
    <t>46749</t>
  </si>
  <si>
    <t>K B SANGHANI &amp; SONS</t>
  </si>
  <si>
    <t>30284</t>
  </si>
  <si>
    <t>CUST INT TBL for 00300508421210</t>
  </si>
  <si>
    <t>IGIRO</t>
  </si>
  <si>
    <t>GIRO MIGRATION CASA ZERO INT</t>
  </si>
  <si>
    <t>TGIRO</t>
  </si>
  <si>
    <t>GIRO MIGRATION TERM DEPOSITS ZERO INT</t>
  </si>
  <si>
    <t>BSROD</t>
  </si>
  <si>
    <t>OD BASE RATE</t>
  </si>
  <si>
    <t>BSRCR</t>
  </si>
  <si>
    <t>CREDIT EARNING ACCTS BASE RATE</t>
  </si>
  <si>
    <t>BSRTD</t>
  </si>
  <si>
    <t>TD BASE RATE</t>
  </si>
  <si>
    <t>30298</t>
  </si>
  <si>
    <t>CUST INT TBL for 01500895961210</t>
  </si>
  <si>
    <t>30279</t>
  </si>
  <si>
    <t>CUST INT TBL for 00300042921211</t>
  </si>
  <si>
    <t>50324</t>
  </si>
  <si>
    <t>CUST INT TBL for 01700807051210</t>
  </si>
  <si>
    <t>50326</t>
  </si>
  <si>
    <t>CUST INT TBL for 00201143721210</t>
  </si>
  <si>
    <t>30286</t>
  </si>
  <si>
    <t>CUST INT TBL for 03000759991213</t>
  </si>
  <si>
    <t>73222</t>
  </si>
  <si>
    <t>CENTRAL ELECTRICALS INTERNATIONAL LIMITED</t>
  </si>
  <si>
    <t>30313</t>
  </si>
  <si>
    <t>CUST INT TBL for 02701112801210</t>
  </si>
  <si>
    <t>30314</t>
  </si>
  <si>
    <t>CUST INT TBL for 00100178361201</t>
  </si>
  <si>
    <t>30293</t>
  </si>
  <si>
    <t>CUST INT TBL for 00200524471210</t>
  </si>
  <si>
    <t>50327</t>
  </si>
  <si>
    <t>CUST INT TBL for 04001483741210</t>
  </si>
  <si>
    <t>11840</t>
  </si>
  <si>
    <t>ARJUN ENTERPRISES</t>
  </si>
  <si>
    <t>40249</t>
  </si>
  <si>
    <t>SCORPION DECORATORS</t>
  </si>
  <si>
    <t>30288</t>
  </si>
  <si>
    <t>CUST INT TBL for 00600721931210</t>
  </si>
  <si>
    <t>30299</t>
  </si>
  <si>
    <t>CUST INT TBL for 00100015661201</t>
  </si>
  <si>
    <t>30294</t>
  </si>
  <si>
    <t>CUST INT TBL for 00500122871201</t>
  </si>
  <si>
    <t>54006</t>
  </si>
  <si>
    <t>SYNTHESIS LIMITED</t>
  </si>
  <si>
    <t>27182</t>
  </si>
  <si>
    <t>ST AUSTINS SERVICE CENTRE LIMITED - ACCOUNT 2</t>
  </si>
  <si>
    <t>30318</t>
  </si>
  <si>
    <t>CUST INT TBL for 02101240011210</t>
  </si>
  <si>
    <t>30278</t>
  </si>
  <si>
    <t>CUST INT TBL for 00600277471201</t>
  </si>
  <si>
    <t>KZERO</t>
  </si>
  <si>
    <t>K ZERO INTEREST CODE</t>
  </si>
  <si>
    <t>50325</t>
  </si>
  <si>
    <t>CUST INT TBL for 01101385371211</t>
  </si>
  <si>
    <t>30285</t>
  </si>
  <si>
    <t>CUST INT TBL for 01401320031210</t>
  </si>
  <si>
    <t>CRMIN</t>
  </si>
  <si>
    <t>CREDIT 70% BASE</t>
  </si>
  <si>
    <t>CR010</t>
  </si>
  <si>
    <t>CREDIT 70%BASE + 0.1</t>
  </si>
  <si>
    <t>CR020</t>
  </si>
  <si>
    <t>CREDIT 70%BASE + 0.2</t>
  </si>
  <si>
    <t>CR030</t>
  </si>
  <si>
    <t>CREDIT 70%BASE + 0.3</t>
  </si>
  <si>
    <t>CR040</t>
  </si>
  <si>
    <t>CREDIT 70%BASE + 0.4</t>
  </si>
  <si>
    <t>CR050</t>
  </si>
  <si>
    <t>CREDIT 70%BASE + 0.5</t>
  </si>
  <si>
    <t>CR060</t>
  </si>
  <si>
    <t>CREDIT 70%BASE + 0.6</t>
  </si>
  <si>
    <t>CR070</t>
  </si>
  <si>
    <t>CREDIT 70%BASE + 0.7</t>
  </si>
  <si>
    <t>CR080</t>
  </si>
  <si>
    <t>CREDIT 70%BASE + 0.8</t>
  </si>
  <si>
    <t>CR090</t>
  </si>
  <si>
    <t>CREDIT 70%BASE + 0.9</t>
  </si>
  <si>
    <t>CR100</t>
  </si>
  <si>
    <t>CREDIT 70%BASE + 1.0</t>
  </si>
  <si>
    <t>CR110</t>
  </si>
  <si>
    <t>CREDIT 70%BASE + 1.1</t>
  </si>
  <si>
    <t>CR120</t>
  </si>
  <si>
    <t>CREDIT 70%BASE + 1.2</t>
  </si>
  <si>
    <t>CR130</t>
  </si>
  <si>
    <t>CREDIT 70%BASE + 1.3</t>
  </si>
  <si>
    <t>CR140</t>
  </si>
  <si>
    <t>CREDIT 70%BASE + 1.4</t>
  </si>
  <si>
    <t>CR150</t>
  </si>
  <si>
    <t>CREDIT 70%BASE + 1.5</t>
  </si>
  <si>
    <t>CR160</t>
  </si>
  <si>
    <t>CREDIT 70%BASE + 1.6</t>
  </si>
  <si>
    <t>CR170</t>
  </si>
  <si>
    <t>CREDIT 70%BASE + 1.7</t>
  </si>
  <si>
    <t>CR180</t>
  </si>
  <si>
    <t>CREDIT 70%BASE + 1.8</t>
  </si>
  <si>
    <t>CR190</t>
  </si>
  <si>
    <t>CREDIT 70%BASE + 1.9</t>
  </si>
  <si>
    <t>CR200</t>
  </si>
  <si>
    <t>CREDIT 70%BASE + 2.0</t>
  </si>
  <si>
    <t>CR210</t>
  </si>
  <si>
    <t>CREDIT 70%BASE + 2.1</t>
  </si>
  <si>
    <t>CR220</t>
  </si>
  <si>
    <t>CREDIT 70%BASE + 2.2</t>
  </si>
  <si>
    <t>CR230</t>
  </si>
  <si>
    <t>CREDIT 70%BASE + 2.3</t>
  </si>
  <si>
    <t>CR240</t>
  </si>
  <si>
    <t>CREDIT 70%BASE + 2.4</t>
  </si>
  <si>
    <t>CR250</t>
  </si>
  <si>
    <t>CREDIT 70%BASE + 2.5</t>
  </si>
  <si>
    <t>CR260</t>
  </si>
  <si>
    <t>CREDIT 70%BASE + 2.6</t>
  </si>
  <si>
    <t>CR270</t>
  </si>
  <si>
    <t>CREDIT 70%BASE + 2.7</t>
  </si>
  <si>
    <t>CR280</t>
  </si>
  <si>
    <t>CREDIT 70%BASE + 2.8</t>
  </si>
  <si>
    <t>CR290</t>
  </si>
  <si>
    <t>CREDIT 70%BASE + 2.9</t>
  </si>
  <si>
    <t>CR300</t>
  </si>
  <si>
    <t>CREDIT 70%BASE + 3.0</t>
  </si>
  <si>
    <t>CR310</t>
  </si>
  <si>
    <t>CREDIT 70%BASE + 3.1</t>
  </si>
  <si>
    <t>24711</t>
  </si>
  <si>
    <t>R.M. FARMS LIMITED</t>
  </si>
  <si>
    <t>30276</t>
  </si>
  <si>
    <t>CUST INT TBL for 00100378791210</t>
  </si>
  <si>
    <t>30289</t>
  </si>
  <si>
    <t>CUST INT TBL for 00200783131211</t>
  </si>
  <si>
    <t>18636</t>
  </si>
  <si>
    <t>OD390</t>
  </si>
  <si>
    <t>OD BASE + 3.9</t>
  </si>
  <si>
    <t>30309</t>
  </si>
  <si>
    <t>CUST INT TBL for 00501182811210</t>
  </si>
  <si>
    <t>30316</t>
  </si>
  <si>
    <t>CUST INT TBL for 01800079271210</t>
  </si>
  <si>
    <t>CDTMP</t>
  </si>
  <si>
    <t>CALL DEPOSIT BELOW 200K</t>
  </si>
  <si>
    <t>CSKES</t>
  </si>
  <si>
    <t>CALL DEPOSIT STAFF KES</t>
  </si>
  <si>
    <t>30312</t>
  </si>
  <si>
    <t>CUST INT TBL for 00700404831212</t>
  </si>
  <si>
    <t>OD000</t>
  </si>
  <si>
    <t>OD BASE + 0.0</t>
  </si>
  <si>
    <t>ANJCR</t>
  </si>
  <si>
    <t>ANJARWALLA &amp; KHANNA ADVOCATES CR INT</t>
  </si>
  <si>
    <t>30308</t>
  </si>
  <si>
    <t>CUST INT TBL for 01900404821213</t>
  </si>
  <si>
    <t>52115</t>
  </si>
  <si>
    <t>SHADY ACRES LIMITED</t>
  </si>
  <si>
    <t>30296</t>
  </si>
  <si>
    <t>CUST INT TBL for 00701286911210</t>
  </si>
  <si>
    <t>01366</t>
  </si>
  <si>
    <t>LAXMANBHAI CONSTRUCTION LTD-CA KES</t>
  </si>
  <si>
    <t>03226</t>
  </si>
  <si>
    <t>LAXCON HARDWARE &amp; SPARES -CA</t>
  </si>
  <si>
    <t>30290</t>
  </si>
  <si>
    <t>CUST INT TBL for 02701019501210</t>
  </si>
  <si>
    <t>CDKES</t>
  </si>
  <si>
    <t>CALL DEPOSIT RATE 70% CBR</t>
  </si>
  <si>
    <t>30297</t>
  </si>
  <si>
    <t>CUST INT TBL for 00400084281201</t>
  </si>
  <si>
    <t>30315</t>
  </si>
  <si>
    <t>CUST INT TBL for 00300566421210</t>
  </si>
  <si>
    <t>99070</t>
  </si>
  <si>
    <t>SHAVAN MERCHANDISE LIMITED</t>
  </si>
  <si>
    <t>30273</t>
  </si>
  <si>
    <t>CUST INT TBL for 00100014191201</t>
  </si>
  <si>
    <t>30274</t>
  </si>
  <si>
    <t>CUST INT TBL for 00100035571201</t>
  </si>
  <si>
    <t>30275</t>
  </si>
  <si>
    <t>CUST INT TBL for 00100014081201</t>
  </si>
  <si>
    <t>30310</t>
  </si>
  <si>
    <t>CUST INT TBL for 00601207881210</t>
  </si>
  <si>
    <t>CBKBR</t>
  </si>
  <si>
    <t>CBK BASE RATE</t>
  </si>
  <si>
    <t>30292</t>
  </si>
  <si>
    <t>CUST INT TBL for 00300271611202</t>
  </si>
  <si>
    <t>ODMAX</t>
  </si>
  <si>
    <t>OD BASE + 4</t>
  </si>
  <si>
    <t>OD150</t>
  </si>
  <si>
    <t>OD BASE + 1.5</t>
  </si>
  <si>
    <t>OD160</t>
  </si>
  <si>
    <t>OD BASE + 1.6</t>
  </si>
  <si>
    <t>OD170</t>
  </si>
  <si>
    <t>OD BASE + 1.7</t>
  </si>
  <si>
    <t>OD180</t>
  </si>
  <si>
    <t>OD BASE + 1.8</t>
  </si>
  <si>
    <t>OD190</t>
  </si>
  <si>
    <t>OD BASE + 1.9</t>
  </si>
  <si>
    <t>OD200</t>
  </si>
  <si>
    <t>OD BASE + 2.0</t>
  </si>
  <si>
    <t>OD210</t>
  </si>
  <si>
    <t>OD BASE + 2.1</t>
  </si>
  <si>
    <t>OD220</t>
  </si>
  <si>
    <t>OD BASE + 2.2</t>
  </si>
  <si>
    <t>OD230</t>
  </si>
  <si>
    <t>OD BASE + 2.3</t>
  </si>
  <si>
    <t>OD240</t>
  </si>
  <si>
    <t>OD BASE + 2.4</t>
  </si>
  <si>
    <t>OD250</t>
  </si>
  <si>
    <t>OD BASE + 2.5</t>
  </si>
  <si>
    <t>OD260</t>
  </si>
  <si>
    <t>OD BASE + 2.6</t>
  </si>
  <si>
    <t>OD270</t>
  </si>
  <si>
    <t>OD BASE + 2.7</t>
  </si>
  <si>
    <t>OD280</t>
  </si>
  <si>
    <t>OD BASE + 2.8</t>
  </si>
  <si>
    <t>OD290</t>
  </si>
  <si>
    <t>OD BASE + 2.9</t>
  </si>
  <si>
    <t>OD300</t>
  </si>
  <si>
    <t>OD BASE + 3.0</t>
  </si>
  <si>
    <t>OD310</t>
  </si>
  <si>
    <t>OD BASE + 3.1</t>
  </si>
  <si>
    <t>OD320</t>
  </si>
  <si>
    <t>OD BASE + 3.2</t>
  </si>
  <si>
    <t>OD330</t>
  </si>
  <si>
    <t>OD BASE + 3.3</t>
  </si>
  <si>
    <t>OD340</t>
  </si>
  <si>
    <t>OD BASE + 3.4</t>
  </si>
  <si>
    <t>OD350</t>
  </si>
  <si>
    <t>OD BASE + 3.5</t>
  </si>
  <si>
    <t>OD360</t>
  </si>
  <si>
    <t>OD BASE + 3.6</t>
  </si>
  <si>
    <t>OD370</t>
  </si>
  <si>
    <t>OD BASE + 3.7</t>
  </si>
  <si>
    <t>OD380</t>
  </si>
  <si>
    <t>OD BASE + 3.8</t>
  </si>
  <si>
    <t>30282</t>
  </si>
  <si>
    <t>CUST INT TBL for 00700886081210</t>
  </si>
  <si>
    <t>30280</t>
  </si>
  <si>
    <t>CUST INT TBL for 01600645881210</t>
  </si>
  <si>
    <t>GIRO - FREZ REASON CODE</t>
  </si>
  <si>
    <t>M2M</t>
  </si>
  <si>
    <t>YOUNG SAVERS MINOR-TO-MAJOR</t>
  </si>
  <si>
    <t>PAYABLES</t>
  </si>
  <si>
    <t>OTHER APPROPRIATIONS</t>
  </si>
  <si>
    <t>CONTRA LIABILITY</t>
  </si>
  <si>
    <t>PROPERTY AND EQUIPMENT</t>
  </si>
  <si>
    <t>INVESTMENT PROPERTY</t>
  </si>
  <si>
    <t>PREPAID OPERATING LEASE RENTALS</t>
  </si>
  <si>
    <t>GOODWILL AND INTANGIBLE ASETS</t>
  </si>
  <si>
    <t>DEFERRED TAX ASSET</t>
  </si>
  <si>
    <t>INTEREST RECEIVABLE</t>
  </si>
  <si>
    <t>OTHER ASSETS</t>
  </si>
  <si>
    <t>CUSTOMER DEPOSITS</t>
  </si>
  <si>
    <t>DEP-BALAN DUE TO BANKS- FIN.INSTITUTIONS</t>
  </si>
  <si>
    <t>BORROWED FUNDS</t>
  </si>
  <si>
    <t>TAX LIABILITIES</t>
  </si>
  <si>
    <t>INTEREST PAYABLE</t>
  </si>
  <si>
    <t>OTHER LIABILITIES</t>
  </si>
  <si>
    <t>SHARE CAPITAL</t>
  </si>
  <si>
    <t>REVENUE RESERVES</t>
  </si>
  <si>
    <t>OTHERS RESERVES</t>
  </si>
  <si>
    <t>CASH BALANCES</t>
  </si>
  <si>
    <t>BALANCE WITH CBK</t>
  </si>
  <si>
    <t>BALANCES WITH BANKS-FIN.INSTITUTIONS</t>
  </si>
  <si>
    <t>PLACEMENTS</t>
  </si>
  <si>
    <t>INVESTMENTS IN GOVERNMENT SECURITIES</t>
  </si>
  <si>
    <t>INVEST IN SUBSIDIARIES- JVS -ASSOCIATES</t>
  </si>
  <si>
    <t>OTHER INVESTMENTS</t>
  </si>
  <si>
    <t>LOANS &amp; ADVANCES</t>
  </si>
  <si>
    <t>INTEREST INCOME ON LOANS AND ADVANCES</t>
  </si>
  <si>
    <t>INTEREST INCOME ON GOVERNMENT SECURITIES</t>
  </si>
  <si>
    <t>INT INC ON DEP AND PLACEMENTS-BANK INS</t>
  </si>
  <si>
    <t>OTHER INVESTMENT INCOME</t>
  </si>
  <si>
    <t>FEE-COMMISSION INCOME LOANS AND ADVANCES</t>
  </si>
  <si>
    <t>OTHER FEE AND COMMISSION INCOME</t>
  </si>
  <si>
    <t>INCOME FROM FOREIGN EXCHANGE DEALINGS</t>
  </si>
  <si>
    <t>CARD CENTRE INCOME</t>
  </si>
  <si>
    <t>RENTAL</t>
  </si>
  <si>
    <t>OTHER OPERATING INCOME</t>
  </si>
  <si>
    <t>INTEREST EXPENSE ON CUSTOMER DEPOSITS</t>
  </si>
  <si>
    <t>INT EXP ON DEP AND PLACEMENTS-BANK INST</t>
  </si>
  <si>
    <t>OTHER INTEREST EXPENSE</t>
  </si>
  <si>
    <t>LOAN LOSS PROVISION</t>
  </si>
  <si>
    <t>SALARIES &amp; EMPLOYEE BENEFITS</t>
  </si>
  <si>
    <t>OCCUPANCY</t>
  </si>
  <si>
    <t>DEPRECIATION EXPENSE</t>
  </si>
  <si>
    <t>OTHER EXPENSES</t>
  </si>
  <si>
    <t>CONTRA ASSETS</t>
  </si>
  <si>
    <t>CONTRA LIABLITIES</t>
  </si>
  <si>
    <t>MEMORANTUM-CONTROL ACCOUNTS-ASSETS</t>
  </si>
  <si>
    <t>81</t>
  </si>
  <si>
    <t>MEMORANTUM-CONTROL ACCOUNTS-ASS-LIAB</t>
  </si>
  <si>
    <t>90</t>
  </si>
  <si>
    <t>NPG</t>
  </si>
  <si>
    <t>NATIONAL PAYMENT GATEWAY - SINGLE WINDOW SYSTEM</t>
  </si>
  <si>
    <t>UPCHG</t>
  </si>
  <si>
    <t>UP COUNTRY CHARGE FOR CTS</t>
  </si>
  <si>
    <t>GCCHG</t>
  </si>
  <si>
    <t>GIFT CHEQUE CHARGES</t>
  </si>
  <si>
    <t>CHCHG</t>
  </si>
  <si>
    <t>CASH HANDLING CHARGES</t>
  </si>
  <si>
    <t>DUMMY</t>
  </si>
  <si>
    <t>A1</t>
  </si>
  <si>
    <t>OPERATIVE ACCOUNTS</t>
  </si>
  <si>
    <t>A2</t>
  </si>
  <si>
    <t>DORMANT ACCOUNTS</t>
  </si>
  <si>
    <t>A5</t>
  </si>
  <si>
    <t>ALL SIGNATURES</t>
  </si>
  <si>
    <t>A4</t>
  </si>
  <si>
    <t>VIP ACCOUNTS</t>
  </si>
  <si>
    <t>A3</t>
  </si>
  <si>
    <t>STAFF ACCOUNTS</t>
  </si>
  <si>
    <t>EMPLOYEE LOCATION</t>
  </si>
  <si>
    <t>DL</t>
  </si>
  <si>
    <t>DOUBLE LOCK</t>
  </si>
  <si>
    <t>FROM REMOTE LOCATION</t>
  </si>
  <si>
    <t>DI</t>
  </si>
  <si>
    <t>DESTROY LOCATION</t>
  </si>
  <si>
    <t>SINGLE LOCK</t>
  </si>
  <si>
    <t>CT</t>
  </si>
  <si>
    <t>CUSTOMER TERMINAL</t>
  </si>
  <si>
    <t>AUDITORS TERMINAL</t>
  </si>
  <si>
    <t>FT</t>
  </si>
  <si>
    <t>FRONT OFFICE TERMINAL</t>
  </si>
  <si>
    <t>TELLERS TERMINAL</t>
  </si>
  <si>
    <t>BACK OFFICE TERMINAL</t>
  </si>
  <si>
    <t>NATURE  OF ADVANCE - GIRO</t>
  </si>
  <si>
    <t>FSEC</t>
  </si>
  <si>
    <t>FULLY SECURED</t>
  </si>
  <si>
    <t>PCSH</t>
  </si>
  <si>
    <t>PARTIAL CASH SECURED</t>
  </si>
  <si>
    <t>PSEC</t>
  </si>
  <si>
    <t>PARTIALLY SECURED</t>
  </si>
  <si>
    <t>UNSEC</t>
  </si>
  <si>
    <t>UNSECURED</t>
  </si>
  <si>
    <t>FCASH</t>
  </si>
  <si>
    <t>FULLY CASH SECURED</t>
  </si>
  <si>
    <t>W10</t>
  </si>
  <si>
    <t>WORKING CAPITAL TERM LOAN(MEDIUM TERM)</t>
  </si>
  <si>
    <t>SBL10</t>
  </si>
  <si>
    <t>STANDBY LCS</t>
  </si>
  <si>
    <t>TERM LOAN (MEDIUM TERM)</t>
  </si>
  <si>
    <t>TERM  LOAN (LONG TERM )</t>
  </si>
  <si>
    <t>HP10</t>
  </si>
  <si>
    <t>HIRE PURCHASE- RULE 78</t>
  </si>
  <si>
    <t>HR20</t>
  </si>
  <si>
    <t>HIRE PURCHASE- REDUCING BAL</t>
  </si>
  <si>
    <t>IP10</t>
  </si>
  <si>
    <t>HL10</t>
  </si>
  <si>
    <t>HOME LOANS</t>
  </si>
  <si>
    <t>ST10</t>
  </si>
  <si>
    <t>STAFF LOANS</t>
  </si>
  <si>
    <t>PL10</t>
  </si>
  <si>
    <t>PERSONAL LOANS</t>
  </si>
  <si>
    <t>SL10</t>
  </si>
  <si>
    <t>SHARE LOANS</t>
  </si>
  <si>
    <t>Z50</t>
  </si>
  <si>
    <t>PRE-SHIPMENT FACILITIES</t>
  </si>
  <si>
    <t>O10</t>
  </si>
  <si>
    <t>OVERDRAFT</t>
  </si>
  <si>
    <t>D10</t>
  </si>
  <si>
    <t>WORKING CAPITAL DEMAND LOAN</t>
  </si>
  <si>
    <t>D20</t>
  </si>
  <si>
    <t>DEMAND LOAN (CONSTRUCION FINANCE)</t>
  </si>
  <si>
    <t>D30</t>
  </si>
  <si>
    <t>DEMAND LOAN (OTHERS)</t>
  </si>
  <si>
    <t>B10</t>
  </si>
  <si>
    <t>BRIDGE  LOAN</t>
  </si>
  <si>
    <t>Z60</t>
  </si>
  <si>
    <t>POST SHIPMENT FACILITIES</t>
  </si>
  <si>
    <t>E61</t>
  </si>
  <si>
    <t>EXPORT BILLS (TRADE ) PURCHASED</t>
  </si>
  <si>
    <t>S62</t>
  </si>
  <si>
    <t>EXPORT BILLS (TRADE ) DISCOUNTED</t>
  </si>
  <si>
    <t>A71</t>
  </si>
  <si>
    <t>INLAND BILLS (ILB)  PURCHASED</t>
  </si>
  <si>
    <t>A72</t>
  </si>
  <si>
    <t>INLAND BILLS DISCOUNTED</t>
  </si>
  <si>
    <t>B73</t>
  </si>
  <si>
    <t>FCY CHEQUES/TC/DD/TT/MT PURCHASED/DISCOUNTED</t>
  </si>
  <si>
    <t>A80</t>
  </si>
  <si>
    <t>ADVANCE AGAINST IMPORT BILLS</t>
  </si>
  <si>
    <t>LC10</t>
  </si>
  <si>
    <t>LETTERS OF CREDIT</t>
  </si>
  <si>
    <t>G10</t>
  </si>
  <si>
    <t>GUARANTEES</t>
  </si>
  <si>
    <t>AV10</t>
  </si>
  <si>
    <t>AVAILIZATION</t>
  </si>
  <si>
    <t>Z99</t>
  </si>
  <si>
    <t>OTHER SUBSTANTIVE FACILITIES</t>
  </si>
  <si>
    <t>W20</t>
  </si>
  <si>
    <t>WORKING CAPITAL TERM LOAN(LONG TERM)</t>
  </si>
  <si>
    <t>IA30</t>
  </si>
  <si>
    <t>INDIRECT ADV THRU EA REGISTRARS</t>
  </si>
  <si>
    <t>IA20</t>
  </si>
  <si>
    <t>INDIRECT ADV THRU PHILIPS</t>
  </si>
  <si>
    <t>IA10</t>
  </si>
  <si>
    <t>INDIRECT ADV THRU HARLEYS</t>
  </si>
  <si>
    <t>01101</t>
  </si>
  <si>
    <t>PLANTING</t>
  </si>
  <si>
    <t>01102</t>
  </si>
  <si>
    <t>RESEDENTIAL PROPOERTY DEVELOPMENT</t>
  </si>
  <si>
    <t>01103</t>
  </si>
  <si>
    <t>BRIDGING LOAN</t>
  </si>
  <si>
    <t>01104</t>
  </si>
  <si>
    <t>WORKING CAPITAL FINANCE</t>
  </si>
  <si>
    <t>01105</t>
  </si>
  <si>
    <t>PURCHASE OF RESEDENTIAL PRPOERTY</t>
  </si>
  <si>
    <t>01106</t>
  </si>
  <si>
    <t>PURCHASE OF COMMERCIAL PROPERTY</t>
  </si>
  <si>
    <t>01107</t>
  </si>
  <si>
    <t>PURCHASE MACHINERY</t>
  </si>
  <si>
    <t>01108</t>
  </si>
  <si>
    <t>PURHASE VEHICLE</t>
  </si>
  <si>
    <t>01109</t>
  </si>
  <si>
    <t>PURCHASE VACANT LAND</t>
  </si>
  <si>
    <t>01111</t>
  </si>
  <si>
    <t>PURCHASE AGRICULTURAL LAND</t>
  </si>
  <si>
    <t>01119</t>
  </si>
  <si>
    <t>01121</t>
  </si>
  <si>
    <t>REAL ESTATE DEVELOPMENT</t>
  </si>
  <si>
    <t>COMMERCIAL BUIDING FINANCE</t>
  </si>
  <si>
    <t>01123</t>
  </si>
  <si>
    <t>TAX REFUND FINANCE</t>
  </si>
  <si>
    <t>01124</t>
  </si>
  <si>
    <t>PERSONAL LOANS OTHER THAN TO STAFF MEMBERS</t>
  </si>
  <si>
    <t>01125</t>
  </si>
  <si>
    <t>OTHER ASSET FINANCING</t>
  </si>
  <si>
    <t>01131</t>
  </si>
  <si>
    <t>DEVELOPMENT OF COMMERCIAL PROPERTY</t>
  </si>
  <si>
    <t>01132</t>
  </si>
  <si>
    <t>DEVELOPMENT OF RESIDENTIAL PROPERTY</t>
  </si>
  <si>
    <t>01133</t>
  </si>
  <si>
    <t>DEVELOPMENT OF AGRICULTURAL PROPERTY</t>
  </si>
  <si>
    <t>PURCHASE OF AGRICULTURAL PROPERTY</t>
  </si>
  <si>
    <t>01135</t>
  </si>
  <si>
    <t>PURCHASE OF VEHICLE</t>
  </si>
  <si>
    <t>01136</t>
  </si>
  <si>
    <t>PURCHASE OF EQUIPMENT</t>
  </si>
  <si>
    <t>01137</t>
  </si>
  <si>
    <t>PURCHASE OF BONDS/SHARES</t>
  </si>
  <si>
    <t>01138</t>
  </si>
  <si>
    <t>CONSUMER DURABLES</t>
  </si>
  <si>
    <t>01139</t>
  </si>
  <si>
    <t>COMMODITIES</t>
  </si>
  <si>
    <t>01140</t>
  </si>
  <si>
    <t>INFRASTRUCTURE PROJECTS</t>
  </si>
  <si>
    <t>01141</t>
  </si>
  <si>
    <t>BUSINESS ACQUISITION</t>
  </si>
  <si>
    <t>01142</t>
  </si>
  <si>
    <t>GROWING OF AGRICULTURAL PRODUCTS</t>
  </si>
  <si>
    <t>01144</t>
  </si>
  <si>
    <t>MEDICAL EQUIPMENT</t>
  </si>
  <si>
    <t>01143</t>
  </si>
  <si>
    <t>ANIMAL HUSBANDRY</t>
  </si>
  <si>
    <t>PURPOSE OF ADVANCE - GIRO</t>
  </si>
  <si>
    <t>VIP</t>
  </si>
  <si>
    <t>NOT APPLICABLE</t>
  </si>
  <si>
    <t>BUSINESS BANKING</t>
  </si>
  <si>
    <t>PREMIUM BANKING</t>
  </si>
  <si>
    <t>PERSONAL BANKING</t>
  </si>
  <si>
    <t>STATUTORY BODIES</t>
  </si>
  <si>
    <t>SALUTATION CODE - GIRO</t>
  </si>
  <si>
    <t>PCA</t>
  </si>
  <si>
    <t>PACKING CREDITS</t>
  </si>
  <si>
    <t>HOC</t>
  </si>
  <si>
    <t>HEAD OFFICE SCHEME TYPE</t>
  </si>
  <si>
    <t>BIA</t>
  </si>
  <si>
    <t>CCA</t>
  </si>
  <si>
    <t>CASH CREDIT AC</t>
  </si>
  <si>
    <t>DUBAI ISLAMIC BANK KENYA LTD</t>
  </si>
  <si>
    <t>KENYA WOMEN FINANCE TRUST</t>
  </si>
  <si>
    <t>K-REP BANK</t>
  </si>
  <si>
    <t>EQUITY</t>
  </si>
  <si>
    <t>I&amp;M BANK</t>
  </si>
  <si>
    <t>STANCHART</t>
  </si>
  <si>
    <t>BBK</t>
  </si>
  <si>
    <t>CBA</t>
  </si>
  <si>
    <t>COOPERATIVE BANK</t>
  </si>
  <si>
    <t>NBK</t>
  </si>
  <si>
    <t>CITIBANK</t>
  </si>
  <si>
    <t>HABIB AG</t>
  </si>
  <si>
    <t>MIDDLE EAST</t>
  </si>
  <si>
    <t>CHASE</t>
  </si>
  <si>
    <t>STANBIC</t>
  </si>
  <si>
    <t>CFC</t>
  </si>
  <si>
    <t>ABC BANK</t>
  </si>
  <si>
    <t>IMPERIAL</t>
  </si>
  <si>
    <t>NIC</t>
  </si>
  <si>
    <t>PARAMOUNT</t>
  </si>
  <si>
    <t>VICTORIA</t>
  </si>
  <si>
    <t>SOUTHERN CREDIT</t>
  </si>
  <si>
    <t>FIDELITY</t>
  </si>
  <si>
    <t>DIAMOND TRUST</t>
  </si>
  <si>
    <t>FAMILY FINANCE</t>
  </si>
  <si>
    <t>GULF AFRICAN</t>
  </si>
  <si>
    <t>FIRST COMMUNITY</t>
  </si>
  <si>
    <t>EAST AFRICAN BUILDING SOCIETY</t>
  </si>
  <si>
    <t>FINA BANK</t>
  </si>
  <si>
    <t>CITY FINANCE</t>
  </si>
  <si>
    <t>MAYFAIR BANK LIMITED</t>
  </si>
  <si>
    <t>KENYA AIRWAYS</t>
  </si>
  <si>
    <t>BRITISH AIRWAYS</t>
  </si>
  <si>
    <t>118</t>
  </si>
  <si>
    <t>WEC LINES</t>
  </si>
  <si>
    <t>117</t>
  </si>
  <si>
    <t>SAFMARINE</t>
  </si>
  <si>
    <t>116</t>
  </si>
  <si>
    <t>PIL</t>
  </si>
  <si>
    <t>115</t>
  </si>
  <si>
    <t>P &amp; O NEDLLOYD</t>
  </si>
  <si>
    <t>EMIRATES</t>
  </si>
  <si>
    <t>SOUTH AFRICA AIRLINES</t>
  </si>
  <si>
    <t>AIR MAURITIUS</t>
  </si>
  <si>
    <t>LUFTHANSA GERMAN AIRLINES</t>
  </si>
  <si>
    <t>QATAR AIRWAYS</t>
  </si>
  <si>
    <t>SAUDI ARABIAN AIRLINES</t>
  </si>
  <si>
    <t>DELMAS</t>
  </si>
  <si>
    <t>112</t>
  </si>
  <si>
    <t>ECU LINE</t>
  </si>
  <si>
    <t>113</t>
  </si>
  <si>
    <t>MAERSK</t>
  </si>
  <si>
    <t>114</t>
  </si>
  <si>
    <t>OCEAN FREIGHT</t>
  </si>
  <si>
    <t>LC8</t>
  </si>
  <si>
    <t>Letter of Credit 8</t>
  </si>
  <si>
    <t>LC9</t>
  </si>
  <si>
    <t>Letter of Credit 9</t>
  </si>
  <si>
    <t>Letter of Credit 10</t>
  </si>
  <si>
    <t>LG1</t>
  </si>
  <si>
    <t>Letter of Guarantee 1</t>
  </si>
  <si>
    <t>LG2</t>
  </si>
  <si>
    <t>Letter of Guarantee 2</t>
  </si>
  <si>
    <t>LG3</t>
  </si>
  <si>
    <t>Letter of Guarantee 3</t>
  </si>
  <si>
    <t>LG4</t>
  </si>
  <si>
    <t>Letter of Guarantee 4</t>
  </si>
  <si>
    <t>LG5</t>
  </si>
  <si>
    <t>Letter of Guarantee 5</t>
  </si>
  <si>
    <t>LG6</t>
  </si>
  <si>
    <t>Letter of Guarantee 6</t>
  </si>
  <si>
    <t>LG7</t>
  </si>
  <si>
    <t>Letter of Guarantee 7</t>
  </si>
  <si>
    <t>LG8</t>
  </si>
  <si>
    <t>Letter of Guarantee 8</t>
  </si>
  <si>
    <t>LG9</t>
  </si>
  <si>
    <t>Letter of Guarantee 9</t>
  </si>
  <si>
    <t>LG10</t>
  </si>
  <si>
    <t>Letter of Guarantee 10</t>
  </si>
  <si>
    <t>APG1</t>
  </si>
  <si>
    <t>Advance Payment Guarantee 1</t>
  </si>
  <si>
    <t>APG2</t>
  </si>
  <si>
    <t>Advance Payment Guarantee 2</t>
  </si>
  <si>
    <t>APG3</t>
  </si>
  <si>
    <t>Advance Payment Guarantee 3</t>
  </si>
  <si>
    <t>APG4</t>
  </si>
  <si>
    <t>Advance Payment Guarantee 4</t>
  </si>
  <si>
    <t>APG5</t>
  </si>
  <si>
    <t>Advance Payment Guarantee 5</t>
  </si>
  <si>
    <t>APG6</t>
  </si>
  <si>
    <t>Advance Payment Guarantee 6</t>
  </si>
  <si>
    <t>APG7</t>
  </si>
  <si>
    <t>Advance Payment Guarantee 7</t>
  </si>
  <si>
    <t>APG8</t>
  </si>
  <si>
    <t>Advance Payment Guarantee 8</t>
  </si>
  <si>
    <t>APG9</t>
  </si>
  <si>
    <t>Advance Payment Guarantee 9</t>
  </si>
  <si>
    <t>APG10</t>
  </si>
  <si>
    <t>Advance Payment Guarantee 10</t>
  </si>
  <si>
    <t>BD1</t>
  </si>
  <si>
    <t>Bills Discounting 1</t>
  </si>
  <si>
    <t>BD2</t>
  </si>
  <si>
    <t>Bills Discounting 2</t>
  </si>
  <si>
    <t>BD3</t>
  </si>
  <si>
    <t>Bills Discounting 3</t>
  </si>
  <si>
    <t>BD4</t>
  </si>
  <si>
    <t>Bills Discounting 4</t>
  </si>
  <si>
    <t>BD5</t>
  </si>
  <si>
    <t>Bills Discounting 5</t>
  </si>
  <si>
    <t>BD6</t>
  </si>
  <si>
    <t>Bills Discounting 6</t>
  </si>
  <si>
    <t>BD7</t>
  </si>
  <si>
    <t>Bills Discounting 7</t>
  </si>
  <si>
    <t>BD8</t>
  </si>
  <si>
    <t>Bills Discounting 8</t>
  </si>
  <si>
    <t>BD9</t>
  </si>
  <si>
    <t>Bills Discounting 9</t>
  </si>
  <si>
    <t>BD10</t>
  </si>
  <si>
    <t>Bills Discounting 10</t>
  </si>
  <si>
    <t>UNSECURED BID BOND LIMIT</t>
  </si>
  <si>
    <t>SLC</t>
  </si>
  <si>
    <t>SIGHT LETTERS OF CREDIT</t>
  </si>
  <si>
    <t>TOTAL BILLS DISCOUNTING</t>
  </si>
  <si>
    <t>TDL</t>
  </si>
  <si>
    <t>TOTAL DEMAND LOAN LIMIT</t>
  </si>
  <si>
    <t>TL</t>
  </si>
  <si>
    <t>TOTAL LIMITS</t>
  </si>
  <si>
    <t>TLC</t>
  </si>
  <si>
    <t>TOTAL LETTERS OF CREDIT LIMIT</t>
  </si>
  <si>
    <t>TLG</t>
  </si>
  <si>
    <t>TOTAL GUARANTEE LIMIT</t>
  </si>
  <si>
    <t>TLL</t>
  </si>
  <si>
    <t>TERM LOAN LIMIT</t>
  </si>
  <si>
    <t>TOL</t>
  </si>
  <si>
    <t>TOTAL OVERDRAFT LIMIT</t>
  </si>
  <si>
    <t>TTL</t>
  </si>
  <si>
    <t>TOTAL TERM LOAN LIMIT</t>
  </si>
  <si>
    <t>ULC</t>
  </si>
  <si>
    <t>USANCE LETTERS OF CREDIT</t>
  </si>
  <si>
    <t>ULCL</t>
  </si>
  <si>
    <t>USANCE LETTERS OF CREDIT &gt;180 DAYS</t>
  </si>
  <si>
    <t>ULCS</t>
  </si>
  <si>
    <t>USANCE LETTERS OF CREDIT &lt;180 DAYS</t>
  </si>
  <si>
    <t>IPF1</t>
  </si>
  <si>
    <t>Insurance Premium Finance 1</t>
  </si>
  <si>
    <t>IPF2</t>
  </si>
  <si>
    <t>Insurance Premium Finance 2</t>
  </si>
  <si>
    <t>IPF3</t>
  </si>
  <si>
    <t>Insurance Premium Finance 3</t>
  </si>
  <si>
    <t>IPF4</t>
  </si>
  <si>
    <t>Insurance Premium Finance 4</t>
  </si>
  <si>
    <t>IPF5</t>
  </si>
  <si>
    <t>Insurance Premium Finance 5</t>
  </si>
  <si>
    <t>IPF6</t>
  </si>
  <si>
    <t>Insurance Premium Finance 6</t>
  </si>
  <si>
    <t>IPF7</t>
  </si>
  <si>
    <t>Insurance Premium Finance 7</t>
  </si>
  <si>
    <t>IPF8</t>
  </si>
  <si>
    <t>Insurance Premium Finance 8</t>
  </si>
  <si>
    <t>IPF9</t>
  </si>
  <si>
    <t>Insurance Premium Finance 9</t>
  </si>
  <si>
    <t>IPF10</t>
  </si>
  <si>
    <t>Insurance Premium Finance 10</t>
  </si>
  <si>
    <t>HP1</t>
  </si>
  <si>
    <t>Hire Purchase 1</t>
  </si>
  <si>
    <t>HP2</t>
  </si>
  <si>
    <t>Hire Purchase 2</t>
  </si>
  <si>
    <t>HP3</t>
  </si>
  <si>
    <t>Hire Purchase 3</t>
  </si>
  <si>
    <t>HP4</t>
  </si>
  <si>
    <t>Hire Purchase 4</t>
  </si>
  <si>
    <t>HP5</t>
  </si>
  <si>
    <t>Hire Purchase 5</t>
  </si>
  <si>
    <t>HP6</t>
  </si>
  <si>
    <t>Hire Purchase 6</t>
  </si>
  <si>
    <t>HP7</t>
  </si>
  <si>
    <t>Hire Purchase 7</t>
  </si>
  <si>
    <t>HP8</t>
  </si>
  <si>
    <t>Hire Purchase 8</t>
  </si>
  <si>
    <t>HP9</t>
  </si>
  <si>
    <t>Hire Purchase 9</t>
  </si>
  <si>
    <t>Hire Purchase 10</t>
  </si>
  <si>
    <t>TL1</t>
  </si>
  <si>
    <t>Term Loan 1</t>
  </si>
  <si>
    <t>TL2</t>
  </si>
  <si>
    <t>Term Loan 2</t>
  </si>
  <si>
    <t>TL3</t>
  </si>
  <si>
    <t>Term Loan 3</t>
  </si>
  <si>
    <t>TL4</t>
  </si>
  <si>
    <t>Term Loan 4</t>
  </si>
  <si>
    <t>TL5</t>
  </si>
  <si>
    <t>Term Loan 5</t>
  </si>
  <si>
    <t>TL6</t>
  </si>
  <si>
    <t>Term Loan 6</t>
  </si>
  <si>
    <t>TL7</t>
  </si>
  <si>
    <t>Term Loan 7</t>
  </si>
  <si>
    <t>TL8</t>
  </si>
  <si>
    <t>Term Loan 8</t>
  </si>
  <si>
    <t>TL9</t>
  </si>
  <si>
    <t>Term Loan 9</t>
  </si>
  <si>
    <t>TL10</t>
  </si>
  <si>
    <t>Term Loan 10</t>
  </si>
  <si>
    <t>OD1</t>
  </si>
  <si>
    <t>Overdraft Limit 1</t>
  </si>
  <si>
    <t>OD2</t>
  </si>
  <si>
    <t>Overdraft Limit 2</t>
  </si>
  <si>
    <t>OD3</t>
  </si>
  <si>
    <t>Overdraft Limit 3</t>
  </si>
  <si>
    <t>OD4</t>
  </si>
  <si>
    <t>Overdraft Limit 4</t>
  </si>
  <si>
    <t>OD5</t>
  </si>
  <si>
    <t>Overdraft Limit 5</t>
  </si>
  <si>
    <t>OD6</t>
  </si>
  <si>
    <t>Overdraft Limit 6</t>
  </si>
  <si>
    <t>OD7</t>
  </si>
  <si>
    <t>Overdraft Limit 7</t>
  </si>
  <si>
    <t>OD8</t>
  </si>
  <si>
    <t>Overdraft Limit 8</t>
  </si>
  <si>
    <t>OD9</t>
  </si>
  <si>
    <t>Overdraft Limit 9</t>
  </si>
  <si>
    <t>OD10</t>
  </si>
  <si>
    <t>Overdraft Limit 10</t>
  </si>
  <si>
    <t>LC1</t>
  </si>
  <si>
    <t>Letter of Credit 1</t>
  </si>
  <si>
    <t>LC2</t>
  </si>
  <si>
    <t>Letter of Credit 2</t>
  </si>
  <si>
    <t>LC3</t>
  </si>
  <si>
    <t>Letter of Credit 3</t>
  </si>
  <si>
    <t>LC4</t>
  </si>
  <si>
    <t>Letter of Credit 4</t>
  </si>
  <si>
    <t>LC5</t>
  </si>
  <si>
    <t>Letter of Credit 5</t>
  </si>
  <si>
    <t>LC6</t>
  </si>
  <si>
    <t>Letter of Credit 6</t>
  </si>
  <si>
    <t>LC7</t>
  </si>
  <si>
    <t>Letter of Credit 7</t>
  </si>
  <si>
    <t>AVBIL</t>
  </si>
  <si>
    <t>BILL AVAILISATION LIMIT</t>
  </si>
  <si>
    <t>BDL</t>
  </si>
  <si>
    <t>BILLS DRAWEE LIMITS</t>
  </si>
  <si>
    <t>DEMAND LOAN LIMIT</t>
  </si>
  <si>
    <t>FBD</t>
  </si>
  <si>
    <t>FOREIGN BILLS DISCOUNTING</t>
  </si>
  <si>
    <t>FCG</t>
  </si>
  <si>
    <t>FOREIGN CURRENCY GUARANTEE</t>
  </si>
  <si>
    <t>FCOD</t>
  </si>
  <si>
    <t>FOREIGN CURRENCY OVERDRAFT LIMIT</t>
  </si>
  <si>
    <t>FDL</t>
  </si>
  <si>
    <t>FOREIGN CURRENCY DEMAND LOAN LIMIT</t>
  </si>
  <si>
    <t>FL</t>
  </si>
  <si>
    <t>FUNDED LIMITS</t>
  </si>
  <si>
    <t>FTL</t>
  </si>
  <si>
    <t>FOREIGN CURRENCY TERM LOAN LIMIT</t>
  </si>
  <si>
    <t>FXL</t>
  </si>
  <si>
    <t>FX LIMIT</t>
  </si>
  <si>
    <t>GDL</t>
  </si>
  <si>
    <t>GROUP DEMAND LOAN LIMIT</t>
  </si>
  <si>
    <t>GLC</t>
  </si>
  <si>
    <t>GROUP LETTERS OF CREDIT LIMIT</t>
  </si>
  <si>
    <t>GOL</t>
  </si>
  <si>
    <t>GROUP OVERDRAFT LIMIT</t>
  </si>
  <si>
    <t>GROUP EXPOSURE</t>
  </si>
  <si>
    <t>GTL</t>
  </si>
  <si>
    <t>GROUP TERM LOAN LIMIT</t>
  </si>
  <si>
    <t>HP</t>
  </si>
  <si>
    <t>HIRE PURCHASE LOAN LIMIT</t>
  </si>
  <si>
    <t>IPFL</t>
  </si>
  <si>
    <t>IPF LIMIT</t>
  </si>
  <si>
    <t>LBD</t>
  </si>
  <si>
    <t>LOCAL BILLS DISCOUNTING</t>
  </si>
  <si>
    <t>LETTERS  OF CREDIT</t>
  </si>
  <si>
    <t>LCG</t>
  </si>
  <si>
    <t>LOCAL CURRENCY GUARANTEE</t>
  </si>
  <si>
    <t>LCOD</t>
  </si>
  <si>
    <t>LOCAL CURRENCY OVERDRAFT LIMIT</t>
  </si>
  <si>
    <t>LDL</t>
  </si>
  <si>
    <t>LOCAL CURRENCY DEMAND LOAN LIMIT</t>
  </si>
  <si>
    <t>LG</t>
  </si>
  <si>
    <t>GUARANTEE LIMIT</t>
  </si>
  <si>
    <t>LTL</t>
  </si>
  <si>
    <t>LOCAL CURRENCY TERM LOAN LIMIT</t>
  </si>
  <si>
    <t>NFL</t>
  </si>
  <si>
    <t>NON FUNDED LIMITS</t>
  </si>
  <si>
    <t>OBD</t>
  </si>
  <si>
    <t>BILLS DISCOUNTING LIMIT</t>
  </si>
  <si>
    <t>OD</t>
  </si>
  <si>
    <t>OVERDRAFT LIMIT</t>
  </si>
  <si>
    <t>OL</t>
  </si>
  <si>
    <t>OVERALL LIMIT</t>
  </si>
  <si>
    <t>PARENT LIMIT</t>
  </si>
  <si>
    <t>RHP</t>
  </si>
  <si>
    <t>REVOLVING HIRE PURCHASE LOAN LIMIT</t>
  </si>
  <si>
    <t>G1</t>
  </si>
  <si>
    <t>FINANCIAL SECURITIES - TREASURY</t>
  </si>
  <si>
    <t>D1</t>
  </si>
  <si>
    <t>DEPOSITS</t>
  </si>
  <si>
    <t>V2</t>
  </si>
  <si>
    <t>AIRCRAFT</t>
  </si>
  <si>
    <t>O4</t>
  </si>
  <si>
    <t>ASSIGNMENTS</t>
  </si>
  <si>
    <t>O3</t>
  </si>
  <si>
    <t>COUNTERINDEMNITIES</t>
  </si>
  <si>
    <t>V1</t>
  </si>
  <si>
    <t>MOTOR VEHICLES</t>
  </si>
  <si>
    <t>I1</t>
  </si>
  <si>
    <t>FINACIAL SECURITIES - EQUITIES</t>
  </si>
  <si>
    <t>P1</t>
  </si>
  <si>
    <t>LIFE INSURANCE</t>
  </si>
  <si>
    <t>O2</t>
  </si>
  <si>
    <t>GUARANTEES &amp; UNDERTAKINGS</t>
  </si>
  <si>
    <t>O1</t>
  </si>
  <si>
    <t>M1</t>
  </si>
  <si>
    <t>U1</t>
  </si>
  <si>
    <t>FINANCIAL SECURITIES - UNIT TRUST</t>
  </si>
  <si>
    <t>O23</t>
  </si>
  <si>
    <t>STANDBY LETTER OF CREDIT (SBLC)</t>
  </si>
  <si>
    <t>P11</t>
  </si>
  <si>
    <t>EQUITIES</t>
  </si>
  <si>
    <t>BONDS</t>
  </si>
  <si>
    <t>U11</t>
  </si>
  <si>
    <t>UNIT TRUSTS</t>
  </si>
  <si>
    <t>V11</t>
  </si>
  <si>
    <t>NEW MOTOR VEHICLE</t>
  </si>
  <si>
    <t>V12</t>
  </si>
  <si>
    <t>USED MOTOR VEHICLE</t>
  </si>
  <si>
    <t>O31</t>
  </si>
  <si>
    <t>SINGLE-TRAN COUNTERINDEMNITY</t>
  </si>
  <si>
    <t>O32</t>
  </si>
  <si>
    <t>OMNIBUS COUNTERINDEMNITY</t>
  </si>
  <si>
    <t>O41</t>
  </si>
  <si>
    <t>LEASE RENTALS</t>
  </si>
  <si>
    <t>O22</t>
  </si>
  <si>
    <t>UNDERTAKINGS</t>
  </si>
  <si>
    <t>O21</t>
  </si>
  <si>
    <t>O11</t>
  </si>
  <si>
    <t>M11</t>
  </si>
  <si>
    <t>NEW MACHINERY</t>
  </si>
  <si>
    <t>I12</t>
  </si>
  <si>
    <t>UNDEVELOPED</t>
  </si>
  <si>
    <t>I11</t>
  </si>
  <si>
    <t>DEVELOPED</t>
  </si>
  <si>
    <t>G12</t>
  </si>
  <si>
    <t>G11</t>
  </si>
  <si>
    <t>TREASURY BONDS</t>
  </si>
  <si>
    <t>D11</t>
  </si>
  <si>
    <t>M12</t>
  </si>
  <si>
    <t>USED MACHINERY</t>
  </si>
  <si>
    <t>V23</t>
  </si>
  <si>
    <t>LARGE AIRCRAFT</t>
  </si>
  <si>
    <t>V22</t>
  </si>
  <si>
    <t>LIGHT AIRCRAFT</t>
  </si>
  <si>
    <t>O42</t>
  </si>
  <si>
    <t>BOOK DEBTS</t>
  </si>
  <si>
    <t>V21</t>
  </si>
  <si>
    <t>HELICOPTER</t>
  </si>
  <si>
    <t>Gulf</t>
  </si>
  <si>
    <t>Australia</t>
  </si>
  <si>
    <t>North America</t>
  </si>
  <si>
    <t>South America</t>
  </si>
  <si>
    <t>Europe</t>
  </si>
  <si>
    <t>Asia</t>
  </si>
  <si>
    <t>Africa</t>
  </si>
  <si>
    <t>BLB</t>
  </si>
  <si>
    <t>BILL BUYING</t>
  </si>
  <si>
    <t>BLS</t>
  </si>
  <si>
    <t>BILL SELLING</t>
  </si>
  <si>
    <t>CRB</t>
  </si>
  <si>
    <t>SPECIAL CHANNEL BUYING</t>
  </si>
  <si>
    <t>CRS</t>
  </si>
  <si>
    <t>SPECIAL CHANNEL SELLING</t>
  </si>
  <si>
    <t>STD</t>
  </si>
  <si>
    <t>MEAN / STANDARD / NOTIONAL RATE</t>
  </si>
  <si>
    <t>TTB</t>
  </si>
  <si>
    <t>TT BUYING</t>
  </si>
  <si>
    <t>TCB</t>
  </si>
  <si>
    <t>TC BUYING</t>
  </si>
  <si>
    <t>TC SELLING</t>
  </si>
  <si>
    <t>CNS</t>
  </si>
  <si>
    <t>CURRENCY SELLING</t>
  </si>
  <si>
    <t>TT SELLING RATE</t>
  </si>
  <si>
    <t>CBK RATE CODE</t>
  </si>
  <si>
    <t>CNB</t>
  </si>
  <si>
    <t>CURRENCY BUYING</t>
  </si>
  <si>
    <t>ORTGS</t>
  </si>
  <si>
    <t>OUTGONG RTGS</t>
  </si>
  <si>
    <t>ACB</t>
  </si>
  <si>
    <t>AVALISED COLLN BILLS</t>
  </si>
  <si>
    <t>OUTT</t>
  </si>
  <si>
    <t>OUTGOING TT SPOT VALUE</t>
  </si>
  <si>
    <t>FXTT</t>
  </si>
  <si>
    <t>OUTGOING TT FXB</t>
  </si>
  <si>
    <t>INC</t>
  </si>
  <si>
    <t>INCOMING TT</t>
  </si>
  <si>
    <t>FIOR1</t>
  </si>
  <si>
    <t>FIN INSTITUTION OUTGONG RTGS</t>
  </si>
  <si>
    <t>FIOR2</t>
  </si>
  <si>
    <t>FIN INSTITUTION OUTWARD REMITTANCE</t>
  </si>
  <si>
    <t>FICB1</t>
  </si>
  <si>
    <t>FI IMPORT LC BILL - SIGHT</t>
  </si>
  <si>
    <t>FICB2</t>
  </si>
  <si>
    <t>FI IMPORT LC BILL - USANCE</t>
  </si>
  <si>
    <t>FIFBD</t>
  </si>
  <si>
    <t>FI FGN BILLS DISCOUNTED</t>
  </si>
  <si>
    <t>BRISK</t>
  </si>
  <si>
    <t>OUTGOING TT BRISK</t>
  </si>
  <si>
    <t>FIIR1</t>
  </si>
  <si>
    <t>FIN INSTITUTION INCOMING RTGS</t>
  </si>
  <si>
    <t>FIIR2</t>
  </si>
  <si>
    <t>FIN INSTITUTION INCOMING TT</t>
  </si>
  <si>
    <t>FEXB3</t>
  </si>
  <si>
    <t>EXPORT LC CONTROL BILLS SIGHT</t>
  </si>
  <si>
    <t>FEXB4</t>
  </si>
  <si>
    <t>EXPORT LC CONTROL BILLS USANCE</t>
  </si>
  <si>
    <t>FEXB1</t>
  </si>
  <si>
    <t>EXPORT CONFIRMED LC BILLS SIGHT</t>
  </si>
  <si>
    <t>FEXB2</t>
  </si>
  <si>
    <t>EXPORT CONFIRMED LC BILLS USANCE</t>
  </si>
  <si>
    <t>IEXB1</t>
  </si>
  <si>
    <t>EXPORT LC BILL INLAND SIGHT</t>
  </si>
  <si>
    <t>IEXB2</t>
  </si>
  <si>
    <t>EXPORT LC BILL  INLAND USANCE</t>
  </si>
  <si>
    <t>OUTT2</t>
  </si>
  <si>
    <t>OUTGOING TT EARLIER VALUE</t>
  </si>
  <si>
    <t>FTCS</t>
  </si>
  <si>
    <t>FCY TC SALE</t>
  </si>
  <si>
    <t>FTCP</t>
  </si>
  <si>
    <t>FCY TC PURCHASE</t>
  </si>
  <si>
    <t>FLCB1</t>
  </si>
  <si>
    <t>IMPORT LC BILL - SIGHT</t>
  </si>
  <si>
    <t>FLCB2</t>
  </si>
  <si>
    <t>IMPORT LC BILL - USANCE</t>
  </si>
  <si>
    <t>ILCB1</t>
  </si>
  <si>
    <t>INLAND LC BILLS  - SIGHT</t>
  </si>
  <si>
    <t>ILCB2</t>
  </si>
  <si>
    <t>ILAND LC BILLS - USANCE</t>
  </si>
  <si>
    <t>IIBC1</t>
  </si>
  <si>
    <t>ILAND DOC COLL - SIGHT</t>
  </si>
  <si>
    <t>IIBC2</t>
  </si>
  <si>
    <t>ILND DOC COLL - USANCE</t>
  </si>
  <si>
    <t>FIBC1</t>
  </si>
  <si>
    <t>IMPORT DOC COLL-SIGHT</t>
  </si>
  <si>
    <t>FIBC2</t>
  </si>
  <si>
    <t>IMPORT DOC COLL -  USANCE</t>
  </si>
  <si>
    <t>IOBC1</t>
  </si>
  <si>
    <t>ILAND OUTWARD COLL-SIGHT</t>
  </si>
  <si>
    <t>IOBC2</t>
  </si>
  <si>
    <t>FOBC1</t>
  </si>
  <si>
    <t>EXP DOC COLL - SIGHT</t>
  </si>
  <si>
    <t>FOBC2</t>
  </si>
  <si>
    <t>EXP DOC COLL - USANCE</t>
  </si>
  <si>
    <t>ICLE</t>
  </si>
  <si>
    <t>ILND OUTWARD CLEAN COLLN</t>
  </si>
  <si>
    <t>FCLE</t>
  </si>
  <si>
    <t>FGN OUTWARD CLEAN COLLN</t>
  </si>
  <si>
    <t>ICLI</t>
  </si>
  <si>
    <t>ILND INWARD CLEAN COLLN9</t>
  </si>
  <si>
    <t>FCLI</t>
  </si>
  <si>
    <t>FGN INWARD CLEAN COLLN</t>
  </si>
  <si>
    <t>ICLP</t>
  </si>
  <si>
    <t>INLAND CLEAN COLL PURCHASED</t>
  </si>
  <si>
    <t>FLCP</t>
  </si>
  <si>
    <t>FOREIGN COLLN PURHCASED</t>
  </si>
  <si>
    <t>IBD</t>
  </si>
  <si>
    <t>ILAND BILLS DISCOUNTED</t>
  </si>
  <si>
    <t>FGN BILLS DISCOUNTED</t>
  </si>
  <si>
    <t>CLP</t>
  </si>
  <si>
    <t>FGN CLEAN COLLN PURCHASED</t>
  </si>
  <si>
    <t>IRTGS</t>
  </si>
  <si>
    <t>INCOMING RTGS</t>
  </si>
  <si>
    <t>9999</t>
  </si>
  <si>
    <t>1137</t>
  </si>
  <si>
    <t xml:space="preserve">WHEAT                                             </t>
  </si>
  <si>
    <t>1138</t>
  </si>
  <si>
    <t xml:space="preserve">RMG WOOL                                          </t>
  </si>
  <si>
    <t>1116</t>
  </si>
  <si>
    <t xml:space="preserve">SILVER                                            </t>
  </si>
  <si>
    <t>1117</t>
  </si>
  <si>
    <t xml:space="preserve">SOFTWARE INDUSTRY                                 </t>
  </si>
  <si>
    <t>1118</t>
  </si>
  <si>
    <t xml:space="preserve">HARDWARE-BILDING                                  </t>
  </si>
  <si>
    <t>1119</t>
  </si>
  <si>
    <t xml:space="preserve">COMPUTER SOFTWARE                                 </t>
  </si>
  <si>
    <t>1120</t>
  </si>
  <si>
    <t xml:space="preserve">SPARES                                            </t>
  </si>
  <si>
    <t>1121</t>
  </si>
  <si>
    <t xml:space="preserve">SPORT GOODS - EQUIPMENTS                          </t>
  </si>
  <si>
    <t>1122</t>
  </si>
  <si>
    <t xml:space="preserve">STATIONERY ITEMS                                  </t>
  </si>
  <si>
    <t>1123</t>
  </si>
  <si>
    <t xml:space="preserve">STEEL - IGNOTS                                    </t>
  </si>
  <si>
    <t>1124</t>
  </si>
  <si>
    <t xml:space="preserve">STORES SUPPLIED TO SHIPS                          </t>
  </si>
  <si>
    <t>1125</t>
  </si>
  <si>
    <t xml:space="preserve">TEA                                               </t>
  </si>
  <si>
    <t>1126</t>
  </si>
  <si>
    <t xml:space="preserve">RMG OF OTHER TEXTILE MATERIAL                     </t>
  </si>
  <si>
    <t>1127</t>
  </si>
  <si>
    <t xml:space="preserve">TILES                                             </t>
  </si>
  <si>
    <t>1128</t>
  </si>
  <si>
    <t xml:space="preserve">BICYCLE COMPONENTS                                </t>
  </si>
  <si>
    <t>1129</t>
  </si>
  <si>
    <t xml:space="preserve">TOBACCO                                           </t>
  </si>
  <si>
    <t>1130</t>
  </si>
  <si>
    <t xml:space="preserve">MACHINE TOOLS - MACHINERY AND INSTRUMENTS         </t>
  </si>
  <si>
    <t>1131</t>
  </si>
  <si>
    <t xml:space="preserve">TRACTORS                                          </t>
  </si>
  <si>
    <t>1132</t>
  </si>
  <si>
    <t xml:space="preserve">TUBES                                             </t>
  </si>
  <si>
    <t>1088</t>
  </si>
  <si>
    <t xml:space="preserve">HOSIERY ITEM                                      </t>
  </si>
  <si>
    <t>1089</t>
  </si>
  <si>
    <t xml:space="preserve">INVISIBLES                                        </t>
  </si>
  <si>
    <t>1090</t>
  </si>
  <si>
    <t>IRON - STEEL BAR/TOD ETC - FERRO ALLOY MGF NON FER</t>
  </si>
  <si>
    <t>1091</t>
  </si>
  <si>
    <t xml:space="preserve">JUTE MFGS EXCL FLOOR COVERINGS                    </t>
  </si>
  <si>
    <t>1092</t>
  </si>
  <si>
    <t xml:space="preserve">LEATHER - MANUFACTURES                            </t>
  </si>
  <si>
    <t>1093</t>
  </si>
  <si>
    <t xml:space="preserve">TEXTILE - OTHER MACHINERY                         </t>
  </si>
  <si>
    <t>1094</t>
  </si>
  <si>
    <t xml:space="preserve">MARINE PRODUCTS                                   </t>
  </si>
  <si>
    <t>1095</t>
  </si>
  <si>
    <t xml:space="preserve">MACHINERY - SPARES                                </t>
  </si>
  <si>
    <t>1096</t>
  </si>
  <si>
    <t xml:space="preserve">MEAT - PREPARATIONS                               </t>
  </si>
  <si>
    <t>1097</t>
  </si>
  <si>
    <t xml:space="preserve">MEDICAL INSTR.- MACHINERY                         </t>
  </si>
  <si>
    <t>1098</t>
  </si>
  <si>
    <t xml:space="preserve">MAGAZINES - BOOKS                                 </t>
  </si>
  <si>
    <t>1099</t>
  </si>
  <si>
    <t xml:space="preserve">OIL-CRUDE PETROL AND PETROLEUM                    </t>
  </si>
  <si>
    <t>1100</t>
  </si>
  <si>
    <t xml:space="preserve">OIL-EDIBLE                                        </t>
  </si>
  <si>
    <t>1101</t>
  </si>
  <si>
    <t xml:space="preserve">OIL-NON EDIBLE                                    </t>
  </si>
  <si>
    <t>1045</t>
  </si>
  <si>
    <t xml:space="preserve">CHEMICALS                                         </t>
  </si>
  <si>
    <t>1046</t>
  </si>
  <si>
    <t xml:space="preserve">MANUFACTURE OF METALS                             </t>
  </si>
  <si>
    <t>1047</t>
  </si>
  <si>
    <t xml:space="preserve">PROJECT GOODS                                     </t>
  </si>
  <si>
    <t>1048</t>
  </si>
  <si>
    <t xml:space="preserve">RESIDUAL ENGG GOODS                               </t>
  </si>
  <si>
    <t>1049</t>
  </si>
  <si>
    <t xml:space="preserve">MISC MFG -THOSE NOT ALLOTED ANY CODE              </t>
  </si>
  <si>
    <t>1050</t>
  </si>
  <si>
    <t xml:space="preserve">CLOTH                                             </t>
  </si>
  <si>
    <t>1051</t>
  </si>
  <si>
    <t xml:space="preserve">COFFEE                                            </t>
  </si>
  <si>
    <t>1052</t>
  </si>
  <si>
    <t xml:space="preserve">COIR AND COIR MANUFACTURES                        </t>
  </si>
  <si>
    <t>1053</t>
  </si>
  <si>
    <t xml:space="preserve">COMPUTER HARDWARE                                 </t>
  </si>
  <si>
    <t xml:space="preserve">MISC PROCESSED ITEMS                              </t>
  </si>
  <si>
    <t xml:space="preserve">SPIRIT AND BEVERAGES                              </t>
  </si>
  <si>
    <t xml:space="preserve">GROUNDNUT                                         </t>
  </si>
  <si>
    <t xml:space="preserve">CEMENT                                            </t>
  </si>
  <si>
    <t xml:space="preserve">CASHEW NUT SHELL LIQUID                           </t>
  </si>
  <si>
    <t xml:space="preserve">SESAME - NIGER SEEDS                              </t>
  </si>
  <si>
    <t xml:space="preserve">RMG SILK                                          </t>
  </si>
  <si>
    <t xml:space="preserve">RMG MAN MADE FIBRES                               </t>
  </si>
  <si>
    <t xml:space="preserve">MADE MADE YARN FABRICS MADE UPS                   </t>
  </si>
  <si>
    <t xml:space="preserve">MICA                                              </t>
  </si>
  <si>
    <t xml:space="preserve">FERRO ALLOYS                                      </t>
  </si>
  <si>
    <t xml:space="preserve">SHELLAC                                           </t>
  </si>
  <si>
    <t xml:space="preserve">PROCESSED MINERALS                                </t>
  </si>
  <si>
    <t>1033</t>
  </si>
  <si>
    <t xml:space="preserve">GUERGAM MEALS                                     </t>
  </si>
  <si>
    <t>1034</t>
  </si>
  <si>
    <t xml:space="preserve">CHEMICAL - ALLIED PROD.                           </t>
  </si>
  <si>
    <t>1035</t>
  </si>
  <si>
    <t xml:space="preserve">PRIMARY AND SEMI-FINISHED IRON - STEEL            </t>
  </si>
  <si>
    <t>1036</t>
  </si>
  <si>
    <t xml:space="preserve">MAN MADE STAPE FIBRE                              </t>
  </si>
  <si>
    <t xml:space="preserve">COTTON YARN FABRICS MADEUPS ETC.                  </t>
  </si>
  <si>
    <t xml:space="preserve">PAPER / WOOD PRODUCTS                             </t>
  </si>
  <si>
    <t xml:space="preserve">UTENSILS- STAINLESS STEEL                         </t>
  </si>
  <si>
    <t xml:space="preserve">UTENSILS- GLASS - CERAMICS                        </t>
  </si>
  <si>
    <t xml:space="preserve">WOOD - LOG                                        </t>
  </si>
  <si>
    <t xml:space="preserve">MARBLE - SLAB                                     </t>
  </si>
  <si>
    <t xml:space="preserve">POLYACETAL RESIN                                  </t>
  </si>
  <si>
    <t xml:space="preserve">OTHER CEREALS                                     </t>
  </si>
  <si>
    <t xml:space="preserve">PULSES                                            </t>
  </si>
  <si>
    <t xml:space="preserve">PROCESSED FRUITS AND JUICES                       </t>
  </si>
  <si>
    <t xml:space="preserve">CASHEWNUTS                                        </t>
  </si>
  <si>
    <t xml:space="preserve">CASHEW                                            </t>
  </si>
  <si>
    <t xml:space="preserve">HORTICULTURE PRODUCTS                             </t>
  </si>
  <si>
    <t xml:space="preserve">VEGETABLES AND FRUITS                             </t>
  </si>
  <si>
    <t xml:space="preserve">SUGAR AND MOLASES                                 </t>
  </si>
  <si>
    <t xml:space="preserve">SPICES                                            </t>
  </si>
  <si>
    <t xml:space="preserve">OIL MEALS                                         </t>
  </si>
  <si>
    <t xml:space="preserve">   .</t>
  </si>
  <si>
    <t xml:space="preserve">AGRICULTURAL PRODUCT                              </t>
  </si>
  <si>
    <t xml:space="preserve">CARS                                              </t>
  </si>
  <si>
    <t>1102</t>
  </si>
  <si>
    <t xml:space="preserve">OPTIC PARTS                                       </t>
  </si>
  <si>
    <t>1103</t>
  </si>
  <si>
    <t xml:space="preserve">PAINTS - PIGMENTS                                 </t>
  </si>
  <si>
    <t>1104</t>
  </si>
  <si>
    <t xml:space="preserve">PELLETS                                           </t>
  </si>
  <si>
    <t>1105</t>
  </si>
  <si>
    <t xml:space="preserve">PHARM - COSMETICS                                 </t>
  </si>
  <si>
    <t>1106</t>
  </si>
  <si>
    <t xml:space="preserve">PLASTIC - LENOLEUM PRODUCTS                       </t>
  </si>
  <si>
    <t>1107</t>
  </si>
  <si>
    <t xml:space="preserve">BOOKS - PERIODICALS                               </t>
  </si>
  <si>
    <t>1108</t>
  </si>
  <si>
    <t xml:space="preserve">PLASTIC - TOYS                                    </t>
  </si>
  <si>
    <t>1109</t>
  </si>
  <si>
    <t xml:space="preserve">POLYETHYLENE                                      </t>
  </si>
  <si>
    <t>1110</t>
  </si>
  <si>
    <t xml:space="preserve">POULTRY HATCHERIES                                </t>
  </si>
  <si>
    <t>1111</t>
  </si>
  <si>
    <t xml:space="preserve">RUBBER MANUFACTURED PRODUCTS                      </t>
  </si>
  <si>
    <t>1112</t>
  </si>
  <si>
    <t xml:space="preserve">RICE                                              </t>
  </si>
  <si>
    <t>1113</t>
  </si>
  <si>
    <t xml:space="preserve">SANDAL WOOD - ARTICLES                            </t>
  </si>
  <si>
    <t>1114</t>
  </si>
  <si>
    <t xml:space="preserve">SAREES                                            </t>
  </si>
  <si>
    <t>1115</t>
  </si>
  <si>
    <t xml:space="preserve">NATURAL SILK YARN FABRICS MADEUPS ETC             </t>
  </si>
  <si>
    <t>1133</t>
  </si>
  <si>
    <t xml:space="preserve">TYRES - TUBES                                     </t>
  </si>
  <si>
    <t>1134</t>
  </si>
  <si>
    <t xml:space="preserve">VEGETABLES - FRUITS                               </t>
  </si>
  <si>
    <t>1135</t>
  </si>
  <si>
    <t xml:space="preserve">VEHICLE AUTOMOTIVE                                </t>
  </si>
  <si>
    <t>1136</t>
  </si>
  <si>
    <t xml:space="preserve">VEHICLES                                          </t>
  </si>
  <si>
    <t>1071</t>
  </si>
  <si>
    <t xml:space="preserve">FARM PRODUCTS                                     </t>
  </si>
  <si>
    <t>1072</t>
  </si>
  <si>
    <t xml:space="preserve">FISH                                              </t>
  </si>
  <si>
    <t>1073</t>
  </si>
  <si>
    <t xml:space="preserve">PROCESSED FOOD                                    </t>
  </si>
  <si>
    <t>1074</t>
  </si>
  <si>
    <t xml:space="preserve">FREIGHT                                           </t>
  </si>
  <si>
    <t>1075</t>
  </si>
  <si>
    <t xml:space="preserve">FRUITS                                            </t>
  </si>
  <si>
    <t>1076</t>
  </si>
  <si>
    <t xml:space="preserve">FOOTWEARS OF RUBBER CANVASS LEATHER               </t>
  </si>
  <si>
    <t>1077</t>
  </si>
  <si>
    <t xml:space="preserve">GEMS - JEWELLERY                                  </t>
  </si>
  <si>
    <t>1078</t>
  </si>
  <si>
    <t xml:space="preserve">GLASS/GLASS WARE/CERAMICS REFRA COMPONEN          </t>
  </si>
  <si>
    <t>1079</t>
  </si>
  <si>
    <t xml:space="preserve">GOLD                                              </t>
  </si>
  <si>
    <t>1080</t>
  </si>
  <si>
    <t xml:space="preserve">GRANITE CHIPS - MARBLES                           </t>
  </si>
  <si>
    <t>1081</t>
  </si>
  <si>
    <t xml:space="preserve">GARMENTS                                          </t>
  </si>
  <si>
    <t>1082</t>
  </si>
  <si>
    <t xml:space="preserve">HANDICRAFTS -EXCL HANDMADE CARPETS                </t>
  </si>
  <si>
    <t>1083</t>
  </si>
  <si>
    <t xml:space="preserve">HANDLOOM ITEMS                                    </t>
  </si>
  <si>
    <t>1084</t>
  </si>
  <si>
    <t xml:space="preserve">HIGH GRADE HCL ACID                               </t>
  </si>
  <si>
    <t>1085</t>
  </si>
  <si>
    <t xml:space="preserve">ANIMAL HORNS-HOOFS                                </t>
  </si>
  <si>
    <t>1086</t>
  </si>
  <si>
    <t xml:space="preserve">HORTICULTURE PRODUCT                              </t>
  </si>
  <si>
    <t>1087</t>
  </si>
  <si>
    <t xml:space="preserve">BASE CHEMICALS                                    </t>
  </si>
  <si>
    <t>1054</t>
  </si>
  <si>
    <t xml:space="preserve">COTTON MADE-UPS                                   </t>
  </si>
  <si>
    <t>1055</t>
  </si>
  <si>
    <t xml:space="preserve">READYMADE GARMENTS - APPS                         </t>
  </si>
  <si>
    <t>1056</t>
  </si>
  <si>
    <t xml:space="preserve">COTTON BALCS-PROCESSED                            </t>
  </si>
  <si>
    <t>1057</t>
  </si>
  <si>
    <t xml:space="preserve">COSMETIC                                          </t>
  </si>
  <si>
    <t>1058</t>
  </si>
  <si>
    <t xml:space="preserve">CYCLE - SPARES                                    </t>
  </si>
  <si>
    <t>1059</t>
  </si>
  <si>
    <t xml:space="preserve">DRIED BEACH DEMER                                 </t>
  </si>
  <si>
    <t>1060</t>
  </si>
  <si>
    <t xml:space="preserve">DRY FRUITS                                        </t>
  </si>
  <si>
    <t>1061</t>
  </si>
  <si>
    <t xml:space="preserve">DRUGS PHARMACUETICALS - FINE CHEMICALS            </t>
  </si>
  <si>
    <t>1062</t>
  </si>
  <si>
    <t xml:space="preserve">DIESEL ENGINES - SPARES                           </t>
  </si>
  <si>
    <t xml:space="preserve">DYES/ INTERMEDIATES - COAL TAR CHEMICALS          </t>
  </si>
  <si>
    <t>1064</t>
  </si>
  <si>
    <t xml:space="preserve">EGGS                                              </t>
  </si>
  <si>
    <t>1065</t>
  </si>
  <si>
    <t xml:space="preserve">ELASTIC                                           </t>
  </si>
  <si>
    <t>1066</t>
  </si>
  <si>
    <t xml:space="preserve">AUTOMOBILE PARTS                                  </t>
  </si>
  <si>
    <t>1067</t>
  </si>
  <si>
    <t xml:space="preserve">ELECTRONIC GOODS                                  </t>
  </si>
  <si>
    <t>1068</t>
  </si>
  <si>
    <t xml:space="preserve">ELECTRICAL GOODS-INSTRUMT                         </t>
  </si>
  <si>
    <t>1069</t>
  </si>
  <si>
    <t xml:space="preserve">ENGINEERING GOODS                                 </t>
  </si>
  <si>
    <t>1070</t>
  </si>
  <si>
    <t xml:space="preserve">FABRICS                                           </t>
  </si>
  <si>
    <t>1037</t>
  </si>
  <si>
    <t xml:space="preserve">COAL                                              </t>
  </si>
  <si>
    <t>1038</t>
  </si>
  <si>
    <t xml:space="preserve">PETROLUM PRODUCTS                                 </t>
  </si>
  <si>
    <t>1039</t>
  </si>
  <si>
    <t xml:space="preserve">CASTOR OIL                                        </t>
  </si>
  <si>
    <t>1040</t>
  </si>
  <si>
    <t xml:space="preserve">INORGANIC/ORGANIC/AGRO CHEMICALS                  </t>
  </si>
  <si>
    <t>1041</t>
  </si>
  <si>
    <t xml:space="preserve">PAINTS/ENAMALS/VARNISHES                          </t>
  </si>
  <si>
    <t>1042</t>
  </si>
  <si>
    <t xml:space="preserve">WOOLEN YARN FABRICS MADEUPS ETC                   </t>
  </si>
  <si>
    <t>1043</t>
  </si>
  <si>
    <t xml:space="preserve">ALUMINIUM OTHER THAN PRODUCTS                     </t>
  </si>
  <si>
    <t>1044</t>
  </si>
  <si>
    <t xml:space="preserve">NON FERRUS METALS                                 </t>
  </si>
  <si>
    <t>CFR</t>
  </si>
  <si>
    <t>COST AND FREIGHT</t>
  </si>
  <si>
    <t>COST PAID TO</t>
  </si>
  <si>
    <t>CIP</t>
  </si>
  <si>
    <t>COST AND INSURANCE</t>
  </si>
  <si>
    <t>COST INSURANCE AND FREIGHT</t>
  </si>
  <si>
    <t>DAF</t>
  </si>
  <si>
    <t>DELIVERED AT FRONTIER</t>
  </si>
  <si>
    <t>DDP</t>
  </si>
  <si>
    <t>DELIVERED DUTY PAID</t>
  </si>
  <si>
    <t>DDU</t>
  </si>
  <si>
    <t>DELIVERED DUTY UNPAID</t>
  </si>
  <si>
    <t>DEQ</t>
  </si>
  <si>
    <t>DELIVERED EX QUAY</t>
  </si>
  <si>
    <t>DES</t>
  </si>
  <si>
    <t>DELIVERED EX SHIP</t>
  </si>
  <si>
    <t>EXW</t>
  </si>
  <si>
    <t>EX-WORKS</t>
  </si>
  <si>
    <t>FOB</t>
  </si>
  <si>
    <t>FREE ON BOARD</t>
  </si>
  <si>
    <t>FCA</t>
  </si>
  <si>
    <t>FREE CARRIER</t>
  </si>
  <si>
    <t>FAS</t>
  </si>
  <si>
    <t>FREE ALONGSIDE SHIP</t>
  </si>
  <si>
    <t>SWIFT</t>
  </si>
  <si>
    <t>TRANSFER INTO ACCOUNT</t>
  </si>
  <si>
    <t>EFT</t>
  </si>
  <si>
    <t>EMAIL</t>
  </si>
  <si>
    <t>FAX</t>
  </si>
  <si>
    <t>COURI</t>
  </si>
  <si>
    <t>AIRML</t>
  </si>
  <si>
    <t>AIR MAIL</t>
  </si>
  <si>
    <t>COUR</t>
  </si>
  <si>
    <t>WN</t>
  </si>
  <si>
    <t>WEIGHT NOTES</t>
  </si>
  <si>
    <t>TR</t>
  </si>
  <si>
    <t>TRANSPORT RECEIPT</t>
  </si>
  <si>
    <t>RR</t>
  </si>
  <si>
    <t>RAILWAY RECEIPT</t>
  </si>
  <si>
    <t>PP</t>
  </si>
  <si>
    <t>POST PARCEL RECEIPT</t>
  </si>
  <si>
    <t>PACKL</t>
  </si>
  <si>
    <t>PACKING LIST</t>
  </si>
  <si>
    <t>INV</t>
  </si>
  <si>
    <t>INVOICE</t>
  </si>
  <si>
    <t>INS</t>
  </si>
  <si>
    <t>INSURANCE CERTIFICATE</t>
  </si>
  <si>
    <t>PRONT</t>
  </si>
  <si>
    <t>PROMISORY NOTE</t>
  </si>
  <si>
    <t>COO</t>
  </si>
  <si>
    <t>CERTIFICATE OF ORIGIN</t>
  </si>
  <si>
    <t>COINV</t>
  </si>
  <si>
    <t>CONSULAR INVOICES</t>
  </si>
  <si>
    <t>CINSP</t>
  </si>
  <si>
    <t>CERTIFICATE OF INSPECTION</t>
  </si>
  <si>
    <t>BOL</t>
  </si>
  <si>
    <t>BILL OF LADING</t>
  </si>
  <si>
    <t>BOE</t>
  </si>
  <si>
    <t>BILL OF EXCHANGE</t>
  </si>
  <si>
    <t>AIRBL</t>
  </si>
  <si>
    <t>AIRWAY BILL</t>
  </si>
  <si>
    <t>PHC</t>
  </si>
  <si>
    <t>PHYTOSANITARY CERTIFICATE</t>
  </si>
  <si>
    <t>CERTIFICATE OF ANALYSIS</t>
  </si>
  <si>
    <t>COC</t>
  </si>
  <si>
    <t>CERTIFICATE OF CONFORMITY</t>
  </si>
  <si>
    <t>RCN</t>
  </si>
  <si>
    <t>ROAD CONSIGNMENT NOTE</t>
  </si>
  <si>
    <t>INSA</t>
  </si>
  <si>
    <t>INSURANCE ADVICE</t>
  </si>
  <si>
    <t>HC</t>
  </si>
  <si>
    <t>HEALTH CERTIFICATE</t>
  </si>
  <si>
    <t>FMC</t>
  </si>
  <si>
    <t>FUMIGATION CERTIFICATE</t>
  </si>
  <si>
    <t>SHA</t>
  </si>
  <si>
    <t>SHIPMENT ADVICE</t>
  </si>
  <si>
    <t>ZERO</t>
  </si>
  <si>
    <t>ZERO PERIOD TABLE CODE</t>
  </si>
  <si>
    <t>C-101</t>
  </si>
  <si>
    <t>C.9.1 - Import Goods</t>
  </si>
  <si>
    <t>C-102</t>
  </si>
  <si>
    <t>C.10.1.1.1 - Freight services Sea transport</t>
  </si>
  <si>
    <t>C-103</t>
  </si>
  <si>
    <t>C.10.1.1.2 - Freight services Air transport</t>
  </si>
  <si>
    <t>C-104</t>
  </si>
  <si>
    <t>C.10.1.1.3 - Freight services Other transport</t>
  </si>
  <si>
    <t>C-105</t>
  </si>
  <si>
    <t>C.10.1.2.1 - Passenger services Sea transport</t>
  </si>
  <si>
    <t>C-106</t>
  </si>
  <si>
    <t>C.10.1.2.2 - Passenger services Air transport</t>
  </si>
  <si>
    <t>C-107</t>
  </si>
  <si>
    <t>C.10.1.2.3 - Passenger services Other transport</t>
  </si>
  <si>
    <t>C-108</t>
  </si>
  <si>
    <t>C.10.1.3.1 - Other transport services Sea</t>
  </si>
  <si>
    <t>C-109</t>
  </si>
  <si>
    <t>C.10.1.3.2 - Other transport services Air</t>
  </si>
  <si>
    <t>C-110</t>
  </si>
  <si>
    <t>C.10.1.3.3 - Other transport services Other</t>
  </si>
  <si>
    <t>C-111</t>
  </si>
  <si>
    <t>C.10.2.1 - Travel services Business travel</t>
  </si>
  <si>
    <t>C-112</t>
  </si>
  <si>
    <t>C.10.2.2 - Travel services Personal - Health</t>
  </si>
  <si>
    <t>C-113</t>
  </si>
  <si>
    <t>C.10.2.3 - Travel services Personal - Education</t>
  </si>
  <si>
    <t>C-114</t>
  </si>
  <si>
    <t>C.10.2.4 - Travel services Personal - Other</t>
  </si>
  <si>
    <t>C-115</t>
  </si>
  <si>
    <t>C.10.3.1 - Other services Manufacturing services</t>
  </si>
  <si>
    <t>C-116</t>
  </si>
  <si>
    <t>C.10.3.2 - Other services Maintenance and repair</t>
  </si>
  <si>
    <t>C-117</t>
  </si>
  <si>
    <t>C.10.3.3 - Other services Construction</t>
  </si>
  <si>
    <t>C-118</t>
  </si>
  <si>
    <t>C.10.3.4 - Other services Insurance premiums</t>
  </si>
  <si>
    <t>C-119</t>
  </si>
  <si>
    <t>C.10.3.5 - Other services Insurance claims</t>
  </si>
  <si>
    <t>C-120</t>
  </si>
  <si>
    <t>C.10.3.6 - Other services Financial services</t>
  </si>
  <si>
    <t>C-121</t>
  </si>
  <si>
    <t>C.10.3.7 - Other services Royalties and fees</t>
  </si>
  <si>
    <t>C-209</t>
  </si>
  <si>
    <t>C.2.1.3.2 - Other transport services Air</t>
  </si>
  <si>
    <t>C-210</t>
  </si>
  <si>
    <t>C.2.1.3.3 - Other transport services Other</t>
  </si>
  <si>
    <t>C-211</t>
  </si>
  <si>
    <t>C.2.2.1 - Travel services Business travel</t>
  </si>
  <si>
    <t>C-212</t>
  </si>
  <si>
    <t>C.2.2.2 - Travel services Personal - Health</t>
  </si>
  <si>
    <t>C-213</t>
  </si>
  <si>
    <t>C.2.2.3 - Travel services Personal - Education</t>
  </si>
  <si>
    <t>C-214</t>
  </si>
  <si>
    <t>C.2.2.4 - Travel services Personal - Other</t>
  </si>
  <si>
    <t>C-215</t>
  </si>
  <si>
    <t>C.2.3.1 - Other services Manufacturing services</t>
  </si>
  <si>
    <t>C-216</t>
  </si>
  <si>
    <t>C.2.3.2 - Other services Maintenance and repair</t>
  </si>
  <si>
    <t>C-217</t>
  </si>
  <si>
    <t>C.2.3.3 - Other services Construction</t>
  </si>
  <si>
    <t>C-218</t>
  </si>
  <si>
    <t>C.2.3.4 - Other services Insurance premiums</t>
  </si>
  <si>
    <t>C-219</t>
  </si>
  <si>
    <t>C.2.3.5 - Other services Insurance claims</t>
  </si>
  <si>
    <t>C-220</t>
  </si>
  <si>
    <t>C.2.3.6 - Other services Financial services</t>
  </si>
  <si>
    <t>C-221</t>
  </si>
  <si>
    <t>C.2.3.8 - Other services Royalties and fees</t>
  </si>
  <si>
    <t>C-222</t>
  </si>
  <si>
    <t>C.2.3.9 - Other services Telecommunications</t>
  </si>
  <si>
    <t>C-223</t>
  </si>
  <si>
    <t>C.2.3.10 - Other services Computer services</t>
  </si>
  <si>
    <t>C-224</t>
  </si>
  <si>
    <t>C.2.3.11 - Other services Information services</t>
  </si>
  <si>
    <t>C-225</t>
  </si>
  <si>
    <t>C.2.3.12 - Other services Research and dev</t>
  </si>
  <si>
    <t>C-226</t>
  </si>
  <si>
    <t>C.2.3.13 - Other services Professional and mgmt</t>
  </si>
  <si>
    <t>C-227</t>
  </si>
  <si>
    <t>C.2.3.14 - Other services Tech,trd and oth bsnss</t>
  </si>
  <si>
    <t>C-228</t>
  </si>
  <si>
    <t>C.2.3.15 - Other services Aud-visual and related</t>
  </si>
  <si>
    <t>C-229</t>
  </si>
  <si>
    <t>C.2.3.16 - Other services Personal,cultural</t>
  </si>
  <si>
    <t>C-230</t>
  </si>
  <si>
    <t>C.2.3.17 - Other services Pension services</t>
  </si>
  <si>
    <t>C-231</t>
  </si>
  <si>
    <t>C.2.3.18 - Other services to fgn govts n.i.e</t>
  </si>
  <si>
    <t>C-232</t>
  </si>
  <si>
    <t>C.3.1 - Income Dividends and profit Distribution</t>
  </si>
  <si>
    <t>C-233</t>
  </si>
  <si>
    <t>C.3.2 - Income Retained earning</t>
  </si>
  <si>
    <t>C-234</t>
  </si>
  <si>
    <t>C.3.3 - Income Interest</t>
  </si>
  <si>
    <t>C-235</t>
  </si>
  <si>
    <t>C.3.4 - Income Taxes, subsidies, rent</t>
  </si>
  <si>
    <t>C-236</t>
  </si>
  <si>
    <t>C.4.1 - Remittances Compensation of employees</t>
  </si>
  <si>
    <t>C-237</t>
  </si>
  <si>
    <t>C.4.2 - Remittances Workers’ remittances</t>
  </si>
  <si>
    <t>C-238</t>
  </si>
  <si>
    <t>C.4.6 - Remittances Other personal transfers</t>
  </si>
  <si>
    <t>C-239</t>
  </si>
  <si>
    <t>C.5.1 - Transfers Development assistance</t>
  </si>
  <si>
    <t>C-240</t>
  </si>
  <si>
    <t>C.5.2 - Transfers Technical assistance</t>
  </si>
  <si>
    <t>C-241</t>
  </si>
  <si>
    <t>C.5.3 - Transfers Other grants</t>
  </si>
  <si>
    <t>C-242</t>
  </si>
  <si>
    <t>C.5.4 - Transfers Other current transfers</t>
  </si>
  <si>
    <t>C-243</t>
  </si>
  <si>
    <t>C.6.1 - Txns in claims on N.R. Dir invst equity</t>
  </si>
  <si>
    <t>C-244</t>
  </si>
  <si>
    <t>C.6.2 - Txns in claims on N.R. Portflo invst equ</t>
  </si>
  <si>
    <t>C-245</t>
  </si>
  <si>
    <t>C.6.3 - Txns in claims on N.R. Debt instrument</t>
  </si>
  <si>
    <t>C-143</t>
  </si>
  <si>
    <t>C.14.1 - Txns in claim on N.R. Dir invest equity</t>
  </si>
  <si>
    <t>C-144</t>
  </si>
  <si>
    <t>C.14.2 - Txns in claim on N.R. Portflo invst equ</t>
  </si>
  <si>
    <t>C-145</t>
  </si>
  <si>
    <t>C.14.3 - Txns in claim on N.R. Debt instruments</t>
  </si>
  <si>
    <t>C-146</t>
  </si>
  <si>
    <t>C.14.4 - Txns in claim on N.R. Long-term debt sec</t>
  </si>
  <si>
    <t>C-147</t>
  </si>
  <si>
    <t>C.14.5 - Txns in claim on N.R. Shrt-term debt sec</t>
  </si>
  <si>
    <t>C-148</t>
  </si>
  <si>
    <t>C.14.6 - Txns in claim on N.R. Opt,fut,warnt,swap</t>
  </si>
  <si>
    <t>C-149</t>
  </si>
  <si>
    <t>C.14.7 - Txns in claim on N.R. Loans, long-term</t>
  </si>
  <si>
    <t>C-150</t>
  </si>
  <si>
    <t>C.14.8 - Txns in claim on N.R. Loans, short-term</t>
  </si>
  <si>
    <t>C-151</t>
  </si>
  <si>
    <t>C.14.9 - Txns in claim on N.R. Deposits</t>
  </si>
  <si>
    <t>C-152</t>
  </si>
  <si>
    <t>C.14.1 - Txns in claim on N.R. Other equity</t>
  </si>
  <si>
    <t>C-153</t>
  </si>
  <si>
    <t>C.14.11 - Txns in claim on N.R. Trade cr and adv</t>
  </si>
  <si>
    <t>C-154</t>
  </si>
  <si>
    <t>C.14.12 - Txns in claim on N.R. Oth a/c recvble</t>
  </si>
  <si>
    <t>C-155</t>
  </si>
  <si>
    <t>C.15.1 - Txns in liab to N.R. Dir invest</t>
  </si>
  <si>
    <t>C-156</t>
  </si>
  <si>
    <t>C.15.2 - Txns in liab to N.R. Portfolio invst equ</t>
  </si>
  <si>
    <t>C-157</t>
  </si>
  <si>
    <t>C.15.3 - Txns in liab to N.R. Debt instrument</t>
  </si>
  <si>
    <t>C-158</t>
  </si>
  <si>
    <t>C.15.4 - Txns in liab to N.R. Long-term debt sec</t>
  </si>
  <si>
    <t>C-159</t>
  </si>
  <si>
    <t>C.15.5 - Txns in liab to N.R. Short-term debt sec</t>
  </si>
  <si>
    <t>C-160</t>
  </si>
  <si>
    <t>C.15.6 - Txns in liab to N.R. Opt,fut,warnt,swap</t>
  </si>
  <si>
    <t>C-161</t>
  </si>
  <si>
    <t>C.15.7 - Txns in liab to N.R. Loans, long-term</t>
  </si>
  <si>
    <t>C-162</t>
  </si>
  <si>
    <t>C.15.8 - Txns in liab to N.R. Loans, short-term</t>
  </si>
  <si>
    <t>C-163</t>
  </si>
  <si>
    <t>C.15.9 - Txns in liab to N.R. Deposits</t>
  </si>
  <si>
    <t>C-164</t>
  </si>
  <si>
    <t>C.15.1 - Txns in liab to N.R. Other equity</t>
  </si>
  <si>
    <t>C-165</t>
  </si>
  <si>
    <t>C.15.11 - Txns in liab to N.R. Trade cr and adv</t>
  </si>
  <si>
    <t>C-166</t>
  </si>
  <si>
    <t>C.15.12 - Txns in liab to N.R. Oth a/c recvble</t>
  </si>
  <si>
    <t>C-167</t>
  </si>
  <si>
    <t>C.16 -  Transfers of funds between accounts</t>
  </si>
  <si>
    <t>C-201</t>
  </si>
  <si>
    <t>C.1.1 - Export Goods</t>
  </si>
  <si>
    <t>C-202</t>
  </si>
  <si>
    <t>C.2.1.1.1 - Freight services Sea transport</t>
  </si>
  <si>
    <t>P0001</t>
  </si>
  <si>
    <t>FOREIGN INVESTMENTS</t>
  </si>
  <si>
    <t>P0002</t>
  </si>
  <si>
    <t>REPAYMENT OF LOANS</t>
  </si>
  <si>
    <t>P0003</t>
  </si>
  <si>
    <t>SALE OF ASSETS</t>
  </si>
  <si>
    <t>P0004</t>
  </si>
  <si>
    <t>ADVANCE PAYMENT AGAINST IMPORTS</t>
  </si>
  <si>
    <t>P0005</t>
  </si>
  <si>
    <t>TELECOMMUNICATION SERVICES</t>
  </si>
  <si>
    <t>P0006</t>
  </si>
  <si>
    <t>INSURANCE PREMIUMS</t>
  </si>
  <si>
    <t>P0007</t>
  </si>
  <si>
    <t>P0008</t>
  </si>
  <si>
    <t>CONSULTANCY SERVICES</t>
  </si>
  <si>
    <t>P0009</t>
  </si>
  <si>
    <t>OFFICE MAINTENANCE</t>
  </si>
  <si>
    <t>P0010</t>
  </si>
  <si>
    <t>PERSONAL GIFTS AND DONATIONS</t>
  </si>
  <si>
    <t>P0011</t>
  </si>
  <si>
    <t>PAYMENT FOR LICENSING ARRANGEMENTS</t>
  </si>
  <si>
    <t>P0012</t>
  </si>
  <si>
    <t>MAINTENANCE OF OFFICES ABROAD</t>
  </si>
  <si>
    <t>P0013</t>
  </si>
  <si>
    <t>FAMILY MAINTENANCE</t>
  </si>
  <si>
    <t>P0014</t>
  </si>
  <si>
    <t>SCHOOL FEES PAYMENT</t>
  </si>
  <si>
    <t>C-246</t>
  </si>
  <si>
    <t>C.6.4 - Txns in claims on N.R. Long-term debt sec</t>
  </si>
  <si>
    <t>C-247</t>
  </si>
  <si>
    <t>C.6.5 - Txns in claims on N.R. Shrt-term debt sec</t>
  </si>
  <si>
    <t>C-248</t>
  </si>
  <si>
    <t>C.6.6 - Txns in claims on N.R. Opt,fut,warnt,swap</t>
  </si>
  <si>
    <t>C-249</t>
  </si>
  <si>
    <t>C.6.7 - Txns in claims on N.R. Loans, long-term</t>
  </si>
  <si>
    <t>C-250</t>
  </si>
  <si>
    <t>C.6.8 - Txns in claims on N.R. Loans, short-term</t>
  </si>
  <si>
    <t>C-251</t>
  </si>
  <si>
    <t>C.6.9 - Txns in claims on N.R. Deposits</t>
  </si>
  <si>
    <t>C-252</t>
  </si>
  <si>
    <t>C.6.1 - Txns in claims on N.R. Other equity</t>
  </si>
  <si>
    <t>C-253</t>
  </si>
  <si>
    <t>C.6.11 - Txns in claims on N.R. Trade cr and adv</t>
  </si>
  <si>
    <t>C-254</t>
  </si>
  <si>
    <t>C.6.12 - Txns in claims on N.R. Oth a/c recvble</t>
  </si>
  <si>
    <t>C-255</t>
  </si>
  <si>
    <t>C.7.1 - Txns in liab to N.R. Dir invst equ</t>
  </si>
  <si>
    <t>C-256</t>
  </si>
  <si>
    <t>C.7.2 - Txns in liab to N.R. Portfolio invst equ</t>
  </si>
  <si>
    <t>C-257</t>
  </si>
  <si>
    <t>C.7.3 - Txns in liab to N.R. Debt instrument</t>
  </si>
  <si>
    <t>C-258</t>
  </si>
  <si>
    <t>C.7.4 - Txns in liab to N.R. Long-term debt sec</t>
  </si>
  <si>
    <t>C-259</t>
  </si>
  <si>
    <t>C.7.5 - Txns in liab to N.R. Short-term debt sec</t>
  </si>
  <si>
    <t>C-260</t>
  </si>
  <si>
    <t>C.7.6 - Txns in liab to N.R. Opt,fut,warnt,swap</t>
  </si>
  <si>
    <t>C-261</t>
  </si>
  <si>
    <t>C.7.7 - Txns in liab to N.R. Loans, long-term</t>
  </si>
  <si>
    <t>C-262</t>
  </si>
  <si>
    <t>C.7.8 - Txns in liab to N.R. Loans, short-term</t>
  </si>
  <si>
    <t>C-263</t>
  </si>
  <si>
    <t>C.7.9 - Txns in liab to N.R. Deposits</t>
  </si>
  <si>
    <t>C-264</t>
  </si>
  <si>
    <t>C.7.1 - Txns in liab to N.R. Other equity</t>
  </si>
  <si>
    <t>C-265</t>
  </si>
  <si>
    <t>C.7.11 - Txns in liab to N.R. Trade cr and ad</t>
  </si>
  <si>
    <t>C-266</t>
  </si>
  <si>
    <t>C.7.12 - Txns in liab to N.R. Oth a/c recvble</t>
  </si>
  <si>
    <t>C-267</t>
  </si>
  <si>
    <t>C.8 -  Transfers of funds between accounts</t>
  </si>
  <si>
    <t>C-001</t>
  </si>
  <si>
    <t>LOCAL TRANSFERS</t>
  </si>
  <si>
    <t>C-122</t>
  </si>
  <si>
    <t>C.10.3.8 - Other services Telecommunications</t>
  </si>
  <si>
    <t>C-123</t>
  </si>
  <si>
    <t>C.10.3.9 - Other services Computer services</t>
  </si>
  <si>
    <t>C-124</t>
  </si>
  <si>
    <t>C.10.3.10 - Other services Information services</t>
  </si>
  <si>
    <t>C-125</t>
  </si>
  <si>
    <t>C.10.3.11 - Other services Research and dev</t>
  </si>
  <si>
    <t>C-126</t>
  </si>
  <si>
    <t>C.10.3.12 - Other services Professional and mgmt</t>
  </si>
  <si>
    <t>C-127</t>
  </si>
  <si>
    <t>C.10.3.13 - Other services Tech,trd and oth bsnss</t>
  </si>
  <si>
    <t>C-128</t>
  </si>
  <si>
    <t>C.10.3.14 - Other services Aud-visual and related</t>
  </si>
  <si>
    <t>C-129</t>
  </si>
  <si>
    <t>C.10.3.15 - Other services Personal,cultural</t>
  </si>
  <si>
    <t>C-130</t>
  </si>
  <si>
    <t>C.10.3.16 - Other services Pension services</t>
  </si>
  <si>
    <t>C-131</t>
  </si>
  <si>
    <t>C.10.3.17 - Other services to fgn govts n.i.e</t>
  </si>
  <si>
    <t>C-132</t>
  </si>
  <si>
    <t>C.11.1 - Income Dividend and profit Distribution</t>
  </si>
  <si>
    <t>C-133</t>
  </si>
  <si>
    <t>C.11.2 - Income Retained earning</t>
  </si>
  <si>
    <t>C-134</t>
  </si>
  <si>
    <t>C.11.3 - Income Interest</t>
  </si>
  <si>
    <t>C-135</t>
  </si>
  <si>
    <t>C.11.4 - Income Taxes, subsidies, rent</t>
  </si>
  <si>
    <t>C-136</t>
  </si>
  <si>
    <t>C.12.1 - Remittances Compensation of employees</t>
  </si>
  <si>
    <t>C-137</t>
  </si>
  <si>
    <t>C.12.2 - Remittances Workers’ remittances</t>
  </si>
  <si>
    <t>C-138</t>
  </si>
  <si>
    <t>C.12.3 - Remittances Other personal transfers</t>
  </si>
  <si>
    <t>C-139</t>
  </si>
  <si>
    <t>C.13.1 - Transfers Development assistance</t>
  </si>
  <si>
    <t>C-140</t>
  </si>
  <si>
    <t>C.13.2 - Transfers Technical assistance</t>
  </si>
  <si>
    <t>C-141</t>
  </si>
  <si>
    <t>C.13.3 - Transfers Other grants</t>
  </si>
  <si>
    <t>C-142</t>
  </si>
  <si>
    <t>C.13.4 - Transfers Other current transfers</t>
  </si>
  <si>
    <t>C-203</t>
  </si>
  <si>
    <t>C.2.1.1.2 - Freight services Air transport</t>
  </si>
  <si>
    <t>C-204</t>
  </si>
  <si>
    <t>C.2.1.1.3 - Freight services Other transport</t>
  </si>
  <si>
    <t>C-205</t>
  </si>
  <si>
    <t>C.2.1.2.1 - Passenger services Sea transport</t>
  </si>
  <si>
    <t>C-206</t>
  </si>
  <si>
    <t>C.2.1.2.2 - Passenger services Air transport</t>
  </si>
  <si>
    <t>C-207</t>
  </si>
  <si>
    <t>C.2.1.2.3 - Passenger services Other transport</t>
  </si>
  <si>
    <t>C-208</t>
  </si>
  <si>
    <t>C.2.1.3.1 - Other transport services Sea</t>
  </si>
  <si>
    <t>82</t>
  </si>
  <si>
    <t>FLOATING P&amp;P DEBENTURE</t>
  </si>
  <si>
    <t>AIRCRAFT MORTGAGE</t>
  </si>
  <si>
    <t>THIRD PARTY LETTER OF SET OFF</t>
  </si>
  <si>
    <t>LETTER OF PLEDGE</t>
  </si>
  <si>
    <t>THIRD PARTY LETTER OF PLEDGE</t>
  </si>
  <si>
    <t>1ST FURTHER FIXED &amp; FLOATING PARI PASU DEBENTURE</t>
  </si>
  <si>
    <t>2ND FURTHER FIXED &amp; FLOATING PARI PASU DEBENTURE</t>
  </si>
  <si>
    <t>3RD FURTHER FIXED &amp; FLOATING PARI PASU DEBENTURE</t>
  </si>
  <si>
    <t>83</t>
  </si>
  <si>
    <t>4TH FURTHER FIXED &amp; FLOATING PARI PASU DEBENTURE</t>
  </si>
  <si>
    <t>84</t>
  </si>
  <si>
    <t>5TH FURTHER FIXED &amp; FLOATING PARI PASU DEBENTURE</t>
  </si>
  <si>
    <t>85</t>
  </si>
  <si>
    <t>6TH FURTHER FIXED &amp; FLOATING PARI PASU DEBENTURE</t>
  </si>
  <si>
    <t>86</t>
  </si>
  <si>
    <t>7TH FURTHER FIXED &amp; FLOATING PARI PASU DEBENTURE</t>
  </si>
  <si>
    <t>87</t>
  </si>
  <si>
    <t>8TH FURTHER FIXED &amp; FLOATING PARI PASU DEBENTURE</t>
  </si>
  <si>
    <t>88</t>
  </si>
  <si>
    <t>9TH FURTHER FIXED &amp; FLOATING PARI PASU DEBENTURE</t>
  </si>
  <si>
    <t>89</t>
  </si>
  <si>
    <t>10TH FURTHER FIXED &amp; FLOATING PARI PASU DEBENTURE</t>
  </si>
  <si>
    <t>1ST FURTHER PARI PASU LEGAL CHARGE/MORTGAGE</t>
  </si>
  <si>
    <t>91</t>
  </si>
  <si>
    <t>2ND FURTHER PARI PASU LEGAL CHARGE/MORTGAGE</t>
  </si>
  <si>
    <t>92</t>
  </si>
  <si>
    <t>3RD FURTHER PARI PASU LEGAL CHARGE/MORTGAGE</t>
  </si>
  <si>
    <t>93</t>
  </si>
  <si>
    <t>4TH FURTHER PARI PASU LEGAL CHARGE/MORTGAGE</t>
  </si>
  <si>
    <t>94</t>
  </si>
  <si>
    <t>5TH FURTHER PARI PASU LEGAL CHARGE/MORTGAGE</t>
  </si>
  <si>
    <t>95</t>
  </si>
  <si>
    <t>6TH FURTHER PARI PASU LEGAL CHARGE/MORTGAGE</t>
  </si>
  <si>
    <t>96</t>
  </si>
  <si>
    <t>7TH FURTHER PARI PASU LEGAL CHARGE/MORTGAGE</t>
  </si>
  <si>
    <t>97</t>
  </si>
  <si>
    <t>8TH FURTHER PARI PASU LEGAL CHARGE/MORTGAGE</t>
  </si>
  <si>
    <t>98</t>
  </si>
  <si>
    <t>9TH FURTHER PARI PASU LEGAL CHARGE/MORTGAGE</t>
  </si>
  <si>
    <t>100</t>
  </si>
  <si>
    <t>10TH FURTHER PARI PASU LEGAL CHARGE/MORTGAGE</t>
  </si>
  <si>
    <t>1ST LEGAL CHG/MORTGAGE</t>
  </si>
  <si>
    <t>1ST FURTHER LEGAL CHG/MORTGAGE</t>
  </si>
  <si>
    <t>2ND  FURTHER LEGAL CHG/MORTGAGE</t>
  </si>
  <si>
    <t>3RD FURTHER LEGAL CHG/MORTGAGE</t>
  </si>
  <si>
    <t>OTHER FURTHER  LEGAL CHG/MORTGAGE</t>
  </si>
  <si>
    <t>P-P CHG/MORTGAGE</t>
  </si>
  <si>
    <t>4TH FURTHER LEGAL CHARGE/MORTGAGE</t>
  </si>
  <si>
    <t>5TH FURTHER LEGAL CHARGE/MORTGAGE</t>
  </si>
  <si>
    <t>6TH FURTHER LEGAL CHARGE/MORTGAGE</t>
  </si>
  <si>
    <t>7TH FURTHER LEGAL CHARGE/MORTGAGE</t>
  </si>
  <si>
    <t>8TH FURTHER LEGAL CHARGE/MORTGAGE</t>
  </si>
  <si>
    <t>9TH FURTHER LEGAL CHARGE/MORTGAGE</t>
  </si>
  <si>
    <t>10TH FURTHER LEGAL CHARGE/MORTGAGE</t>
  </si>
  <si>
    <t>2ND FURTHER FIXED AND FLOATING DEBENTURE</t>
  </si>
  <si>
    <t>3RD FURTHER FIXED AND FLOATING DEBENTURE</t>
  </si>
  <si>
    <t>4TH FURTHER FIXED AND FLOATING DEBENTURE</t>
  </si>
  <si>
    <t>5TH FURTHER FIXED AND FLOATING DEBENTURE</t>
  </si>
  <si>
    <t>6TH FURTHER FIXED AND FLOATING DEBENTURE</t>
  </si>
  <si>
    <t>7TH FURTHER FIXED AND FLOATING DEBENTURE</t>
  </si>
  <si>
    <t>8TH FURTHER FIXED AND FLOATING DEBENTURE</t>
  </si>
  <si>
    <t>9TH FURTHER FIXED AND FLOATING DEBENTURE</t>
  </si>
  <si>
    <t>10TH FURTHER FIXED AND FLOATING DEBENTURE</t>
  </si>
  <si>
    <t>ASSIGNMENT OF DEBTORS</t>
  </si>
  <si>
    <t>FURTHER FIXED AND FLOATING DEBENTURE</t>
  </si>
  <si>
    <t>LIEN OVER FUNDS-GOVT. SEC.</t>
  </si>
  <si>
    <t>SPECIFIC DEBENTURE CHARGE</t>
  </si>
  <si>
    <t>HIRE PURCHASE AGREEMENT</t>
  </si>
  <si>
    <t>LIEN OVER SHARES</t>
  </si>
  <si>
    <t>ASSIGNMENT OF INSURANCE POLICY</t>
  </si>
  <si>
    <t>SIMPLE DEPOSIT</t>
  </si>
  <si>
    <t>FLOATING DEBENTURE</t>
  </si>
  <si>
    <t>FIXED &amp;FLOATING  PARI PASSU DEBENTURE</t>
  </si>
  <si>
    <t>FIXED &amp; FLOATING  DEBENTURES</t>
  </si>
  <si>
    <t>LETTER OF SET OFF</t>
  </si>
  <si>
    <t>MACHB</t>
  </si>
  <si>
    <t>MACHINERY BREAKDOWN POLICY</t>
  </si>
  <si>
    <t>LIFE</t>
  </si>
  <si>
    <t>MEDIC</t>
  </si>
  <si>
    <t>MEDICAL INSURANCE</t>
  </si>
  <si>
    <t>NO INSURANCE</t>
  </si>
  <si>
    <t>OVMED</t>
  </si>
  <si>
    <t>OVERSEAS MEDICLAIM</t>
  </si>
  <si>
    <t>SHOP</t>
  </si>
  <si>
    <t>SHOPKEEPERS INSURANCE</t>
  </si>
  <si>
    <t>THIRD</t>
  </si>
  <si>
    <t>THIRD PARTY INSURANCE</t>
  </si>
  <si>
    <t>TRANS</t>
  </si>
  <si>
    <t>TRANSIT INSURANCE</t>
  </si>
  <si>
    <t>TRAVE</t>
  </si>
  <si>
    <t>TRAVELLERS POLICY</t>
  </si>
  <si>
    <t>WORKM</t>
  </si>
  <si>
    <t>WORKMAN COMPENSATION POLICY</t>
  </si>
  <si>
    <t>CAIR</t>
  </si>
  <si>
    <t>CONTRACTORS ALL RISK</t>
  </si>
  <si>
    <t>DP</t>
  </si>
  <si>
    <t>MPP</t>
  </si>
  <si>
    <t>MORTGAGE PROTECTION POLICY</t>
  </si>
  <si>
    <t>ALRSK</t>
  </si>
  <si>
    <t>ALL RISK</t>
  </si>
  <si>
    <t>ACCID</t>
  </si>
  <si>
    <t>PERSONAL ACCIDENT INSURANCE</t>
  </si>
  <si>
    <t>BURGL</t>
  </si>
  <si>
    <t>BURGLARY INSURANCE</t>
  </si>
  <si>
    <t>COMPR</t>
  </si>
  <si>
    <t>COMPREHENSIVE MOTOR INSURANCE</t>
  </si>
  <si>
    <t>CROP</t>
  </si>
  <si>
    <t>ELCEQ</t>
  </si>
  <si>
    <t>ELECTRONICS EQUIPMENT POLICY</t>
  </si>
  <si>
    <t>FARMP</t>
  </si>
  <si>
    <t>FARMERS PACKAGE POLICY</t>
  </si>
  <si>
    <t>FIDEL</t>
  </si>
  <si>
    <t>FIDELITY GUARANTEE INSURANCE</t>
  </si>
  <si>
    <t>FIRE</t>
  </si>
  <si>
    <t>FIRE INSURANCE</t>
  </si>
  <si>
    <t>HHOLD</t>
  </si>
  <si>
    <t>HOUSE HOLDERS POLICY</t>
  </si>
  <si>
    <t>MARIN</t>
  </si>
  <si>
    <t>MARINE INSURANCE</t>
  </si>
  <si>
    <t>COMM</t>
  </si>
  <si>
    <t>COMMISSION</t>
  </si>
  <si>
    <t>EXCH</t>
  </si>
  <si>
    <t>EXCHANGE</t>
  </si>
  <si>
    <t>GCR</t>
  </si>
  <si>
    <t>GENERAL CHARGES</t>
  </si>
  <si>
    <t>INCIDENTAL CHARGES</t>
  </si>
  <si>
    <t>INT</t>
  </si>
  <si>
    <t>INTEREST</t>
  </si>
  <si>
    <t>LOCKR</t>
  </si>
  <si>
    <t>LOCKER RENT</t>
  </si>
  <si>
    <t>OTHER / MISCELLANEOUS EXPENSE</t>
  </si>
  <si>
    <t>INTEX</t>
  </si>
  <si>
    <t>INTEREST PAID</t>
  </si>
  <si>
    <t>EXCP</t>
  </si>
  <si>
    <t>EXCHANGE - COMM PAID</t>
  </si>
  <si>
    <t>BROK</t>
  </si>
  <si>
    <t>BROKERAGE PAID</t>
  </si>
  <si>
    <t>STFEX</t>
  </si>
  <si>
    <t>STAFF EXPENSES</t>
  </si>
  <si>
    <t>CBK INSPECTORS</t>
  </si>
  <si>
    <t>STOCK</t>
  </si>
  <si>
    <t>STOCK AUDIT</t>
  </si>
  <si>
    <t>STAT</t>
  </si>
  <si>
    <t>STATUTORY AUDITORS</t>
  </si>
  <si>
    <t>REGIONAL OFFICE OFFICIALS</t>
  </si>
  <si>
    <t>BRANCH OFFICIALS</t>
  </si>
  <si>
    <t>OTHBR</t>
  </si>
  <si>
    <t>OTHER BRANCH OFFICIALS</t>
  </si>
  <si>
    <t>MONOF</t>
  </si>
  <si>
    <t>MONITORING OFFICER</t>
  </si>
  <si>
    <t>LEGAL</t>
  </si>
  <si>
    <t>LEGAL AUDIT</t>
  </si>
  <si>
    <t>JTINS</t>
  </si>
  <si>
    <t>JOINT INSPECTION</t>
  </si>
  <si>
    <t>INSP</t>
  </si>
  <si>
    <t>REGULAR INSPECTORS</t>
  </si>
  <si>
    <t>CONC</t>
  </si>
  <si>
    <t>CONCURRENT AUDITORS</t>
  </si>
  <si>
    <t>HEAD OFFICE OFFICIALS</t>
  </si>
  <si>
    <t>NO REFINANCE</t>
  </si>
  <si>
    <t>MUMBAI    INDIA</t>
  </si>
  <si>
    <t>NAIROBI    KENYA</t>
  </si>
  <si>
    <t>OSAKA JAPAN</t>
  </si>
  <si>
    <t>PORT LOUIS   MAURITIUS</t>
  </si>
  <si>
    <t>SEOUL KOREA</t>
  </si>
  <si>
    <t>SHANGHAI CHINA</t>
  </si>
  <si>
    <t>TAIPEI  TAIWAN</t>
  </si>
  <si>
    <t>TOKYO JAPAN</t>
  </si>
  <si>
    <t>MOMBASA  KENYA</t>
  </si>
  <si>
    <t>MELBOURNE AUSTRALIA</t>
  </si>
  <si>
    <t>KUALA LUMPUR MALAYSIA</t>
  </si>
  <si>
    <t>KOREAN PORT</t>
  </si>
  <si>
    <t>KARACHI PAKISTAN</t>
  </si>
  <si>
    <t>JEDDAH SAUDI ARABIA</t>
  </si>
  <si>
    <t>JEBEL ALI UNITED ARAB EMIRATES</t>
  </si>
  <si>
    <t>JAKARTA  INDONESIA</t>
  </si>
  <si>
    <t>ISTANBUL TURKEY</t>
  </si>
  <si>
    <t>ISLAMABAD PAKISTAN</t>
  </si>
  <si>
    <t>FRANKFURT GERMANY</t>
  </si>
  <si>
    <t>DUBLIN     IRELAND</t>
  </si>
  <si>
    <t>DUBAI UNITED ARAB EMIRATES</t>
  </si>
  <si>
    <t>DOHA QATAR</t>
  </si>
  <si>
    <t>CHENNAI   INDIA</t>
  </si>
  <si>
    <t>CAIRO EGYPT</t>
  </si>
  <si>
    <t>BREMEN</t>
  </si>
  <si>
    <t>BANGKOK THAILAND</t>
  </si>
  <si>
    <t>JOHANNESBURG SOUTH AFRICA</t>
  </si>
  <si>
    <t>AIR</t>
  </si>
  <si>
    <t>BY COURIER</t>
  </si>
  <si>
    <t>ANY OTHER MODE</t>
  </si>
  <si>
    <t>BY POST PARCEL</t>
  </si>
  <si>
    <t>RAIL</t>
  </si>
  <si>
    <t>BY RAIL</t>
  </si>
  <si>
    <t>ROAD</t>
  </si>
  <si>
    <t>BY ROAD</t>
  </si>
  <si>
    <t>SEA</t>
  </si>
  <si>
    <t>BY SEA</t>
  </si>
  <si>
    <t>000</t>
  </si>
  <si>
    <t>000C</t>
  </si>
  <si>
    <t>NORMAL 3</t>
  </si>
  <si>
    <t>011</t>
  </si>
  <si>
    <t>WATCH2</t>
  </si>
  <si>
    <t>012</t>
  </si>
  <si>
    <t>WATCH3</t>
  </si>
  <si>
    <t>021</t>
  </si>
  <si>
    <t>SUBSTANDARD1</t>
  </si>
  <si>
    <t>SUBSTANDARD2</t>
  </si>
  <si>
    <t>023</t>
  </si>
  <si>
    <t>SUBSTANDARD3</t>
  </si>
  <si>
    <t>031</t>
  </si>
  <si>
    <t>DOUBTFUL 1</t>
  </si>
  <si>
    <t>DOUBTFUL 2</t>
  </si>
  <si>
    <t>DOUBTFUL 3</t>
  </si>
  <si>
    <t>034</t>
  </si>
  <si>
    <t>DOUBTFUL 4</t>
  </si>
  <si>
    <t>035</t>
  </si>
  <si>
    <t>DOUBTFUL 5</t>
  </si>
  <si>
    <t>036</t>
  </si>
  <si>
    <t>DOUBTFUL 6</t>
  </si>
  <si>
    <t>0000A</t>
  </si>
  <si>
    <t>NORMAL 1</t>
  </si>
  <si>
    <t>0000B</t>
  </si>
  <si>
    <t>NORMAL 2</t>
  </si>
  <si>
    <t>001</t>
  </si>
  <si>
    <t>WATCH1</t>
  </si>
  <si>
    <t>I/W CONTROL-ADVANCE PAYMENT GTEE</t>
  </si>
  <si>
    <t>MRPW</t>
  </si>
  <si>
    <t>MINISTRY OF ROADS BONDS</t>
  </si>
  <si>
    <t>OTH1</t>
  </si>
  <si>
    <t>I/W CONTROL-OTHERS</t>
  </si>
  <si>
    <t>PEG</t>
  </si>
  <si>
    <t>I/W CONTROL-PERFORMANCE GUARANTEE</t>
  </si>
  <si>
    <t>SHG</t>
  </si>
  <si>
    <t>I/W CONTROL-SHIPPING GUARANTEE</t>
  </si>
  <si>
    <t>TB</t>
  </si>
  <si>
    <t>I/W CONTROL-TENDER BOND</t>
  </si>
  <si>
    <t>APG</t>
  </si>
  <si>
    <t>ADVANCE PAYMENT GUARANTEE</t>
  </si>
  <si>
    <t>BBG</t>
  </si>
  <si>
    <t>BID BOND GUARANTEE</t>
  </si>
  <si>
    <t>DPG</t>
  </si>
  <si>
    <t>DEFERRED PAYMENT GUARANTEE</t>
  </si>
  <si>
    <t>EPG</t>
  </si>
  <si>
    <t>EXPORT PROMOTION GUARANTEE</t>
  </si>
  <si>
    <t>FFG</t>
  </si>
  <si>
    <t>FOREIGN FINANCIAL GUARANTEE</t>
  </si>
  <si>
    <t>FIN</t>
  </si>
  <si>
    <t>FINANCIAL GUARANTEE</t>
  </si>
  <si>
    <t>FPG</t>
  </si>
  <si>
    <t>FOREIGN PERFORMANCE GUARANTEE</t>
  </si>
  <si>
    <t>IFG</t>
  </si>
  <si>
    <t>INLAND FINANCIAL GUARANTEE</t>
  </si>
  <si>
    <t>IPG</t>
  </si>
  <si>
    <t>INLAND PERFORMANCE GUARANTEE</t>
  </si>
  <si>
    <t>OTHERS GUARANTEE</t>
  </si>
  <si>
    <t>PER</t>
  </si>
  <si>
    <t>PERFORMACE GUARANTEE</t>
  </si>
  <si>
    <t>RMG</t>
  </si>
  <si>
    <t>RETENTION MONEY GUARANTEE</t>
  </si>
  <si>
    <t>SHIPPING GUARANTEE</t>
  </si>
  <si>
    <t>IB</t>
  </si>
  <si>
    <t>IMMIGRATION BONDS</t>
  </si>
  <si>
    <t>CEB</t>
  </si>
  <si>
    <t>CUSTOMS &amp; EXCISE BONDS</t>
  </si>
  <si>
    <t>RMV</t>
  </si>
  <si>
    <t>KBSB</t>
  </si>
  <si>
    <t>KENYA BUREAU OF STANDARDS BONDS</t>
  </si>
  <si>
    <t>KPA</t>
  </si>
  <si>
    <t>KENYA PORTS AUTHORITY GUARANTEES</t>
  </si>
  <si>
    <t>I/W CONTROL-PAYMENT GUARANTEE</t>
  </si>
  <si>
    <t>GIRO - FREE CODE 3</t>
  </si>
  <si>
    <t>CIDV</t>
  </si>
  <si>
    <t>COPSO</t>
  </si>
  <si>
    <t>Other Cooperative Socities</t>
  </si>
  <si>
    <t>All Other Activities Not Under  ENTPR Or SCPS</t>
  </si>
  <si>
    <t>AC</t>
  </si>
  <si>
    <t>LEDWA</t>
  </si>
  <si>
    <t>ADWDR</t>
  </si>
  <si>
    <t>ADDITIONAL TRANSACTION WAIVER</t>
  </si>
  <si>
    <t>MINBW</t>
  </si>
  <si>
    <t>MIN BALANCE WAIVER</t>
  </si>
  <si>
    <t>AJ</t>
  </si>
  <si>
    <t>0</t>
  </si>
  <si>
    <t>0.25</t>
  </si>
  <si>
    <t>0.5</t>
  </si>
  <si>
    <t>0.75</t>
  </si>
  <si>
    <t>1</t>
  </si>
  <si>
    <t>1.25</t>
  </si>
  <si>
    <t>1.5</t>
  </si>
  <si>
    <t>1.75</t>
  </si>
  <si>
    <t>2</t>
  </si>
  <si>
    <t>0.1</t>
  </si>
  <si>
    <t>AK</t>
  </si>
  <si>
    <t>EOM1</t>
  </si>
  <si>
    <t>END OF MONTH1</t>
  </si>
  <si>
    <t>TT SELLING</t>
  </si>
  <si>
    <t>EOM2</t>
  </si>
  <si>
    <t>END OF MONTH 2</t>
  </si>
  <si>
    <t>902</t>
  </si>
  <si>
    <t>EOM5</t>
  </si>
  <si>
    <t>END OF MONTH 5</t>
  </si>
  <si>
    <t>EOM4</t>
  </si>
  <si>
    <t>END OF MONTH 4</t>
  </si>
  <si>
    <t>903</t>
  </si>
  <si>
    <t>904</t>
  </si>
  <si>
    <t>ALL</t>
  </si>
  <si>
    <t>ALL SOLS</t>
  </si>
  <si>
    <t>EOD06</t>
  </si>
  <si>
    <t>BIG BRANCHES 4</t>
  </si>
  <si>
    <t>EOD05</t>
  </si>
  <si>
    <t>BIG BRANCHES 3</t>
  </si>
  <si>
    <t>901</t>
  </si>
  <si>
    <t>EODAL</t>
  </si>
  <si>
    <t>ALL BRANCHES EXCEPT 850,000</t>
  </si>
  <si>
    <t>EOD04</t>
  </si>
  <si>
    <t>OTHER BRANCHES</t>
  </si>
  <si>
    <t>EOD03</t>
  </si>
  <si>
    <t>BIG BRANCHES 2</t>
  </si>
  <si>
    <t>EOD02</t>
  </si>
  <si>
    <t>BIG BRANCHES 1</t>
  </si>
  <si>
    <t>EOD01</t>
  </si>
  <si>
    <t>SERVICE BRANCHES</t>
  </si>
  <si>
    <t>EOM3</t>
  </si>
  <si>
    <t>END OF MONTH 3</t>
  </si>
  <si>
    <t>MIS2</t>
  </si>
  <si>
    <t>COURIER CHARGES</t>
  </si>
  <si>
    <t>MIS1</t>
  </si>
  <si>
    <t>SWIFT CHARGES</t>
  </si>
  <si>
    <t>PNT</t>
  </si>
  <si>
    <t>POSTAGES</t>
  </si>
  <si>
    <t>IMSBK</t>
  </si>
  <si>
    <t>INVESTMENT MANAGEMENT SYSTEM BLOCK FUNDS</t>
  </si>
  <si>
    <t>FTBLK</t>
  </si>
  <si>
    <t>FINACLE TREASURY BLOCK FUNDS</t>
  </si>
  <si>
    <t>IBBLK</t>
  </si>
  <si>
    <t>INTERNET BANKING BLOCK FUNDS</t>
  </si>
  <si>
    <t>OTHERS SASCL</t>
  </si>
  <si>
    <t>COLSB</t>
  </si>
  <si>
    <t>Collateral for security bonds</t>
  </si>
  <si>
    <t>COLLG</t>
  </si>
  <si>
    <t>Collateral for Letters of guarantee</t>
  </si>
  <si>
    <t>COLLC</t>
  </si>
  <si>
    <t>Collateral for Letters of credit</t>
  </si>
  <si>
    <t>COLTL</t>
  </si>
  <si>
    <t>Collateral for Term Loans</t>
  </si>
  <si>
    <t>COLOD</t>
  </si>
  <si>
    <t>Collaterals for Overdrafts</t>
  </si>
  <si>
    <t>CARDS</t>
  </si>
  <si>
    <t>Collaterals for Cards</t>
  </si>
  <si>
    <t>COLL</t>
  </si>
  <si>
    <t>COLLATERAL SECURITY</t>
  </si>
  <si>
    <t>CP</t>
  </si>
  <si>
    <t>COMMERCIAL PAPER ISSUED</t>
  </si>
  <si>
    <t>FAB</t>
  </si>
  <si>
    <t>MARGIN MONEY</t>
  </si>
  <si>
    <t>SD</t>
  </si>
  <si>
    <t>SECURITY DEPOSIT</t>
  </si>
  <si>
    <t>SECURITY AGAINST ADVANCE</t>
  </si>
  <si>
    <t>CHG</t>
  </si>
  <si>
    <t>UNCOLLECTED CHARGES</t>
  </si>
  <si>
    <t>DUES</t>
  </si>
  <si>
    <t>OUTSTANDING LOAN DUES</t>
  </si>
  <si>
    <t>002</t>
  </si>
  <si>
    <t>NON PERFORMING ASSETS</t>
  </si>
  <si>
    <t>PERFORMING ASSETS</t>
  </si>
  <si>
    <t>DLUPR</t>
  </si>
  <si>
    <t>FPWDH</t>
  </si>
  <si>
    <t>3</t>
  </si>
  <si>
    <t>ARIZ</t>
  </si>
  <si>
    <t>ARIZ RECOVERY</t>
  </si>
  <si>
    <t>CRINS</t>
  </si>
  <si>
    <t>CREDIT INSURANCE</t>
  </si>
  <si>
    <t>TRDPY</t>
  </si>
  <si>
    <t>THIRD PARTY SETTLEMENT</t>
  </si>
  <si>
    <t>RECAG</t>
  </si>
  <si>
    <t>THRU RECOVERY AGENTS</t>
  </si>
  <si>
    <t>PLEDG</t>
  </si>
  <si>
    <t>SALE OF PLEDGED ASSETS</t>
  </si>
  <si>
    <t>EP</t>
  </si>
  <si>
    <t>EXECUTION OF DECREE</t>
  </si>
  <si>
    <t>COMPROMISE</t>
  </si>
  <si>
    <t>WO</t>
  </si>
  <si>
    <t>WRITE OFF</t>
  </si>
  <si>
    <t>RECOV</t>
  </si>
  <si>
    <t>NORMAL RECOVERY</t>
  </si>
  <si>
    <t>SECUR</t>
  </si>
  <si>
    <t>SALE OF COLLATERAL</t>
  </si>
  <si>
    <t>BP</t>
  </si>
  <si>
    <t>DB</t>
  </si>
  <si>
    <t>OP</t>
  </si>
  <si>
    <t>OPERATIONS</t>
  </si>
  <si>
    <t>INQUIRIES</t>
  </si>
  <si>
    <t>GENERAL USERS</t>
  </si>
  <si>
    <t>I&amp;M BANK DATA CENTER</t>
  </si>
  <si>
    <t>BX</t>
  </si>
  <si>
    <t>LETTER OF UNDERTAKING</t>
  </si>
  <si>
    <t>MORTGAGE PROTECTION INSURANCE POLICY</t>
  </si>
  <si>
    <t>CERTIFICATE OF OCCUPATION</t>
  </si>
  <si>
    <t>APPROVED ARCHITECTURAL DRAWINGS</t>
  </si>
  <si>
    <t>LOCAL AUTHORITY APPROVAL</t>
  </si>
  <si>
    <t>ARCHITECT'S CERTIFICATE</t>
  </si>
  <si>
    <t>BILL OF QUANTITIES</t>
  </si>
  <si>
    <t>ANUAL RETURN</t>
  </si>
  <si>
    <t>LAND RENT AND RATES</t>
  </si>
  <si>
    <t>PROCESSING FEE AFTER MORATORIUM</t>
  </si>
  <si>
    <t>NEMA CERTIFICATE</t>
  </si>
  <si>
    <t>ID OF DIRECTOR / PARTNER</t>
  </si>
  <si>
    <t>PIN OF DIRECTOR / PARTNER</t>
  </si>
  <si>
    <t>ID OF GUARANTOR</t>
  </si>
  <si>
    <t>CERTIFICATE OF INCORPORATION OF GUARANTOR</t>
  </si>
  <si>
    <t>PIN OF GUARANTOR</t>
  </si>
  <si>
    <t>BOARD RESOLUTION OF GUARANTOR</t>
  </si>
  <si>
    <t>MARITAL STATUS DECLARATION</t>
  </si>
  <si>
    <t>CONFIRMATION OF DIRECTORS AND SHAREHOLDERS</t>
  </si>
  <si>
    <t>TOD LETTER OF OFFER</t>
  </si>
  <si>
    <t>ADDENDUM LETTER OF OFFER</t>
  </si>
  <si>
    <t>LETTER OF SET OFF / DEMAND BILL OF EXCHANGE</t>
  </si>
  <si>
    <t>ORIGINAL TITLE</t>
  </si>
  <si>
    <t>PIN</t>
  </si>
  <si>
    <t>CERTIFICATE OF INCORPORATION</t>
  </si>
  <si>
    <t>MEMORANDUM AND ARTICLES OF ASSOCIATION</t>
  </si>
  <si>
    <t>LETTER OF OFFER</t>
  </si>
  <si>
    <t>BOARD RESOLUTION</t>
  </si>
  <si>
    <t>MOTOR VEHICLE TRANSFER FORM</t>
  </si>
  <si>
    <t>SHARE TRANSFER FORM</t>
  </si>
  <si>
    <t>SHARE CERTIFICATE</t>
  </si>
  <si>
    <t>VALUATION REPORT</t>
  </si>
  <si>
    <t>DEED OF SUBORDINATION</t>
  </si>
  <si>
    <t>DEED OF ASSIGNMENT</t>
  </si>
  <si>
    <t>GRP1</t>
  </si>
  <si>
    <t>CURRENT ACCOUNTS</t>
  </si>
  <si>
    <t>GRP11</t>
  </si>
  <si>
    <t>LONG TERM BORROWINGS</t>
  </si>
  <si>
    <t>GRP10</t>
  </si>
  <si>
    <t>TERM DEPOSITS</t>
  </si>
  <si>
    <t>GRP9</t>
  </si>
  <si>
    <t>MM BORROWINGS</t>
  </si>
  <si>
    <t>GRP8</t>
  </si>
  <si>
    <t>PERSONAL TXN ACCS</t>
  </si>
  <si>
    <t>GRP2</t>
  </si>
  <si>
    <t>MM PLACEMENTS</t>
  </si>
  <si>
    <t>GRP6</t>
  </si>
  <si>
    <t>GOVT SECURITIES</t>
  </si>
  <si>
    <t>GRP5</t>
  </si>
  <si>
    <t>GRP4</t>
  </si>
  <si>
    <t>GRP3</t>
  </si>
  <si>
    <t>NP LOANS</t>
  </si>
  <si>
    <t>GRP7</t>
  </si>
  <si>
    <t>C0</t>
  </si>
  <si>
    <t>C1</t>
  </si>
  <si>
    <t>1701</t>
  </si>
  <si>
    <t>KEN KIURAH</t>
  </si>
  <si>
    <t>1702</t>
  </si>
  <si>
    <t>MUSA DUMBUYA</t>
  </si>
  <si>
    <t>1703</t>
  </si>
  <si>
    <t>VINCENT BARCHOCK</t>
  </si>
  <si>
    <t>1704</t>
  </si>
  <si>
    <t>TILAS MURINGI</t>
  </si>
  <si>
    <t>1705</t>
  </si>
  <si>
    <t>ERNEST WANJOHI</t>
  </si>
  <si>
    <t>2701</t>
  </si>
  <si>
    <t>2702</t>
  </si>
  <si>
    <t>2703</t>
  </si>
  <si>
    <t>2704</t>
  </si>
  <si>
    <t>2705</t>
  </si>
  <si>
    <t>3702</t>
  </si>
  <si>
    <t>3703</t>
  </si>
  <si>
    <t>3704</t>
  </si>
  <si>
    <t>3705</t>
  </si>
  <si>
    <t>4702</t>
  </si>
  <si>
    <t>5701</t>
  </si>
  <si>
    <t>5703</t>
  </si>
  <si>
    <t>5704</t>
  </si>
  <si>
    <t>5705</t>
  </si>
  <si>
    <t>2034</t>
  </si>
  <si>
    <t>BONIFACE KIMEU MUSYOKA</t>
  </si>
  <si>
    <t>2404</t>
  </si>
  <si>
    <t>DENISH OGUTU</t>
  </si>
  <si>
    <t>2405</t>
  </si>
  <si>
    <t>MOHAMMED JAFFER AHMED</t>
  </si>
  <si>
    <t>4812</t>
  </si>
  <si>
    <t>PAUL KAMAU MUIGAI</t>
  </si>
  <si>
    <t>2033</t>
  </si>
  <si>
    <t>SARAH KHASABI MIKISI</t>
  </si>
  <si>
    <t>2273</t>
  </si>
  <si>
    <t>AARTI DIVYESH MEHTA</t>
  </si>
  <si>
    <t>5041</t>
  </si>
  <si>
    <t>LORNA CHEPKEMOI LANGAT</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</si>
  <si>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</si>
  <si>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</si>
  <si>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</si>
  <si>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</si>
  <si>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</si>
  <si>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</si>
  <si>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</si>
  <si>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</si>
  <si>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</si>
  <si>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</si>
  <si>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</si>
  <si>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</si>
  <si>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</si>
  <si>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</si>
  <si>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</si>
  <si>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</si>
  <si>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</si>
  <si>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</si>
  <si>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</si>
  <si>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</si>
  <si>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</si>
  <si>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</si>
  <si>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</si>
  <si>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</si>
  <si>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</si>
  <si>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</si>
  <si>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</si>
  <si>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</si>
  <si>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</si>
  <si>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</si>
  <si>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</si>
  <si>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</si>
  <si>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</si>
  <si>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</si>
  <si>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</si>
  <si>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</si>
  <si>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</si>
  <si>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</si>
  <si>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</si>
  <si>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</si>
  <si>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</si>
  <si>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</si>
  <si>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</si>
  <si>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</si>
  <si>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</si>
  <si>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</si>
  <si>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</si>
  <si>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</si>
  <si>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</si>
  <si>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</si>
  <si>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</si>
  <si>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</si>
  <si>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</si>
  <si>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</si>
  <si>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</si>
  <si>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</si>
  <si>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</si>
  <si>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</si>
  <si>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</si>
  <si>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</si>
  <si>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</si>
  <si>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</si>
  <si>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</si>
  <si>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</si>
  <si>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</si>
  <si>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</si>
  <si>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</si>
  <si>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</si>
  <si>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</si>
  <si>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</si>
  <si>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</si>
  <si>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</si>
  <si>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</si>
  <si>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</si>
  <si>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</si>
  <si>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</si>
  <si>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</si>
  <si>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</si>
  <si>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</si>
  <si>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</si>
  <si>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</si>
  <si>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</si>
  <si>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</si>
  <si>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</si>
  <si>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</si>
  <si>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</si>
  <si>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</si>
  <si>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</si>
  <si>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</si>
  <si>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</si>
  <si>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2242</t>
  </si>
  <si>
    <t>GERALD GIKIRU MWANGI</t>
  </si>
  <si>
    <t>2251</t>
  </si>
  <si>
    <t>PETER MORAN</t>
  </si>
  <si>
    <t>2252</t>
  </si>
  <si>
    <t>MERCY AKINYI YOGO</t>
  </si>
  <si>
    <t>2261</t>
  </si>
  <si>
    <t>JOSHUA GITONGA NGARI</t>
  </si>
  <si>
    <t>2271</t>
  </si>
  <si>
    <t>OSCAR MACHARIA WAINAINA</t>
  </si>
  <si>
    <t>2303</t>
  </si>
  <si>
    <t>RAKSHA SINGH</t>
  </si>
  <si>
    <t>2304</t>
  </si>
  <si>
    <t>ARIF AMJID GULAMHUSSEIN</t>
  </si>
  <si>
    <t>2311</t>
  </si>
  <si>
    <t>BILAL JAMIL</t>
  </si>
  <si>
    <t>2312</t>
  </si>
  <si>
    <t>2321</t>
  </si>
  <si>
    <t>PETER PENDA CHIBUDU</t>
  </si>
  <si>
    <t>2322</t>
  </si>
  <si>
    <t>REILA ALI ABDI ISLAM</t>
  </si>
  <si>
    <t>2331</t>
  </si>
  <si>
    <t>JAMES MAINGI NGANGA</t>
  </si>
  <si>
    <t>2332</t>
  </si>
  <si>
    <t>MIRAV SHAH</t>
  </si>
  <si>
    <t>2341</t>
  </si>
  <si>
    <t>2342</t>
  </si>
  <si>
    <t>2402</t>
  </si>
  <si>
    <t>JOHN ODERO ONYANGO</t>
  </si>
  <si>
    <t>2411</t>
  </si>
  <si>
    <t>EDWARD WANJALA OPICHA</t>
  </si>
  <si>
    <t>2412</t>
  </si>
  <si>
    <t>NUTAN BHATT</t>
  </si>
  <si>
    <t>2413</t>
  </si>
  <si>
    <t>VIOLET WAITHIRA MUGO</t>
  </si>
  <si>
    <t>2421</t>
  </si>
  <si>
    <t>SILAS SIRMA YATOR</t>
  </si>
  <si>
    <t>2422</t>
  </si>
  <si>
    <t>BRADLEY KEVOGO CHABALA</t>
  </si>
  <si>
    <t>2431</t>
  </si>
  <si>
    <t>OLGA ANYANGO OKINYI OTANI</t>
  </si>
  <si>
    <t>2433</t>
  </si>
  <si>
    <t>CHRISTOPHER WANJALA WEKESA</t>
  </si>
  <si>
    <t>2434</t>
  </si>
  <si>
    <t>VERAH KWAMBOKA ONDABU</t>
  </si>
  <si>
    <t>2441</t>
  </si>
  <si>
    <t>GEORGE OWUOR AWIDHI</t>
  </si>
  <si>
    <t>2442</t>
  </si>
  <si>
    <t>GILBERT KIPRONO ROTICH</t>
  </si>
  <si>
    <t>2501</t>
  </si>
  <si>
    <t>SAMUEL MATHAGU KABIARU</t>
  </si>
  <si>
    <t>2502</t>
  </si>
  <si>
    <t>ZIPPORAH WANJIRU GIKINGO</t>
  </si>
  <si>
    <t>2511</t>
  </si>
  <si>
    <t>JOSEPH WAINAINA MWANGI</t>
  </si>
  <si>
    <t>2512</t>
  </si>
  <si>
    <t>CHRISTINE NJERI MACHERU</t>
  </si>
  <si>
    <t>3001</t>
  </si>
  <si>
    <t>BINDYA PROBIR JADAV</t>
  </si>
  <si>
    <t>3002</t>
  </si>
  <si>
    <t>CAROLYN ATIENO OGUK</t>
  </si>
  <si>
    <t>3003</t>
  </si>
  <si>
    <t>ABDALLA ESMAIL</t>
  </si>
  <si>
    <t>3004</t>
  </si>
  <si>
    <t>DISHON MUISYO KIIO</t>
  </si>
  <si>
    <t>3005</t>
  </si>
  <si>
    <t>JANE GITAU</t>
  </si>
  <si>
    <t>3006</t>
  </si>
  <si>
    <t>LUIZA SWACHI OKALL</t>
  </si>
  <si>
    <t>3012</t>
  </si>
  <si>
    <t>ROBERT AYANGA OTIENDE</t>
  </si>
  <si>
    <t>3013</t>
  </si>
  <si>
    <t>OLIVER KEN TAMBO</t>
  </si>
  <si>
    <t>3014</t>
  </si>
  <si>
    <t>MARVELYINE DINA LUMUMBA</t>
  </si>
  <si>
    <t>3015</t>
  </si>
  <si>
    <t>ZACHARIA ABONGO OMOLO</t>
  </si>
  <si>
    <t>3022</t>
  </si>
  <si>
    <t>EDWIN KANGETHE NJUA</t>
  </si>
  <si>
    <t>3023</t>
  </si>
  <si>
    <t>BENSON MWANGI KIMANI</t>
  </si>
  <si>
    <t>3024</t>
  </si>
  <si>
    <t>ROSE WAKIO MBWAGWA</t>
  </si>
  <si>
    <t>3025</t>
  </si>
  <si>
    <t>SEEMA NARAYANAN RAJESH</t>
  </si>
  <si>
    <t>3026</t>
  </si>
  <si>
    <t>PAULINE N. GICHURU</t>
  </si>
  <si>
    <t>3032</t>
  </si>
  <si>
    <t>LUCY WAIRIMU MUNGAI</t>
  </si>
  <si>
    <t>3033</t>
  </si>
  <si>
    <t>3034</t>
  </si>
  <si>
    <t>3045</t>
  </si>
  <si>
    <t>DAMARIS KALANI OYOMBE</t>
  </si>
  <si>
    <t>3046</t>
  </si>
  <si>
    <t>ANGELA SICHIRI</t>
  </si>
  <si>
    <t>3047</t>
  </si>
  <si>
    <t>LOISE JUDITH MISEDA</t>
  </si>
  <si>
    <t>3051</t>
  </si>
  <si>
    <t>VIOLET AMBOGO ATONYA</t>
  </si>
  <si>
    <t>3052</t>
  </si>
  <si>
    <t>3053</t>
  </si>
  <si>
    <t>ASHA MWACHUO</t>
  </si>
  <si>
    <t>3054</t>
  </si>
  <si>
    <t>CAROLINE WANJIRU MBATIA</t>
  </si>
  <si>
    <t>3055</t>
  </si>
  <si>
    <t>JANE WAIRIMU</t>
  </si>
  <si>
    <t>3061</t>
  </si>
  <si>
    <t>PAUL KIMANI NJORE</t>
  </si>
  <si>
    <t>3062</t>
  </si>
  <si>
    <t>IRENE KANINI KARURI</t>
  </si>
  <si>
    <t>3073</t>
  </si>
  <si>
    <t>RETHNA VIJAY MEHTA</t>
  </si>
  <si>
    <t>3074</t>
  </si>
  <si>
    <t>VICTOR NEKONO LALEYO</t>
  </si>
  <si>
    <t>3081</t>
  </si>
  <si>
    <t>JETHRO KENNEDY PAPA</t>
  </si>
  <si>
    <t>3083</t>
  </si>
  <si>
    <t>WINNIE KERUBO ORENGE</t>
  </si>
  <si>
    <t>3102</t>
  </si>
  <si>
    <t>BENARD MUENDO MULWA</t>
  </si>
  <si>
    <t>3103</t>
  </si>
  <si>
    <t>IRFAN CHAUDHARY</t>
  </si>
  <si>
    <t>3104</t>
  </si>
  <si>
    <t>TULSI MUKUND SAVANI</t>
  </si>
  <si>
    <t>3105</t>
  </si>
  <si>
    <t>FAITH MUTHOKI MAUNDU</t>
  </si>
  <si>
    <t>3106</t>
  </si>
  <si>
    <t>PRASHANT MANSUKHULAL PATTNI</t>
  </si>
  <si>
    <t>3107</t>
  </si>
  <si>
    <t>ELIUD NJUNGE MUKAMI</t>
  </si>
  <si>
    <t>3108</t>
  </si>
  <si>
    <t>ROSE WANGUI GITARI</t>
  </si>
  <si>
    <t>3109</t>
  </si>
  <si>
    <t>CAROL ANUPI</t>
  </si>
  <si>
    <t>3110</t>
  </si>
  <si>
    <t>MINAL PRADIP KUMAR SHAH</t>
  </si>
  <si>
    <t>3112</t>
  </si>
  <si>
    <t>3113</t>
  </si>
  <si>
    <t>REEMA DEEPAK SHAH</t>
  </si>
  <si>
    <t>3116</t>
  </si>
  <si>
    <t>JANE NDAKI</t>
  </si>
  <si>
    <t>3117</t>
  </si>
  <si>
    <t>SONALI GUDKA</t>
  </si>
  <si>
    <t>3121</t>
  </si>
  <si>
    <t>SABINA PRAVIN COCKAR</t>
  </si>
  <si>
    <t>3122</t>
  </si>
  <si>
    <t>FIONAH NDINDA MUSEMBI</t>
  </si>
  <si>
    <t>3123</t>
  </si>
  <si>
    <t>KAUR CHANNA GURPAVAN</t>
  </si>
  <si>
    <t>3131</t>
  </si>
  <si>
    <t>ANNE KAMANTHE NZEVELA</t>
  </si>
  <si>
    <t>2186</t>
  </si>
  <si>
    <t>2187</t>
  </si>
  <si>
    <t>2188</t>
  </si>
  <si>
    <t>2189</t>
  </si>
  <si>
    <t>2190</t>
  </si>
  <si>
    <t>2191</t>
  </si>
  <si>
    <t>2192</t>
  </si>
  <si>
    <t>2193</t>
  </si>
  <si>
    <t>2194</t>
  </si>
  <si>
    <t>2195</t>
  </si>
  <si>
    <t>2196</t>
  </si>
  <si>
    <t>2197</t>
  </si>
  <si>
    <t>2198</t>
  </si>
  <si>
    <t>2199</t>
  </si>
  <si>
    <t>2200</t>
  </si>
  <si>
    <t>2205</t>
  </si>
  <si>
    <t>2206</t>
  </si>
  <si>
    <t>2207</t>
  </si>
  <si>
    <t>2208</t>
  </si>
  <si>
    <t>2209</t>
  </si>
  <si>
    <t>2215</t>
  </si>
  <si>
    <t>2216</t>
  </si>
  <si>
    <t>2217</t>
  </si>
  <si>
    <t>2218</t>
  </si>
  <si>
    <t>2219</t>
  </si>
  <si>
    <t>2220</t>
  </si>
  <si>
    <t>2227</t>
  </si>
  <si>
    <t>2228</t>
  </si>
  <si>
    <t>2229</t>
  </si>
  <si>
    <t>2230</t>
  </si>
  <si>
    <t>2235</t>
  </si>
  <si>
    <t>2236</t>
  </si>
  <si>
    <t>2237</t>
  </si>
  <si>
    <t>2238</t>
  </si>
  <si>
    <t>2239</t>
  </si>
  <si>
    <t>2240</t>
  </si>
  <si>
    <t>2243</t>
  </si>
  <si>
    <t>2244</t>
  </si>
  <si>
    <t>2245</t>
  </si>
  <si>
    <t>2246</t>
  </si>
  <si>
    <t>2247</t>
  </si>
  <si>
    <t>2248</t>
  </si>
  <si>
    <t>2249</t>
  </si>
  <si>
    <t>2250</t>
  </si>
  <si>
    <t>2253</t>
  </si>
  <si>
    <t>2255</t>
  </si>
  <si>
    <t>2256</t>
  </si>
  <si>
    <t>2257</t>
  </si>
  <si>
    <t>2258</t>
  </si>
  <si>
    <t>2259</t>
  </si>
  <si>
    <t>2260</t>
  </si>
  <si>
    <t>2263</t>
  </si>
  <si>
    <t>2264</t>
  </si>
  <si>
    <t>2265</t>
  </si>
  <si>
    <t>2266</t>
  </si>
  <si>
    <t>2267</t>
  </si>
  <si>
    <t>2268</t>
  </si>
  <si>
    <t>2269</t>
  </si>
  <si>
    <t>2270</t>
  </si>
  <si>
    <t>2272</t>
  </si>
  <si>
    <t>2274</t>
  </si>
  <si>
    <t>2275</t>
  </si>
  <si>
    <t>2276</t>
  </si>
  <si>
    <t>2277</t>
  </si>
  <si>
    <t>2278</t>
  </si>
  <si>
    <t>2279</t>
  </si>
  <si>
    <t>2280</t>
  </si>
  <si>
    <t>2284</t>
  </si>
  <si>
    <t>2285</t>
  </si>
  <si>
    <t>PATRICIA ACHIENG OBURE</t>
  </si>
  <si>
    <t>2286</t>
  </si>
  <si>
    <t>2287</t>
  </si>
  <si>
    <t>2288</t>
  </si>
  <si>
    <t>2289</t>
  </si>
  <si>
    <t>2290</t>
  </si>
  <si>
    <t>2293</t>
  </si>
  <si>
    <t>2294</t>
  </si>
  <si>
    <t>2482</t>
  </si>
  <si>
    <t>2483</t>
  </si>
  <si>
    <t>2484</t>
  </si>
  <si>
    <t>2485</t>
  </si>
  <si>
    <t>2486</t>
  </si>
  <si>
    <t>2487</t>
  </si>
  <si>
    <t>2488</t>
  </si>
  <si>
    <t>2489</t>
  </si>
  <si>
    <t>2490</t>
  </si>
  <si>
    <t>2491</t>
  </si>
  <si>
    <t>2492</t>
  </si>
  <si>
    <t>2493</t>
  </si>
  <si>
    <t>2494</t>
  </si>
  <si>
    <t>2495</t>
  </si>
  <si>
    <t>2496</t>
  </si>
  <si>
    <t>2497</t>
  </si>
  <si>
    <t>2498</t>
  </si>
  <si>
    <t>2499</t>
  </si>
  <si>
    <t>2500</t>
  </si>
  <si>
    <t>2503</t>
  </si>
  <si>
    <t>2504</t>
  </si>
  <si>
    <t>2505</t>
  </si>
  <si>
    <t>2506</t>
  </si>
  <si>
    <t>2507</t>
  </si>
  <si>
    <t>2508</t>
  </si>
  <si>
    <t>2509</t>
  </si>
  <si>
    <t>2510</t>
  </si>
  <si>
    <t>2514</t>
  </si>
  <si>
    <t>2515</t>
  </si>
  <si>
    <t>2516</t>
  </si>
  <si>
    <t>2517</t>
  </si>
  <si>
    <t>2518</t>
  </si>
  <si>
    <t>2519</t>
  </si>
  <si>
    <t>2520</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</si>
  <si>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</si>
  <si>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</si>
  <si>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</si>
  <si>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</si>
  <si>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</si>
  <si>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</si>
  <si>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</si>
  <si>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</si>
  <si>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</si>
  <si>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</si>
  <si>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</si>
  <si>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</si>
  <si>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</si>
  <si>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</si>
  <si>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</si>
  <si>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</si>
  <si>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</si>
  <si>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</si>
  <si>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</si>
  <si>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</si>
  <si>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</si>
  <si>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</si>
  <si>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</si>
  <si>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</si>
  <si>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</si>
  <si>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</si>
  <si>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</si>
  <si>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</si>
  <si>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</si>
  <si>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</si>
  <si>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</si>
  <si>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</si>
  <si>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</si>
  <si>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</si>
  <si>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</si>
  <si>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</si>
  <si>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</si>
  <si>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</si>
  <si>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</si>
  <si>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</si>
  <si>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</si>
  <si>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</si>
  <si>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</si>
  <si>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</si>
  <si>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</si>
  <si>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</si>
  <si>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</si>
  <si>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</si>
  <si>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</si>
  <si>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</si>
  <si>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</si>
  <si>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</si>
  <si>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</si>
  <si>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</si>
  <si>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</si>
  <si>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</si>
  <si>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</si>
  <si>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</si>
  <si>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</si>
  <si>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</si>
  <si>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</si>
  <si>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</si>
  <si>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</si>
  <si>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</si>
  <si>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</si>
  <si>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</si>
  <si>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</si>
  <si>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</si>
  <si>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</si>
  <si>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4815</t>
  </si>
  <si>
    <t>STEPHEN KIMWELE</t>
  </si>
  <si>
    <t>4816</t>
  </si>
  <si>
    <t>ERIC ODHIAMBO</t>
  </si>
  <si>
    <t>4817</t>
  </si>
  <si>
    <t>WINNIE HUNJA</t>
  </si>
  <si>
    <t>4818</t>
  </si>
  <si>
    <t>GILBERT BANDA</t>
  </si>
  <si>
    <t>4819</t>
  </si>
  <si>
    <t>KHILAN SHAH</t>
  </si>
  <si>
    <t>4806</t>
  </si>
  <si>
    <t>FHANREET BIRDI</t>
  </si>
  <si>
    <t>4807</t>
  </si>
  <si>
    <t>RUTH GITONGA</t>
  </si>
  <si>
    <t>4808</t>
  </si>
  <si>
    <t>NIRAV SHAH</t>
  </si>
  <si>
    <t>4809</t>
  </si>
  <si>
    <t>IRENE SITUMA</t>
  </si>
  <si>
    <t>4810</t>
  </si>
  <si>
    <t>ARTI AGARWAL</t>
  </si>
  <si>
    <t>4811</t>
  </si>
  <si>
    <t>KISHEN MADHVANI</t>
  </si>
  <si>
    <t>4813</t>
  </si>
  <si>
    <t>VINCENT CHISAKA</t>
  </si>
  <si>
    <t>4814</t>
  </si>
  <si>
    <t>CAROLYNE MULANDI</t>
  </si>
  <si>
    <t>1820</t>
  </si>
  <si>
    <t>IRENE MURUNGA</t>
  </si>
  <si>
    <t>1821</t>
  </si>
  <si>
    <t>HILDA KAVUGWI</t>
  </si>
  <si>
    <t>1822</t>
  </si>
  <si>
    <t>KELVIN MAIMBA</t>
  </si>
  <si>
    <t>1823</t>
  </si>
  <si>
    <t>ANGELA MURAGE</t>
  </si>
  <si>
    <t>5815</t>
  </si>
  <si>
    <t>5816</t>
  </si>
  <si>
    <t>5817</t>
  </si>
  <si>
    <t>5818</t>
  </si>
  <si>
    <t>5819</t>
  </si>
  <si>
    <t>5806</t>
  </si>
  <si>
    <t>5807</t>
  </si>
  <si>
    <t>5808</t>
  </si>
  <si>
    <t>5809</t>
  </si>
  <si>
    <t>5810</t>
  </si>
  <si>
    <t>5811</t>
  </si>
  <si>
    <t>5812</t>
  </si>
  <si>
    <t>PAUL MUIGAI</t>
  </si>
  <si>
    <t>5813</t>
  </si>
  <si>
    <t>5814</t>
  </si>
  <si>
    <t>5820</t>
  </si>
  <si>
    <t>5821</t>
  </si>
  <si>
    <t>5822</t>
  </si>
  <si>
    <t>5823</t>
  </si>
  <si>
    <t>1763</t>
  </si>
  <si>
    <t>2593</t>
  </si>
  <si>
    <t>2594</t>
  </si>
  <si>
    <t>2595</t>
  </si>
  <si>
    <t>2596</t>
  </si>
  <si>
    <t>2597</t>
  </si>
  <si>
    <t>2598</t>
  </si>
  <si>
    <t>2599</t>
  </si>
  <si>
    <t>2600</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</si>
  <si>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</si>
  <si>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</si>
  <si>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</si>
  <si>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</si>
  <si>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</si>
  <si>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</si>
  <si>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</si>
  <si>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</si>
  <si>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</si>
  <si>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</si>
  <si>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</si>
  <si>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</si>
  <si>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</si>
  <si>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</si>
  <si>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</si>
  <si>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</si>
  <si>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</si>
  <si>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</si>
  <si>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</si>
  <si>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</si>
  <si>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</si>
  <si>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</si>
  <si>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</si>
  <si>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</si>
  <si>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</si>
  <si>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</si>
  <si>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</si>
  <si>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</si>
  <si>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</si>
  <si>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</si>
  <si>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</si>
  <si>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</si>
  <si>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</si>
  <si>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</si>
  <si>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</si>
  <si>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</si>
  <si>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</si>
  <si>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</si>
  <si>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</si>
  <si>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</si>
  <si>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</si>
  <si>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</si>
  <si>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</si>
  <si>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</si>
  <si>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</si>
  <si>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</si>
  <si>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</si>
  <si>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</si>
  <si>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</si>
  <si>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</si>
  <si>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</si>
  <si>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</si>
  <si>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</si>
  <si>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</si>
  <si>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3132</t>
  </si>
  <si>
    <t>DENIS LUMUMBA MINGATE NYANGAU</t>
  </si>
  <si>
    <t>3133</t>
  </si>
  <si>
    <t>FRANKLIN MOGAKA NYAMWEYA</t>
  </si>
  <si>
    <t>3134</t>
  </si>
  <si>
    <t>ANTHONY SSERWADDA KIYIMBA</t>
  </si>
  <si>
    <t>3142</t>
  </si>
  <si>
    <t>LYDIA LINET OWENGA</t>
  </si>
  <si>
    <t>3151</t>
  </si>
  <si>
    <t>KENNETH MWANGA WAFULA</t>
  </si>
  <si>
    <t>3152</t>
  </si>
  <si>
    <t>ESTHER KATHINI NGUNIKO</t>
  </si>
  <si>
    <t>3201</t>
  </si>
  <si>
    <t>ANTONY NJONJO CORLINE</t>
  </si>
  <si>
    <t>3202</t>
  </si>
  <si>
    <t>LUKE KIBIWOTT</t>
  </si>
  <si>
    <t>3203</t>
  </si>
  <si>
    <t>JOYCE ADONGO MALENYA</t>
  </si>
  <si>
    <t>3204</t>
  </si>
  <si>
    <t>SHREYA SANJAY SHAH</t>
  </si>
  <si>
    <t>3206</t>
  </si>
  <si>
    <t>ANGELA WAMBUI NDUNGU</t>
  </si>
  <si>
    <t>3213</t>
  </si>
  <si>
    <t>EMILY ODINDO</t>
  </si>
  <si>
    <t>3214</t>
  </si>
  <si>
    <t>RAJIV SAVANI</t>
  </si>
  <si>
    <t>3215</t>
  </si>
  <si>
    <t>HENRY MUKIRI</t>
  </si>
  <si>
    <t>3216</t>
  </si>
  <si>
    <t>KAUR MANPREET</t>
  </si>
  <si>
    <t>3222</t>
  </si>
  <si>
    <t>JOSEPHINE MUTHEU IKUNDO</t>
  </si>
  <si>
    <t>3223</t>
  </si>
  <si>
    <t>VANSHAJ DHINGRA</t>
  </si>
  <si>
    <t>3224</t>
  </si>
  <si>
    <t>QUINTA AWINO ODEGE</t>
  </si>
  <si>
    <t>3225</t>
  </si>
  <si>
    <t>BEATRICE RUTOH CHEBET</t>
  </si>
  <si>
    <t>3226</t>
  </si>
  <si>
    <t>MICHAEL GAKONDE KAMIRI</t>
  </si>
  <si>
    <t>3242</t>
  </si>
  <si>
    <t>3243</t>
  </si>
  <si>
    <t>PURITY NJERI WAMWEA</t>
  </si>
  <si>
    <t>3244</t>
  </si>
  <si>
    <t>JOY NJERI MUTHONGA</t>
  </si>
  <si>
    <t>3251</t>
  </si>
  <si>
    <t>3252</t>
  </si>
  <si>
    <t>3261</t>
  </si>
  <si>
    <t>3303</t>
  </si>
  <si>
    <t>3304</t>
  </si>
  <si>
    <t>3305</t>
  </si>
  <si>
    <t>MIGHULO MSHIMBA SABINA</t>
  </si>
  <si>
    <t>3306</t>
  </si>
  <si>
    <t>DEEPA KHOSLA</t>
  </si>
  <si>
    <t>3307</t>
  </si>
  <si>
    <t>IRENE WAVINYA MAINGI</t>
  </si>
  <si>
    <t>3311</t>
  </si>
  <si>
    <t>3312</t>
  </si>
  <si>
    <t>3313</t>
  </si>
  <si>
    <t>LINAH M. MJOMBA</t>
  </si>
  <si>
    <t>3315</t>
  </si>
  <si>
    <t>RACHAEL NGUMBI MWANJALA</t>
  </si>
  <si>
    <t>3316</t>
  </si>
  <si>
    <t>JAVASON OMOORIA OMAYO</t>
  </si>
  <si>
    <t>3321</t>
  </si>
  <si>
    <t>3322</t>
  </si>
  <si>
    <t>3324</t>
  </si>
  <si>
    <t>RICHARD NYOKA NGADE</t>
  </si>
  <si>
    <t>3332</t>
  </si>
  <si>
    <t>3333</t>
  </si>
  <si>
    <t>WANJIKU KINYUA SARAH</t>
  </si>
  <si>
    <t>3341</t>
  </si>
  <si>
    <t>3342</t>
  </si>
  <si>
    <t>3343</t>
  </si>
  <si>
    <t>MARGARET NGANDU CHETE</t>
  </si>
  <si>
    <t>3344</t>
  </si>
  <si>
    <t>3402</t>
  </si>
  <si>
    <t>3404</t>
  </si>
  <si>
    <t>3405</t>
  </si>
  <si>
    <t>3412</t>
  </si>
  <si>
    <t>3413</t>
  </si>
  <si>
    <t>3414</t>
  </si>
  <si>
    <t>SARAH KAGURE KAGIRI</t>
  </si>
  <si>
    <t>3415</t>
  </si>
  <si>
    <t>BENSON KARUME MUNGAI</t>
  </si>
  <si>
    <t>3422</t>
  </si>
  <si>
    <t>3423</t>
  </si>
  <si>
    <t>ASHIKA DHANSUKH BHUDIA</t>
  </si>
  <si>
    <t>3424</t>
  </si>
  <si>
    <t>MARY KAARIE LESHOO</t>
  </si>
  <si>
    <t>3433</t>
  </si>
  <si>
    <t>3434</t>
  </si>
  <si>
    <t>3442</t>
  </si>
  <si>
    <t>3443</t>
  </si>
  <si>
    <t>MARTIN SIRENGO BARASA</t>
  </si>
  <si>
    <t>3444</t>
  </si>
  <si>
    <t>VICTOR WAKAPE WANYONYI</t>
  </si>
  <si>
    <t>3445</t>
  </si>
  <si>
    <t>MAYURI ANANTKUMAR PARMAR</t>
  </si>
  <si>
    <t>3501</t>
  </si>
  <si>
    <t>3502</t>
  </si>
  <si>
    <t>3503</t>
  </si>
  <si>
    <t>DENNIS WACHIRA</t>
  </si>
  <si>
    <t>3513</t>
  </si>
  <si>
    <t>JERIOTH WAMBUI KITHINJI</t>
  </si>
  <si>
    <t>3802</t>
  </si>
  <si>
    <t>EVA NYAWIRA GATARI</t>
  </si>
  <si>
    <t>3990</t>
  </si>
  <si>
    <t>MARY WANGARE MBUGUA</t>
  </si>
  <si>
    <t>3999</t>
  </si>
  <si>
    <t>MASS MARKET PB</t>
  </si>
  <si>
    <t>4001</t>
  </si>
  <si>
    <t>4002</t>
  </si>
  <si>
    <t>4003</t>
  </si>
  <si>
    <t>4004</t>
  </si>
  <si>
    <t>4011</t>
  </si>
  <si>
    <t>JOSEPH KINARA</t>
  </si>
  <si>
    <t>4012</t>
  </si>
  <si>
    <t>4013</t>
  </si>
  <si>
    <t>4015</t>
  </si>
  <si>
    <t>4016</t>
  </si>
  <si>
    <t>W KIAMBUTHI CHRISTINE</t>
  </si>
  <si>
    <t>4022</t>
  </si>
  <si>
    <t>4023</t>
  </si>
  <si>
    <t>4031</t>
  </si>
  <si>
    <t>LYDIA MIANO</t>
  </si>
  <si>
    <t>4032</t>
  </si>
  <si>
    <t>4034</t>
  </si>
  <si>
    <t>4041</t>
  </si>
  <si>
    <t>4042</t>
  </si>
  <si>
    <t>RUTH NYANCHOKA NYARIKI</t>
  </si>
  <si>
    <t>4043</t>
  </si>
  <si>
    <t>ANTONY KOECH TANUI BINOTT</t>
  </si>
  <si>
    <t>4051</t>
  </si>
  <si>
    <t>2295</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</si>
  <si>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</si>
  <si>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</si>
  <si>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</si>
  <si>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</si>
  <si>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</si>
  <si>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</si>
  <si>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</si>
  <si>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</si>
  <si>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</si>
  <si>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</si>
  <si>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</si>
  <si>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</si>
  <si>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</si>
  <si>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</si>
  <si>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</si>
  <si>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</si>
  <si>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</si>
  <si>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</si>
  <si>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</si>
  <si>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</si>
  <si>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</si>
  <si>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</si>
  <si>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</si>
  <si>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</si>
  <si>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</si>
  <si>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</si>
  <si>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</si>
  <si>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</si>
  <si>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</si>
  <si>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</si>
  <si>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</si>
  <si>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</si>
  <si>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</si>
  <si>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</si>
  <si>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</si>
  <si>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</si>
  <si>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</si>
  <si>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</si>
  <si>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</si>
  <si>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</si>
  <si>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</si>
  <si>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</si>
  <si>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</si>
  <si>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</si>
  <si>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</si>
  <si>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</si>
  <si>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</si>
  <si>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</si>
  <si>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</si>
  <si>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</si>
  <si>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</si>
  <si>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</si>
  <si>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</si>
  <si>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</si>
  <si>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</si>
  <si>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</si>
  <si>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</si>
  <si>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</si>
  <si>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</si>
  <si>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</si>
  <si>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</si>
  <si>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</si>
  <si>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</si>
  <si>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</si>
  <si>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</si>
  <si>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</si>
  <si>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</si>
  <si>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</si>
  <si>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</si>
  <si>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</si>
  <si>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</si>
  <si>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</si>
  <si>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</si>
  <si>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</si>
  <si>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</si>
  <si>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</si>
  <si>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</si>
  <si>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</si>
  <si>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</si>
  <si>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</si>
  <si>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</si>
  <si>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</si>
  <si>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</si>
  <si>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</si>
  <si>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</si>
  <si>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</si>
  <si>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</si>
  <si>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</si>
  <si>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</si>
  <si>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</si>
  <si>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</si>
  <si>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5008</t>
  </si>
  <si>
    <t>5009</t>
  </si>
  <si>
    <t>2323</t>
  </si>
  <si>
    <t>CALVIN ONGONDI ODHIAMBO</t>
  </si>
  <si>
    <t>2324</t>
  </si>
  <si>
    <t>2234</t>
  </si>
  <si>
    <t>JERUSHA MOKAYA</t>
  </si>
  <si>
    <t>2225</t>
  </si>
  <si>
    <t>3181</t>
  </si>
  <si>
    <t>2403</t>
  </si>
  <si>
    <t>3403</t>
  </si>
  <si>
    <t>4403</t>
  </si>
  <si>
    <t>5403</t>
  </si>
  <si>
    <t>2592</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</si>
  <si>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</si>
  <si>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</si>
  <si>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</si>
  <si>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</si>
  <si>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</si>
  <si>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</si>
  <si>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</si>
  <si>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</si>
  <si>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</si>
  <si>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</si>
  <si>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</si>
  <si>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</si>
  <si>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</si>
  <si>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</si>
  <si>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</si>
  <si>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</si>
  <si>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</si>
  <si>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</si>
  <si>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</si>
  <si>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</si>
  <si>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</si>
  <si>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</si>
  <si>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</si>
  <si>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</si>
  <si>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</si>
  <si>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</si>
  <si>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</si>
  <si>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</si>
  <si>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</si>
  <si>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</si>
  <si>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</si>
  <si>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</si>
  <si>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</si>
  <si>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</si>
  <si>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</si>
  <si>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</si>
  <si>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</si>
  <si>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</si>
  <si>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</si>
  <si>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</si>
  <si>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</si>
  <si>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</si>
  <si>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</si>
  <si>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</si>
  <si>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</si>
  <si>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</si>
  <si>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</si>
  <si>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</si>
  <si>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</si>
  <si>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</si>
  <si>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</si>
  <si>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</si>
  <si>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</si>
  <si>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</si>
  <si>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</si>
  <si>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</si>
  <si>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</si>
  <si>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</si>
  <si>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</si>
  <si>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</si>
  <si>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</si>
  <si>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</si>
  <si>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</si>
  <si>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</si>
  <si>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</si>
  <si>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</si>
  <si>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</si>
  <si>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</si>
  <si>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</si>
  <si>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</si>
  <si>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</si>
  <si>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</si>
  <si>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</si>
  <si>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</si>
  <si>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</si>
  <si>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</si>
  <si>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</si>
  <si>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</si>
  <si>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</si>
  <si>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</si>
  <si>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2656</t>
  </si>
  <si>
    <t>3268</t>
  </si>
  <si>
    <t>3269</t>
  </si>
  <si>
    <t>3270</t>
  </si>
  <si>
    <t>3274</t>
  </si>
  <si>
    <t>3275</t>
  </si>
  <si>
    <t>3276</t>
  </si>
  <si>
    <t>3277</t>
  </si>
  <si>
    <t>3278</t>
  </si>
  <si>
    <t>3279</t>
  </si>
  <si>
    <t>3280</t>
  </si>
  <si>
    <t>3285</t>
  </si>
  <si>
    <t>3286</t>
  </si>
  <si>
    <t>3287</t>
  </si>
  <si>
    <t>3288</t>
  </si>
  <si>
    <t>3289</t>
  </si>
  <si>
    <t>3290</t>
  </si>
  <si>
    <t>3294</t>
  </si>
  <si>
    <t>3295</t>
  </si>
  <si>
    <t>3296</t>
  </si>
  <si>
    <t>3297</t>
  </si>
  <si>
    <t>3298</t>
  </si>
  <si>
    <t>3299</t>
  </si>
  <si>
    <t>3300</t>
  </si>
  <si>
    <t>3308</t>
  </si>
  <si>
    <t>3310</t>
  </si>
  <si>
    <t>3317</t>
  </si>
  <si>
    <t>DORCAS MWANGI MUTHONI</t>
  </si>
  <si>
    <t>3318</t>
  </si>
  <si>
    <t>3319</t>
  </si>
  <si>
    <t>3320</t>
  </si>
  <si>
    <t>3325</t>
  </si>
  <si>
    <t>3326</t>
  </si>
  <si>
    <t>3327</t>
  </si>
  <si>
    <t>3328</t>
  </si>
  <si>
    <t>3329</t>
  </si>
  <si>
    <t>3330</t>
  </si>
  <si>
    <t>3335</t>
  </si>
  <si>
    <t>3336</t>
  </si>
  <si>
    <t>3337</t>
  </si>
  <si>
    <t>3338</t>
  </si>
  <si>
    <t>3339</t>
  </si>
  <si>
    <t>3340</t>
  </si>
  <si>
    <t>3345</t>
  </si>
  <si>
    <t>3346</t>
  </si>
  <si>
    <t>3347</t>
  </si>
  <si>
    <t>3348</t>
  </si>
  <si>
    <t>3349</t>
  </si>
  <si>
    <t>3350</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</si>
  <si>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</si>
  <si>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</si>
  <si>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</si>
  <si>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</si>
  <si>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</si>
  <si>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</si>
  <si>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</si>
  <si>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</si>
  <si>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</si>
  <si>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</si>
  <si>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</si>
  <si>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</si>
  <si>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</si>
  <si>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</si>
  <si>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</si>
  <si>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</si>
  <si>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</si>
  <si>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</si>
  <si>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</si>
  <si>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</si>
  <si>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</si>
  <si>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</si>
  <si>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</si>
  <si>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</si>
  <si>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</si>
  <si>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</si>
  <si>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</si>
  <si>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</si>
  <si>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</si>
  <si>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4052</t>
  </si>
  <si>
    <t>4061</t>
  </si>
  <si>
    <t>4071</t>
  </si>
  <si>
    <t>4081</t>
  </si>
  <si>
    <t>4101</t>
  </si>
  <si>
    <t>ALAPPATT PIUS THOMAS</t>
  </si>
  <si>
    <t>4102</t>
  </si>
  <si>
    <t>4104</t>
  </si>
  <si>
    <t>4105</t>
  </si>
  <si>
    <t>4106</t>
  </si>
  <si>
    <t>4111</t>
  </si>
  <si>
    <t>VIJYA SUNIL PATEL</t>
  </si>
  <si>
    <t>4112</t>
  </si>
  <si>
    <t>4121</t>
  </si>
  <si>
    <t>4122</t>
  </si>
  <si>
    <t>4123</t>
  </si>
  <si>
    <t>4131</t>
  </si>
  <si>
    <t>4132</t>
  </si>
  <si>
    <t>4153</t>
  </si>
  <si>
    <t>FRED MALENYA ACHULU</t>
  </si>
  <si>
    <t>4201</t>
  </si>
  <si>
    <t>4202</t>
  </si>
  <si>
    <t>4203</t>
  </si>
  <si>
    <t>4204</t>
  </si>
  <si>
    <t>4206</t>
  </si>
  <si>
    <t>4213</t>
  </si>
  <si>
    <t>4222</t>
  </si>
  <si>
    <t>4226</t>
  </si>
  <si>
    <t>4231</t>
  </si>
  <si>
    <t>TERESIA WANGUI KAHATA</t>
  </si>
  <si>
    <t>4241</t>
  </si>
  <si>
    <t>INNOCENT KIBUULE KIYIMBA</t>
  </si>
  <si>
    <t>4242</t>
  </si>
  <si>
    <t>4252</t>
  </si>
  <si>
    <t>4261</t>
  </si>
  <si>
    <t>4303</t>
  </si>
  <si>
    <t>4304</t>
  </si>
  <si>
    <t>4311</t>
  </si>
  <si>
    <t>4312</t>
  </si>
  <si>
    <t>4321</t>
  </si>
  <si>
    <t>4332</t>
  </si>
  <si>
    <t>4341</t>
  </si>
  <si>
    <t>4342</t>
  </si>
  <si>
    <t>4401</t>
  </si>
  <si>
    <t>ASHOK KABRA</t>
  </si>
  <si>
    <t>4402</t>
  </si>
  <si>
    <t>4411</t>
  </si>
  <si>
    <t>4412</t>
  </si>
  <si>
    <t>4413</t>
  </si>
  <si>
    <t>4421</t>
  </si>
  <si>
    <t>4422</t>
  </si>
  <si>
    <t>4431</t>
  </si>
  <si>
    <t>4501</t>
  </si>
  <si>
    <t>4502</t>
  </si>
  <si>
    <t>4511</t>
  </si>
  <si>
    <t>4512</t>
  </si>
  <si>
    <t>4801</t>
  </si>
  <si>
    <t>IRENE WAIRIMU MURUGA</t>
  </si>
  <si>
    <t>4802</t>
  </si>
  <si>
    <t>4803</t>
  </si>
  <si>
    <t>KEVIN WAIRIUKO MAIMBA</t>
  </si>
  <si>
    <t>4804</t>
  </si>
  <si>
    <t>ANGELA WAITHERA MURAGE</t>
  </si>
  <si>
    <t>5001</t>
  </si>
  <si>
    <t>5002</t>
  </si>
  <si>
    <t>5003</t>
  </si>
  <si>
    <t>5004</t>
  </si>
  <si>
    <t>5005</t>
  </si>
  <si>
    <t>5006</t>
  </si>
  <si>
    <t>5011</t>
  </si>
  <si>
    <t>5012</t>
  </si>
  <si>
    <t>5013</t>
  </si>
  <si>
    <t>5014</t>
  </si>
  <si>
    <t>5015</t>
  </si>
  <si>
    <t>5016</t>
  </si>
  <si>
    <t>5021</t>
  </si>
  <si>
    <t>HASHAM BARADIA</t>
  </si>
  <si>
    <t>5022</t>
  </si>
  <si>
    <t>5023</t>
  </si>
  <si>
    <t>5031</t>
  </si>
  <si>
    <t>5032</t>
  </si>
  <si>
    <t>5033</t>
  </si>
  <si>
    <t>5034</t>
  </si>
  <si>
    <t>5035</t>
  </si>
  <si>
    <t>FLORENCE SALAMA KALAMA</t>
  </si>
  <si>
    <t>5044</t>
  </si>
  <si>
    <t>5051</t>
  </si>
  <si>
    <t>5052</t>
  </si>
  <si>
    <t>5010</t>
  </si>
  <si>
    <t>5017</t>
  </si>
  <si>
    <t>5018</t>
  </si>
  <si>
    <t>5019</t>
  </si>
  <si>
    <t>5020</t>
  </si>
  <si>
    <t>5027</t>
  </si>
  <si>
    <t>5028</t>
  </si>
  <si>
    <t>5029</t>
  </si>
  <si>
    <t>5030</t>
  </si>
  <si>
    <t>5036</t>
  </si>
  <si>
    <t>5037</t>
  </si>
  <si>
    <t>5038</t>
  </si>
  <si>
    <t>5039</t>
  </si>
  <si>
    <t>5040</t>
  </si>
  <si>
    <t>5048</t>
  </si>
  <si>
    <t>5049</t>
  </si>
  <si>
    <t>5050</t>
  </si>
  <si>
    <t>5058</t>
  </si>
  <si>
    <t>5059</t>
  </si>
  <si>
    <t>5060</t>
  </si>
  <si>
    <t>5063</t>
  </si>
  <si>
    <t>5064</t>
  </si>
  <si>
    <t>5065</t>
  </si>
  <si>
    <t>5066</t>
  </si>
  <si>
    <t>5067</t>
  </si>
  <si>
    <t>5068</t>
  </si>
  <si>
    <t>5069</t>
  </si>
  <si>
    <t>5070</t>
  </si>
  <si>
    <t>5075</t>
  </si>
  <si>
    <t>5076</t>
  </si>
  <si>
    <t>5077</t>
  </si>
  <si>
    <t>5078</t>
  </si>
  <si>
    <t>5079</t>
  </si>
  <si>
    <t>5080</t>
  </si>
  <si>
    <t>5085</t>
  </si>
  <si>
    <t>5086</t>
  </si>
  <si>
    <t>5087</t>
  </si>
  <si>
    <t>5088</t>
  </si>
  <si>
    <t>5089</t>
  </si>
  <si>
    <t>5090</t>
  </si>
  <si>
    <t>5096</t>
  </si>
  <si>
    <t>5097</t>
  </si>
  <si>
    <t>5098</t>
  </si>
  <si>
    <t>5099</t>
  </si>
  <si>
    <t>5100</t>
  </si>
  <si>
    <t>5118</t>
  </si>
  <si>
    <t>5119</t>
  </si>
  <si>
    <t>5120</t>
  </si>
  <si>
    <t>5124</t>
  </si>
  <si>
    <t>5125</t>
  </si>
  <si>
    <t>5126</t>
  </si>
  <si>
    <t>5127</t>
  </si>
  <si>
    <t>5128</t>
  </si>
  <si>
    <t>5129</t>
  </si>
  <si>
    <t>5130</t>
  </si>
  <si>
    <t>5135</t>
  </si>
  <si>
    <t>5136</t>
  </si>
  <si>
    <t>5137</t>
  </si>
  <si>
    <t>5138</t>
  </si>
  <si>
    <t>5139</t>
  </si>
  <si>
    <t>5140</t>
  </si>
  <si>
    <t>5143</t>
  </si>
  <si>
    <t>5144</t>
  </si>
  <si>
    <t>5145</t>
  </si>
  <si>
    <t>5146</t>
  </si>
  <si>
    <t>5147</t>
  </si>
  <si>
    <t>5148</t>
  </si>
  <si>
    <t>5149</t>
  </si>
  <si>
    <t>5150</t>
  </si>
  <si>
    <t>5154</t>
  </si>
  <si>
    <t>5155</t>
  </si>
  <si>
    <t>5156</t>
  </si>
  <si>
    <t>5157</t>
  </si>
  <si>
    <t>5158</t>
  </si>
  <si>
    <t>5159</t>
  </si>
  <si>
    <t>5160</t>
  </si>
  <si>
    <t>5167</t>
  </si>
  <si>
    <t>5168</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</si>
  <si>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</si>
  <si>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</si>
  <si>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</si>
  <si>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</si>
  <si>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</si>
  <si>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</si>
  <si>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</si>
  <si>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</si>
  <si>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</si>
  <si>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</si>
  <si>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</si>
  <si>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</si>
  <si>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</si>
  <si>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</si>
  <si>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</si>
  <si>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</si>
  <si>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</si>
  <si>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</si>
  <si>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</si>
  <si>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</si>
  <si>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</si>
  <si>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</si>
  <si>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</si>
  <si>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</si>
  <si>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</si>
  <si>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</si>
  <si>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</si>
  <si>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</si>
  <si>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</si>
  <si>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</si>
  <si>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</si>
  <si>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</si>
  <si>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</si>
  <si>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</si>
  <si>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</si>
  <si>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</si>
  <si>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</si>
  <si>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</si>
  <si>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</si>
  <si>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</si>
  <si>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</si>
  <si>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</si>
  <si>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</si>
  <si>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</si>
  <si>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</si>
  <si>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</si>
  <si>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</si>
  <si>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</si>
  <si>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</si>
  <si>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</si>
  <si>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</si>
  <si>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</si>
  <si>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</si>
  <si>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</si>
  <si>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</si>
  <si>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</si>
  <si>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</si>
  <si>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</si>
  <si>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</si>
  <si>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</si>
  <si>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</si>
  <si>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</si>
  <si>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</si>
  <si>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</si>
  <si>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</si>
  <si>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</si>
  <si>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</si>
  <si>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</si>
  <si>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</si>
  <si>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</si>
  <si>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</si>
  <si>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</si>
  <si>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</si>
  <si>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</si>
  <si>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</si>
  <si>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</si>
  <si>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</si>
  <si>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</si>
  <si>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</si>
  <si>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</si>
  <si>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</si>
  <si>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</si>
  <si>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</si>
  <si>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</si>
  <si>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</si>
  <si>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</si>
  <si>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</si>
  <si>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</si>
  <si>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</si>
  <si>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</si>
  <si>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3386</t>
  </si>
  <si>
    <t>3387</t>
  </si>
  <si>
    <t>3388</t>
  </si>
  <si>
    <t>3389</t>
  </si>
  <si>
    <t>3390</t>
  </si>
  <si>
    <t>3391</t>
  </si>
  <si>
    <t>3392</t>
  </si>
  <si>
    <t>3393</t>
  </si>
  <si>
    <t>3394</t>
  </si>
  <si>
    <t>3395</t>
  </si>
  <si>
    <t>3396</t>
  </si>
  <si>
    <t>3397</t>
  </si>
  <si>
    <t>3398</t>
  </si>
  <si>
    <t>3399</t>
  </si>
  <si>
    <t>3400</t>
  </si>
  <si>
    <t>3409</t>
  </si>
  <si>
    <t>3410</t>
  </si>
  <si>
    <t>3416</t>
  </si>
  <si>
    <t>3417</t>
  </si>
  <si>
    <t>3418</t>
  </si>
  <si>
    <t>3419</t>
  </si>
  <si>
    <t>3420</t>
  </si>
  <si>
    <t>3425</t>
  </si>
  <si>
    <t>3426</t>
  </si>
  <si>
    <t>3427</t>
  </si>
  <si>
    <t>3428</t>
  </si>
  <si>
    <t>3429</t>
  </si>
  <si>
    <t>3430</t>
  </si>
  <si>
    <t>3436</t>
  </si>
  <si>
    <t>3437</t>
  </si>
  <si>
    <t>3438</t>
  </si>
  <si>
    <t>3439</t>
  </si>
  <si>
    <t>3440</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</si>
  <si>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</si>
  <si>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</si>
  <si>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</si>
  <si>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</si>
  <si>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</si>
  <si>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</si>
  <si>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</si>
  <si>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</si>
  <si>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</si>
  <si>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</si>
  <si>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</si>
  <si>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</si>
  <si>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</si>
  <si>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</si>
  <si>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</si>
  <si>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</si>
  <si>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</si>
  <si>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</si>
  <si>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</si>
  <si>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</si>
  <si>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</si>
  <si>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</si>
  <si>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</si>
  <si>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</si>
  <si>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</si>
  <si>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</si>
  <si>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</si>
  <si>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</si>
  <si>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</si>
  <si>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</si>
  <si>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</si>
  <si>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</si>
  <si>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</si>
  <si>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</si>
  <si>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</si>
  <si>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</si>
  <si>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</si>
  <si>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</si>
  <si>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</si>
  <si>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</si>
  <si>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</si>
  <si>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</si>
  <si>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</si>
  <si>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</si>
  <si>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</si>
  <si>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</si>
  <si>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</si>
  <si>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</si>
  <si>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</si>
  <si>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</si>
  <si>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</si>
  <si>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</si>
  <si>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</si>
  <si>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</si>
  <si>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</si>
  <si>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3505</t>
  </si>
  <si>
    <t>3506</t>
  </si>
  <si>
    <t>3507</t>
  </si>
  <si>
    <t>3508</t>
  </si>
  <si>
    <t>3509</t>
  </si>
  <si>
    <t>3510</t>
  </si>
  <si>
    <t>3514</t>
  </si>
  <si>
    <t>3515</t>
  </si>
  <si>
    <t>3516</t>
  </si>
  <si>
    <t>3517</t>
  </si>
  <si>
    <t>3518</t>
  </si>
  <si>
    <t>3519</t>
  </si>
  <si>
    <t>3520</t>
  </si>
  <si>
    <t>3523</t>
  </si>
  <si>
    <t>3524</t>
  </si>
  <si>
    <t>5053</t>
  </si>
  <si>
    <t>5054</t>
  </si>
  <si>
    <t>5055</t>
  </si>
  <si>
    <t>5062</t>
  </si>
  <si>
    <t>5071</t>
  </si>
  <si>
    <t>5072</t>
  </si>
  <si>
    <t>FRIDAH DALI MWAKOI</t>
  </si>
  <si>
    <t>5073</t>
  </si>
  <si>
    <t>5081</t>
  </si>
  <si>
    <t>5083</t>
  </si>
  <si>
    <t>5102</t>
  </si>
  <si>
    <t>5103</t>
  </si>
  <si>
    <t>5104</t>
  </si>
  <si>
    <t>5105</t>
  </si>
  <si>
    <t>5106</t>
  </si>
  <si>
    <t>5107</t>
  </si>
  <si>
    <t>5108</t>
  </si>
  <si>
    <t>5109</t>
  </si>
  <si>
    <t>5110</t>
  </si>
  <si>
    <t>5112</t>
  </si>
  <si>
    <t>5113</t>
  </si>
  <si>
    <t>5114</t>
  </si>
  <si>
    <t>EDGAR SHITSUNI ANYANDA</t>
  </si>
  <si>
    <t>5115</t>
  </si>
  <si>
    <t>5121</t>
  </si>
  <si>
    <t>5122</t>
  </si>
  <si>
    <t>5123</t>
  </si>
  <si>
    <t>5131</t>
  </si>
  <si>
    <t>5132</t>
  </si>
  <si>
    <t>5133</t>
  </si>
  <si>
    <t>5134</t>
  </si>
  <si>
    <t>5142</t>
  </si>
  <si>
    <t>5151</t>
  </si>
  <si>
    <t>5201</t>
  </si>
  <si>
    <t>5204</t>
  </si>
  <si>
    <t>5205</t>
  </si>
  <si>
    <t>AGNES KALUNDE MWEU</t>
  </si>
  <si>
    <t>5206</t>
  </si>
  <si>
    <t>5207</t>
  </si>
  <si>
    <t>JOSEPH NYACHAKI MOINDI</t>
  </si>
  <si>
    <t>5208</t>
  </si>
  <si>
    <t>MICHAEL KIRAU</t>
  </si>
  <si>
    <t>5211</t>
  </si>
  <si>
    <t>SONAL SUNIL RAITHATHA</t>
  </si>
  <si>
    <t>5212</t>
  </si>
  <si>
    <t>EDWARD MAXEEM ETEMESI</t>
  </si>
  <si>
    <t>5213</t>
  </si>
  <si>
    <t>5214</t>
  </si>
  <si>
    <t>5216</t>
  </si>
  <si>
    <t>5221</t>
  </si>
  <si>
    <t>RONAK MUKESHBHAI PATEL</t>
  </si>
  <si>
    <t>5222</t>
  </si>
  <si>
    <t>5223</t>
  </si>
  <si>
    <t>5224</t>
  </si>
  <si>
    <t>5225</t>
  </si>
  <si>
    <t>5226</t>
  </si>
  <si>
    <t>5231</t>
  </si>
  <si>
    <t>5232</t>
  </si>
  <si>
    <t>SARABJIT SINGH KALSI</t>
  </si>
  <si>
    <t>5233</t>
  </si>
  <si>
    <t>CHRISTOPHER KARANI KIZAMA</t>
  </si>
  <si>
    <t>5241</t>
  </si>
  <si>
    <t>5242</t>
  </si>
  <si>
    <t>5243</t>
  </si>
  <si>
    <t>5244</t>
  </si>
  <si>
    <t>5251</t>
  </si>
  <si>
    <t>5252</t>
  </si>
  <si>
    <t>5261</t>
  </si>
  <si>
    <t>5271</t>
  </si>
  <si>
    <t>5272</t>
  </si>
  <si>
    <t>EVALINE ATAR OKUMU</t>
  </si>
  <si>
    <t>5273</t>
  </si>
  <si>
    <t>5303</t>
  </si>
  <si>
    <t>5304</t>
  </si>
  <si>
    <t>5311</t>
  </si>
  <si>
    <t>5312</t>
  </si>
  <si>
    <t>5313</t>
  </si>
  <si>
    <t>5314</t>
  </si>
  <si>
    <t>CATHERINE NDANU KITUNGU</t>
  </si>
  <si>
    <t>5321</t>
  </si>
  <si>
    <t>5322</t>
  </si>
  <si>
    <t>5323</t>
  </si>
  <si>
    <t>5331</t>
  </si>
  <si>
    <t>5332</t>
  </si>
  <si>
    <t>5333</t>
  </si>
  <si>
    <t>5341</t>
  </si>
  <si>
    <t>5342</t>
  </si>
  <si>
    <t>5343</t>
  </si>
  <si>
    <t>5344</t>
  </si>
  <si>
    <t>5402</t>
  </si>
  <si>
    <t>5404</t>
  </si>
  <si>
    <t>5405</t>
  </si>
  <si>
    <t>5411</t>
  </si>
  <si>
    <t>5412</t>
  </si>
  <si>
    <t>5169</t>
  </si>
  <si>
    <t>2262</t>
  </si>
  <si>
    <t>JANET METUMI KAMBOGO</t>
  </si>
  <si>
    <t>2057</t>
  </si>
  <si>
    <t>3057</t>
  </si>
  <si>
    <t>4057</t>
  </si>
  <si>
    <t>5057</t>
  </si>
  <si>
    <t>5170</t>
  </si>
  <si>
    <t>5175</t>
  </si>
  <si>
    <t>5176</t>
  </si>
  <si>
    <t>5177</t>
  </si>
  <si>
    <t>5178</t>
  </si>
  <si>
    <t>5179</t>
  </si>
  <si>
    <t>5180</t>
  </si>
  <si>
    <t>5184</t>
  </si>
  <si>
    <t>5185</t>
  </si>
  <si>
    <t>5186</t>
  </si>
  <si>
    <t>5187</t>
  </si>
  <si>
    <t>5188</t>
  </si>
  <si>
    <t>5189</t>
  </si>
  <si>
    <t>5190</t>
  </si>
  <si>
    <t>5191</t>
  </si>
  <si>
    <t>5192</t>
  </si>
  <si>
    <t>5193</t>
  </si>
  <si>
    <t>5194</t>
  </si>
  <si>
    <t>5195</t>
  </si>
  <si>
    <t>5196</t>
  </si>
  <si>
    <t>5197</t>
  </si>
  <si>
    <t>5198</t>
  </si>
  <si>
    <t>5199</t>
  </si>
  <si>
    <t>5200</t>
  </si>
  <si>
    <t>5217</t>
  </si>
  <si>
    <t>5218</t>
  </si>
  <si>
    <t>5219</t>
  </si>
  <si>
    <t>5220</t>
  </si>
  <si>
    <t>5227</t>
  </si>
  <si>
    <t>5228</t>
  </si>
  <si>
    <t>5229</t>
  </si>
  <si>
    <t>5230</t>
  </si>
  <si>
    <t>5235</t>
  </si>
  <si>
    <t>5236</t>
  </si>
  <si>
    <t>5237</t>
  </si>
  <si>
    <t>5238</t>
  </si>
  <si>
    <t>5239</t>
  </si>
  <si>
    <t>5240</t>
  </si>
  <si>
    <t>5245</t>
  </si>
  <si>
    <t>5246</t>
  </si>
  <si>
    <t>5247</t>
  </si>
  <si>
    <t>5248</t>
  </si>
  <si>
    <t>5249</t>
  </si>
  <si>
    <t>5250</t>
  </si>
  <si>
    <t>5255</t>
  </si>
  <si>
    <t>5256</t>
  </si>
  <si>
    <t>5257</t>
  </si>
  <si>
    <t>5258</t>
  </si>
  <si>
    <t>5259</t>
  </si>
  <si>
    <t>5260</t>
  </si>
  <si>
    <t>5264</t>
  </si>
  <si>
    <t>5265</t>
  </si>
  <si>
    <t>5266</t>
  </si>
  <si>
    <t>5267</t>
  </si>
  <si>
    <t>5268</t>
  </si>
  <si>
    <t>5269</t>
  </si>
  <si>
    <t>5270</t>
  </si>
  <si>
    <t>5274</t>
  </si>
  <si>
    <t>5275</t>
  </si>
  <si>
    <t>5276</t>
  </si>
  <si>
    <t>5277</t>
  </si>
  <si>
    <t>5278</t>
  </si>
  <si>
    <t>5279</t>
  </si>
  <si>
    <t>5280</t>
  </si>
  <si>
    <t>5285</t>
  </si>
  <si>
    <t>5286</t>
  </si>
  <si>
    <t>5287</t>
  </si>
  <si>
    <t>5288</t>
  </si>
  <si>
    <t>5289</t>
  </si>
  <si>
    <t>5290</t>
  </si>
  <si>
    <t>5294</t>
  </si>
  <si>
    <t>5295</t>
  </si>
  <si>
    <t>5296</t>
  </si>
  <si>
    <t>5297</t>
  </si>
  <si>
    <t>5298</t>
  </si>
  <si>
    <t>5299</t>
  </si>
  <si>
    <t>5300</t>
  </si>
  <si>
    <t>5308</t>
  </si>
  <si>
    <t>5309</t>
  </si>
  <si>
    <t>5310</t>
  </si>
  <si>
    <t>5317</t>
  </si>
  <si>
    <t>5318</t>
  </si>
  <si>
    <t>5319</t>
  </si>
  <si>
    <t>5320</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</si>
  <si>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</si>
  <si>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</si>
  <si>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</si>
  <si>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</si>
  <si>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</si>
  <si>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</si>
  <si>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</si>
  <si>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</si>
  <si>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</si>
  <si>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</si>
  <si>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</si>
  <si>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</si>
  <si>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</si>
  <si>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</si>
  <si>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</si>
  <si>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</si>
  <si>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</si>
  <si>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</si>
  <si>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</si>
  <si>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</si>
  <si>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</si>
  <si>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</si>
  <si>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</si>
  <si>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</si>
  <si>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</si>
  <si>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</si>
  <si>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</si>
  <si>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</si>
  <si>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</si>
  <si>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</si>
  <si>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</si>
  <si>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</si>
  <si>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</si>
  <si>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</si>
  <si>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</si>
  <si>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</si>
  <si>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</si>
  <si>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</si>
  <si>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</si>
  <si>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</si>
  <si>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</si>
  <si>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</si>
  <si>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</si>
  <si>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</si>
  <si>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</si>
  <si>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</si>
  <si>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</si>
  <si>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</si>
  <si>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</si>
  <si>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2802</t>
  </si>
  <si>
    <t>2803</t>
  </si>
  <si>
    <t>2804</t>
  </si>
  <si>
    <t>2805</t>
  </si>
  <si>
    <t>2807</t>
  </si>
  <si>
    <t>2809</t>
  </si>
  <si>
    <t>2810</t>
  </si>
  <si>
    <t>2811</t>
  </si>
  <si>
    <t>2812</t>
  </si>
  <si>
    <t>2813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</si>
  <si>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</si>
  <si>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</si>
  <si>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</si>
  <si>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</si>
  <si>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</si>
  <si>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</si>
  <si>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</si>
  <si>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</si>
  <si>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</si>
  <si>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</si>
  <si>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</si>
  <si>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</si>
  <si>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</si>
  <si>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</si>
  <si>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</si>
  <si>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</si>
  <si>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</si>
  <si>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</si>
  <si>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</si>
  <si>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</si>
  <si>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</si>
  <si>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</si>
  <si>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</si>
  <si>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</si>
  <si>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</si>
  <si>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</si>
  <si>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</si>
  <si>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</si>
  <si>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</si>
  <si>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</si>
  <si>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</si>
  <si>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</si>
  <si>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</si>
  <si>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</si>
  <si>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</si>
  <si>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</si>
  <si>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</si>
  <si>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</si>
  <si>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</si>
  <si>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</si>
  <si>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</si>
  <si>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</si>
  <si>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</si>
  <si>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</si>
  <si>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</si>
  <si>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</si>
  <si>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</si>
  <si>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</si>
  <si>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</si>
  <si>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</si>
  <si>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</si>
  <si>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</si>
  <si>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</si>
  <si>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</si>
  <si>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</si>
  <si>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</si>
  <si>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</si>
  <si>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</si>
  <si>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</si>
  <si>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</si>
  <si>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</si>
  <si>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</si>
  <si>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</si>
  <si>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</si>
  <si>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</si>
  <si>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</si>
  <si>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</si>
  <si>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</si>
  <si>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</si>
  <si>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</si>
  <si>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</si>
  <si>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</si>
  <si>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</si>
  <si>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</si>
  <si>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</si>
  <si>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</si>
  <si>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</si>
  <si>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</si>
  <si>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</si>
  <si>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</si>
  <si>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</si>
  <si>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</si>
  <si>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</si>
  <si>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</si>
  <si>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</si>
  <si>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</si>
  <si>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</si>
  <si>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</si>
  <si>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</si>
  <si>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</si>
  <si>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</si>
  <si>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</si>
  <si>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</si>
  <si>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</si>
  <si>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</si>
  <si>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</si>
  <si>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5413</t>
  </si>
  <si>
    <t>5414</t>
  </si>
  <si>
    <t>5415</t>
  </si>
  <si>
    <t>5421</t>
  </si>
  <si>
    <t>5422</t>
  </si>
  <si>
    <t>5431</t>
  </si>
  <si>
    <t>5433</t>
  </si>
  <si>
    <t>5434</t>
  </si>
  <si>
    <t>5441</t>
  </si>
  <si>
    <t>5442</t>
  </si>
  <si>
    <t>5443</t>
  </si>
  <si>
    <t>5444</t>
  </si>
  <si>
    <t>5445</t>
  </si>
  <si>
    <t>5501</t>
  </si>
  <si>
    <t>5502</t>
  </si>
  <si>
    <t>5512</t>
  </si>
  <si>
    <t>5802</t>
  </si>
  <si>
    <t>5803</t>
  </si>
  <si>
    <t>NOELA NEEMEKA GHIKAS</t>
  </si>
  <si>
    <t>3522</t>
  </si>
  <si>
    <t>MIRIAM NJOKI NDEGWA</t>
  </si>
  <si>
    <t>FLORENCE FRANCISCA AKINYI</t>
  </si>
  <si>
    <t>2056</t>
  </si>
  <si>
    <t>3056</t>
  </si>
  <si>
    <t>4056</t>
  </si>
  <si>
    <t>5056</t>
  </si>
  <si>
    <t>3504</t>
  </si>
  <si>
    <t>KEN OCHIENG</t>
  </si>
  <si>
    <t>4504</t>
  </si>
  <si>
    <t>5504</t>
  </si>
  <si>
    <t>5326</t>
  </si>
  <si>
    <t>5327</t>
  </si>
  <si>
    <t>5328</t>
  </si>
  <si>
    <t>5329</t>
  </si>
  <si>
    <t>5330</t>
  </si>
  <si>
    <t>5335</t>
  </si>
  <si>
    <t>5336</t>
  </si>
  <si>
    <t>5337</t>
  </si>
  <si>
    <t>5338</t>
  </si>
  <si>
    <t>5339</t>
  </si>
  <si>
    <t>5340</t>
  </si>
  <si>
    <t>5345</t>
  </si>
  <si>
    <t>5346</t>
  </si>
  <si>
    <t>5347</t>
  </si>
  <si>
    <t>5348</t>
  </si>
  <si>
    <t>5349</t>
  </si>
  <si>
    <t>5350</t>
  </si>
  <si>
    <t>5354</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</si>
  <si>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</si>
  <si>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</si>
  <si>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</si>
  <si>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</si>
  <si>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</si>
  <si>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</si>
  <si>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</si>
  <si>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</si>
  <si>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</si>
  <si>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</si>
  <si>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</si>
  <si>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</si>
  <si>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</si>
  <si>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</si>
  <si>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</si>
  <si>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</si>
  <si>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</si>
  <si>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</si>
  <si>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</si>
  <si>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</si>
  <si>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</si>
  <si>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</si>
  <si>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</si>
  <si>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</si>
  <si>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</si>
  <si>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</si>
  <si>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</si>
  <si>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</si>
  <si>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</si>
  <si>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</si>
  <si>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</si>
  <si>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</si>
  <si>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</si>
  <si>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</si>
  <si>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</si>
  <si>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</si>
  <si>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</si>
  <si>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</si>
  <si>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</si>
  <si>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</si>
  <si>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</si>
  <si>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</si>
  <si>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</si>
  <si>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</si>
  <si>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</si>
  <si>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5409</t>
  </si>
  <si>
    <t>5410</t>
  </si>
  <si>
    <t>5416</t>
  </si>
  <si>
    <t>5417</t>
  </si>
  <si>
    <t>5418</t>
  </si>
  <si>
    <t>5419</t>
  </si>
  <si>
    <t>5420</t>
  </si>
  <si>
    <t>5425</t>
  </si>
  <si>
    <t>5426</t>
  </si>
  <si>
    <t>5427</t>
  </si>
  <si>
    <t>5428</t>
  </si>
  <si>
    <t>5429</t>
  </si>
  <si>
    <t>5430</t>
  </si>
  <si>
    <t>5432</t>
  </si>
  <si>
    <t>5436</t>
  </si>
  <si>
    <t>5437</t>
  </si>
  <si>
    <t>5438</t>
  </si>
  <si>
    <t>5439</t>
  </si>
  <si>
    <t>5440</t>
  </si>
  <si>
    <t>5446</t>
  </si>
  <si>
    <t>5447</t>
  </si>
  <si>
    <t>3406</t>
  </si>
  <si>
    <t>ANISH MAYUR GADHIA</t>
  </si>
  <si>
    <t>2814</t>
  </si>
  <si>
    <t>2815</t>
  </si>
  <si>
    <t>2816</t>
  </si>
  <si>
    <t>2817</t>
  </si>
  <si>
    <t>2818</t>
  </si>
  <si>
    <t>2819</t>
  </si>
  <si>
    <t>2820</t>
  </si>
  <si>
    <t>2821</t>
  </si>
  <si>
    <t>2822</t>
  </si>
  <si>
    <t>2823</t>
  </si>
  <si>
    <t>2824</t>
  </si>
  <si>
    <t>2825</t>
  </si>
  <si>
    <t>EVA ROESLER</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</si>
  <si>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</si>
  <si>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</si>
  <si>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</si>
  <si>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</si>
  <si>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</si>
  <si>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</si>
  <si>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</si>
  <si>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</si>
  <si>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</si>
  <si>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</si>
  <si>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</si>
  <si>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</si>
  <si>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</si>
  <si>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</si>
  <si>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</si>
  <si>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</si>
  <si>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</si>
  <si>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</si>
  <si>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</si>
  <si>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</si>
  <si>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</si>
  <si>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</si>
  <si>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</si>
  <si>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</si>
  <si>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</si>
  <si>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</si>
  <si>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</si>
  <si>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</si>
  <si>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</si>
  <si>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</si>
  <si>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</si>
  <si>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</si>
  <si>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</si>
  <si>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</si>
  <si>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</si>
  <si>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</si>
  <si>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</si>
  <si>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</si>
  <si>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</si>
  <si>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</si>
  <si>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</si>
  <si>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</si>
  <si>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</si>
  <si>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</si>
  <si>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</si>
  <si>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</si>
  <si>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</si>
  <si>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</si>
  <si>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</si>
  <si>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</si>
  <si>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</si>
  <si>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</si>
  <si>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</si>
  <si>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</si>
  <si>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</si>
  <si>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</si>
  <si>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</si>
  <si>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</si>
  <si>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</si>
  <si>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</si>
  <si>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</si>
  <si>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2006</t>
  </si>
  <si>
    <t>3601</t>
  </si>
  <si>
    <t>HARPAL KAUR SIRHA</t>
  </si>
  <si>
    <t>4601</t>
  </si>
  <si>
    <t>5601</t>
  </si>
  <si>
    <t>3602</t>
  </si>
  <si>
    <t>FRANCESS MONGINA</t>
  </si>
  <si>
    <t>4602</t>
  </si>
  <si>
    <t>5602</t>
  </si>
  <si>
    <t>3603</t>
  </si>
  <si>
    <t>ALFRED S SEGERA</t>
  </si>
  <si>
    <t>4603</t>
  </si>
  <si>
    <t>5603</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</si>
  <si>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</si>
  <si>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</si>
  <si>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</si>
  <si>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</si>
  <si>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</si>
  <si>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</si>
  <si>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</si>
  <si>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</si>
  <si>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</si>
  <si>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</si>
  <si>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</si>
  <si>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</si>
  <si>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</si>
  <si>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</si>
  <si>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</si>
  <si>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</si>
  <si>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</si>
  <si>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</si>
  <si>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</si>
  <si>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</si>
  <si>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</si>
  <si>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</si>
  <si>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</si>
  <si>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</si>
  <si>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</si>
  <si>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</si>
  <si>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</si>
  <si>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</si>
  <si>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</si>
  <si>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</si>
  <si>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</si>
  <si>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</si>
  <si>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</si>
  <si>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</si>
  <si>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</si>
  <si>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</si>
  <si>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</si>
  <si>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</si>
  <si>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</si>
  <si>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</si>
  <si>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</si>
  <si>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</si>
  <si>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</si>
  <si>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</si>
  <si>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</si>
  <si>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</si>
  <si>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</si>
  <si>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</si>
  <si>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</si>
  <si>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</si>
  <si>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</si>
  <si>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</si>
  <si>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</si>
  <si>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</si>
  <si>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3044</t>
  </si>
  <si>
    <t>4044</t>
  </si>
  <si>
    <t>4257</t>
  </si>
  <si>
    <t>4258</t>
  </si>
  <si>
    <t>4259</t>
  </si>
  <si>
    <t>4260</t>
  </si>
  <si>
    <t>4264</t>
  </si>
  <si>
    <t>4265</t>
  </si>
  <si>
    <t>4266</t>
  </si>
  <si>
    <t>4267</t>
  </si>
  <si>
    <t>4268</t>
  </si>
  <si>
    <t>4269</t>
  </si>
  <si>
    <t>4270</t>
  </si>
  <si>
    <t>4274</t>
  </si>
  <si>
    <t>4275</t>
  </si>
  <si>
    <t>4276</t>
  </si>
  <si>
    <t>4277</t>
  </si>
  <si>
    <t>4278</t>
  </si>
  <si>
    <t>4279</t>
  </si>
  <si>
    <t>4280</t>
  </si>
  <si>
    <t>4285</t>
  </si>
  <si>
    <t>4286</t>
  </si>
  <si>
    <t>4287</t>
  </si>
  <si>
    <t>4288</t>
  </si>
  <si>
    <t>4289</t>
  </si>
  <si>
    <t>4290</t>
  </si>
  <si>
    <t>4294</t>
  </si>
  <si>
    <t>4295</t>
  </si>
  <si>
    <t>4296</t>
  </si>
  <si>
    <t>4297</t>
  </si>
  <si>
    <t>4298</t>
  </si>
  <si>
    <t>4299</t>
  </si>
  <si>
    <t>4300</t>
  </si>
  <si>
    <t>4308</t>
  </si>
  <si>
    <t>4309</t>
  </si>
  <si>
    <t>4310</t>
  </si>
  <si>
    <t>4315</t>
  </si>
  <si>
    <t>4316</t>
  </si>
  <si>
    <t>4317</t>
  </si>
  <si>
    <t>4318</t>
  </si>
  <si>
    <t>4319</t>
  </si>
  <si>
    <t>4320</t>
  </si>
  <si>
    <t>4325</t>
  </si>
  <si>
    <t>4326</t>
  </si>
  <si>
    <t>4327</t>
  </si>
  <si>
    <t>4328</t>
  </si>
  <si>
    <t>4329</t>
  </si>
  <si>
    <t>4330</t>
  </si>
  <si>
    <t>4335</t>
  </si>
  <si>
    <t>4336</t>
  </si>
  <si>
    <t>4337</t>
  </si>
  <si>
    <t>4338</t>
  </si>
  <si>
    <t>4339</t>
  </si>
  <si>
    <t>4340</t>
  </si>
  <si>
    <t>4345</t>
  </si>
  <si>
    <t>4346</t>
  </si>
  <si>
    <t>4347</t>
  </si>
  <si>
    <t>4348</t>
  </si>
  <si>
    <t>4349</t>
  </si>
  <si>
    <t>4350</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</si>
  <si>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</si>
  <si>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</si>
  <si>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</si>
  <si>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</si>
  <si>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</si>
  <si>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</si>
  <si>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</si>
  <si>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</si>
  <si>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</si>
  <si>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</si>
  <si>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</si>
  <si>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</si>
  <si>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</si>
  <si>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</si>
  <si>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</si>
  <si>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</si>
  <si>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</si>
  <si>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</si>
  <si>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</si>
  <si>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</si>
  <si>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</si>
  <si>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</si>
  <si>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</si>
  <si>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</si>
  <si>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</si>
  <si>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</si>
  <si>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</si>
  <si>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</si>
  <si>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</si>
  <si>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</si>
  <si>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</si>
  <si>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</si>
  <si>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</si>
  <si>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</si>
  <si>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</si>
  <si>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</si>
  <si>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</si>
  <si>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</si>
  <si>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</si>
  <si>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</si>
  <si>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</si>
  <si>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</si>
  <si>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</si>
  <si>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</si>
  <si>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</si>
  <si>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</si>
  <si>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</si>
  <si>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</si>
  <si>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</si>
  <si>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</si>
  <si>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</si>
  <si>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</si>
  <si>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</si>
  <si>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</si>
  <si>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</si>
  <si>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</si>
  <si>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</si>
  <si>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</si>
  <si>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</si>
  <si>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</si>
  <si>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</si>
  <si>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</si>
  <si>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</si>
  <si>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</si>
  <si>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</si>
  <si>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</si>
  <si>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</si>
  <si>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</si>
  <si>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</si>
  <si>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</si>
  <si>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</si>
  <si>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</si>
  <si>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</si>
  <si>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</si>
  <si>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</si>
  <si>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</si>
  <si>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</si>
  <si>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</si>
  <si>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</si>
  <si>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</si>
  <si>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</si>
  <si>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</si>
  <si>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5505</t>
  </si>
  <si>
    <t>5506</t>
  </si>
  <si>
    <t>5507</t>
  </si>
  <si>
    <t>5508</t>
  </si>
  <si>
    <t>5509</t>
  </si>
  <si>
    <t>5510</t>
  </si>
  <si>
    <t>5514</t>
  </si>
  <si>
    <t>5515</t>
  </si>
  <si>
    <t>5516</t>
  </si>
  <si>
    <t>5517</t>
  </si>
  <si>
    <t>5518</t>
  </si>
  <si>
    <t>5519</t>
  </si>
  <si>
    <t>5520</t>
  </si>
  <si>
    <t>5523</t>
  </si>
  <si>
    <t>5524</t>
  </si>
  <si>
    <t>5525</t>
  </si>
  <si>
    <t>5526</t>
  </si>
  <si>
    <t>5527</t>
  </si>
  <si>
    <t>5528</t>
  </si>
  <si>
    <t>5529</t>
  </si>
  <si>
    <t>5530</t>
  </si>
  <si>
    <t>5531</t>
  </si>
  <si>
    <t>5532</t>
  </si>
  <si>
    <t>5533</t>
  </si>
  <si>
    <t>5534</t>
  </si>
  <si>
    <t>5535</t>
  </si>
  <si>
    <t>5536</t>
  </si>
  <si>
    <t>5537</t>
  </si>
  <si>
    <t>5538</t>
  </si>
  <si>
    <t>5539</t>
  </si>
  <si>
    <t>5540</t>
  </si>
  <si>
    <t>5541</t>
  </si>
  <si>
    <t>2887</t>
  </si>
  <si>
    <t>2888</t>
  </si>
  <si>
    <t>2889</t>
  </si>
  <si>
    <t>2890</t>
  </si>
  <si>
    <t>2891</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</si>
  <si>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</si>
  <si>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</si>
  <si>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</si>
  <si>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</si>
  <si>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</si>
  <si>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</si>
  <si>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</si>
  <si>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</si>
  <si>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</si>
  <si>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</si>
  <si>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</si>
  <si>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</si>
  <si>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</si>
  <si>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</si>
  <si>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</si>
  <si>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</si>
  <si>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</si>
  <si>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</si>
  <si>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</si>
  <si>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</si>
  <si>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</si>
  <si>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</si>
  <si>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</si>
  <si>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</si>
  <si>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</si>
  <si>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</si>
  <si>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</si>
  <si>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</si>
  <si>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</si>
  <si>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</si>
  <si>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</si>
  <si>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</si>
  <si>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</si>
  <si>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</si>
  <si>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</si>
  <si>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</si>
  <si>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</si>
  <si>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</si>
  <si>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</si>
  <si>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</si>
  <si>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</si>
  <si>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</si>
  <si>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</si>
  <si>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</si>
  <si>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</si>
  <si>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</si>
  <si>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</si>
  <si>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</si>
  <si>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</si>
  <si>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</si>
  <si>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</si>
  <si>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</si>
  <si>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</si>
  <si>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</si>
  <si>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</si>
  <si>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</si>
  <si>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</si>
  <si>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</si>
  <si>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</si>
  <si>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</si>
  <si>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</si>
  <si>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</si>
  <si>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</si>
  <si>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</si>
  <si>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</si>
  <si>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</si>
  <si>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</si>
  <si>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</si>
  <si>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</si>
  <si>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</si>
  <si>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</si>
  <si>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</si>
  <si>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</si>
  <si>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</si>
  <si>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</si>
  <si>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</si>
  <si>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</si>
  <si>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</si>
  <si>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</si>
  <si>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</si>
  <si>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</si>
  <si>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</si>
  <si>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</si>
  <si>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</si>
  <si>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</si>
  <si>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</si>
  <si>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</si>
  <si>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</si>
  <si>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</si>
  <si>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</si>
  <si>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</si>
  <si>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BENSON KAKUU</t>
  </si>
  <si>
    <t>1171</t>
  </si>
  <si>
    <t>JABIN AHMED</t>
  </si>
  <si>
    <t>1281</t>
  </si>
  <si>
    <t>PRAMILA AGGARWAL</t>
  </si>
  <si>
    <t>1351</t>
  </si>
  <si>
    <t>DENISE PEREIRA</t>
  </si>
  <si>
    <t>2091</t>
  </si>
  <si>
    <t>2092</t>
  </si>
  <si>
    <t>2171</t>
  </si>
  <si>
    <t>2172</t>
  </si>
  <si>
    <t>SALMA ASHIF</t>
  </si>
  <si>
    <t>2173</t>
  </si>
  <si>
    <t>FARIN GERAJ</t>
  </si>
  <si>
    <t>2182</t>
  </si>
  <si>
    <t>FRANCISCA KINUTHIA</t>
  </si>
  <si>
    <t>2281</t>
  </si>
  <si>
    <t>2282</t>
  </si>
  <si>
    <t>LILIAN ONDENG</t>
  </si>
  <si>
    <t>2283</t>
  </si>
  <si>
    <t>ANNETTE OTUKA</t>
  </si>
  <si>
    <t>2351</t>
  </si>
  <si>
    <t>2352</t>
  </si>
  <si>
    <t>DAVID MUEMA KITUKU</t>
  </si>
  <si>
    <t>2353</t>
  </si>
  <si>
    <t>BELINDA ADHIAMBO</t>
  </si>
  <si>
    <t>2354</t>
  </si>
  <si>
    <t>FRANCO MWONGELA</t>
  </si>
  <si>
    <t>2406</t>
  </si>
  <si>
    <t>2407</t>
  </si>
  <si>
    <t>MAUREEN NJERI MUSYOKA</t>
  </si>
  <si>
    <t>3092</t>
  </si>
  <si>
    <t>3094</t>
  </si>
  <si>
    <t>RAYMOND NGADE</t>
  </si>
  <si>
    <t>3172</t>
  </si>
  <si>
    <t>3173</t>
  </si>
  <si>
    <t>3281</t>
  </si>
  <si>
    <t>3282</t>
  </si>
  <si>
    <t>3283</t>
  </si>
  <si>
    <t>3351</t>
  </si>
  <si>
    <t>3352</t>
  </si>
  <si>
    <t>3353</t>
  </si>
  <si>
    <t>3354</t>
  </si>
  <si>
    <t>3355</t>
  </si>
  <si>
    <t>HAIFA HASSAN</t>
  </si>
  <si>
    <t>3356</t>
  </si>
  <si>
    <t>NABIL NAGIB</t>
  </si>
  <si>
    <t>3407</t>
  </si>
  <si>
    <t>3408</t>
  </si>
  <si>
    <t>MANJRI VINESH RAJGOR</t>
  </si>
  <si>
    <t>4091</t>
  </si>
  <si>
    <t>4093</t>
  </si>
  <si>
    <t>4094</t>
  </si>
  <si>
    <t>4171</t>
  </si>
  <si>
    <t>4172</t>
  </si>
  <si>
    <t>4282</t>
  </si>
  <si>
    <t>4283</t>
  </si>
  <si>
    <t>4351</t>
  </si>
  <si>
    <t>4352</t>
  </si>
  <si>
    <t>4353</t>
  </si>
  <si>
    <t>4354</t>
  </si>
  <si>
    <t>4406</t>
  </si>
  <si>
    <t>4407</t>
  </si>
  <si>
    <t>5091</t>
  </si>
  <si>
    <t>5092</t>
  </si>
  <si>
    <t>5093</t>
  </si>
  <si>
    <t>5172</t>
  </si>
  <si>
    <t>5173</t>
  </si>
  <si>
    <t>5182</t>
  </si>
  <si>
    <t>5281</t>
  </si>
  <si>
    <t>5282</t>
  </si>
  <si>
    <t>5283</t>
  </si>
  <si>
    <t>5325</t>
  </si>
  <si>
    <t>5351</t>
  </si>
  <si>
    <t>5352</t>
  </si>
  <si>
    <t>5406</t>
  </si>
  <si>
    <t>5407</t>
  </si>
  <si>
    <t>1161</t>
  </si>
  <si>
    <t>DASHMINDER KAUR THETHY</t>
  </si>
  <si>
    <t>2161</t>
  </si>
  <si>
    <t>3164</t>
  </si>
  <si>
    <t>FRANKLINE NGASE</t>
  </si>
  <si>
    <t>3165</t>
  </si>
  <si>
    <t>SONIA BHASKER</t>
  </si>
  <si>
    <t>3166</t>
  </si>
  <si>
    <t>DAINA AUDREY MAJISU</t>
  </si>
  <si>
    <t>4161</t>
  </si>
  <si>
    <t>4164</t>
  </si>
  <si>
    <t>4165</t>
  </si>
  <si>
    <t>4166</t>
  </si>
  <si>
    <t>5161</t>
  </si>
  <si>
    <t>5164</t>
  </si>
  <si>
    <t>5165</t>
  </si>
  <si>
    <t>5166</t>
  </si>
  <si>
    <t>4386</t>
  </si>
  <si>
    <t>4387</t>
  </si>
  <si>
    <t>4388</t>
  </si>
  <si>
    <t>4389</t>
  </si>
  <si>
    <t>4390</t>
  </si>
  <si>
    <t>4391</t>
  </si>
  <si>
    <t>4392</t>
  </si>
  <si>
    <t>4393</t>
  </si>
  <si>
    <t>4394</t>
  </si>
  <si>
    <t>4395</t>
  </si>
  <si>
    <t>4396</t>
  </si>
  <si>
    <t>4397</t>
  </si>
  <si>
    <t>4398</t>
  </si>
  <si>
    <t>4399</t>
  </si>
  <si>
    <t>4400</t>
  </si>
  <si>
    <t>4409</t>
  </si>
  <si>
    <t>4410</t>
  </si>
  <si>
    <t>4416</t>
  </si>
  <si>
    <t>4417</t>
  </si>
  <si>
    <t>4418</t>
  </si>
  <si>
    <t>4419</t>
  </si>
  <si>
    <t>4420</t>
  </si>
  <si>
    <t>4425</t>
  </si>
  <si>
    <t>4426</t>
  </si>
  <si>
    <t>4427</t>
  </si>
  <si>
    <t>4428</t>
  </si>
  <si>
    <t>4429</t>
  </si>
  <si>
    <t>4430</t>
  </si>
  <si>
    <t>4432</t>
  </si>
  <si>
    <t>4436</t>
  </si>
  <si>
    <t>4437</t>
  </si>
  <si>
    <t>4438</t>
  </si>
  <si>
    <t>4439</t>
  </si>
  <si>
    <t>4440</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</si>
  <si>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</si>
  <si>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</si>
  <si>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</si>
  <si>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</si>
  <si>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</si>
  <si>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</si>
  <si>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</si>
  <si>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</si>
  <si>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</si>
  <si>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</si>
  <si>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</si>
  <si>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</si>
  <si>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</si>
  <si>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</si>
  <si>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</si>
  <si>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</si>
  <si>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</si>
  <si>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</si>
  <si>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</si>
  <si>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</si>
  <si>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</si>
  <si>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</si>
  <si>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</si>
  <si>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</si>
  <si>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</si>
  <si>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</si>
  <si>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</si>
  <si>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</si>
  <si>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</si>
  <si>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</si>
  <si>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</si>
  <si>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</si>
  <si>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</si>
  <si>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</si>
  <si>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</si>
  <si>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</si>
  <si>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</si>
  <si>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</si>
  <si>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</si>
  <si>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</si>
  <si>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</si>
  <si>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</si>
  <si>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</si>
  <si>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</si>
  <si>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</si>
  <si>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</si>
  <si>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</si>
  <si>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</si>
  <si>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2132</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</si>
  <si>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</si>
  <si>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</si>
  <si>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</si>
  <si>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</si>
  <si>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</si>
  <si>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</si>
  <si>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</si>
  <si>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</si>
  <si>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</si>
  <si>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</si>
  <si>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</si>
  <si>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</si>
  <si>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</si>
  <si>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</si>
  <si>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</si>
  <si>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</si>
  <si>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</si>
  <si>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</si>
  <si>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</si>
  <si>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</si>
  <si>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</si>
  <si>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</si>
  <si>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</si>
  <si>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</si>
  <si>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</si>
  <si>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</si>
  <si>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</si>
  <si>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</si>
  <si>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</si>
  <si>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</si>
  <si>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</si>
  <si>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</si>
  <si>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</si>
  <si>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</si>
  <si>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</si>
  <si>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</si>
  <si>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</si>
  <si>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</si>
  <si>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</si>
  <si>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</si>
  <si>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</si>
  <si>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</si>
  <si>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</si>
  <si>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</si>
  <si>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</si>
  <si>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</si>
  <si>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</si>
  <si>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</si>
  <si>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</si>
  <si>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</si>
  <si>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</si>
  <si>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</si>
  <si>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</si>
  <si>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</si>
  <si>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</si>
  <si>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</si>
  <si>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</si>
  <si>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</si>
  <si>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</si>
  <si>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</si>
  <si>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</si>
  <si>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</si>
  <si>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</si>
  <si>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</si>
  <si>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</si>
  <si>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</si>
  <si>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</si>
  <si>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</si>
  <si>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</si>
  <si>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</si>
  <si>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</si>
  <si>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</si>
  <si>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</si>
  <si>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</si>
  <si>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</si>
  <si>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</si>
  <si>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</si>
  <si>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</si>
  <si>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</si>
  <si>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</si>
  <si>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</si>
  <si>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</si>
  <si>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</si>
  <si>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</si>
  <si>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3803</t>
  </si>
  <si>
    <t>3804</t>
  </si>
  <si>
    <t>HILDA KAGIRI</t>
  </si>
  <si>
    <t>3805</t>
  </si>
  <si>
    <t>GRACE MUIGAI</t>
  </si>
  <si>
    <t>5804</t>
  </si>
  <si>
    <t>TERRY KANGETHE</t>
  </si>
  <si>
    <t>5202</t>
  </si>
  <si>
    <t>3210</t>
  </si>
  <si>
    <t>VICTORIA OTEMBO</t>
  </si>
  <si>
    <t>1214</t>
  </si>
  <si>
    <t>2214</t>
  </si>
  <si>
    <t>5042</t>
  </si>
  <si>
    <t>5043</t>
  </si>
  <si>
    <t>1407</t>
  </si>
  <si>
    <t>4021</t>
  </si>
  <si>
    <t>2082</t>
  </si>
  <si>
    <t>4082</t>
  </si>
  <si>
    <t>5082</t>
  </si>
  <si>
    <t>3234</t>
  </si>
  <si>
    <t>1521</t>
  </si>
  <si>
    <t>DICKSON ITHIRI</t>
  </si>
  <si>
    <t>4521</t>
  </si>
  <si>
    <t>1163</t>
  </si>
  <si>
    <t>HENRY BARTOO</t>
  </si>
  <si>
    <t>1162</t>
  </si>
  <si>
    <t>LILLIAN NJERU</t>
  </si>
  <si>
    <t>3284</t>
  </si>
  <si>
    <t>BEATRICE GITAU</t>
  </si>
  <si>
    <t>1282</t>
  </si>
  <si>
    <t>4281</t>
  </si>
  <si>
    <t>1172</t>
  </si>
  <si>
    <t>1813</t>
  </si>
  <si>
    <t>1814</t>
  </si>
  <si>
    <t>CAROLINE MULANDI</t>
  </si>
  <si>
    <t>1291</t>
  </si>
  <si>
    <t>PETER CHIBUDU</t>
  </si>
  <si>
    <t>2291</t>
  </si>
  <si>
    <t>3291</t>
  </si>
  <si>
    <t>4291</t>
  </si>
  <si>
    <t>5291</t>
  </si>
  <si>
    <t>1292</t>
  </si>
  <si>
    <t>2292</t>
  </si>
  <si>
    <t>3292</t>
  </si>
  <si>
    <t>4292</t>
  </si>
  <si>
    <t>5292</t>
  </si>
  <si>
    <t>3293</t>
  </si>
  <si>
    <t>MALINI SHAH</t>
  </si>
  <si>
    <t>4293</t>
  </si>
  <si>
    <t>5293</t>
  </si>
  <si>
    <t>2986</t>
  </si>
  <si>
    <t>2987</t>
  </si>
  <si>
    <t>2988</t>
  </si>
  <si>
    <t>2989</t>
  </si>
  <si>
    <t>2990</t>
  </si>
  <si>
    <t>2991</t>
  </si>
  <si>
    <t>2992</t>
  </si>
  <si>
    <t>2993</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</si>
  <si>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</si>
  <si>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</si>
  <si>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</si>
  <si>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</si>
  <si>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</si>
  <si>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</si>
  <si>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</si>
  <si>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</si>
  <si>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</si>
  <si>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</si>
  <si>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</si>
  <si>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</si>
  <si>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</si>
  <si>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</si>
  <si>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</si>
  <si>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</si>
  <si>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</si>
  <si>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</si>
  <si>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</si>
  <si>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</si>
  <si>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</si>
  <si>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</si>
  <si>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</si>
  <si>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3706</t>
  </si>
  <si>
    <t>3707</t>
  </si>
  <si>
    <t>7000</t>
  </si>
  <si>
    <t>4494</t>
  </si>
  <si>
    <t>4495</t>
  </si>
  <si>
    <t>4496</t>
  </si>
  <si>
    <t>4497</t>
  </si>
  <si>
    <t>4498</t>
  </si>
  <si>
    <t>4499</t>
  </si>
  <si>
    <t>4500</t>
  </si>
  <si>
    <t>4505</t>
  </si>
  <si>
    <t>4506</t>
  </si>
  <si>
    <t>4507</t>
  </si>
  <si>
    <t>4508</t>
  </si>
  <si>
    <t>4509</t>
  </si>
  <si>
    <t>4510</t>
  </si>
  <si>
    <t>4514</t>
  </si>
  <si>
    <t>4515</t>
  </si>
  <si>
    <t>4516</t>
  </si>
  <si>
    <t>4517</t>
  </si>
  <si>
    <t>4518</t>
  </si>
  <si>
    <t>4519</t>
  </si>
  <si>
    <t>4520</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</si>
  <si>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</si>
  <si>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</si>
  <si>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</si>
  <si>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</si>
  <si>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</si>
  <si>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</si>
  <si>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</si>
  <si>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</si>
  <si>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</si>
  <si>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</si>
  <si>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</si>
  <si>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</si>
  <si>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</si>
  <si>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</si>
  <si>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</si>
  <si>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</si>
  <si>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</si>
  <si>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</si>
  <si>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</si>
  <si>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</si>
  <si>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</si>
  <si>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</si>
  <si>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</si>
  <si>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</si>
  <si>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</si>
  <si>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</si>
  <si>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</si>
  <si>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</si>
  <si>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</si>
  <si>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</si>
  <si>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</si>
  <si>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</si>
  <si>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</si>
  <si>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</si>
  <si>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</si>
  <si>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</si>
  <si>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</si>
  <si>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</si>
  <si>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</si>
  <si>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</si>
  <si>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</si>
  <si>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</si>
  <si>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</si>
  <si>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</si>
  <si>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</si>
  <si>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</si>
  <si>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</si>
  <si>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</si>
  <si>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</si>
  <si>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</si>
  <si>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</si>
  <si>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</si>
  <si>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</si>
  <si>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</si>
  <si>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</si>
  <si>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</si>
  <si>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</si>
  <si>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</si>
  <si>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</si>
  <si>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</si>
  <si>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</si>
  <si>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</si>
  <si>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</si>
  <si>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</si>
  <si>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</si>
  <si>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</si>
  <si>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</si>
  <si>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</si>
  <si>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</si>
  <si>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</si>
  <si>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</si>
  <si>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</si>
  <si>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</si>
  <si>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</si>
  <si>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</si>
  <si>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</si>
  <si>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2994</t>
  </si>
  <si>
    <t>2995</t>
  </si>
  <si>
    <t>2996</t>
  </si>
  <si>
    <t>2997</t>
  </si>
  <si>
    <t>2998</t>
  </si>
  <si>
    <t>3000</t>
  </si>
  <si>
    <t>3008</t>
  </si>
  <si>
    <t>3009</t>
  </si>
  <si>
    <t>3010</t>
  </si>
  <si>
    <t>3017</t>
  </si>
  <si>
    <t>3018</t>
  </si>
  <si>
    <t>3019</t>
  </si>
  <si>
    <t>3020</t>
  </si>
  <si>
    <t>3028</t>
  </si>
  <si>
    <t>3029</t>
  </si>
  <si>
    <t>3030</t>
  </si>
  <si>
    <t>3036</t>
  </si>
  <si>
    <t>3037</t>
  </si>
  <si>
    <t>3038</t>
  </si>
  <si>
    <t>3039</t>
  </si>
  <si>
    <t>3040</t>
  </si>
  <si>
    <t>3048</t>
  </si>
  <si>
    <t>3049</t>
  </si>
  <si>
    <t>3050</t>
  </si>
  <si>
    <t>3058</t>
  </si>
  <si>
    <t>3059</t>
  </si>
  <si>
    <t>3060</t>
  </si>
  <si>
    <t>3063</t>
  </si>
  <si>
    <t>3064</t>
  </si>
  <si>
    <t>3065</t>
  </si>
  <si>
    <t>3066</t>
  </si>
  <si>
    <t>3067</t>
  </si>
  <si>
    <t>3068</t>
  </si>
  <si>
    <t>3069</t>
  </si>
  <si>
    <t>3070</t>
  </si>
  <si>
    <t>3072</t>
  </si>
  <si>
    <t>3075</t>
  </si>
  <si>
    <t>3076</t>
  </si>
  <si>
    <t>3077</t>
  </si>
  <si>
    <t>3078</t>
  </si>
  <si>
    <t>3079</t>
  </si>
  <si>
    <t>3080</t>
  </si>
  <si>
    <t>3082</t>
  </si>
  <si>
    <t>3085</t>
  </si>
  <si>
    <t>3086</t>
  </si>
  <si>
    <t>3087</t>
  </si>
  <si>
    <t>3088</t>
  </si>
  <si>
    <t>3089</t>
  </si>
  <si>
    <t>3090</t>
  </si>
  <si>
    <t>3096</t>
  </si>
  <si>
    <t>3097</t>
  </si>
  <si>
    <t>3098</t>
  </si>
  <si>
    <t>3099</t>
  </si>
  <si>
    <t>3100</t>
  </si>
  <si>
    <t>3101</t>
  </si>
  <si>
    <t>3118</t>
  </si>
  <si>
    <t>3119</t>
  </si>
  <si>
    <t>3120</t>
  </si>
  <si>
    <t>3124</t>
  </si>
  <si>
    <t>3125</t>
  </si>
  <si>
    <t>3126</t>
  </si>
  <si>
    <t>3127</t>
  </si>
  <si>
    <t>3128</t>
  </si>
  <si>
    <t>3129</t>
  </si>
  <si>
    <t>3130</t>
  </si>
  <si>
    <t>3135</t>
  </si>
  <si>
    <t>2806</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</si>
  <si>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</si>
  <si>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</si>
  <si>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</si>
  <si>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</si>
  <si>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</si>
  <si>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</si>
  <si>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</si>
  <si>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</si>
  <si>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</si>
  <si>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</si>
  <si>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</si>
  <si>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</si>
  <si>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</si>
  <si>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</si>
  <si>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</si>
  <si>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</si>
  <si>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</si>
  <si>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</si>
  <si>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</si>
  <si>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</si>
  <si>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</si>
  <si>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</si>
  <si>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</si>
  <si>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</si>
  <si>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</si>
  <si>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</si>
  <si>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</si>
  <si>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</si>
  <si>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</si>
  <si>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</si>
  <si>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</si>
  <si>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</si>
  <si>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</si>
  <si>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</si>
  <si>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</si>
  <si>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</si>
  <si>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</si>
  <si>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</si>
  <si>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</si>
  <si>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</si>
  <si>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</si>
  <si>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</si>
  <si>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</si>
  <si>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</si>
  <si>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</si>
  <si>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</si>
  <si>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</si>
  <si>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</si>
  <si>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</si>
  <si>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</si>
  <si>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</si>
  <si>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</si>
  <si>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</si>
  <si>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</si>
  <si>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</si>
  <si>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</si>
  <si>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</si>
  <si>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</si>
  <si>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</si>
  <si>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</si>
  <si>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</si>
  <si>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</si>
  <si>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</si>
  <si>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</si>
  <si>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</si>
  <si>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</si>
  <si>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</si>
  <si>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</si>
  <si>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4599</t>
  </si>
  <si>
    <t>4600</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</si>
  <si>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</si>
  <si>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</si>
  <si>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</si>
  <si>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</si>
  <si>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</si>
  <si>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</si>
  <si>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</si>
  <si>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</si>
  <si>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</si>
  <si>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</si>
  <si>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</si>
  <si>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</si>
  <si>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</si>
  <si>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</si>
  <si>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</si>
  <si>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</si>
  <si>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</si>
  <si>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</si>
  <si>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</si>
  <si>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</si>
  <si>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</si>
  <si>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</si>
  <si>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</si>
  <si>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</si>
  <si>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</si>
  <si>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</si>
  <si>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</si>
  <si>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</si>
  <si>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</si>
  <si>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</si>
  <si>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</si>
  <si>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</si>
  <si>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</si>
  <si>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</si>
  <si>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</si>
  <si>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</si>
  <si>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</si>
  <si>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</si>
  <si>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</si>
  <si>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</si>
  <si>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</si>
  <si>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</si>
  <si>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</si>
  <si>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</si>
  <si>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</si>
  <si>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</si>
  <si>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</si>
  <si>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</si>
  <si>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</si>
  <si>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</si>
  <si>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</si>
  <si>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</si>
  <si>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</si>
  <si>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</si>
  <si>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</si>
  <si>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</si>
  <si>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</si>
  <si>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</si>
  <si>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</si>
  <si>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</si>
  <si>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</si>
  <si>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</si>
  <si>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</si>
  <si>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</si>
  <si>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</si>
  <si>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</si>
  <si>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</si>
  <si>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</si>
  <si>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</si>
  <si>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</si>
  <si>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</si>
  <si>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</si>
  <si>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</si>
  <si>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</si>
  <si>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</si>
  <si>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</si>
  <si>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</si>
  <si>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</si>
  <si>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</si>
  <si>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</si>
  <si>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</si>
  <si>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</si>
  <si>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</si>
  <si>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</si>
  <si>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</si>
  <si>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</si>
  <si>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</si>
  <si>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</si>
  <si>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</si>
  <si>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</si>
  <si>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</si>
  <si>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4092</t>
  </si>
  <si>
    <t>3095</t>
  </si>
  <si>
    <t>LAVINIA ONINGO</t>
  </si>
  <si>
    <t>2095</t>
  </si>
  <si>
    <t>5163</t>
  </si>
  <si>
    <t>4163</t>
  </si>
  <si>
    <t>4162</t>
  </si>
  <si>
    <t>2054</t>
  </si>
  <si>
    <t>2053</t>
  </si>
  <si>
    <t>5162</t>
  </si>
  <si>
    <t>3136</t>
  </si>
  <si>
    <t>3137</t>
  </si>
  <si>
    <t>3138</t>
  </si>
  <si>
    <t>3139</t>
  </si>
  <si>
    <t>3140</t>
  </si>
  <si>
    <t>3143</t>
  </si>
  <si>
    <t>3144</t>
  </si>
  <si>
    <t>3145</t>
  </si>
  <si>
    <t>3146</t>
  </si>
  <si>
    <t>3147</t>
  </si>
  <si>
    <t>3148</t>
  </si>
  <si>
    <t>3149</t>
  </si>
  <si>
    <t>3150</t>
  </si>
  <si>
    <t>3154</t>
  </si>
  <si>
    <t>3155</t>
  </si>
  <si>
    <t>3156</t>
  </si>
  <si>
    <t>3157</t>
  </si>
  <si>
    <t>3158</t>
  </si>
  <si>
    <t>3159</t>
  </si>
  <si>
    <t>3160</t>
  </si>
  <si>
    <t>3167</t>
  </si>
  <si>
    <t>3168</t>
  </si>
  <si>
    <t>3169</t>
  </si>
  <si>
    <t>3170</t>
  </si>
  <si>
    <t>3175</t>
  </si>
  <si>
    <t>3176</t>
  </si>
  <si>
    <t>3177</t>
  </si>
  <si>
    <t>3178</t>
  </si>
  <si>
    <t>3179</t>
  </si>
  <si>
    <t>3180</t>
  </si>
  <si>
    <t>3182</t>
  </si>
  <si>
    <t>3184</t>
  </si>
  <si>
    <t>3185</t>
  </si>
  <si>
    <t>3186</t>
  </si>
  <si>
    <t>3187</t>
  </si>
  <si>
    <t>3188</t>
  </si>
  <si>
    <t>3189</t>
  </si>
  <si>
    <t>3190</t>
  </si>
  <si>
    <t>3191</t>
  </si>
  <si>
    <t>3192</t>
  </si>
  <si>
    <t>3193</t>
  </si>
  <si>
    <t>3194</t>
  </si>
  <si>
    <t>3195</t>
  </si>
  <si>
    <t>3196</t>
  </si>
  <si>
    <t>3197</t>
  </si>
  <si>
    <t>3198</t>
  </si>
  <si>
    <t>3199</t>
  </si>
  <si>
    <t>3200</t>
  </si>
  <si>
    <t>3217</t>
  </si>
  <si>
    <t>3219</t>
  </si>
  <si>
    <t>3220</t>
  </si>
  <si>
    <t>3227</t>
  </si>
  <si>
    <t>3228</t>
  </si>
  <si>
    <t>3229</t>
  </si>
  <si>
    <t>3230</t>
  </si>
  <si>
    <t>3235</t>
  </si>
  <si>
    <t>3236</t>
  </si>
  <si>
    <t>3237</t>
  </si>
  <si>
    <t>3238</t>
  </si>
  <si>
    <t>3239</t>
  </si>
  <si>
    <t>3240</t>
  </si>
  <si>
    <t>3245</t>
  </si>
  <si>
    <t>MIMI MARIA KAMANDA</t>
  </si>
  <si>
    <t>3246</t>
  </si>
  <si>
    <t>3247</t>
  </si>
  <si>
    <t>3248</t>
  </si>
  <si>
    <t>3249</t>
  </si>
  <si>
    <t>3250</t>
  </si>
  <si>
    <t>3255</t>
  </si>
  <si>
    <t>3256</t>
  </si>
  <si>
    <t>3257</t>
  </si>
  <si>
    <t>3258</t>
  </si>
  <si>
    <t>3259</t>
  </si>
  <si>
    <t>3260</t>
  </si>
  <si>
    <t>3264</t>
  </si>
  <si>
    <t>3265</t>
  </si>
  <si>
    <t>3266</t>
  </si>
  <si>
    <t>3267</t>
  </si>
  <si>
    <t>3041</t>
  </si>
  <si>
    <t>3042</t>
  </si>
  <si>
    <t>3043</t>
  </si>
  <si>
    <t>3271</t>
  </si>
  <si>
    <t>4205</t>
  </si>
  <si>
    <t>4305</t>
  </si>
  <si>
    <t>4306</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</si>
  <si>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</si>
  <si>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</si>
  <si>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</si>
  <si>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</si>
  <si>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</si>
  <si>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</si>
  <si>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</si>
  <si>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</si>
  <si>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</si>
  <si>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</si>
  <si>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</si>
  <si>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</si>
  <si>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</si>
  <si>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</si>
  <si>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</si>
  <si>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</si>
  <si>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</si>
  <si>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</si>
  <si>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</si>
  <si>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</si>
  <si>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</si>
  <si>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</si>
  <si>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</si>
  <si>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</si>
  <si>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</si>
  <si>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</si>
  <si>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</si>
  <si>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</si>
  <si>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</si>
  <si>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</si>
  <si>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</si>
  <si>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</si>
  <si>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</si>
  <si>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</si>
  <si>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</si>
  <si>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</si>
  <si>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</si>
  <si>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</si>
  <si>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</si>
  <si>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</si>
  <si>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</si>
  <si>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</si>
  <si>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</si>
  <si>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</si>
  <si>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</si>
  <si>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</si>
  <si>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</si>
  <si>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</si>
  <si>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</si>
  <si>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</si>
  <si>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</si>
  <si>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</si>
  <si>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</si>
  <si>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</si>
  <si>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</si>
  <si>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</si>
  <si>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</si>
  <si>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</si>
  <si>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</si>
  <si>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</si>
  <si>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</si>
  <si>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</si>
  <si>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</si>
  <si>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</si>
  <si>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</si>
  <si>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</si>
  <si>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</si>
  <si>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</si>
  <si>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</si>
  <si>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</si>
  <si>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</si>
  <si>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</si>
  <si>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</si>
  <si>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</si>
  <si>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</si>
  <si>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4695</t>
  </si>
  <si>
    <t>4696</t>
  </si>
  <si>
    <t>4697</t>
  </si>
  <si>
    <t>4698</t>
  </si>
  <si>
    <t>4699</t>
  </si>
  <si>
    <t>4700</t>
  </si>
  <si>
    <t>4701</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</si>
  <si>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</si>
  <si>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</si>
  <si>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</si>
  <si>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</si>
  <si>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</si>
  <si>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</si>
  <si>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</si>
  <si>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</si>
  <si>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</si>
  <si>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</si>
  <si>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</si>
  <si>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</si>
  <si>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</si>
  <si>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</si>
  <si>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</si>
  <si>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</si>
  <si>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</si>
  <si>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</si>
  <si>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</si>
  <si>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</si>
  <si>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</si>
  <si>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</si>
  <si>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</si>
  <si>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</si>
  <si>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</si>
  <si>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</si>
  <si>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</si>
  <si>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</si>
  <si>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</si>
  <si>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</si>
  <si>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</si>
  <si>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</si>
  <si>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</si>
  <si>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</si>
  <si>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</si>
  <si>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</si>
  <si>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</si>
  <si>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</si>
  <si>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</si>
  <si>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</si>
  <si>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</si>
  <si>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</si>
  <si>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</si>
  <si>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</si>
  <si>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</si>
  <si>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</si>
  <si>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</si>
  <si>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</si>
  <si>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</si>
  <si>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</si>
  <si>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</si>
  <si>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</si>
  <si>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</si>
  <si>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</si>
  <si>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</si>
  <si>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</si>
  <si>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</si>
  <si>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</si>
  <si>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</si>
  <si>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</si>
  <si>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</si>
  <si>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</si>
  <si>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</si>
  <si>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</si>
  <si>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</si>
  <si>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</si>
  <si>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</si>
  <si>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</si>
  <si>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</si>
  <si>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</si>
  <si>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</si>
  <si>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</si>
  <si>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</si>
  <si>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</si>
  <si>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</si>
  <si>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</si>
  <si>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</si>
  <si>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</si>
  <si>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</si>
  <si>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</si>
  <si>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</si>
  <si>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</si>
  <si>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</si>
  <si>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</si>
  <si>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</si>
  <si>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</si>
  <si>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</si>
  <si>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</si>
  <si>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</si>
  <si>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</si>
  <si>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</si>
  <si>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</si>
  <si>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</si>
  <si>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</si>
  <si>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</si>
  <si>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</si>
  <si>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</si>
  <si>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</si>
  <si>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</si>
  <si>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</si>
  <si>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</si>
  <si>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</si>
  <si>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</si>
  <si>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</si>
  <si>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</si>
  <si>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</si>
  <si>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</si>
  <si>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</si>
  <si>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</si>
  <si>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</si>
  <si>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</si>
  <si>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</si>
  <si>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</si>
  <si>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</si>
  <si>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</si>
  <si>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</si>
  <si>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</si>
  <si>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</si>
  <si>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</si>
  <si>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</si>
  <si>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</si>
  <si>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</si>
  <si>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</si>
  <si>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</si>
  <si>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</si>
  <si>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</si>
  <si>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</si>
  <si>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</si>
  <si>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</si>
  <si>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</si>
  <si>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</si>
  <si>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</si>
  <si>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</si>
  <si>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</si>
  <si>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</si>
  <si>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</si>
  <si>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</si>
  <si>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</si>
  <si>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</si>
  <si>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</si>
  <si>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</si>
  <si>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</si>
  <si>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</si>
  <si>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</si>
  <si>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</si>
  <si>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</si>
  <si>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</si>
  <si>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</si>
  <si>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</si>
  <si>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</si>
  <si>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</si>
  <si>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</si>
  <si>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5702</t>
  </si>
  <si>
    <t>5706</t>
  </si>
  <si>
    <t>5707</t>
  </si>
  <si>
    <t>5521</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</si>
  <si>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</si>
  <si>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</si>
  <si>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</si>
  <si>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</si>
  <si>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</si>
  <si>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</si>
  <si>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</si>
  <si>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</si>
  <si>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</si>
  <si>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</si>
  <si>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</si>
  <si>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</si>
  <si>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</si>
  <si>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</si>
  <si>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</si>
  <si>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</si>
  <si>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</si>
  <si>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</si>
  <si>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</si>
  <si>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</si>
  <si>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</si>
  <si>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</si>
  <si>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</si>
  <si>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</si>
  <si>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</si>
  <si>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</si>
  <si>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</si>
  <si>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</si>
  <si>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</si>
  <si>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</si>
  <si>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</si>
  <si>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</si>
  <si>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</si>
  <si>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</si>
  <si>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</si>
  <si>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</si>
  <si>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</si>
  <si>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</si>
  <si>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</si>
  <si>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</si>
  <si>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</si>
  <si>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</si>
  <si>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</si>
  <si>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</si>
  <si>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</si>
  <si>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</si>
  <si>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</si>
  <si>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</si>
  <si>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</si>
  <si>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</si>
  <si>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</si>
  <si>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</si>
  <si>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</si>
  <si>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</si>
  <si>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</si>
  <si>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</si>
  <si>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</si>
  <si>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</si>
  <si>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</si>
  <si>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</si>
  <si>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</si>
  <si>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</si>
  <si>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</si>
  <si>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</si>
  <si>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</si>
  <si>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</si>
  <si>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</si>
  <si>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</si>
  <si>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</si>
  <si>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</si>
  <si>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</si>
  <si>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</si>
  <si>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</si>
  <si>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</si>
  <si>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</si>
  <si>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</si>
  <si>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</si>
  <si>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</si>
  <si>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</si>
  <si>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</si>
  <si>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</si>
  <si>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</si>
  <si>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</si>
  <si>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</si>
  <si>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</si>
  <si>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</si>
  <si>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</si>
  <si>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</si>
  <si>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</si>
  <si>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</si>
  <si>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</si>
  <si>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</si>
  <si>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</si>
  <si>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</si>
  <si>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</si>
  <si>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</si>
  <si>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</si>
  <si>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</si>
  <si>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</si>
  <si>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4851</t>
  </si>
  <si>
    <t>4783</t>
  </si>
  <si>
    <t>4784</t>
  </si>
  <si>
    <t>4785</t>
  </si>
  <si>
    <t>4786</t>
  </si>
  <si>
    <t>4787</t>
  </si>
  <si>
    <t>4788</t>
  </si>
  <si>
    <t>4789</t>
  </si>
  <si>
    <t>4790</t>
  </si>
  <si>
    <t>4791</t>
  </si>
  <si>
    <t>4792</t>
  </si>
  <si>
    <t>4793</t>
  </si>
  <si>
    <t>4794</t>
  </si>
  <si>
    <t>4795</t>
  </si>
  <si>
    <t>4796</t>
  </si>
  <si>
    <t>4797</t>
  </si>
  <si>
    <t>4798</t>
  </si>
  <si>
    <t>4799</t>
  </si>
  <si>
    <t>4800</t>
  </si>
  <si>
    <t>4805</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</si>
  <si>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</si>
  <si>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</si>
  <si>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</si>
  <si>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</si>
  <si>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</si>
  <si>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</si>
  <si>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</si>
  <si>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</si>
  <si>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</si>
  <si>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</si>
  <si>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</si>
  <si>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</si>
  <si>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</si>
  <si>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</si>
  <si>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</si>
  <si>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</si>
  <si>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</si>
  <si>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</si>
  <si>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</si>
  <si>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</si>
  <si>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</si>
  <si>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</si>
  <si>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</si>
  <si>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</si>
  <si>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</si>
  <si>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</si>
  <si>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</si>
  <si>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</si>
  <si>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</si>
  <si>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</si>
  <si>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</si>
  <si>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</si>
  <si>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</si>
  <si>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</si>
  <si>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</si>
  <si>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</si>
  <si>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</si>
  <si>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</si>
  <si>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</si>
  <si>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</si>
  <si>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</si>
  <si>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</si>
  <si>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</si>
  <si>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</si>
  <si>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</si>
  <si>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</si>
  <si>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</si>
  <si>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</si>
  <si>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</si>
  <si>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</si>
  <si>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</si>
  <si>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</si>
  <si>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</si>
  <si>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</si>
  <si>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</si>
  <si>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</si>
  <si>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</si>
  <si>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</si>
  <si>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</si>
  <si>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</si>
  <si>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</si>
  <si>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</si>
  <si>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</si>
  <si>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</si>
  <si>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</si>
  <si>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</si>
  <si>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</si>
  <si>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</si>
  <si>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</si>
  <si>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</si>
  <si>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</si>
  <si>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</si>
  <si>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</si>
  <si>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</si>
  <si>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</si>
  <si>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</si>
  <si>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</si>
  <si>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</si>
  <si>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</si>
  <si>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</si>
  <si>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</si>
  <si>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</si>
  <si>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</si>
  <si>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</si>
  <si>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</si>
  <si>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</si>
  <si>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</si>
  <si>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</si>
  <si>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</si>
  <si>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</si>
  <si>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</si>
  <si>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</si>
  <si>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</si>
  <si>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</si>
  <si>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</si>
  <si>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</si>
  <si>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</si>
  <si>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</si>
  <si>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</si>
  <si>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</si>
  <si>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</si>
  <si>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</si>
  <si>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</si>
  <si>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</si>
  <si>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</si>
  <si>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</si>
  <si>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</si>
  <si>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</si>
  <si>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</si>
  <si>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</si>
  <si>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</si>
  <si>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</si>
  <si>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</si>
  <si>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</si>
  <si>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</si>
  <si>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</si>
  <si>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</si>
  <si>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</si>
  <si>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</si>
  <si>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</si>
  <si>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</si>
  <si>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</si>
  <si>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</si>
  <si>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</si>
  <si>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5805</t>
  </si>
  <si>
    <t>1139</t>
  </si>
  <si>
    <t>1140</t>
  </si>
  <si>
    <t>1141</t>
  </si>
  <si>
    <t>1142</t>
  </si>
  <si>
    <t>1143</t>
  </si>
  <si>
    <t>1144</t>
  </si>
  <si>
    <t>1145</t>
  </si>
  <si>
    <t>1146</t>
  </si>
  <si>
    <t>1147</t>
  </si>
  <si>
    <t>1148</t>
  </si>
  <si>
    <t>1149</t>
  </si>
  <si>
    <t>1150</t>
  </si>
  <si>
    <t>1152</t>
  </si>
  <si>
    <t>1153</t>
  </si>
  <si>
    <t>1154</t>
  </si>
  <si>
    <t>1155</t>
  </si>
  <si>
    <t>1156</t>
  </si>
  <si>
    <t>1157</t>
  </si>
  <si>
    <t>1158</t>
  </si>
  <si>
    <t>1159</t>
  </si>
  <si>
    <t>1160</t>
  </si>
  <si>
    <t>1164</t>
  </si>
  <si>
    <t>1165</t>
  </si>
  <si>
    <t>1166</t>
  </si>
  <si>
    <t>1167</t>
  </si>
  <si>
    <t>1168</t>
  </si>
  <si>
    <t>1169</t>
  </si>
  <si>
    <t>1170</t>
  </si>
  <si>
    <t>1173</t>
  </si>
  <si>
    <t>1174</t>
  </si>
  <si>
    <t>1175</t>
  </si>
  <si>
    <t>1176</t>
  </si>
  <si>
    <t>1177</t>
  </si>
  <si>
    <t>1178</t>
  </si>
  <si>
    <t>1179</t>
  </si>
  <si>
    <t>1180</t>
  </si>
  <si>
    <t>1183</t>
  </si>
  <si>
    <t>1184</t>
  </si>
  <si>
    <t>1185</t>
  </si>
  <si>
    <t>1186</t>
  </si>
  <si>
    <t>1187</t>
  </si>
  <si>
    <t>1188</t>
  </si>
  <si>
    <t>1189</t>
  </si>
  <si>
    <t>1190</t>
  </si>
  <si>
    <t>1191</t>
  </si>
  <si>
    <t>1192</t>
  </si>
  <si>
    <t>1193</t>
  </si>
  <si>
    <t>1194</t>
  </si>
  <si>
    <t>1195</t>
  </si>
  <si>
    <t>1196</t>
  </si>
  <si>
    <t>1197</t>
  </si>
  <si>
    <t>1198</t>
  </si>
  <si>
    <t>1199</t>
  </si>
  <si>
    <t>1200</t>
  </si>
  <si>
    <t>1205</t>
  </si>
  <si>
    <t>1206</t>
  </si>
  <si>
    <t>1207</t>
  </si>
  <si>
    <t>1208</t>
  </si>
  <si>
    <t>1209</t>
  </si>
  <si>
    <t>1210</t>
  </si>
  <si>
    <t>1213</t>
  </si>
  <si>
    <t>1215</t>
  </si>
  <si>
    <t>1216</t>
  </si>
  <si>
    <t>1217</t>
  </si>
  <si>
    <t>1218</t>
  </si>
  <si>
    <t>1219</t>
  </si>
  <si>
    <t>1220</t>
  </si>
  <si>
    <t>1222</t>
  </si>
  <si>
    <t>1224</t>
  </si>
  <si>
    <t>1225</t>
  </si>
  <si>
    <t>1226</t>
  </si>
  <si>
    <t>1227</t>
  </si>
  <si>
    <t>1228</t>
  </si>
  <si>
    <t>1229</t>
  </si>
  <si>
    <t>1230</t>
  </si>
  <si>
    <t>1232</t>
  </si>
  <si>
    <t>1233</t>
  </si>
  <si>
    <t>1234</t>
  </si>
  <si>
    <t>1235</t>
  </si>
  <si>
    <t>1236</t>
  </si>
  <si>
    <t>1237</t>
  </si>
  <si>
    <t>2041</t>
  </si>
  <si>
    <t>2043</t>
  </si>
  <si>
    <t>1221</t>
  </si>
  <si>
    <t>1223</t>
  </si>
  <si>
    <t>PETER MALESI KASUTO</t>
  </si>
  <si>
    <t>3221</t>
  </si>
  <si>
    <t>4221</t>
  </si>
  <si>
    <t>4223</t>
  </si>
  <si>
    <t>4224</t>
  </si>
  <si>
    <t>4225</t>
  </si>
  <si>
    <t>2001</t>
  </si>
  <si>
    <t>2002</t>
  </si>
  <si>
    <t>2003</t>
  </si>
  <si>
    <t>1212</t>
  </si>
  <si>
    <t>2211</t>
  </si>
  <si>
    <t>3211</t>
  </si>
  <si>
    <t>3212</t>
  </si>
  <si>
    <t>4211</t>
  </si>
  <si>
    <t>2801</t>
  </si>
  <si>
    <t>PARTHASARATHY SRINIVASAN</t>
  </si>
  <si>
    <t>1332</t>
  </si>
  <si>
    <t>2333</t>
  </si>
  <si>
    <t>3331</t>
  </si>
  <si>
    <t>4331</t>
  </si>
  <si>
    <t>1801</t>
  </si>
  <si>
    <t>STEPHEN JAMES KULA KIMWELE</t>
  </si>
  <si>
    <t>1811</t>
  </si>
  <si>
    <t>KISHEN P. MADHVANI</t>
  </si>
  <si>
    <t>3141</t>
  </si>
  <si>
    <t>KIRIT TRAMBAKLAL DODIA</t>
  </si>
  <si>
    <t>4141</t>
  </si>
  <si>
    <t>5141</t>
  </si>
  <si>
    <t>1422</t>
  </si>
  <si>
    <t>3421</t>
  </si>
  <si>
    <t>3153</t>
  </si>
  <si>
    <t>4151</t>
  </si>
  <si>
    <t>5152</t>
  </si>
  <si>
    <t>3241</t>
  </si>
  <si>
    <t>3011</t>
  </si>
  <si>
    <t>3016</t>
  </si>
  <si>
    <t>1202</t>
  </si>
  <si>
    <t>1203</t>
  </si>
  <si>
    <t>1204</t>
  </si>
  <si>
    <t>3205</t>
  </si>
  <si>
    <t>3207</t>
  </si>
  <si>
    <t>5203</t>
  </si>
  <si>
    <t>1431</t>
  </si>
  <si>
    <t>1433</t>
  </si>
  <si>
    <t>1434</t>
  </si>
  <si>
    <t>3431</t>
  </si>
  <si>
    <t>4433</t>
  </si>
  <si>
    <t>4434</t>
  </si>
  <si>
    <t>1402</t>
  </si>
  <si>
    <t>2401</t>
  </si>
  <si>
    <t>3401</t>
  </si>
  <si>
    <t>5401</t>
  </si>
  <si>
    <t>1442</t>
  </si>
  <si>
    <t>3441</t>
  </si>
  <si>
    <t>4441</t>
  </si>
  <si>
    <t>4442</t>
  </si>
  <si>
    <t>4443</t>
  </si>
  <si>
    <t>4444</t>
  </si>
  <si>
    <t>4445</t>
  </si>
  <si>
    <t>2031</t>
  </si>
  <si>
    <t>2032</t>
  </si>
  <si>
    <t>3031</t>
  </si>
  <si>
    <t>3035</t>
  </si>
  <si>
    <t>1252</t>
  </si>
  <si>
    <t>3253</t>
  </si>
  <si>
    <t>JACQUELINE JUMA NYAMBANE</t>
  </si>
  <si>
    <t>4251</t>
  </si>
  <si>
    <t>2005</t>
  </si>
  <si>
    <t>3174</t>
  </si>
  <si>
    <t>ANNUNCIATA KARANJA</t>
  </si>
  <si>
    <t>2004</t>
  </si>
  <si>
    <t>3435</t>
  </si>
  <si>
    <t>LEAH ONDEGO</t>
  </si>
  <si>
    <t>2162</t>
  </si>
  <si>
    <t>2521</t>
  </si>
  <si>
    <t>3163</t>
  </si>
  <si>
    <t>5095</t>
  </si>
  <si>
    <t>3309</t>
  </si>
  <si>
    <t>CHRISTINE MLEWA WAKESHO</t>
  </si>
  <si>
    <t>2074</t>
  </si>
  <si>
    <t>3162</t>
  </si>
  <si>
    <t>5171</t>
  </si>
  <si>
    <t>3007</t>
  </si>
  <si>
    <t>NISHABEN PATEL</t>
  </si>
  <si>
    <t>3171</t>
  </si>
  <si>
    <t>5435</t>
  </si>
  <si>
    <t>2163</t>
  </si>
  <si>
    <t>2035</t>
  </si>
  <si>
    <t>2892</t>
  </si>
  <si>
    <t>3892</t>
  </si>
  <si>
    <t>4892</t>
  </si>
  <si>
    <t>5892</t>
  </si>
  <si>
    <t>2893</t>
  </si>
  <si>
    <t>3893</t>
  </si>
  <si>
    <t>4893</t>
  </si>
  <si>
    <t>5893</t>
  </si>
  <si>
    <t>2894</t>
  </si>
  <si>
    <t>3894</t>
  </si>
  <si>
    <t>4894</t>
  </si>
  <si>
    <t>5894</t>
  </si>
  <si>
    <t>4852</t>
  </si>
  <si>
    <t>4853</t>
  </si>
  <si>
    <t>4854</t>
  </si>
  <si>
    <t>4855</t>
  </si>
  <si>
    <t>STEPHEN MWATHA KIARIE</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</si>
  <si>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</si>
  <si>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</si>
  <si>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</si>
  <si>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</si>
  <si>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</si>
  <si>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</si>
  <si>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</si>
  <si>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</si>
  <si>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</si>
  <si>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</si>
  <si>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</si>
  <si>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</si>
  <si>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</si>
  <si>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</si>
  <si>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</si>
  <si>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</si>
  <si>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</si>
  <si>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</si>
  <si>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</si>
  <si>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</si>
  <si>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</si>
  <si>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</si>
  <si>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</si>
  <si>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</si>
  <si>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</si>
  <si>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</si>
  <si>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</si>
  <si>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</si>
  <si>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</si>
  <si>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</si>
  <si>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</si>
  <si>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</si>
  <si>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</si>
  <si>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</si>
  <si>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</si>
  <si>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</si>
  <si>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4895</t>
  </si>
  <si>
    <t>4896</t>
  </si>
  <si>
    <t>4897</t>
  </si>
  <si>
    <t>4898</t>
  </si>
  <si>
    <t>4899</t>
  </si>
  <si>
    <t>4900</t>
  </si>
  <si>
    <t>4901</t>
  </si>
  <si>
    <t>4902</t>
  </si>
  <si>
    <t>4903</t>
  </si>
  <si>
    <t>4904</t>
  </si>
  <si>
    <t>4905</t>
  </si>
  <si>
    <t>4906</t>
  </si>
  <si>
    <t>4907</t>
  </si>
  <si>
    <t>4908</t>
  </si>
  <si>
    <t>4909</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</si>
  <si>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</si>
  <si>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</si>
  <si>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</si>
  <si>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</si>
  <si>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</si>
  <si>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</si>
  <si>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</si>
  <si>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</si>
  <si>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</si>
  <si>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</si>
  <si>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</si>
  <si>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</si>
  <si>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</si>
  <si>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</si>
  <si>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</si>
  <si>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</si>
  <si>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</si>
  <si>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</si>
  <si>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</si>
  <si>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</si>
  <si>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</si>
  <si>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</si>
  <si>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</si>
  <si>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</si>
  <si>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</si>
  <si>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</si>
  <si>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</si>
  <si>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</si>
  <si>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</si>
  <si>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</si>
  <si>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</si>
  <si>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</si>
  <si>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</si>
  <si>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</si>
  <si>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</si>
  <si>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</si>
  <si>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</si>
  <si>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</si>
  <si>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</si>
  <si>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</si>
  <si>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</si>
  <si>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</si>
  <si>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</si>
  <si>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</si>
  <si>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</si>
  <si>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</si>
  <si>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</si>
  <si>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</si>
  <si>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</si>
  <si>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</si>
  <si>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</si>
  <si>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</si>
  <si>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</si>
  <si>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</si>
  <si>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</si>
  <si>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</si>
  <si>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</si>
  <si>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</si>
  <si>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</si>
  <si>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</si>
  <si>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</si>
  <si>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</si>
  <si>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</si>
  <si>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</si>
  <si>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</si>
  <si>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</si>
  <si>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</si>
  <si>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</si>
  <si>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</si>
  <si>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</si>
  <si>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</si>
  <si>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</si>
  <si>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</si>
  <si>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</si>
  <si>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</si>
  <si>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</si>
  <si>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</si>
  <si>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</si>
  <si>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</si>
  <si>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</si>
  <si>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</si>
  <si>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</si>
  <si>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</si>
  <si>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</si>
  <si>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</si>
  <si>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</si>
  <si>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</si>
  <si>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</si>
  <si>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</si>
  <si>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</si>
  <si>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</si>
  <si>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</si>
  <si>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</si>
  <si>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</si>
  <si>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2254</t>
  </si>
  <si>
    <t>LORNA STELLA OMANYO O'NGAMO</t>
  </si>
  <si>
    <t>3254</t>
  </si>
  <si>
    <t>4254</t>
  </si>
  <si>
    <t>5254</t>
  </si>
  <si>
    <t>1238</t>
  </si>
  <si>
    <t>1239</t>
  </si>
  <si>
    <t>1240</t>
  </si>
  <si>
    <t>1242</t>
  </si>
  <si>
    <t>1243</t>
  </si>
  <si>
    <t>1244</t>
  </si>
  <si>
    <t>1245</t>
  </si>
  <si>
    <t>1246</t>
  </si>
  <si>
    <t>1247</t>
  </si>
  <si>
    <t>1248</t>
  </si>
  <si>
    <t>1249</t>
  </si>
  <si>
    <t>1250</t>
  </si>
  <si>
    <t>1253</t>
  </si>
  <si>
    <t>1254</t>
  </si>
  <si>
    <t>1255</t>
  </si>
  <si>
    <t>1256</t>
  </si>
  <si>
    <t>1257</t>
  </si>
  <si>
    <t>1258</t>
  </si>
  <si>
    <t>1259</t>
  </si>
  <si>
    <t>1260</t>
  </si>
  <si>
    <t>1262</t>
  </si>
  <si>
    <t>1263</t>
  </si>
  <si>
    <t>1264</t>
  </si>
  <si>
    <t>1265</t>
  </si>
  <si>
    <t>1266</t>
  </si>
  <si>
    <t>1267</t>
  </si>
  <si>
    <t>1268</t>
  </si>
  <si>
    <t>1269</t>
  </si>
  <si>
    <t>1270</t>
  </si>
  <si>
    <t>1272</t>
  </si>
  <si>
    <t>1273</t>
  </si>
  <si>
    <t>1274</t>
  </si>
  <si>
    <t>1275</t>
  </si>
  <si>
    <t>1276</t>
  </si>
  <si>
    <t>1277</t>
  </si>
  <si>
    <t>1278</t>
  </si>
  <si>
    <t>1279</t>
  </si>
  <si>
    <t>1280</t>
  </si>
  <si>
    <t>1283</t>
  </si>
  <si>
    <t>1284</t>
  </si>
  <si>
    <t>1285</t>
  </si>
  <si>
    <t>1286</t>
  </si>
  <si>
    <t>1287</t>
  </si>
  <si>
    <t>1288</t>
  </si>
  <si>
    <t>1289</t>
  </si>
  <si>
    <t>1290</t>
  </si>
  <si>
    <t>1293</t>
  </si>
  <si>
    <t>1294</t>
  </si>
  <si>
    <t>1295</t>
  </si>
  <si>
    <t>1296</t>
  </si>
  <si>
    <t>1297</t>
  </si>
  <si>
    <t>1298</t>
  </si>
  <si>
    <t>1299</t>
  </si>
  <si>
    <t>1300</t>
  </si>
  <si>
    <t>1305</t>
  </si>
  <si>
    <t>1306</t>
  </si>
  <si>
    <t>1307</t>
  </si>
  <si>
    <t>1308</t>
  </si>
  <si>
    <t>1309</t>
  </si>
  <si>
    <t>1310</t>
  </si>
  <si>
    <t>1313</t>
  </si>
  <si>
    <t>1314</t>
  </si>
  <si>
    <t>1315</t>
  </si>
  <si>
    <t>1316</t>
  </si>
  <si>
    <t>1317</t>
  </si>
  <si>
    <t>1318</t>
  </si>
  <si>
    <t>1319</t>
  </si>
  <si>
    <t>1320</t>
  </si>
  <si>
    <t>1323</t>
  </si>
  <si>
    <t>1324</t>
  </si>
  <si>
    <t>1325</t>
  </si>
  <si>
    <t>1326</t>
  </si>
  <si>
    <t>1327</t>
  </si>
  <si>
    <t>1328</t>
  </si>
  <si>
    <t>1329</t>
  </si>
  <si>
    <t>1330</t>
  </si>
  <si>
    <t>1333</t>
  </si>
  <si>
    <t>1334</t>
  </si>
  <si>
    <t>1335</t>
  </si>
  <si>
    <t>1336</t>
  </si>
  <si>
    <t>1337</t>
  </si>
  <si>
    <t>1338</t>
  </si>
  <si>
    <t>1339</t>
  </si>
  <si>
    <t>1340</t>
  </si>
  <si>
    <t>4073</t>
  </si>
  <si>
    <t>1321</t>
  </si>
  <si>
    <t>1322</t>
  </si>
  <si>
    <t>3323</t>
  </si>
  <si>
    <t>4322</t>
  </si>
  <si>
    <t>5324</t>
  </si>
  <si>
    <t>4062</t>
  </si>
  <si>
    <t>5061</t>
  </si>
  <si>
    <t>1341</t>
  </si>
  <si>
    <t>1342</t>
  </si>
  <si>
    <t>1412</t>
  </si>
  <si>
    <t>1413</t>
  </si>
  <si>
    <t>3411</t>
  </si>
  <si>
    <t>1511</t>
  </si>
  <si>
    <t>1512</t>
  </si>
  <si>
    <t>3512</t>
  </si>
  <si>
    <t>5511</t>
  </si>
  <si>
    <t>1312</t>
  </si>
  <si>
    <t>3314</t>
  </si>
  <si>
    <t>5315</t>
  </si>
  <si>
    <t>5316</t>
  </si>
  <si>
    <t>1302</t>
  </si>
  <si>
    <t>JYOTSNA DHANANI</t>
  </si>
  <si>
    <t>1303</t>
  </si>
  <si>
    <t>1304</t>
  </si>
  <si>
    <t>2301</t>
  </si>
  <si>
    <t>MOHAMMED HANIF PARKAR</t>
  </si>
  <si>
    <t>2302</t>
  </si>
  <si>
    <t>3301</t>
  </si>
  <si>
    <t>3302</t>
  </si>
  <si>
    <t>4301</t>
  </si>
  <si>
    <t>4302</t>
  </si>
  <si>
    <t>5301</t>
  </si>
  <si>
    <t>5302</t>
  </si>
  <si>
    <t>5305</t>
  </si>
  <si>
    <t>5306</t>
  </si>
  <si>
    <t>5307</t>
  </si>
  <si>
    <t>1502</t>
  </si>
  <si>
    <t>2081</t>
  </si>
  <si>
    <t>3027</t>
  </si>
  <si>
    <t>DAVID KAMAU THUBEI</t>
  </si>
  <si>
    <t>2111</t>
  </si>
  <si>
    <t>3111</t>
  </si>
  <si>
    <t>3114</t>
  </si>
  <si>
    <t>3115</t>
  </si>
  <si>
    <t>FAITH WAMBUI GITAU</t>
  </si>
  <si>
    <t>4113</t>
  </si>
  <si>
    <t>4114</t>
  </si>
  <si>
    <t>4115</t>
  </si>
  <si>
    <t>4116</t>
  </si>
  <si>
    <t>4117</t>
  </si>
  <si>
    <t>5111</t>
  </si>
  <si>
    <t>5116</t>
  </si>
  <si>
    <t>5117</t>
  </si>
  <si>
    <t>3801</t>
  </si>
  <si>
    <t>HAFIZ NAZIR LALJI</t>
  </si>
  <si>
    <t>2101</t>
  </si>
  <si>
    <t>4103</t>
  </si>
  <si>
    <t>5101</t>
  </si>
  <si>
    <t>5801</t>
  </si>
  <si>
    <t>STANLEY NJERU GACHOKI</t>
  </si>
  <si>
    <t>3272</t>
  </si>
  <si>
    <t>3273</t>
  </si>
  <si>
    <t>4271</t>
  </si>
  <si>
    <t>3231</t>
  </si>
  <si>
    <t>3232</t>
  </si>
  <si>
    <t>3233</t>
  </si>
  <si>
    <t>4232</t>
  </si>
  <si>
    <t>4233</t>
  </si>
  <si>
    <t>2131</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</si>
  <si>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</si>
  <si>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</si>
  <si>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</si>
  <si>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</si>
  <si>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</si>
  <si>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</si>
  <si>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</si>
  <si>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</si>
  <si>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</si>
  <si>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</si>
  <si>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</si>
  <si>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</si>
  <si>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</si>
  <si>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</si>
  <si>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</si>
  <si>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</si>
  <si>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</si>
  <si>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</si>
  <si>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</si>
  <si>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</si>
  <si>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</si>
  <si>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</si>
  <si>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</si>
  <si>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</si>
  <si>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</si>
  <si>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</si>
  <si>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</si>
  <si>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</si>
  <si>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</si>
  <si>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</si>
  <si>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</si>
  <si>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</si>
  <si>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</si>
  <si>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</si>
  <si>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</si>
  <si>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</si>
  <si>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</si>
  <si>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1815</t>
  </si>
  <si>
    <t>SAMUEL MASILA MUNYAO</t>
  </si>
  <si>
    <t>1816</t>
  </si>
  <si>
    <t>1817</t>
  </si>
  <si>
    <t>1818</t>
  </si>
  <si>
    <t>1819</t>
  </si>
  <si>
    <t>1824</t>
  </si>
  <si>
    <t>ESTHER  NDUNGE NJENGA</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</si>
  <si>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</si>
  <si>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</si>
  <si>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</si>
  <si>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</si>
  <si>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</si>
  <si>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</si>
  <si>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</si>
  <si>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</si>
  <si>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</si>
  <si>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</si>
  <si>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</si>
  <si>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</si>
  <si>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</si>
  <si>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</si>
  <si>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</si>
  <si>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</si>
  <si>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</si>
  <si>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</si>
  <si>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</si>
  <si>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</si>
  <si>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</si>
  <si>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</si>
  <si>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</si>
  <si>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</si>
  <si>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</si>
  <si>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</si>
  <si>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</si>
  <si>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</si>
  <si>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</si>
  <si>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</si>
  <si>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</si>
  <si>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</si>
  <si>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</si>
  <si>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</si>
  <si>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</si>
  <si>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</si>
  <si>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</si>
  <si>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</si>
  <si>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</si>
  <si>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</si>
  <si>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4006</t>
  </si>
  <si>
    <t>4007</t>
  </si>
  <si>
    <t>5007</t>
  </si>
  <si>
    <t>3091</t>
  </si>
  <si>
    <t>3021</t>
  </si>
  <si>
    <t>4024</t>
  </si>
  <si>
    <t>5024</t>
  </si>
  <si>
    <t>4025</t>
  </si>
  <si>
    <t>5025</t>
  </si>
  <si>
    <t>4026</t>
  </si>
  <si>
    <t>5026</t>
  </si>
  <si>
    <t>4033</t>
  </si>
  <si>
    <t>4045</t>
  </si>
  <si>
    <t>5045</t>
  </si>
  <si>
    <t>4046</t>
  </si>
  <si>
    <t>5046</t>
  </si>
  <si>
    <t>4047</t>
  </si>
  <si>
    <t>5047</t>
  </si>
  <si>
    <t>4053</t>
  </si>
  <si>
    <t>4054</t>
  </si>
  <si>
    <t>4074</t>
  </si>
  <si>
    <t>5074</t>
  </si>
  <si>
    <t>4083</t>
  </si>
  <si>
    <t>3093</t>
  </si>
  <si>
    <t>2093</t>
  </si>
  <si>
    <t>5094</t>
  </si>
  <si>
    <t>4095</t>
  </si>
  <si>
    <t>4208</t>
  </si>
  <si>
    <t>3209</t>
  </si>
  <si>
    <t>SNEHAL SHASHIKANT CHUDASAMA</t>
  </si>
  <si>
    <t>4209</t>
  </si>
  <si>
    <t>5209</t>
  </si>
  <si>
    <t>4210</t>
  </si>
  <si>
    <t>5210</t>
  </si>
  <si>
    <t>3262</t>
  </si>
  <si>
    <t>4262</t>
  </si>
  <si>
    <t>5262</t>
  </si>
  <si>
    <t>3263</t>
  </si>
  <si>
    <t>JACKLINE WANJIRU MWANGI</t>
  </si>
  <si>
    <t>4263</t>
  </si>
  <si>
    <t>5263</t>
  </si>
  <si>
    <t>4212</t>
  </si>
  <si>
    <t>4214</t>
  </si>
  <si>
    <t>4215</t>
  </si>
  <si>
    <t>5215</t>
  </si>
  <si>
    <t>4216</t>
  </si>
  <si>
    <t>4272</t>
  </si>
  <si>
    <t>4273</t>
  </si>
  <si>
    <t>4253</t>
  </si>
  <si>
    <t>5253</t>
  </si>
  <si>
    <t>4234</t>
  </si>
  <si>
    <t>5234</t>
  </si>
  <si>
    <t>4243</t>
  </si>
  <si>
    <t>4244</t>
  </si>
  <si>
    <t>2110</t>
  </si>
  <si>
    <t>4110</t>
  </si>
  <si>
    <t>4107</t>
  </si>
  <si>
    <t>4108</t>
  </si>
  <si>
    <t>4109</t>
  </si>
  <si>
    <t>4133</t>
  </si>
  <si>
    <t>4134</t>
  </si>
  <si>
    <t>4152</t>
  </si>
  <si>
    <t>5153</t>
  </si>
  <si>
    <t>4173</t>
  </si>
  <si>
    <t>4174</t>
  </si>
  <si>
    <t>5174</t>
  </si>
  <si>
    <t>4503</t>
  </si>
  <si>
    <t>5503</t>
  </si>
  <si>
    <t>4513</t>
  </si>
  <si>
    <t>5513</t>
  </si>
  <si>
    <t>4522</t>
  </si>
  <si>
    <t>5522</t>
  </si>
  <si>
    <t>4404</t>
  </si>
  <si>
    <t>1343</t>
  </si>
  <si>
    <t>1344</t>
  </si>
  <si>
    <t>1345</t>
  </si>
  <si>
    <t>1346</t>
  </si>
  <si>
    <t>1347</t>
  </si>
  <si>
    <t>1348</t>
  </si>
  <si>
    <t>1349</t>
  </si>
  <si>
    <t>1350</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</si>
  <si>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</si>
  <si>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</si>
  <si>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</si>
  <si>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</si>
  <si>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</si>
  <si>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</si>
  <si>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</si>
  <si>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</si>
  <si>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</si>
  <si>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</si>
  <si>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</si>
  <si>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</si>
  <si>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</si>
  <si>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</si>
  <si>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</si>
  <si>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</si>
  <si>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</si>
  <si>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</si>
  <si>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</si>
  <si>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</si>
  <si>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</si>
  <si>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</si>
  <si>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</si>
  <si>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</si>
  <si>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</si>
  <si>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</si>
  <si>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</si>
  <si>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</si>
  <si>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</si>
  <si>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</si>
  <si>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</si>
  <si>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</si>
  <si>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</si>
  <si>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</si>
  <si>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</si>
  <si>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</si>
  <si>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</si>
  <si>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</si>
  <si>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</si>
  <si>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</si>
  <si>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</si>
  <si>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</si>
  <si>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</si>
  <si>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</si>
  <si>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</si>
  <si>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</si>
  <si>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</si>
  <si>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</si>
  <si>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</si>
  <si>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1403</t>
  </si>
  <si>
    <t>1404</t>
  </si>
  <si>
    <t>1405</t>
  </si>
  <si>
    <t>1406</t>
  </si>
  <si>
    <t>1408</t>
  </si>
  <si>
    <t>1409</t>
  </si>
  <si>
    <t>1410</t>
  </si>
  <si>
    <t>1414</t>
  </si>
  <si>
    <t>1415</t>
  </si>
  <si>
    <t>1416</t>
  </si>
  <si>
    <t>1417</t>
  </si>
  <si>
    <t>1418</t>
  </si>
  <si>
    <t>1419</t>
  </si>
  <si>
    <t>1420</t>
  </si>
  <si>
    <t>1423</t>
  </si>
  <si>
    <t>1424</t>
  </si>
  <si>
    <t>1425</t>
  </si>
  <si>
    <t>1426</t>
  </si>
  <si>
    <t>1427</t>
  </si>
  <si>
    <t>1428</t>
  </si>
  <si>
    <t>1429</t>
  </si>
  <si>
    <t>1430</t>
  </si>
  <si>
    <t>1432</t>
  </si>
  <si>
    <t>1435</t>
  </si>
  <si>
    <t>1436</t>
  </si>
  <si>
    <t>1437</t>
  </si>
  <si>
    <t>1438</t>
  </si>
  <si>
    <t>1439</t>
  </si>
  <si>
    <t>1440</t>
  </si>
  <si>
    <t>1443</t>
  </si>
  <si>
    <t>1444</t>
  </si>
  <si>
    <t>1445</t>
  </si>
  <si>
    <t>1446</t>
  </si>
  <si>
    <t>1447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</si>
  <si>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</si>
  <si>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</si>
  <si>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</si>
  <si>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</si>
  <si>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</si>
  <si>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</si>
  <si>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</si>
  <si>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</si>
  <si>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</si>
  <si>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</si>
  <si>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</si>
  <si>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</si>
  <si>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</si>
  <si>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</si>
  <si>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</si>
  <si>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</si>
  <si>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</si>
  <si>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</si>
  <si>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</si>
  <si>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</si>
  <si>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</si>
  <si>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</si>
  <si>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</si>
  <si>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</si>
  <si>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</si>
  <si>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</si>
  <si>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</si>
  <si>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</si>
  <si>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</si>
  <si>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</si>
  <si>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</si>
  <si>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</si>
  <si>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3991</t>
  </si>
  <si>
    <t>3992</t>
  </si>
  <si>
    <t>3993</t>
  </si>
  <si>
    <t>3994</t>
  </si>
  <si>
    <t>3995</t>
  </si>
  <si>
    <t>3996</t>
  </si>
  <si>
    <t>3997</t>
  </si>
  <si>
    <t>3998</t>
  </si>
  <si>
    <t>4000</t>
  </si>
  <si>
    <t>4008</t>
  </si>
  <si>
    <t>4009</t>
  </si>
  <si>
    <t>4010</t>
  </si>
  <si>
    <t>4014</t>
  </si>
  <si>
    <t>4017</t>
  </si>
  <si>
    <t>4018</t>
  </si>
  <si>
    <t>4019</t>
  </si>
  <si>
    <t>4020</t>
  </si>
  <si>
    <t>4027</t>
  </si>
  <si>
    <t>4028</t>
  </si>
  <si>
    <t>4029</t>
  </si>
  <si>
    <t>4030</t>
  </si>
  <si>
    <t>4035</t>
  </si>
  <si>
    <t>4036</t>
  </si>
  <si>
    <t>4037</t>
  </si>
  <si>
    <t>4038</t>
  </si>
  <si>
    <t>4039</t>
  </si>
  <si>
    <t>4040</t>
  </si>
  <si>
    <t>4048</t>
  </si>
  <si>
    <t>4049</t>
  </si>
  <si>
    <t>4050</t>
  </si>
  <si>
    <t>4055</t>
  </si>
  <si>
    <t>4058</t>
  </si>
  <si>
    <t>4059</t>
  </si>
  <si>
    <t>4060</t>
  </si>
  <si>
    <t>4063</t>
  </si>
  <si>
    <t>4064</t>
  </si>
  <si>
    <t>4065</t>
  </si>
  <si>
    <t>4066</t>
  </si>
  <si>
    <t>4067</t>
  </si>
  <si>
    <t>4068</t>
  </si>
  <si>
    <t>4069</t>
  </si>
  <si>
    <t>4070</t>
  </si>
  <si>
    <t>4072</t>
  </si>
  <si>
    <t>4075</t>
  </si>
  <si>
    <t>4076</t>
  </si>
  <si>
    <t>4077</t>
  </si>
  <si>
    <t>4078</t>
  </si>
  <si>
    <t>4079</t>
  </si>
  <si>
    <t>4080</t>
  </si>
  <si>
    <t>4085</t>
  </si>
  <si>
    <t>4086</t>
  </si>
  <si>
    <t>4087</t>
  </si>
  <si>
    <t>4088</t>
  </si>
  <si>
    <t>4089</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</si>
  <si>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</si>
  <si>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</si>
  <si>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</si>
  <si>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</si>
  <si>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</si>
  <si>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</si>
  <si>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</si>
  <si>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</si>
  <si>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</si>
  <si>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</si>
  <si>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</si>
  <si>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</si>
  <si>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</si>
  <si>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</si>
  <si>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</si>
  <si>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</si>
  <si>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</si>
  <si>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</si>
  <si>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</si>
  <si>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</si>
  <si>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</si>
  <si>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</si>
  <si>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</si>
  <si>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</si>
  <si>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</si>
  <si>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</si>
  <si>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</si>
  <si>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</si>
  <si>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</si>
  <si>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</si>
  <si>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</si>
  <si>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</si>
  <si>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</si>
  <si>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</si>
  <si>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</si>
  <si>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</si>
  <si>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</si>
  <si>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</si>
  <si>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</si>
  <si>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</si>
  <si>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</si>
  <si>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</si>
  <si>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</si>
  <si>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</si>
  <si>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</si>
  <si>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</si>
  <si>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</si>
  <si>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</si>
  <si>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</si>
  <si>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</si>
  <si>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</si>
  <si>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</si>
  <si>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</si>
  <si>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</si>
  <si>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</si>
  <si>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</si>
  <si>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</si>
  <si>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</si>
  <si>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</si>
  <si>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</si>
  <si>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</si>
  <si>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</si>
  <si>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</si>
  <si>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</si>
  <si>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</si>
  <si>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</si>
  <si>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</si>
  <si>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</si>
  <si>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</si>
  <si>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</si>
  <si>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4405</t>
  </si>
  <si>
    <t>4408</t>
  </si>
  <si>
    <t>5408</t>
  </si>
  <si>
    <t>4414</t>
  </si>
  <si>
    <t>4415</t>
  </si>
  <si>
    <t>4435</t>
  </si>
  <si>
    <t>4423</t>
  </si>
  <si>
    <t>5423</t>
  </si>
  <si>
    <t>4424</t>
  </si>
  <si>
    <t>5424</t>
  </si>
  <si>
    <t>4355</t>
  </si>
  <si>
    <t>5355</t>
  </si>
  <si>
    <t>4323</t>
  </si>
  <si>
    <t>4324</t>
  </si>
  <si>
    <t>4343</t>
  </si>
  <si>
    <t>4344</t>
  </si>
  <si>
    <t>4313</t>
  </si>
  <si>
    <t>4314</t>
  </si>
  <si>
    <t>4307</t>
  </si>
  <si>
    <t>4333</t>
  </si>
  <si>
    <t>3334</t>
  </si>
  <si>
    <t>MAURINE KIMOTHO</t>
  </si>
  <si>
    <t>4334</t>
  </si>
  <si>
    <t>5334</t>
  </si>
  <si>
    <t>3084</t>
  </si>
  <si>
    <t>CONSOLATA WANGUI NGURE</t>
  </si>
  <si>
    <t>4084</t>
  </si>
  <si>
    <t>5084</t>
  </si>
  <si>
    <t>2296</t>
  </si>
  <si>
    <t>2297</t>
  </si>
  <si>
    <t>2298</t>
  </si>
  <si>
    <t>2299</t>
  </si>
  <si>
    <t>2300</t>
  </si>
  <si>
    <t>2305</t>
  </si>
  <si>
    <t>2307</t>
  </si>
  <si>
    <t>2308</t>
  </si>
  <si>
    <t>2309</t>
  </si>
  <si>
    <t>2310</t>
  </si>
  <si>
    <t>2313</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</si>
  <si>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</si>
  <si>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</si>
  <si>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</si>
  <si>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</si>
  <si>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</si>
  <si>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</si>
  <si>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</si>
  <si>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</si>
  <si>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</si>
  <si>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</si>
  <si>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</si>
  <si>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</si>
  <si>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</si>
  <si>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</si>
  <si>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</si>
  <si>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</si>
  <si>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</si>
  <si>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</si>
  <si>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</si>
  <si>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</si>
  <si>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</si>
  <si>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</si>
  <si>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</si>
  <si>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</si>
  <si>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</si>
  <si>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</si>
  <si>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</si>
  <si>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</si>
  <si>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</si>
  <si>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</si>
  <si>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</si>
  <si>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</si>
  <si>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</si>
  <si>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</si>
  <si>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</si>
  <si>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</si>
  <si>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</si>
  <si>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</si>
  <si>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</si>
  <si>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</si>
  <si>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</si>
  <si>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</si>
  <si>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</si>
  <si>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</si>
  <si>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</si>
  <si>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</si>
  <si>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</si>
  <si>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</si>
  <si>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</si>
  <si>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</si>
  <si>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</si>
  <si>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</si>
  <si>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</si>
  <si>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1503</t>
  </si>
  <si>
    <t>1504</t>
  </si>
  <si>
    <t>1505</t>
  </si>
  <si>
    <t>1506</t>
  </si>
  <si>
    <t>1507</t>
  </si>
  <si>
    <t>1508</t>
  </si>
  <si>
    <t>1509</t>
  </si>
  <si>
    <t>1510</t>
  </si>
  <si>
    <t>1513</t>
  </si>
  <si>
    <t>1514</t>
  </si>
  <si>
    <t>1515</t>
  </si>
  <si>
    <t>1516</t>
  </si>
  <si>
    <t>1517</t>
  </si>
  <si>
    <t>1518</t>
  </si>
  <si>
    <t>1519</t>
  </si>
  <si>
    <t>1520</t>
  </si>
  <si>
    <t>1522</t>
  </si>
  <si>
    <t>1523</t>
  </si>
  <si>
    <t>1524</t>
  </si>
  <si>
    <t>1525</t>
  </si>
  <si>
    <t>1526</t>
  </si>
  <si>
    <t>1527</t>
  </si>
  <si>
    <t>1528</t>
  </si>
  <si>
    <t>1529</t>
  </si>
  <si>
    <t>1530</t>
  </si>
  <si>
    <t>1531</t>
  </si>
  <si>
    <t>1532</t>
  </si>
  <si>
    <t>1533</t>
  </si>
  <si>
    <t>1534</t>
  </si>
  <si>
    <t>1535</t>
  </si>
  <si>
    <t>1536</t>
  </si>
  <si>
    <t>1537</t>
  </si>
  <si>
    <t>4090</t>
  </si>
  <si>
    <t>4096</t>
  </si>
  <si>
    <t>4097</t>
  </si>
  <si>
    <t>4098</t>
  </si>
  <si>
    <t>4099</t>
  </si>
  <si>
    <t>4100</t>
  </si>
  <si>
    <t>4118</t>
  </si>
  <si>
    <t>4119</t>
  </si>
  <si>
    <t>4120</t>
  </si>
  <si>
    <t>4124</t>
  </si>
  <si>
    <t>4125</t>
  </si>
  <si>
    <t>4126</t>
  </si>
  <si>
    <t>4127</t>
  </si>
  <si>
    <t>4128</t>
  </si>
  <si>
    <t>4129</t>
  </si>
  <si>
    <t>4130</t>
  </si>
  <si>
    <t>4135</t>
  </si>
  <si>
    <t>4136</t>
  </si>
  <si>
    <t>4137</t>
  </si>
  <si>
    <t>4138</t>
  </si>
  <si>
    <t>4139</t>
  </si>
  <si>
    <t>4140</t>
  </si>
  <si>
    <t>4143</t>
  </si>
  <si>
    <t>4144</t>
  </si>
  <si>
    <t>4145</t>
  </si>
  <si>
    <t>4146</t>
  </si>
  <si>
    <t>4147</t>
  </si>
  <si>
    <t>4148</t>
  </si>
  <si>
    <t>4149</t>
  </si>
  <si>
    <t>4150</t>
  </si>
  <si>
    <t>4154</t>
  </si>
  <si>
    <t>4155</t>
  </si>
  <si>
    <t>4156</t>
  </si>
  <si>
    <t>4157</t>
  </si>
  <si>
    <t>4158</t>
  </si>
  <si>
    <t>4159</t>
  </si>
  <si>
    <t>4160</t>
  </si>
  <si>
    <t>4167</t>
  </si>
  <si>
    <t>4168</t>
  </si>
  <si>
    <t>4169</t>
  </si>
  <si>
    <t>4170</t>
  </si>
  <si>
    <t>4175</t>
  </si>
  <si>
    <t>4176</t>
  </si>
  <si>
    <t>4177</t>
  </si>
  <si>
    <t>4178</t>
  </si>
  <si>
    <t>4179</t>
  </si>
  <si>
    <t>4180</t>
  </si>
  <si>
    <t>4182</t>
  </si>
  <si>
    <t>4184</t>
  </si>
  <si>
    <t>4185</t>
  </si>
  <si>
    <t>4186</t>
  </si>
  <si>
    <t>4187</t>
  </si>
  <si>
    <t>4188</t>
  </si>
  <si>
    <t>4189</t>
  </si>
  <si>
    <t>4190</t>
  </si>
  <si>
    <t>4191</t>
  </si>
  <si>
    <t>4192</t>
  </si>
  <si>
    <t>4193</t>
  </si>
  <si>
    <t>4194</t>
  </si>
  <si>
    <t>4195</t>
  </si>
  <si>
    <t>4196</t>
  </si>
  <si>
    <t>4197</t>
  </si>
  <si>
    <t>4198</t>
  </si>
  <si>
    <t>4199</t>
  </si>
  <si>
    <t>4200</t>
  </si>
  <si>
    <t>4217</t>
  </si>
  <si>
    <t>4218</t>
  </si>
  <si>
    <t>4219</t>
  </si>
  <si>
    <t>4220</t>
  </si>
  <si>
    <t>4227</t>
  </si>
  <si>
    <t>4228</t>
  </si>
  <si>
    <t>4229</t>
  </si>
  <si>
    <t>4230</t>
  </si>
  <si>
    <t>4235</t>
  </si>
  <si>
    <t>4236</t>
  </si>
  <si>
    <t>4237</t>
  </si>
  <si>
    <t>4238</t>
  </si>
  <si>
    <t>4239</t>
  </si>
  <si>
    <t>4240</t>
  </si>
  <si>
    <t>4245</t>
  </si>
  <si>
    <t>4246</t>
  </si>
  <si>
    <t>4247</t>
  </si>
  <si>
    <t>4248</t>
  </si>
  <si>
    <t>4249</t>
  </si>
  <si>
    <t>4250</t>
  </si>
  <si>
    <t>4255</t>
  </si>
  <si>
    <t>4256</t>
  </si>
  <si>
    <t>3208</t>
  </si>
  <si>
    <t>2202</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</si>
  <si>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</si>
  <si>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</si>
  <si>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</si>
  <si>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</si>
  <si>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</si>
  <si>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</si>
  <si>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</si>
  <si>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</si>
  <si>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</si>
  <si>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</si>
  <si>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</si>
  <si>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</si>
  <si>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</si>
  <si>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</si>
  <si>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</si>
  <si>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</si>
  <si>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</si>
  <si>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</si>
  <si>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</si>
  <si>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</si>
  <si>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</si>
  <si>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</si>
  <si>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</si>
  <si>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</si>
  <si>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</si>
  <si>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</si>
  <si>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</si>
  <si>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</si>
  <si>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</si>
  <si>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</si>
  <si>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</si>
  <si>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</si>
  <si>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</si>
  <si>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</si>
  <si>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</si>
  <si>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</si>
  <si>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</si>
  <si>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</si>
  <si>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</si>
  <si>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</si>
  <si>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</si>
  <si>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</si>
  <si>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</si>
  <si>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</si>
  <si>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</si>
  <si>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</si>
  <si>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</si>
  <si>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</si>
  <si>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</si>
  <si>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</si>
  <si>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</si>
  <si>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</si>
  <si>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</si>
  <si>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</si>
  <si>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</si>
  <si>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</si>
  <si>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</si>
  <si>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</si>
  <si>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</si>
  <si>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</si>
  <si>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</si>
  <si>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</si>
  <si>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</si>
  <si>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</si>
  <si>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</si>
  <si>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2007</t>
  </si>
  <si>
    <t>MAUREEN KARIMI NJUE</t>
  </si>
  <si>
    <t>2008</t>
  </si>
  <si>
    <t>2009</t>
  </si>
  <si>
    <t>2010</t>
  </si>
  <si>
    <t>2017</t>
  </si>
  <si>
    <t>2018</t>
  </si>
  <si>
    <t>2019</t>
  </si>
  <si>
    <t>2020</t>
  </si>
  <si>
    <t>2028</t>
  </si>
  <si>
    <t>2029</t>
  </si>
  <si>
    <t>2030</t>
  </si>
  <si>
    <t>2036</t>
  </si>
  <si>
    <t>2037</t>
  </si>
  <si>
    <t>2038</t>
  </si>
  <si>
    <t>2039</t>
  </si>
  <si>
    <t>2040</t>
  </si>
  <si>
    <t>2044</t>
  </si>
  <si>
    <t>2047</t>
  </si>
  <si>
    <t>2048</t>
  </si>
  <si>
    <t>2049</t>
  </si>
  <si>
    <t>2050</t>
  </si>
  <si>
    <t>2055</t>
  </si>
  <si>
    <t>2058</t>
  </si>
  <si>
    <t>2314</t>
  </si>
  <si>
    <t>2315</t>
  </si>
  <si>
    <t>2316</t>
  </si>
  <si>
    <t>2317</t>
  </si>
  <si>
    <t>2318</t>
  </si>
  <si>
    <t>2319</t>
  </si>
  <si>
    <t>2320</t>
  </si>
  <si>
    <t>2325</t>
  </si>
  <si>
    <t>2326</t>
  </si>
  <si>
    <t>2327</t>
  </si>
  <si>
    <t>2328</t>
  </si>
  <si>
    <t>2329</t>
  </si>
  <si>
    <t>2330</t>
  </si>
  <si>
    <t>2334</t>
  </si>
  <si>
    <t>2335</t>
  </si>
  <si>
    <t>2336</t>
  </si>
  <si>
    <t>2337</t>
  </si>
  <si>
    <t>2338</t>
  </si>
  <si>
    <t>2339</t>
  </si>
  <si>
    <t>2340</t>
  </si>
  <si>
    <t>2343</t>
  </si>
  <si>
    <t>2344</t>
  </si>
  <si>
    <t>2345</t>
  </si>
  <si>
    <t>2346</t>
  </si>
  <si>
    <t>2347</t>
  </si>
  <si>
    <t>2348</t>
  </si>
  <si>
    <t>2349</t>
  </si>
  <si>
    <t>2350</t>
  </si>
  <si>
    <t>2355</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</si>
  <si>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</si>
  <si>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</si>
  <si>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</si>
  <si>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</si>
  <si>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</si>
  <si>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</si>
  <si>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</si>
  <si>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</si>
  <si>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</si>
  <si>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</si>
  <si>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</si>
  <si>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</si>
  <si>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</si>
  <si>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</si>
  <si>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</si>
  <si>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</si>
  <si>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</si>
  <si>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</si>
  <si>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</si>
  <si>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</si>
  <si>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</si>
  <si>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</si>
  <si>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</si>
  <si>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</si>
  <si>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</si>
  <si>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</si>
  <si>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</si>
  <si>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</si>
  <si>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</si>
  <si>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</si>
  <si>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</si>
  <si>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</si>
  <si>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</si>
  <si>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</si>
  <si>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</si>
  <si>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</si>
  <si>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</si>
  <si>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</si>
  <si>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</si>
  <si>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</si>
  <si>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</si>
  <si>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</si>
  <si>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</si>
  <si>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</si>
  <si>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2408</t>
  </si>
  <si>
    <t>2409</t>
  </si>
  <si>
    <t>2410</t>
  </si>
  <si>
    <t>2414</t>
  </si>
  <si>
    <t>2415</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</si>
  <si>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</si>
  <si>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</si>
  <si>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</si>
  <si>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</si>
  <si>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</si>
  <si>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</si>
  <si>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</si>
  <si>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</si>
  <si>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</si>
  <si>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</si>
  <si>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</si>
  <si>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</si>
  <si>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</si>
  <si>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</si>
  <si>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</si>
  <si>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</si>
  <si>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</si>
  <si>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</si>
  <si>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</si>
  <si>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</si>
  <si>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</si>
  <si>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</si>
  <si>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</si>
  <si>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</si>
  <si>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</si>
  <si>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</si>
  <si>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</si>
  <si>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</si>
  <si>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</si>
  <si>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</si>
  <si>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</si>
  <si>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</si>
  <si>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</si>
  <si>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</si>
  <si>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</si>
  <si>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</si>
  <si>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</si>
  <si>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</si>
  <si>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</si>
  <si>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</si>
  <si>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</si>
  <si>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</si>
  <si>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</si>
  <si>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</si>
  <si>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</si>
  <si>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</si>
  <si>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</si>
  <si>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</si>
  <si>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</si>
  <si>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</si>
  <si>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</si>
  <si>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</si>
  <si>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</si>
  <si>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</si>
  <si>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</si>
  <si>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</si>
  <si>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</si>
  <si>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</si>
  <si>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</si>
  <si>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</si>
  <si>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</si>
  <si>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</si>
  <si>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</si>
  <si>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1151</t>
  </si>
  <si>
    <t>1201</t>
  </si>
  <si>
    <t>1211</t>
  </si>
  <si>
    <t>1231</t>
  </si>
  <si>
    <t>1241</t>
  </si>
  <si>
    <t>1251</t>
  </si>
  <si>
    <t>1261</t>
  </si>
  <si>
    <t>1271</t>
  </si>
  <si>
    <t>1301</t>
  </si>
  <si>
    <t>1311</t>
  </si>
  <si>
    <t>1331</t>
  </si>
  <si>
    <t>1401</t>
  </si>
  <si>
    <t>1411</t>
  </si>
  <si>
    <t>1421</t>
  </si>
  <si>
    <t>1441</t>
  </si>
  <si>
    <t>1501</t>
  </si>
  <si>
    <t>1802</t>
  </si>
  <si>
    <t>ALFRED ERIC ODHIAMBO</t>
  </si>
  <si>
    <t>1803</t>
  </si>
  <si>
    <t>WINNIE WAMBUI HUNJA</t>
  </si>
  <si>
    <t>1804</t>
  </si>
  <si>
    <t>GILBERT BANDA MASINJILA</t>
  </si>
  <si>
    <t>1805</t>
  </si>
  <si>
    <t>1806</t>
  </si>
  <si>
    <t>FHANREET KAUR BIRDI</t>
  </si>
  <si>
    <t>1807</t>
  </si>
  <si>
    <t>1808</t>
  </si>
  <si>
    <t>NIRAV HARSHIDRAI SHAH</t>
  </si>
  <si>
    <t>1809</t>
  </si>
  <si>
    <t>IRENE NAMULANDA SITUMA</t>
  </si>
  <si>
    <t>1810</t>
  </si>
  <si>
    <t>ARTI PRAKASH VED AGGARWAL</t>
  </si>
  <si>
    <t>1812</t>
  </si>
  <si>
    <t>2011</t>
  </si>
  <si>
    <t>2012</t>
  </si>
  <si>
    <t>2013</t>
  </si>
  <si>
    <t>2014</t>
  </si>
  <si>
    <t>2015</t>
  </si>
  <si>
    <t>2016</t>
  </si>
  <si>
    <t>2021</t>
  </si>
  <si>
    <t>2022</t>
  </si>
  <si>
    <t>2023</t>
  </si>
  <si>
    <t>2042</t>
  </si>
  <si>
    <t>2051</t>
  </si>
  <si>
    <t>2052</t>
  </si>
  <si>
    <t>2061</t>
  </si>
  <si>
    <t>2071</t>
  </si>
  <si>
    <t>2072</t>
  </si>
  <si>
    <t>2073</t>
  </si>
  <si>
    <t>2102</t>
  </si>
  <si>
    <t>2103</t>
  </si>
  <si>
    <t>2104</t>
  </si>
  <si>
    <t>2112</t>
  </si>
  <si>
    <t>2113</t>
  </si>
  <si>
    <t>2121</t>
  </si>
  <si>
    <t>2122</t>
  </si>
  <si>
    <t>2123</t>
  </si>
  <si>
    <t>2141</t>
  </si>
  <si>
    <t>2151</t>
  </si>
  <si>
    <t>2152</t>
  </si>
  <si>
    <t>2201</t>
  </si>
  <si>
    <t>2203</t>
  </si>
  <si>
    <t>2204</t>
  </si>
  <si>
    <t>2212</t>
  </si>
  <si>
    <t>2221</t>
  </si>
  <si>
    <t>2222</t>
  </si>
  <si>
    <t>2223</t>
  </si>
  <si>
    <t>2224</t>
  </si>
  <si>
    <t>2226</t>
  </si>
  <si>
    <t>2231</t>
  </si>
  <si>
    <t>2232</t>
  </si>
  <si>
    <t>2233</t>
  </si>
  <si>
    <t>2241</t>
  </si>
  <si>
    <t>5353</t>
  </si>
  <si>
    <t>4005</t>
  </si>
  <si>
    <t>4207</t>
  </si>
  <si>
    <t>4284</t>
  </si>
  <si>
    <t>5284</t>
  </si>
  <si>
    <t>4142</t>
  </si>
  <si>
    <t>2059</t>
  </si>
  <si>
    <t>2060</t>
  </si>
  <si>
    <t>2062</t>
  </si>
  <si>
    <t>2063</t>
  </si>
  <si>
    <t>2064</t>
  </si>
  <si>
    <t>2065</t>
  </si>
  <si>
    <t>2066</t>
  </si>
  <si>
    <t>2067</t>
  </si>
  <si>
    <t>2068</t>
  </si>
  <si>
    <t>2069</t>
  </si>
  <si>
    <t>2070</t>
  </si>
  <si>
    <t>2075</t>
  </si>
  <si>
    <t>2076</t>
  </si>
  <si>
    <t>2077</t>
  </si>
  <si>
    <t>2078</t>
  </si>
  <si>
    <t>2079</t>
  </si>
  <si>
    <t>2080</t>
  </si>
  <si>
    <t>2084</t>
  </si>
  <si>
    <t>2085</t>
  </si>
  <si>
    <t>2086</t>
  </si>
  <si>
    <t>2087</t>
  </si>
  <si>
    <t>2088</t>
  </si>
  <si>
    <t>2089</t>
  </si>
  <si>
    <t>2090</t>
  </si>
  <si>
    <t>2094</t>
  </si>
  <si>
    <t>2096</t>
  </si>
  <si>
    <t>2097</t>
  </si>
  <si>
    <t>2098</t>
  </si>
  <si>
    <t>2099</t>
  </si>
  <si>
    <t>2100</t>
  </si>
  <si>
    <t>2105</t>
  </si>
  <si>
    <t>2106</t>
  </si>
  <si>
    <t>2107</t>
  </si>
  <si>
    <t>2108</t>
  </si>
  <si>
    <t>2109</t>
  </si>
  <si>
    <t>2116</t>
  </si>
  <si>
    <t>2117</t>
  </si>
  <si>
    <t>2118</t>
  </si>
  <si>
    <t>2119</t>
  </si>
  <si>
    <t>2120</t>
  </si>
  <si>
    <t>2124</t>
  </si>
  <si>
    <t>2125</t>
  </si>
  <si>
    <t>2126</t>
  </si>
  <si>
    <t>2127</t>
  </si>
  <si>
    <t>2128</t>
  </si>
  <si>
    <t>2129</t>
  </si>
  <si>
    <t>2130</t>
  </si>
  <si>
    <t>2133</t>
  </si>
  <si>
    <t>2134</t>
  </si>
  <si>
    <t>2135</t>
  </si>
  <si>
    <t>2136</t>
  </si>
  <si>
    <t>2137</t>
  </si>
  <si>
    <t>2138</t>
  </si>
  <si>
    <t>2139</t>
  </si>
  <si>
    <t>2140</t>
  </si>
  <si>
    <t>2142</t>
  </si>
  <si>
    <t>2143</t>
  </si>
  <si>
    <t>2144</t>
  </si>
  <si>
    <t>2145</t>
  </si>
  <si>
    <t>2146</t>
  </si>
  <si>
    <t>2147</t>
  </si>
  <si>
    <t>2148</t>
  </si>
  <si>
    <t>2149</t>
  </si>
  <si>
    <t>2150</t>
  </si>
  <si>
    <t>2153</t>
  </si>
  <si>
    <t>2154</t>
  </si>
  <si>
    <t>2155</t>
  </si>
  <si>
    <t>2156</t>
  </si>
  <si>
    <t>2157</t>
  </si>
  <si>
    <t>2158</t>
  </si>
  <si>
    <t>2159</t>
  </si>
  <si>
    <t>2160</t>
  </si>
  <si>
    <t>2164</t>
  </si>
  <si>
    <t>2166</t>
  </si>
  <si>
    <t>2167</t>
  </si>
  <si>
    <t>2168</t>
  </si>
  <si>
    <t>2169</t>
  </si>
  <si>
    <t>2170</t>
  </si>
  <si>
    <t>2175</t>
  </si>
  <si>
    <t>2176</t>
  </si>
  <si>
    <t>2177</t>
  </si>
  <si>
    <t>2178</t>
  </si>
  <si>
    <t>2179</t>
  </si>
  <si>
    <t>2180</t>
  </si>
  <si>
    <t>2184</t>
  </si>
  <si>
    <t>2185</t>
  </si>
  <si>
    <t>2416</t>
  </si>
  <si>
    <t>2417</t>
  </si>
  <si>
    <t>2418</t>
  </si>
  <si>
    <t>2419</t>
  </si>
  <si>
    <t>2420</t>
  </si>
  <si>
    <t>2423</t>
  </si>
  <si>
    <t>2424</t>
  </si>
  <si>
    <t>2425</t>
  </si>
  <si>
    <t>2426</t>
  </si>
  <si>
    <t>2427</t>
  </si>
  <si>
    <t>2428</t>
  </si>
  <si>
    <t>2429</t>
  </si>
  <si>
    <t>2430</t>
  </si>
  <si>
    <t>2432</t>
  </si>
  <si>
    <t>2436</t>
  </si>
  <si>
    <t>2437</t>
  </si>
  <si>
    <t>2438</t>
  </si>
  <si>
    <t>2439</t>
  </si>
  <si>
    <t>2440</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</si>
  <si>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</si>
  <si>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</si>
  <si>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</si>
  <si>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</si>
  <si>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</si>
  <si>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</si>
  <si>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</si>
  <si>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</si>
  <si>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</si>
  <si>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</si>
  <si>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</si>
  <si>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</si>
  <si>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</si>
  <si>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</si>
  <si>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</si>
  <si>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</si>
  <si>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</si>
  <si>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</si>
  <si>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</si>
  <si>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</si>
  <si>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</si>
  <si>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</si>
  <si>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</si>
  <si>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</si>
  <si>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</si>
  <si>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</si>
  <si>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</si>
  <si>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</si>
  <si>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</si>
  <si>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</si>
  <si>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</si>
  <si>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</si>
  <si>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</si>
  <si>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</si>
  <si>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</si>
  <si>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</si>
  <si>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</si>
  <si>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</si>
  <si>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</si>
  <si>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1182</t>
  </si>
  <si>
    <t>1601</t>
  </si>
  <si>
    <t>2024</t>
  </si>
  <si>
    <t>2025</t>
  </si>
  <si>
    <t>2026</t>
  </si>
  <si>
    <t>2027</t>
  </si>
  <si>
    <t>2045</t>
  </si>
  <si>
    <t>2046</t>
  </si>
  <si>
    <t>2083</t>
  </si>
  <si>
    <t>2114</t>
  </si>
  <si>
    <t>2115</t>
  </si>
  <si>
    <t>2165</t>
  </si>
  <si>
    <t>2174</t>
  </si>
  <si>
    <t>2210</t>
  </si>
  <si>
    <t>2213</t>
  </si>
  <si>
    <t>2306</t>
  </si>
  <si>
    <t>2356</t>
  </si>
  <si>
    <t>2435</t>
  </si>
  <si>
    <t>2513</t>
  </si>
  <si>
    <t>2522</t>
  </si>
  <si>
    <t>2601</t>
  </si>
  <si>
    <t>2808</t>
  </si>
  <si>
    <t>2999</t>
  </si>
  <si>
    <t>3071</t>
  </si>
  <si>
    <t>3161</t>
  </si>
  <si>
    <t>3511</t>
  </si>
  <si>
    <t>3521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</si>
  <si>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</si>
  <si>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</si>
  <si>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</si>
  <si>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</si>
  <si>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</si>
  <si>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</si>
  <si>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</si>
  <si>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</si>
  <si>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</si>
  <si>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</si>
  <si>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</si>
  <si>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</si>
  <si>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</si>
  <si>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</si>
  <si>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</si>
  <si>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</si>
  <si>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</si>
  <si>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</si>
  <si>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</si>
  <si>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</si>
  <si>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</si>
  <si>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</si>
  <si>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</si>
  <si>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</si>
  <si>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</si>
  <si>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</si>
  <si>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</si>
  <si>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</si>
  <si>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</si>
  <si>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</si>
  <si>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</si>
  <si>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</si>
  <si>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</si>
  <si>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</si>
  <si>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</si>
  <si>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</si>
  <si>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</si>
  <si>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</si>
  <si>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</si>
  <si>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</si>
  <si>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</si>
  <si>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</si>
  <si>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</si>
  <si>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</si>
  <si>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</si>
  <si>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</si>
  <si>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</si>
  <si>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</si>
  <si>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</si>
  <si>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</si>
  <si>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</si>
  <si>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</si>
  <si>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</si>
  <si>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</si>
  <si>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</si>
  <si>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</si>
  <si>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</si>
  <si>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</si>
  <si>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</si>
  <si>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</si>
  <si>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</si>
  <si>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</si>
  <si>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</si>
  <si>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</si>
  <si>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</si>
  <si>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</si>
  <si>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C2</t>
  </si>
  <si>
    <t>PC09</t>
  </si>
  <si>
    <t>C3</t>
  </si>
  <si>
    <t>C4</t>
  </si>
  <si>
    <t>C5</t>
  </si>
  <si>
    <t>RC</t>
  </si>
  <si>
    <t>REFERRAL CAMPAIGN</t>
  </si>
  <si>
    <t>C7</t>
  </si>
  <si>
    <t>DEPENDENT DEBIT CARDS</t>
  </si>
  <si>
    <t>C8</t>
  </si>
  <si>
    <t>C9</t>
  </si>
  <si>
    <t>CG</t>
  </si>
  <si>
    <t>730</t>
  </si>
  <si>
    <t>ACKNOWLEDGE OF DC</t>
  </si>
  <si>
    <t>IF400</t>
  </si>
  <si>
    <t>SFMS IFN400 Message</t>
  </si>
  <si>
    <t>734</t>
  </si>
  <si>
    <t>IMPORT BILL (UNDER DC) NON-ACCEPTANCE</t>
  </si>
  <si>
    <t>740</t>
  </si>
  <si>
    <t>AUTHORIZATION TO REIMBURSE</t>
  </si>
  <si>
    <t>742</t>
  </si>
  <si>
    <t>REIMBURSEMENT CLAIM</t>
  </si>
  <si>
    <t>AMENDMENT TO AUTHORIZATION TO REIMBURSE</t>
  </si>
  <si>
    <t>750</t>
  </si>
  <si>
    <t>ADVICE OF DISCREPANCY</t>
  </si>
  <si>
    <t>752</t>
  </si>
  <si>
    <t>AUTHORIZATION TO PAY</t>
  </si>
  <si>
    <t>754</t>
  </si>
  <si>
    <t>ADVICE OF PAYMENT / ACCRPTANCE</t>
  </si>
  <si>
    <t>756</t>
  </si>
  <si>
    <t>ADVICE OF REIMBURSEMENT</t>
  </si>
  <si>
    <t>760</t>
  </si>
  <si>
    <t>ISSUE OF GUARANTEE</t>
  </si>
  <si>
    <t>GUARANTEE AMENDEMENT</t>
  </si>
  <si>
    <t>791</t>
  </si>
  <si>
    <t>REQUEST FOR CHARGES / EXPENSES (LC/BILLS UNDER LC)</t>
  </si>
  <si>
    <t>CONFIRMATION OF DEBIT</t>
  </si>
  <si>
    <t>CONFIRMATION OF CREDIT</t>
  </si>
  <si>
    <t>940</t>
  </si>
  <si>
    <t>CUSTOMER STATEMENT</t>
  </si>
  <si>
    <t>950</t>
  </si>
  <si>
    <t>CUSTOMER STATEMENT - EXISTING MESG MODIFIED</t>
  </si>
  <si>
    <t>FREE FORMAT MESSAGE</t>
  </si>
  <si>
    <t>400</t>
  </si>
  <si>
    <t>IMPORT BILL (NON DC) REALIZATION</t>
  </si>
  <si>
    <t>BILL ACKNOWLEDGEMENT</t>
  </si>
  <si>
    <t>IMPORT BILL (NON DC) ACCEPTANCE</t>
  </si>
  <si>
    <t>IMPORT BILL (NON DC) NON-ACCEPTANCE</t>
  </si>
  <si>
    <t>TRACER</t>
  </si>
  <si>
    <t>422</t>
  </si>
  <si>
    <t>ADVICE OF FATE</t>
  </si>
  <si>
    <t>430</t>
  </si>
  <si>
    <t>EXPORT BILL (NON DC) AMENDMENT OF INSTRUCTION</t>
  </si>
  <si>
    <t>REQUEST OF CHARGES / EXPENSES (COLLECTION BILL)</t>
  </si>
  <si>
    <t>700</t>
  </si>
  <si>
    <t>ISSUE OF DC</t>
  </si>
  <si>
    <t>ISSUE OF DC CONTIUATION MESSAGE</t>
  </si>
  <si>
    <t>PRE ADVICE OF DC</t>
  </si>
  <si>
    <t>707</t>
  </si>
  <si>
    <t>DC AMENDMEND</t>
  </si>
  <si>
    <t>710</t>
  </si>
  <si>
    <t>ADVICE OF THIRD BANK DC</t>
  </si>
  <si>
    <t>720</t>
  </si>
  <si>
    <t>TRANSFER OF DC</t>
  </si>
  <si>
    <t>MUTLIPLE CUSTOMER CREDIT TRANSFER</t>
  </si>
  <si>
    <t>SINGLE CUSTOMER CREDIT TRANSFER</t>
  </si>
  <si>
    <t>ADVICES OF CHEQUE(S)</t>
  </si>
  <si>
    <t>STOP PAYMENT OF CHEQUE</t>
  </si>
  <si>
    <t>191</t>
  </si>
  <si>
    <t>INWARD/OUTWARD REQUEST FOR PAYMENT OF CHARGES</t>
  </si>
  <si>
    <t>195</t>
  </si>
  <si>
    <t>QUERIES</t>
  </si>
  <si>
    <t>196</t>
  </si>
  <si>
    <t>ANSWERS</t>
  </si>
  <si>
    <t>199</t>
  </si>
  <si>
    <t>BANK TO BANK FUNDS TRANSFER</t>
  </si>
  <si>
    <t>IF100</t>
  </si>
  <si>
    <t>SFMS IFN100 Message</t>
  </si>
  <si>
    <t>IF110</t>
  </si>
  <si>
    <t>SFMS IFN110 Message</t>
  </si>
  <si>
    <t>732</t>
  </si>
  <si>
    <t>IMPORT BILL (UNDER DC) ACCEPTANCE</t>
  </si>
  <si>
    <t>CJ</t>
  </si>
  <si>
    <t>TAG23</t>
  </si>
  <si>
    <t>CRED</t>
  </si>
  <si>
    <t>CHRGES CATEGORY</t>
  </si>
  <si>
    <t>SOCIETY WORLD WIDE-INTERNATIONAL FINCIAL TXN</t>
  </si>
  <si>
    <t>EFTOI</t>
  </si>
  <si>
    <t>EFT INWARD OUTWARD</t>
  </si>
  <si>
    <t>EFTAX</t>
  </si>
  <si>
    <t>EFT TAX AND VAT</t>
  </si>
  <si>
    <t>ECS</t>
  </si>
  <si>
    <t>ELECTRONIC CLEARING SYSTEM</t>
  </si>
  <si>
    <t>ELECTRONIC FUND TRANSFER</t>
  </si>
  <si>
    <t>REAL TIME GROSS SETTLEMENT SYSTEM</t>
  </si>
  <si>
    <t>MT102</t>
  </si>
  <si>
    <t>AL6</t>
  </si>
  <si>
    <t>AL1</t>
  </si>
  <si>
    <t>GENERAL</t>
  </si>
  <si>
    <t>AL3</t>
  </si>
  <si>
    <t>AL4</t>
  </si>
  <si>
    <t>GROUP</t>
  </si>
  <si>
    <t>AL5</t>
  </si>
  <si>
    <t>DORMANT</t>
  </si>
  <si>
    <t>AL2</t>
  </si>
  <si>
    <t>HIGH NET WORTH</t>
  </si>
  <si>
    <t>SHARED CHARGES</t>
  </si>
  <si>
    <t>OUR</t>
  </si>
  <si>
    <t>OUR CHARGES</t>
  </si>
  <si>
    <t>BEN</t>
  </si>
  <si>
    <t>BENEFICIARY</t>
  </si>
  <si>
    <t>AGREMENT BETWEEN BANKS</t>
  </si>
  <si>
    <t>CQ</t>
  </si>
  <si>
    <t>Direct Credit</t>
  </si>
  <si>
    <t>Salary Payment</t>
  </si>
  <si>
    <t>Pensions Payment</t>
  </si>
  <si>
    <t>Dividend Payment</t>
  </si>
  <si>
    <t>Non-Specific Standing Orders</t>
  </si>
  <si>
    <t>Charges</t>
  </si>
  <si>
    <t>Claims</t>
  </si>
  <si>
    <t>Tax Payment (VAT)</t>
  </si>
  <si>
    <t>Co-operative Payment</t>
  </si>
  <si>
    <t>Direct Debit</t>
  </si>
  <si>
    <t>Tax Payment (PAYE)</t>
  </si>
  <si>
    <t>Insurance Payment</t>
  </si>
  <si>
    <t>Mortgage Payment</t>
  </si>
  <si>
    <t>Credit Card Payment</t>
  </si>
  <si>
    <t>Inter-Bank Fine - Clg House Generated</t>
  </si>
  <si>
    <t>Inter-Bank Fine - Clg Centre Generated</t>
  </si>
  <si>
    <t>Inter-Bank Charges</t>
  </si>
  <si>
    <t xml:space="preserve">Inter-bank Commission - Remote and Not Rep. </t>
  </si>
  <si>
    <t>Inter-Bank Commission - Not Represented</t>
  </si>
  <si>
    <t>DA</t>
  </si>
  <si>
    <t>PRORE</t>
  </si>
  <si>
    <t>PROCESSING REFERENCE</t>
  </si>
  <si>
    <t>ORGRE</t>
  </si>
  <si>
    <t>ORIGINATOR REFERENCE</t>
  </si>
  <si>
    <t>0522A</t>
  </si>
  <si>
    <t>CUST INT TBL for 0110133055401201</t>
  </si>
  <si>
    <t>0562A</t>
  </si>
  <si>
    <t>0658A</t>
  </si>
  <si>
    <t>0641A</t>
  </si>
  <si>
    <t>0453A</t>
  </si>
  <si>
    <t>0467A</t>
  </si>
  <si>
    <t>0497A</t>
  </si>
  <si>
    <t>0509A</t>
  </si>
  <si>
    <t>0511A</t>
  </si>
  <si>
    <t>0638A</t>
  </si>
  <si>
    <t>0513A</t>
  </si>
  <si>
    <t>0541A</t>
  </si>
  <si>
    <t>0566A</t>
  </si>
  <si>
    <t>0588A</t>
  </si>
  <si>
    <t>0643A</t>
  </si>
  <si>
    <t>0645A</t>
  </si>
  <si>
    <t>0520A</t>
  </si>
  <si>
    <t>0524A</t>
  </si>
  <si>
    <t>0525A</t>
  </si>
  <si>
    <t>0552A</t>
  </si>
  <si>
    <t>0555A</t>
  </si>
  <si>
    <t>0477A</t>
  </si>
  <si>
    <t>0606A</t>
  </si>
  <si>
    <t>0468A</t>
  </si>
  <si>
    <t>0644A</t>
  </si>
  <si>
    <t>0488A</t>
  </si>
  <si>
    <t>0526A</t>
  </si>
  <si>
    <t>0489A</t>
  </si>
  <si>
    <t>0583A</t>
  </si>
  <si>
    <t>0657A</t>
  </si>
  <si>
    <t>0550A</t>
  </si>
  <si>
    <t>0624A</t>
  </si>
  <si>
    <t>0665A</t>
  </si>
  <si>
    <t>0491A</t>
  </si>
  <si>
    <t>0494A</t>
  </si>
  <si>
    <t>0508A</t>
  </si>
  <si>
    <t>0558A</t>
  </si>
  <si>
    <t>0539A</t>
  </si>
  <si>
    <t>0545A</t>
  </si>
  <si>
    <t>0548A</t>
  </si>
  <si>
    <t>0595A</t>
  </si>
  <si>
    <t>0554A</t>
  </si>
  <si>
    <t>0460A</t>
  </si>
  <si>
    <t>0533A</t>
  </si>
  <si>
    <t>0565A</t>
  </si>
  <si>
    <t>0571A</t>
  </si>
  <si>
    <t>0605A</t>
  </si>
  <si>
    <t>0653A</t>
  </si>
  <si>
    <t>0465A</t>
  </si>
  <si>
    <t>0466A</t>
  </si>
  <si>
    <t>0592A</t>
  </si>
  <si>
    <t>0480A</t>
  </si>
  <si>
    <t>0529A</t>
  </si>
  <si>
    <t>0577A</t>
  </si>
  <si>
    <t>0584A</t>
  </si>
  <si>
    <t>0597A</t>
  </si>
  <si>
    <t>0616A</t>
  </si>
  <si>
    <t>0593A</t>
  </si>
  <si>
    <t>0612A</t>
  </si>
  <si>
    <t>0625A</t>
  </si>
  <si>
    <t>0631A</t>
  </si>
  <si>
    <t>0656A</t>
  </si>
  <si>
    <t>0531A</t>
  </si>
  <si>
    <t>0649A</t>
  </si>
  <si>
    <t>0635A</t>
  </si>
  <si>
    <t>0655A</t>
  </si>
  <si>
    <t>0664A</t>
  </si>
  <si>
    <t>0496A</t>
  </si>
  <si>
    <t>0538A</t>
  </si>
  <si>
    <t>0559A</t>
  </si>
  <si>
    <t>0600A</t>
  </si>
  <si>
    <t>0652A</t>
  </si>
  <si>
    <t>0536A</t>
  </si>
  <si>
    <t>0623A</t>
  </si>
  <si>
    <t>0504A</t>
  </si>
  <si>
    <t>0564A</t>
  </si>
  <si>
    <t>0586A</t>
  </si>
  <si>
    <t>0619A</t>
  </si>
  <si>
    <t>0647A</t>
  </si>
  <si>
    <t>0569A</t>
  </si>
  <si>
    <t>0570A</t>
  </si>
  <si>
    <t>0604A</t>
  </si>
  <si>
    <t>0578A</t>
  </si>
  <si>
    <t>0587A</t>
  </si>
  <si>
    <t>0617A</t>
  </si>
  <si>
    <t>0639A</t>
  </si>
  <si>
    <t>0659A</t>
  </si>
  <si>
    <t>0662A</t>
  </si>
  <si>
    <t>0640A</t>
  </si>
  <si>
    <t>CUST INT TBL for 0150036906401206</t>
  </si>
  <si>
    <t>0495A</t>
  </si>
  <si>
    <t>0517A</t>
  </si>
  <si>
    <t>0603A</t>
  </si>
  <si>
    <t>0648A</t>
  </si>
  <si>
    <t>0459A</t>
  </si>
  <si>
    <t>0499A</t>
  </si>
  <si>
    <t>0515A</t>
  </si>
  <si>
    <t>0547A</t>
  </si>
  <si>
    <t>0567A</t>
  </si>
  <si>
    <t>0610A</t>
  </si>
  <si>
    <t>0632A</t>
  </si>
  <si>
    <t>0514A</t>
  </si>
  <si>
    <t>0543A</t>
  </si>
  <si>
    <t>0556A</t>
  </si>
  <si>
    <t>0478A</t>
  </si>
  <si>
    <t>0615A</t>
  </si>
  <si>
    <t>0502A</t>
  </si>
  <si>
    <t>0637A</t>
  </si>
  <si>
    <t>0474A</t>
  </si>
  <si>
    <t>0528A</t>
  </si>
  <si>
    <t>0646A</t>
  </si>
  <si>
    <t>0660A</t>
  </si>
  <si>
    <t>0492A</t>
  </si>
  <si>
    <t>0580A</t>
  </si>
  <si>
    <t>0469A</t>
  </si>
  <si>
    <t>0521A</t>
  </si>
  <si>
    <t>0602A</t>
  </si>
  <si>
    <t>0611A</t>
  </si>
  <si>
    <t>0475A</t>
  </si>
  <si>
    <t>0486A</t>
  </si>
  <si>
    <t>0516A</t>
  </si>
  <si>
    <t>0650A</t>
  </si>
  <si>
    <t>0530A</t>
  </si>
  <si>
    <t>0561A</t>
  </si>
  <si>
    <t>0634A</t>
  </si>
  <si>
    <t>0582A</t>
  </si>
  <si>
    <t>0596A</t>
  </si>
  <si>
    <t>0613A</t>
  </si>
  <si>
    <t>0621A</t>
  </si>
  <si>
    <t>0534A</t>
  </si>
  <si>
    <t>0490A</t>
  </si>
  <si>
    <t>0535A</t>
  </si>
  <si>
    <t>0568A</t>
  </si>
  <si>
    <t>0599A</t>
  </si>
  <si>
    <t>0620A</t>
  </si>
  <si>
    <t>0573A</t>
  </si>
  <si>
    <t>0472A</t>
  </si>
  <si>
    <t>0532A</t>
  </si>
  <si>
    <t>0654A</t>
  </si>
  <si>
    <t>0454A</t>
  </si>
  <si>
    <t>0546A</t>
  </si>
  <si>
    <t>0560A</t>
  </si>
  <si>
    <t>0618A</t>
  </si>
  <si>
    <t>0663A</t>
  </si>
  <si>
    <t>0622A</t>
  </si>
  <si>
    <t>0493A</t>
  </si>
  <si>
    <t>0498A</t>
  </si>
  <si>
    <t>0542A</t>
  </si>
  <si>
    <t>0581A</t>
  </si>
  <si>
    <t>0458A</t>
  </si>
  <si>
    <t>0519A</t>
  </si>
  <si>
    <t>0585A</t>
  </si>
  <si>
    <t>0594A</t>
  </si>
  <si>
    <t>0506A</t>
  </si>
  <si>
    <t>0527A</t>
  </si>
  <si>
    <t>0575A</t>
  </si>
  <si>
    <t>0470A</t>
  </si>
  <si>
    <t>0500A</t>
  </si>
  <si>
    <t>0510A</t>
  </si>
  <si>
    <t>0518A</t>
  </si>
  <si>
    <t>0557A</t>
  </si>
  <si>
    <t>0589A</t>
  </si>
  <si>
    <t>0608A</t>
  </si>
  <si>
    <t>0609A</t>
  </si>
  <si>
    <t>0633A</t>
  </si>
  <si>
    <t>0455A</t>
  </si>
  <si>
    <t>0461A</t>
  </si>
  <si>
    <t>0523A</t>
  </si>
  <si>
    <t>0591A</t>
  </si>
  <si>
    <t>0651A</t>
  </si>
  <si>
    <t>0507A</t>
  </si>
  <si>
    <t>0574A</t>
  </si>
  <si>
    <t>0549A</t>
  </si>
  <si>
    <t>0627A</t>
  </si>
  <si>
    <t>0463A</t>
  </si>
  <si>
    <t>0551A</t>
  </si>
  <si>
    <t>0572A</t>
  </si>
  <si>
    <t>0440A</t>
  </si>
  <si>
    <t>0176A</t>
  </si>
  <si>
    <t>CUST INT TBL for 0010001435401202</t>
  </si>
  <si>
    <t>0278A</t>
  </si>
  <si>
    <t>0036A</t>
  </si>
  <si>
    <t>CUST INT TBL for 0140055976401201</t>
  </si>
  <si>
    <t>0037A</t>
  </si>
  <si>
    <t>CUST INT TBL for 0120046808401200</t>
  </si>
  <si>
    <t>0120A</t>
  </si>
  <si>
    <t>0140A</t>
  </si>
  <si>
    <t>0166A</t>
  </si>
  <si>
    <t>0189A</t>
  </si>
  <si>
    <t>0276A</t>
  </si>
  <si>
    <t>0383A</t>
  </si>
  <si>
    <t>0540A</t>
  </si>
  <si>
    <t>0553A</t>
  </si>
  <si>
    <t>0563A</t>
  </si>
  <si>
    <t>0626A</t>
  </si>
  <si>
    <t>0628A</t>
  </si>
  <si>
    <t>0630A</t>
  </si>
  <si>
    <t>0473A</t>
  </si>
  <si>
    <t>0481A</t>
  </si>
  <si>
    <t>0485A</t>
  </si>
  <si>
    <t>0576A</t>
  </si>
  <si>
    <t>0661A</t>
  </si>
  <si>
    <t>0537A</t>
  </si>
  <si>
    <t>0607A</t>
  </si>
  <si>
    <t>0614A</t>
  </si>
  <si>
    <t>0512A</t>
  </si>
  <si>
    <t>0579A</t>
  </si>
  <si>
    <t>0642A</t>
  </si>
  <si>
    <t>0457A</t>
  </si>
  <si>
    <t>0479A</t>
  </si>
  <si>
    <t>0483A</t>
  </si>
  <si>
    <t>0544A</t>
  </si>
  <si>
    <t>0636A</t>
  </si>
  <si>
    <t>0456A</t>
  </si>
  <si>
    <t>0476A</t>
  </si>
  <si>
    <t>0482A</t>
  </si>
  <si>
    <t>0501A</t>
  </si>
  <si>
    <t>0598A</t>
  </si>
  <si>
    <t>0629A</t>
  </si>
  <si>
    <t>0462A</t>
  </si>
  <si>
    <t>0464A</t>
  </si>
  <si>
    <t>0471A</t>
  </si>
  <si>
    <t>0484A</t>
  </si>
  <si>
    <t>0505A</t>
  </si>
  <si>
    <t>0590A</t>
  </si>
  <si>
    <t>0601A</t>
  </si>
  <si>
    <t>0487A</t>
  </si>
  <si>
    <t>0503A</t>
  </si>
  <si>
    <t>0014A</t>
  </si>
  <si>
    <t>CUST INT TBL for 0020021031401203</t>
  </si>
  <si>
    <t>0101A</t>
  </si>
  <si>
    <t>0257A</t>
  </si>
  <si>
    <t>0265A</t>
  </si>
  <si>
    <t>0302A</t>
  </si>
  <si>
    <t>0389A</t>
  </si>
  <si>
    <t>0415A</t>
  </si>
  <si>
    <t>0441A</t>
  </si>
  <si>
    <t>0112A</t>
  </si>
  <si>
    <t>0226A</t>
  </si>
  <si>
    <t>0274A</t>
  </si>
  <si>
    <t>0277A</t>
  </si>
  <si>
    <t>0442A</t>
  </si>
  <si>
    <t>0097A</t>
  </si>
  <si>
    <t>0197A</t>
  </si>
  <si>
    <t>0207A</t>
  </si>
  <si>
    <t>0231A</t>
  </si>
  <si>
    <t>0044A</t>
  </si>
  <si>
    <t>CUST INT TBL for 0060014736401205</t>
  </si>
  <si>
    <t>0062A</t>
  </si>
  <si>
    <t>CUST INT TBL for 0120056125401200</t>
  </si>
  <si>
    <t>0153A</t>
  </si>
  <si>
    <t>0162A</t>
  </si>
  <si>
    <t>0184A</t>
  </si>
  <si>
    <t>0073A</t>
  </si>
  <si>
    <t>CUST INT TBL for 0050117766401200</t>
  </si>
  <si>
    <t>0092A</t>
  </si>
  <si>
    <t>0105A</t>
  </si>
  <si>
    <t>0144A</t>
  </si>
  <si>
    <t>0147A</t>
  </si>
  <si>
    <t>0243A</t>
  </si>
  <si>
    <t>0244A</t>
  </si>
  <si>
    <t>0314A</t>
  </si>
  <si>
    <t>0429A</t>
  </si>
  <si>
    <t>0042A</t>
  </si>
  <si>
    <t>0175A</t>
  </si>
  <si>
    <t>0250A</t>
  </si>
  <si>
    <t>0329A</t>
  </si>
  <si>
    <t>0109A</t>
  </si>
  <si>
    <t>0168A</t>
  </si>
  <si>
    <t>0172A</t>
  </si>
  <si>
    <t>0177A</t>
  </si>
  <si>
    <t>0259A</t>
  </si>
  <si>
    <t>0297A</t>
  </si>
  <si>
    <t>0338A</t>
  </si>
  <si>
    <t>0341A</t>
  </si>
  <si>
    <t>0416A</t>
  </si>
  <si>
    <t>0432A</t>
  </si>
  <si>
    <t>0439A</t>
  </si>
  <si>
    <t>0444A</t>
  </si>
  <si>
    <t>0069A</t>
  </si>
  <si>
    <t>CUST INT TBL for 0200074378401200</t>
  </si>
  <si>
    <t>0252A</t>
  </si>
  <si>
    <t>0272A</t>
  </si>
  <si>
    <t>0345A</t>
  </si>
  <si>
    <t>0411A</t>
  </si>
  <si>
    <t>0438A</t>
  </si>
  <si>
    <t>0373A</t>
  </si>
  <si>
    <t>0375A</t>
  </si>
  <si>
    <t>0131A</t>
  </si>
  <si>
    <t>0182A</t>
  </si>
  <si>
    <t>0223A</t>
  </si>
  <si>
    <t>0336A</t>
  </si>
  <si>
    <t>0395A</t>
  </si>
  <si>
    <t>0009A</t>
  </si>
  <si>
    <t>0123A</t>
  </si>
  <si>
    <t>0199A</t>
  </si>
  <si>
    <t>0281A</t>
  </si>
  <si>
    <t>0298A</t>
  </si>
  <si>
    <t>0323A</t>
  </si>
  <si>
    <t>0337A</t>
  </si>
  <si>
    <t>0426A</t>
  </si>
  <si>
    <t>0084A</t>
  </si>
  <si>
    <t>CUST INT TBL for 0170083585401200</t>
  </si>
  <si>
    <t>0088A</t>
  </si>
  <si>
    <t>CUST INT TBL for 0060045446401202</t>
  </si>
  <si>
    <t>0108A</t>
  </si>
  <si>
    <t>0225A</t>
  </si>
  <si>
    <t>0229A</t>
  </si>
  <si>
    <t>0237A</t>
  </si>
  <si>
    <t>0258A</t>
  </si>
  <si>
    <t>0279A</t>
  </si>
  <si>
    <t>0285A</t>
  </si>
  <si>
    <t>0312A</t>
  </si>
  <si>
    <t>0331A</t>
  </si>
  <si>
    <t>0349A</t>
  </si>
  <si>
    <t>0110A</t>
  </si>
  <si>
    <t>0158A</t>
  </si>
  <si>
    <t>0191A</t>
  </si>
  <si>
    <t>0301A</t>
  </si>
  <si>
    <t>0377A</t>
  </si>
  <si>
    <t>0380A</t>
  </si>
  <si>
    <t>0425A</t>
  </si>
  <si>
    <t>0024A</t>
  </si>
  <si>
    <t>CUST INT TBL for 0070042033401204</t>
  </si>
  <si>
    <t>0049A</t>
  </si>
  <si>
    <t>CUST INT TBL for 0040081801401200</t>
  </si>
  <si>
    <t>0061A</t>
  </si>
  <si>
    <t>CUST INT TBL for 0030089365401200</t>
  </si>
  <si>
    <t>0143A</t>
  </si>
  <si>
    <t>0169A</t>
  </si>
  <si>
    <t>0185A</t>
  </si>
  <si>
    <t>0214A</t>
  </si>
  <si>
    <t>0246A</t>
  </si>
  <si>
    <t>0273A</t>
  </si>
  <si>
    <t>0025A</t>
  </si>
  <si>
    <t>CUST INT TBL for 0070074498401200</t>
  </si>
  <si>
    <t>0026A</t>
  </si>
  <si>
    <t>CUST INT TBL for 0080076147401201</t>
  </si>
  <si>
    <t>0080A</t>
  </si>
  <si>
    <t>CUST INT TBL for 0040001605401200</t>
  </si>
  <si>
    <t>0095A</t>
  </si>
  <si>
    <t>0103A</t>
  </si>
  <si>
    <t>0151A</t>
  </si>
  <si>
    <t>0190A</t>
  </si>
  <si>
    <t>0288A</t>
  </si>
  <si>
    <t>0397A</t>
  </si>
  <si>
    <t>0094A</t>
  </si>
  <si>
    <t>0114A</t>
  </si>
  <si>
    <t>0228A</t>
  </si>
  <si>
    <t>0287A</t>
  </si>
  <si>
    <t>0315A</t>
  </si>
  <si>
    <t>0367A</t>
  </si>
  <si>
    <t>0382A</t>
  </si>
  <si>
    <t>0388A</t>
  </si>
  <si>
    <t>0394A</t>
  </si>
  <si>
    <t>0422A</t>
  </si>
  <si>
    <t>0428A</t>
  </si>
  <si>
    <t>0364A</t>
  </si>
  <si>
    <t>0381A</t>
  </si>
  <si>
    <t>0408A</t>
  </si>
  <si>
    <t>0420A</t>
  </si>
  <si>
    <t>0035A</t>
  </si>
  <si>
    <t>CUST INT TBL for 0180007927401201</t>
  </si>
  <si>
    <t>0079A</t>
  </si>
  <si>
    <t>CUST INT TBL for 0220109418401200</t>
  </si>
  <si>
    <t>0111A</t>
  </si>
  <si>
    <t>0187A</t>
  </si>
  <si>
    <t>0216A</t>
  </si>
  <si>
    <t>0238A</t>
  </si>
  <si>
    <t>0215A</t>
  </si>
  <si>
    <t>0220A</t>
  </si>
  <si>
    <t>0236A</t>
  </si>
  <si>
    <t>0346A</t>
  </si>
  <si>
    <t>0366A</t>
  </si>
  <si>
    <t>0446A</t>
  </si>
  <si>
    <t>0090A</t>
  </si>
  <si>
    <t>0217A</t>
  </si>
  <si>
    <t>0303A</t>
  </si>
  <si>
    <t>0040A</t>
  </si>
  <si>
    <t>CUST INT TBL for 0070079676401200</t>
  </si>
  <si>
    <t>0075A</t>
  </si>
  <si>
    <t>CUST INT TBL for 0200074378401201</t>
  </si>
  <si>
    <t>0122A</t>
  </si>
  <si>
    <t>0138A</t>
  </si>
  <si>
    <t>0139A</t>
  </si>
  <si>
    <t>0179A</t>
  </si>
  <si>
    <t>0372A</t>
  </si>
  <si>
    <t>0421A</t>
  </si>
  <si>
    <t>0072A</t>
  </si>
  <si>
    <t>CUST INT TBL for 0070042033401207</t>
  </si>
  <si>
    <t>0156A</t>
  </si>
  <si>
    <t>0196A</t>
  </si>
  <si>
    <t>0206A</t>
  </si>
  <si>
    <t>0264A</t>
  </si>
  <si>
    <t>0450A</t>
  </si>
  <si>
    <t>0007A</t>
  </si>
  <si>
    <t>CUST INT TBL for 0010028906401201</t>
  </si>
  <si>
    <t>0008A</t>
  </si>
  <si>
    <t>CUST INT TBL for 0070050229401202</t>
  </si>
  <si>
    <t>0275A</t>
  </si>
  <si>
    <t>0289A</t>
  </si>
  <si>
    <t>0089A</t>
  </si>
  <si>
    <t>0136A</t>
  </si>
  <si>
    <t>0157A</t>
  </si>
  <si>
    <t>0159A</t>
  </si>
  <si>
    <t>0167A</t>
  </si>
  <si>
    <t>0028A</t>
  </si>
  <si>
    <t>CUST INT TBL for 0090069609401200</t>
  </si>
  <si>
    <t>0029A</t>
  </si>
  <si>
    <t>CUST INT TBL for 0140065215401200</t>
  </si>
  <si>
    <t>0050A</t>
  </si>
  <si>
    <t>CUST INT TBL for 0040083102401200</t>
  </si>
  <si>
    <t>0051A</t>
  </si>
  <si>
    <t>CUST INT TBL for 0050012539401200</t>
  </si>
  <si>
    <t>LGIRO</t>
  </si>
  <si>
    <t>GIRO MIGRATION LOANS ZERO INT</t>
  </si>
  <si>
    <t>0403A</t>
  </si>
  <si>
    <t>0018A</t>
  </si>
  <si>
    <t>CUST INT TBL for 0060074891401200</t>
  </si>
  <si>
    <t>0019A</t>
  </si>
  <si>
    <t>CUST INT TBL for 0060038914401200</t>
  </si>
  <si>
    <t>0041A</t>
  </si>
  <si>
    <t>0070A</t>
  </si>
  <si>
    <t>CUST INT TBL for 0070042033401206</t>
  </si>
  <si>
    <t>CBKRR</t>
  </si>
  <si>
    <t>CENTRAL BANK REFERENCE RATE</t>
  </si>
  <si>
    <t>BSRLA</t>
  </si>
  <si>
    <t>LOANS BASE RATE</t>
  </si>
  <si>
    <t>0091A</t>
  </si>
  <si>
    <t>0099A</t>
  </si>
  <si>
    <t>0113A</t>
  </si>
  <si>
    <t>0133A</t>
  </si>
  <si>
    <t>0145A</t>
  </si>
  <si>
    <t>0178A</t>
  </si>
  <si>
    <t>0424A</t>
  </si>
  <si>
    <t>0023A</t>
  </si>
  <si>
    <t>CUST INT TBL for 0200074164401200</t>
  </si>
  <si>
    <t>0027A</t>
  </si>
  <si>
    <t>0134A</t>
  </si>
  <si>
    <t>0262A</t>
  </si>
  <si>
    <t>0299A</t>
  </si>
  <si>
    <t>0325A</t>
  </si>
  <si>
    <t>0358A</t>
  </si>
  <si>
    <t>0374A</t>
  </si>
  <si>
    <t>0413A</t>
  </si>
  <si>
    <t>0427A</t>
  </si>
  <si>
    <t>0083A</t>
  </si>
  <si>
    <t>CUST INT TBL for 0070084142401205</t>
  </si>
  <si>
    <t>0107A</t>
  </si>
  <si>
    <t>0117A</t>
  </si>
  <si>
    <t>0126A</t>
  </si>
  <si>
    <t>0209A</t>
  </si>
  <si>
    <t>0247A</t>
  </si>
  <si>
    <t>0248A</t>
  </si>
  <si>
    <t>0267A</t>
  </si>
  <si>
    <t>0269A</t>
  </si>
  <si>
    <t>0193A</t>
  </si>
  <si>
    <t>0194A</t>
  </si>
  <si>
    <t>0210A</t>
  </si>
  <si>
    <t>0271A</t>
  </si>
  <si>
    <t>0280A</t>
  </si>
  <si>
    <t>0400A</t>
  </si>
  <si>
    <t>0224A</t>
  </si>
  <si>
    <t>0232A</t>
  </si>
  <si>
    <t>0295A</t>
  </si>
  <si>
    <t>0306A</t>
  </si>
  <si>
    <t>0310A</t>
  </si>
  <si>
    <t>0369A</t>
  </si>
  <si>
    <t>0392A</t>
  </si>
  <si>
    <t>0407A</t>
  </si>
  <si>
    <t>0118A</t>
  </si>
  <si>
    <t>0082A</t>
  </si>
  <si>
    <t>CUST INT TBL for 0070079676401202</t>
  </si>
  <si>
    <t>0146A</t>
  </si>
  <si>
    <t>0316A</t>
  </si>
  <si>
    <t>0318A</t>
  </si>
  <si>
    <t>0447A</t>
  </si>
  <si>
    <t>0060A</t>
  </si>
  <si>
    <t>CUST INT TBL for 0010036383401200</t>
  </si>
  <si>
    <t>LAMAX</t>
  </si>
  <si>
    <t>LOAN BASE + 4</t>
  </si>
  <si>
    <t>LA150</t>
  </si>
  <si>
    <t>LOAN BASE + 1.5</t>
  </si>
  <si>
    <t>LA160</t>
  </si>
  <si>
    <t>LOAN BASE + 1.6</t>
  </si>
  <si>
    <t>LA170</t>
  </si>
  <si>
    <t>LOAN BASE + 1.7</t>
  </si>
  <si>
    <t>LA180</t>
  </si>
  <si>
    <t>LOAN BASE + 1.8</t>
  </si>
  <si>
    <t>LA190</t>
  </si>
  <si>
    <t>LOAN BASE + 1.9</t>
  </si>
  <si>
    <t>LA200</t>
  </si>
  <si>
    <t>LOAN BASE + 2.0</t>
  </si>
  <si>
    <t>LA210</t>
  </si>
  <si>
    <t>LOAN BASE + 2.1</t>
  </si>
  <si>
    <t>LA220</t>
  </si>
  <si>
    <t>LOAN BASE + 2.2</t>
  </si>
  <si>
    <t>LA230</t>
  </si>
  <si>
    <t>LOAN BASE + 2.3</t>
  </si>
  <si>
    <t>LA240</t>
  </si>
  <si>
    <t>LOAN BASE + 2.4</t>
  </si>
  <si>
    <t>LA250</t>
  </si>
  <si>
    <t>LOAN BASE + 2.5</t>
  </si>
  <si>
    <t>LA260</t>
  </si>
  <si>
    <t>LOAN BASE + 2.6</t>
  </si>
  <si>
    <t>LA270</t>
  </si>
  <si>
    <t>LOAN BASE + 2.7</t>
  </si>
  <si>
    <t>LA280</t>
  </si>
  <si>
    <t>LOAN BASE + 2.8</t>
  </si>
  <si>
    <t>LA290</t>
  </si>
  <si>
    <t>LOAN BASE + 2.9</t>
  </si>
  <si>
    <t>LA300</t>
  </si>
  <si>
    <t>LOAN BASE + 3.0</t>
  </si>
  <si>
    <t>LA310</t>
  </si>
  <si>
    <t>LOAN BASE + 3.1</t>
  </si>
  <si>
    <t>LA320</t>
  </si>
  <si>
    <t>LOAN BASE + 3.2</t>
  </si>
  <si>
    <t>LA330</t>
  </si>
  <si>
    <t>LOAN BASE + 3.3</t>
  </si>
  <si>
    <t>LA340</t>
  </si>
  <si>
    <t>LOAN BASE + 3.4</t>
  </si>
  <si>
    <t>LA350</t>
  </si>
  <si>
    <t>LOAN BASE + 3.5</t>
  </si>
  <si>
    <t>LA360</t>
  </si>
  <si>
    <t>LOAN BASE + 3.6</t>
  </si>
  <si>
    <t>LA370</t>
  </si>
  <si>
    <t>LOAN BASE + 3.7</t>
  </si>
  <si>
    <t>LA380</t>
  </si>
  <si>
    <t>LOAN BASE + 3.8</t>
  </si>
  <si>
    <t>LA390</t>
  </si>
  <si>
    <t>LOAN BASE + 3.9</t>
  </si>
  <si>
    <t>0121A</t>
  </si>
  <si>
    <t>0161A</t>
  </si>
  <si>
    <t>0164A</t>
  </si>
  <si>
    <t>0266A</t>
  </si>
  <si>
    <t>0309A</t>
  </si>
  <si>
    <t>0410A</t>
  </si>
  <si>
    <t>0045A</t>
  </si>
  <si>
    <t>0086A</t>
  </si>
  <si>
    <t>CUST INT TBL for 0050027737401200</t>
  </si>
  <si>
    <t>0087A</t>
  </si>
  <si>
    <t>CUST INT TBL for 0060045446401201</t>
  </si>
  <si>
    <t>0241A</t>
  </si>
  <si>
    <t>0254A</t>
  </si>
  <si>
    <t>0353A</t>
  </si>
  <si>
    <t>0360A</t>
  </si>
  <si>
    <t>0370A</t>
  </si>
  <si>
    <t>0433A</t>
  </si>
  <si>
    <t>0098A</t>
  </si>
  <si>
    <t>0212A</t>
  </si>
  <si>
    <t>0328A</t>
  </si>
  <si>
    <t>0399A</t>
  </si>
  <si>
    <t>0160A</t>
  </si>
  <si>
    <t>0245A</t>
  </si>
  <si>
    <t>0263A</t>
  </si>
  <si>
    <t>0347A</t>
  </si>
  <si>
    <t>0361A</t>
  </si>
  <si>
    <t>0365A</t>
  </si>
  <si>
    <t>0387A</t>
  </si>
  <si>
    <t>0068A</t>
  </si>
  <si>
    <t>0127A</t>
  </si>
  <si>
    <t>0284A</t>
  </si>
  <si>
    <t>0417A</t>
  </si>
  <si>
    <t>0436A</t>
  </si>
  <si>
    <t>0437A</t>
  </si>
  <si>
    <t>0443A</t>
  </si>
  <si>
    <t>0445A</t>
  </si>
  <si>
    <t>0448A</t>
  </si>
  <si>
    <t>0020A</t>
  </si>
  <si>
    <t>0064A</t>
  </si>
  <si>
    <t>CUST INT TBL for 0150058894401200</t>
  </si>
  <si>
    <t>0076A</t>
  </si>
  <si>
    <t>CUST INT TBL for 0180087054401202</t>
  </si>
  <si>
    <t>0077A</t>
  </si>
  <si>
    <t>CUST INT TBL for 0140088755401200</t>
  </si>
  <si>
    <t>0085A</t>
  </si>
  <si>
    <t>CUST INT TBL for 0060030156401200</t>
  </si>
  <si>
    <t>0155A</t>
  </si>
  <si>
    <t>0211A</t>
  </si>
  <si>
    <t>0218A</t>
  </si>
  <si>
    <t>0233A</t>
  </si>
  <si>
    <t>0235A</t>
  </si>
  <si>
    <t>0362A</t>
  </si>
  <si>
    <t>0435A</t>
  </si>
  <si>
    <t>0038A</t>
  </si>
  <si>
    <t>CUST INT TBL for 0090042058401202</t>
  </si>
  <si>
    <t>0039A</t>
  </si>
  <si>
    <t>CUST INT TBL for 0090038491401201</t>
  </si>
  <si>
    <t>0234A</t>
  </si>
  <si>
    <t>0317A</t>
  </si>
  <si>
    <t>0393A</t>
  </si>
  <si>
    <t>0016A</t>
  </si>
  <si>
    <t>0142A</t>
  </si>
  <si>
    <t>0165A</t>
  </si>
  <si>
    <t>0239A</t>
  </si>
  <si>
    <t>0286A</t>
  </si>
  <si>
    <t>0188A</t>
  </si>
  <si>
    <t>0350A</t>
  </si>
  <si>
    <t>0423A</t>
  </si>
  <si>
    <t>0067A</t>
  </si>
  <si>
    <t>CUST INT TBL for 0030041913401208</t>
  </si>
  <si>
    <t>0198A</t>
  </si>
  <si>
    <t>0230A</t>
  </si>
  <si>
    <t>GZERO</t>
  </si>
  <si>
    <t>IPF ZERO INTEREST TABLE CODE</t>
  </si>
  <si>
    <t>0268A</t>
  </si>
  <si>
    <t>0291A</t>
  </si>
  <si>
    <t>0319A</t>
  </si>
  <si>
    <t>0357A</t>
  </si>
  <si>
    <t>0402A</t>
  </si>
  <si>
    <t>0412A</t>
  </si>
  <si>
    <t>0418A</t>
  </si>
  <si>
    <t>0308A</t>
  </si>
  <si>
    <t>0313A</t>
  </si>
  <si>
    <t>0326A</t>
  </si>
  <si>
    <t>0334A</t>
  </si>
  <si>
    <t>0339A</t>
  </si>
  <si>
    <t>0340A</t>
  </si>
  <si>
    <t>0359A</t>
  </si>
  <si>
    <t>0376A</t>
  </si>
  <si>
    <t>0379A</t>
  </si>
  <si>
    <t>0385A</t>
  </si>
  <si>
    <t>0398A</t>
  </si>
  <si>
    <t>0401A</t>
  </si>
  <si>
    <t>0405A</t>
  </si>
  <si>
    <t>0406A</t>
  </si>
  <si>
    <t>0005A</t>
  </si>
  <si>
    <t>0030A</t>
  </si>
  <si>
    <t>CUST INT TBL for 0180074051401200</t>
  </si>
  <si>
    <t>0043A</t>
  </si>
  <si>
    <t>0213A</t>
  </si>
  <si>
    <t>0219A</t>
  </si>
  <si>
    <t>0222A</t>
  </si>
  <si>
    <t>0255A</t>
  </si>
  <si>
    <t>0320A</t>
  </si>
  <si>
    <t>0386A</t>
  </si>
  <si>
    <t>0391A</t>
  </si>
  <si>
    <t>0006A</t>
  </si>
  <si>
    <t>0106A</t>
  </si>
  <si>
    <t>0154A</t>
  </si>
  <si>
    <t>0195A</t>
  </si>
  <si>
    <t>0204A</t>
  </si>
  <si>
    <t>0249A</t>
  </si>
  <si>
    <t>0322A</t>
  </si>
  <si>
    <t>0343A</t>
  </si>
  <si>
    <t>0344A</t>
  </si>
  <si>
    <t>0419A</t>
  </si>
  <si>
    <t>0015A</t>
  </si>
  <si>
    <t>0031A</t>
  </si>
  <si>
    <t>CUST INT TBL for 0180091861401200</t>
  </si>
  <si>
    <t>0032A</t>
  </si>
  <si>
    <t>CUST INT TBL for 0180070265401202</t>
  </si>
  <si>
    <t>0033A</t>
  </si>
  <si>
    <t>CUST INT TBL for 0180069969401202</t>
  </si>
  <si>
    <t>0034A</t>
  </si>
  <si>
    <t>0063A</t>
  </si>
  <si>
    <t>CUST INT TBL for 0180083092401201</t>
  </si>
  <si>
    <t>0102A</t>
  </si>
  <si>
    <t>0137A</t>
  </si>
  <si>
    <t>0150A</t>
  </si>
  <si>
    <t>0253A</t>
  </si>
  <si>
    <t>0354A</t>
  </si>
  <si>
    <t>0363A</t>
  </si>
  <si>
    <t>0396A</t>
  </si>
  <si>
    <t>0065A</t>
  </si>
  <si>
    <t>0066A</t>
  </si>
  <si>
    <t>CUST INT TBL for 0090027002401200</t>
  </si>
  <si>
    <t>0129A</t>
  </si>
  <si>
    <t>0384A</t>
  </si>
  <si>
    <t>0171A</t>
  </si>
  <si>
    <t>0173A</t>
  </si>
  <si>
    <t>0352A</t>
  </si>
  <si>
    <t>0409A</t>
  </si>
  <si>
    <t>0074A</t>
  </si>
  <si>
    <t>CUST INT TBL for 0250015891401202</t>
  </si>
  <si>
    <t>0201A</t>
  </si>
  <si>
    <t>LA301</t>
  </si>
  <si>
    <t>LOAN BASE + 3.01</t>
  </si>
  <si>
    <t>LA302</t>
  </si>
  <si>
    <t>LOAN BASE + 3.02</t>
  </si>
  <si>
    <t>LA303</t>
  </si>
  <si>
    <t>LOAN BASE + 3.03</t>
  </si>
  <si>
    <t>LA304</t>
  </si>
  <si>
    <t>LOAN BASE + 3.04</t>
  </si>
  <si>
    <t>LA305</t>
  </si>
  <si>
    <t>LOAN BASE + 3.05</t>
  </si>
  <si>
    <t>0430A</t>
  </si>
  <si>
    <t>0431A</t>
  </si>
  <si>
    <t>0183A</t>
  </si>
  <si>
    <t>0221A</t>
  </si>
  <si>
    <t>0227A</t>
  </si>
  <si>
    <t>0311A</t>
  </si>
  <si>
    <t>0048A</t>
  </si>
  <si>
    <t>0149A</t>
  </si>
  <si>
    <t>0192A</t>
  </si>
  <si>
    <t>CUST INT TBL for 0040049464401202</t>
  </si>
  <si>
    <t>0047A</t>
  </si>
  <si>
    <t>0052A</t>
  </si>
  <si>
    <t>0053A</t>
  </si>
  <si>
    <t>0054A</t>
  </si>
  <si>
    <t>0055A</t>
  </si>
  <si>
    <t>0115A</t>
  </si>
  <si>
    <t>0148A</t>
  </si>
  <si>
    <t>0200A</t>
  </si>
  <si>
    <t>0205A</t>
  </si>
  <si>
    <t>0240A</t>
  </si>
  <si>
    <t>0242A</t>
  </si>
  <si>
    <t>0251A</t>
  </si>
  <si>
    <t>0256A</t>
  </si>
  <si>
    <t>0282A</t>
  </si>
  <si>
    <t>0283A</t>
  </si>
  <si>
    <t>0104A</t>
  </si>
  <si>
    <t>0132A</t>
  </si>
  <si>
    <t>0135A</t>
  </si>
  <si>
    <t>0152A</t>
  </si>
  <si>
    <t>0202A</t>
  </si>
  <si>
    <t>0293A</t>
  </si>
  <si>
    <t>0348A</t>
  </si>
  <si>
    <t>0356A</t>
  </si>
  <si>
    <t>0449A</t>
  </si>
  <si>
    <t>0261A</t>
  </si>
  <si>
    <t>0290A</t>
  </si>
  <si>
    <t>0294A</t>
  </si>
  <si>
    <t>0307A</t>
  </si>
  <si>
    <t>0017A</t>
  </si>
  <si>
    <t>0180A</t>
  </si>
  <si>
    <t>0355A</t>
  </si>
  <si>
    <t>0414A</t>
  </si>
  <si>
    <t>0093A</t>
  </si>
  <si>
    <t>0128A</t>
  </si>
  <si>
    <t>0163A</t>
  </si>
  <si>
    <t>0181A</t>
  </si>
  <si>
    <t>0203A</t>
  </si>
  <si>
    <t>CUST INT TBL for 0320117609401200</t>
  </si>
  <si>
    <t>0292A</t>
  </si>
  <si>
    <t>0404A</t>
  </si>
  <si>
    <t>0004A</t>
  </si>
  <si>
    <t>CUST INT TBL for 0180097138401200</t>
  </si>
  <si>
    <t>0100A</t>
  </si>
  <si>
    <t>0170A</t>
  </si>
  <si>
    <t>0186A</t>
  </si>
  <si>
    <t>0260A</t>
  </si>
  <si>
    <t>0305A</t>
  </si>
  <si>
    <t>0351A</t>
  </si>
  <si>
    <t>0378A</t>
  </si>
  <si>
    <t>0390A</t>
  </si>
  <si>
    <t>0451A</t>
  </si>
  <si>
    <t>0452A</t>
  </si>
  <si>
    <t>0021A</t>
  </si>
  <si>
    <t>CUST INT TBL for 0070018623401200</t>
  </si>
  <si>
    <t>0022A</t>
  </si>
  <si>
    <t>0056A</t>
  </si>
  <si>
    <t>0057A</t>
  </si>
  <si>
    <t>0058A</t>
  </si>
  <si>
    <t>0059A</t>
  </si>
  <si>
    <t>CUST INT TBL for 0030068548401202</t>
  </si>
  <si>
    <t>0116A</t>
  </si>
  <si>
    <t>0141A</t>
  </si>
  <si>
    <t>0174A</t>
  </si>
  <si>
    <t>0208A</t>
  </si>
  <si>
    <t>0296A</t>
  </si>
  <si>
    <t>0300A</t>
  </si>
  <si>
    <t>0304A</t>
  </si>
  <si>
    <t>0010A</t>
  </si>
  <si>
    <t>CUST INT TBL for 0070042033401205</t>
  </si>
  <si>
    <t>0011A</t>
  </si>
  <si>
    <t>CUST INT TBL for 0030076858401200</t>
  </si>
  <si>
    <t>0012A</t>
  </si>
  <si>
    <t>0071A</t>
  </si>
  <si>
    <t>CUST INT TBL for 0030041913401209</t>
  </si>
  <si>
    <t>0096A</t>
  </si>
  <si>
    <t>0125A</t>
  </si>
  <si>
    <t>0046A</t>
  </si>
  <si>
    <t>0078A</t>
  </si>
  <si>
    <t>CUST INT TBL for 0070016245401203</t>
  </si>
  <si>
    <t>0342A</t>
  </si>
  <si>
    <t>0368A</t>
  </si>
  <si>
    <t>0081A</t>
  </si>
  <si>
    <t>DZERO</t>
  </si>
  <si>
    <t>ZERO PLUS PENAL LOAN INT TABLE CODE</t>
  </si>
  <si>
    <t>BSRT</t>
  </si>
  <si>
    <t>NORMAL BASE INTEREST RATE CODE KES</t>
  </si>
  <si>
    <t>LTBR</t>
  </si>
  <si>
    <t>LONG TERM BASE INTEREST RATE CODE KES</t>
  </si>
  <si>
    <t>3MLBR</t>
  </si>
  <si>
    <t>3M LIBOR BASE INTEREST RATE CODE</t>
  </si>
  <si>
    <t>6MLBR</t>
  </si>
  <si>
    <t>6M LIBOR BASE INTEREST RATE CODE</t>
  </si>
  <si>
    <t>TL01</t>
  </si>
  <si>
    <t>TERM LOAN INTEREST RATE CODE</t>
  </si>
  <si>
    <t>DL01</t>
  </si>
  <si>
    <t>DEMAND LOAN INTEREST RATE CODE</t>
  </si>
  <si>
    <t>HL01</t>
  </si>
  <si>
    <t>HOME LOAN INTEREST RATE CODE</t>
  </si>
  <si>
    <t>IP01</t>
  </si>
  <si>
    <t>INSURANCE PREMIUM FINANCE INT RATE CODE</t>
  </si>
  <si>
    <t>HP781</t>
  </si>
  <si>
    <t>HIRE PURCHASE FINANCE INT RATE CODE</t>
  </si>
  <si>
    <t>TL301</t>
  </si>
  <si>
    <t>TERM LOAN 3M LIBOR PLUS INT RATE CODE</t>
  </si>
  <si>
    <t>TL601</t>
  </si>
  <si>
    <t>TERM LOAN 6M LIBOR PLUS INT RATE CODE</t>
  </si>
  <si>
    <t>DL301</t>
  </si>
  <si>
    <t>DEMAND LOAN 3M LIBOR PLUS INT RATE CODE</t>
  </si>
  <si>
    <t>DL601</t>
  </si>
  <si>
    <t>DEMAND LOAN 6M LIBOR PLUS INT RATE CODE</t>
  </si>
  <si>
    <t>PZ3LB</t>
  </si>
  <si>
    <t>0% PENALAND ADD INT LINKED WITH 3 MTH LIBOR</t>
  </si>
  <si>
    <t>PZ6LB</t>
  </si>
  <si>
    <t>0% PENALAND ADD INT LINKED WITH 6 MTH LIBOR</t>
  </si>
  <si>
    <t>0119A</t>
  </si>
  <si>
    <t>0124A</t>
  </si>
  <si>
    <t>0270A</t>
  </si>
  <si>
    <t>0371A</t>
  </si>
  <si>
    <t>0434A</t>
  </si>
  <si>
    <t>0013A</t>
  </si>
  <si>
    <t>0130A</t>
  </si>
  <si>
    <t>0001A</t>
  </si>
  <si>
    <t>CUST INT TBL for 0030068548401201</t>
  </si>
  <si>
    <t>TLKBA</t>
  </si>
  <si>
    <t>TERM LOANS KENYA BANKS RATE- KES</t>
  </si>
  <si>
    <t>HLKBA</t>
  </si>
  <si>
    <t>HOUSE LOANS KENYA BANKS RATE- KES</t>
  </si>
  <si>
    <t>DLKBA</t>
  </si>
  <si>
    <t>KBARR</t>
  </si>
  <si>
    <t>KENYA BANKS REFERENCE RATE- LOANS</t>
  </si>
  <si>
    <t>0002A</t>
  </si>
  <si>
    <t>CUST INT TBL for 0010002686401200</t>
  </si>
  <si>
    <t>0003A</t>
  </si>
  <si>
    <t>CUST INT TBL for 0010053688401200</t>
  </si>
  <si>
    <t>FBSRT</t>
  </si>
  <si>
    <t>NORMAL BASE INTEREST RATE CODE FCY</t>
  </si>
  <si>
    <t>FCLN1</t>
  </si>
  <si>
    <t>LOAN FCY INTEREST CODE</t>
  </si>
  <si>
    <t>LZERO</t>
  </si>
  <si>
    <t>ZERO INTEREST CODE FOR TERM LOANS</t>
  </si>
  <si>
    <t>0324A</t>
  </si>
  <si>
    <t>0327A</t>
  </si>
  <si>
    <t>0330A</t>
  </si>
  <si>
    <t>0332A</t>
  </si>
  <si>
    <t>0333A</t>
  </si>
  <si>
    <t>0335A</t>
  </si>
  <si>
    <t>TBRT2</t>
  </si>
  <si>
    <t>TBILL RATE LAA</t>
  </si>
  <si>
    <t>TBBS2</t>
  </si>
  <si>
    <t>TBILL BASE RATE LAA</t>
  </si>
  <si>
    <t>PZERO</t>
  </si>
  <si>
    <t>0% PENALAND ADD INT LINKED WITH KES BASE RATE</t>
  </si>
  <si>
    <t>0321A</t>
  </si>
  <si>
    <t>DC</t>
  </si>
  <si>
    <t>AS001</t>
  </si>
  <si>
    <t>INTEREST IS DUE AND UNPAID</t>
  </si>
  <si>
    <t>AS002</t>
  </si>
  <si>
    <t>LAST CREDIT TRANSACTION PROVIDED ACCOUNT IS IN DR</t>
  </si>
  <si>
    <t>AS005</t>
  </si>
  <si>
    <t>DUE TO BILLS</t>
  </si>
  <si>
    <t>AS004</t>
  </si>
  <si>
    <t>LOAN INSTALLMENT ARREARS</t>
  </si>
  <si>
    <t>AS003</t>
  </si>
  <si>
    <t>BALANCE EXCEEDS TOTAL SANCTION LIMIT</t>
  </si>
  <si>
    <t>DD</t>
  </si>
  <si>
    <t>03404</t>
  </si>
  <si>
    <t>CHARGE-MINIMUM BALANCE</t>
  </si>
  <si>
    <t>03020</t>
  </si>
  <si>
    <t>COUNTER CHEQUE CHARGE</t>
  </si>
  <si>
    <t>03022</t>
  </si>
  <si>
    <t>THIRD PARTY CHEQUE CHARGE</t>
  </si>
  <si>
    <t>03023</t>
  </si>
  <si>
    <t>OVER THE COUNTER DEBIT</t>
  </si>
  <si>
    <t>03033</t>
  </si>
  <si>
    <t>FCY DRAFTS ISSUED CHARGE</t>
  </si>
  <si>
    <t>03040</t>
  </si>
  <si>
    <t>SI AMENDMENT CHARGES</t>
  </si>
  <si>
    <t>03053</t>
  </si>
  <si>
    <t>DIRECT DEBIT SETUP CHARGE</t>
  </si>
  <si>
    <t>03054</t>
  </si>
  <si>
    <t>OVER COUNTER NO CHQ ACC</t>
  </si>
  <si>
    <t>03072</t>
  </si>
  <si>
    <t>ADDTL STATEMENT CHARGE</t>
  </si>
  <si>
    <t>03073</t>
  </si>
  <si>
    <t>BANK OPINION CHARGE</t>
  </si>
  <si>
    <t>03074</t>
  </si>
  <si>
    <t>BALANCE CERT CHARGE</t>
  </si>
  <si>
    <t>03075</t>
  </si>
  <si>
    <t>AUDIT CONFIRMATION CHARGE</t>
  </si>
  <si>
    <t>03080</t>
  </si>
  <si>
    <t>RETRIEVAL OF RECORDS &lt;1YR</t>
  </si>
  <si>
    <t>03082</t>
  </si>
  <si>
    <t>WEEKLY STATEMENT CHARGE</t>
  </si>
  <si>
    <t>03083</t>
  </si>
  <si>
    <t>DAILY STATEMENT CHARGE</t>
  </si>
  <si>
    <t>03084</t>
  </si>
  <si>
    <t>INTEREST CERT CHARGE</t>
  </si>
  <si>
    <t>03085</t>
  </si>
  <si>
    <t>RETRIEVAL OF RECORDS &gt;1YR</t>
  </si>
  <si>
    <t>03139</t>
  </si>
  <si>
    <t>IN HOUSE UNPAID CHARGES</t>
  </si>
  <si>
    <t>03160</t>
  </si>
  <si>
    <t>CTS COLL CHQS CHARGES</t>
  </si>
  <si>
    <t>06020</t>
  </si>
  <si>
    <t>10% EXCISE DUTY ON COUNTER CHEQUE CHARGE</t>
  </si>
  <si>
    <t>06022</t>
  </si>
  <si>
    <t>10% EXCISE DUTY ON THIRD PARTY CHEQUE CHARGE</t>
  </si>
  <si>
    <t>06023</t>
  </si>
  <si>
    <t>10% EXCISE DUTY ON OVER THE COUNTER DEBIT</t>
  </si>
  <si>
    <t>06033</t>
  </si>
  <si>
    <t>10% EXCISE DUTY ON FCY DRAFTS ISSUED CHARGE</t>
  </si>
  <si>
    <t>06040</t>
  </si>
  <si>
    <t>10% EXCISE DUTY ON SI AMENDMENT CHARGES</t>
  </si>
  <si>
    <t>06053</t>
  </si>
  <si>
    <t>10% EXCISE DUTY ON DIRECT DEBIT SETUP CHARGE</t>
  </si>
  <si>
    <t>06054</t>
  </si>
  <si>
    <t>10% EXCISE DUTY ON OVER COUNTER NO CHQ ACC</t>
  </si>
  <si>
    <t>06072</t>
  </si>
  <si>
    <t>10% EXCISE DUTY ON  ADDTL STATEMENT CHARGE</t>
  </si>
  <si>
    <t>06073</t>
  </si>
  <si>
    <t>10% EXCISE DUTY ON BANK OPINION CHARGE</t>
  </si>
  <si>
    <t>06074</t>
  </si>
  <si>
    <t>10% EXCISE DUTY ON BALANCE CERT CHARGE</t>
  </si>
  <si>
    <t>06075</t>
  </si>
  <si>
    <t>10% EXCISE DUTY ON AUDIT CONFIRMATION CHARGE</t>
  </si>
  <si>
    <t>120</t>
  </si>
  <si>
    <t>COMM ON LCY CASH DEPOSITS</t>
  </si>
  <si>
    <t>CHARGE FOR ATM CASH WITHDRAWAL</t>
  </si>
  <si>
    <t>122</t>
  </si>
  <si>
    <t>COMMISSION ON ATM CARD ISSUED</t>
  </si>
  <si>
    <t>123</t>
  </si>
  <si>
    <t>CHARGE FOR VISA ATM CASH WITHDRAWAL</t>
  </si>
  <si>
    <t>124</t>
  </si>
  <si>
    <t>COMM ON ATM DEPOSIT(CASH/CHEQUE)</t>
  </si>
  <si>
    <t>125</t>
  </si>
  <si>
    <t>COMM ON ATM FUNDS TRANSFER</t>
  </si>
  <si>
    <t>0001 - KENYATTA BRANCH</t>
  </si>
  <si>
    <t>0002 - NGONG BRANCH</t>
  </si>
  <si>
    <t>0003 - SARIT CENTER BRANCH</t>
  </si>
  <si>
    <t>0004 - BAISHAIRA BRANCH</t>
  </si>
  <si>
    <t>0005 - MOMBASA BRANCH</t>
  </si>
  <si>
    <t>0006 - INDUSTRIAL AREA BRANCH</t>
  </si>
  <si>
    <t>0007 - KISUMU BRANCH</t>
  </si>
  <si>
    <t>0008 - KAREN BRANCH</t>
  </si>
  <si>
    <t>0009 - PANARI BRANCH</t>
  </si>
  <si>
    <t>0010 - PARKLANDS BRANCH</t>
  </si>
  <si>
    <t>0011 - WILSON BRANCH</t>
  </si>
  <si>
    <t>0012 - ONGATA RONGAI BRANCH</t>
  </si>
  <si>
    <t>0013 - SOUTH C BRANCH</t>
  </si>
  <si>
    <t>0014 - NYALI BRANCH</t>
  </si>
  <si>
    <t>0015 - LANGATA BRANCH</t>
  </si>
  <si>
    <t>0016 - LAVINGTON BRANCH</t>
  </si>
  <si>
    <t>0017 - ELDORET BRANCH</t>
  </si>
  <si>
    <t>0018 - NAKURU BRANCH</t>
  </si>
  <si>
    <t>126</t>
  </si>
  <si>
    <t>COMM ON ATM CHEQUE BK REQUEST</t>
  </si>
  <si>
    <t>127</t>
  </si>
  <si>
    <t>COMM ON ATM STATEMENT REQUEST</t>
  </si>
  <si>
    <t>128</t>
  </si>
  <si>
    <t>ATM CASH WITHDRAWAL -PESA POINT ATM</t>
  </si>
  <si>
    <t>129</t>
  </si>
  <si>
    <t>ATM CASH WITHDRL -PESAPT ATM CHARGE</t>
  </si>
  <si>
    <t>130</t>
  </si>
  <si>
    <t>VISA TXN - WITHDRAWAL/POS</t>
  </si>
  <si>
    <t>DOMESTIC POS TRANSACTION</t>
  </si>
  <si>
    <t>132</t>
  </si>
  <si>
    <t>INTERNATIONAL POS TRANSACTION</t>
  </si>
  <si>
    <t>03004</t>
  </si>
  <si>
    <t>CASH DEPOSITS CHRG USD</t>
  </si>
  <si>
    <t>06004</t>
  </si>
  <si>
    <t>10% EXCISE DUTY ON CASH DEPOSITS CHRG USD</t>
  </si>
  <si>
    <t>03081</t>
  </si>
  <si>
    <t>SELECT BANKING PAID CHRG</t>
  </si>
  <si>
    <t>06081</t>
  </si>
  <si>
    <t>10% EXCISE DUTY ON SELECT BANKING PAID CHRG</t>
  </si>
  <si>
    <t>03036</t>
  </si>
  <si>
    <t>INTERNAL SALARY CHARGE</t>
  </si>
  <si>
    <t>06036</t>
  </si>
  <si>
    <t>10%EXCISE DUTY ON INTERNAL SALARY CHARGE</t>
  </si>
  <si>
    <t>03037</t>
  </si>
  <si>
    <t>EXTERNAL SALARY CHARGE</t>
  </si>
  <si>
    <t>06037</t>
  </si>
  <si>
    <t>10%EXCISE DUTY ON EXTERNAL SALARY CHARGE</t>
  </si>
  <si>
    <t>03161</t>
  </si>
  <si>
    <t>FCY CHQ PURCHASED CHARGE</t>
  </si>
  <si>
    <t>06161</t>
  </si>
  <si>
    <t>10% EXCISE DUTY ON FCY CHQ PURCHASED CHARGE</t>
  </si>
  <si>
    <t>53087</t>
  </si>
  <si>
    <t>MBC FOREX INQUIRY CHARGE</t>
  </si>
  <si>
    <t>56087</t>
  </si>
  <si>
    <t>10 PCNT EXCISE DUTY ON FOREX INQUIRY</t>
  </si>
  <si>
    <t>50654</t>
  </si>
  <si>
    <t>MBC AIRTEL POSTPAID TRANSACTION</t>
  </si>
  <si>
    <t>53654</t>
  </si>
  <si>
    <t>MBC AIRTEL POSTPAID CHARGE</t>
  </si>
  <si>
    <t>56654</t>
  </si>
  <si>
    <t>MBC 10% EXCISE DUTY ON AIRTEL POSTPAID CHARGE</t>
  </si>
  <si>
    <t>56657</t>
  </si>
  <si>
    <t>MBC 10% EXCISE DUTY ON KPLC POSTPAID CHARGE</t>
  </si>
  <si>
    <t>53657</t>
  </si>
  <si>
    <t>MBC KPLC POSTPAID CHARGE</t>
  </si>
  <si>
    <t>50657</t>
  </si>
  <si>
    <t>MBC KPLC POSTPAID TRANSACTION</t>
  </si>
  <si>
    <t>50656</t>
  </si>
  <si>
    <t>MBC GOTV TRANSACTION</t>
  </si>
  <si>
    <t>53656</t>
  </si>
  <si>
    <t>MBC GOTV CHARGE</t>
  </si>
  <si>
    <t>56656</t>
  </si>
  <si>
    <t>MBC 10% EXCISE DUTY ON GOTV CHARGE</t>
  </si>
  <si>
    <t>8140</t>
  </si>
  <si>
    <t>CC_CALL CENTRE</t>
  </si>
  <si>
    <t>716</t>
  </si>
  <si>
    <t>FX PURCHASE</t>
  </si>
  <si>
    <t>717</t>
  </si>
  <si>
    <t>FX SALE</t>
  </si>
  <si>
    <t>COMMISSION ON MONEYGRAM TRANSFERS</t>
  </si>
  <si>
    <t>03400</t>
  </si>
  <si>
    <t>COMMISSION-CASH HANDLING</t>
  </si>
  <si>
    <t>05400</t>
  </si>
  <si>
    <t>WAIVER CASH HANDLING COMMISSION</t>
  </si>
  <si>
    <t>00860</t>
  </si>
  <si>
    <t>REFUND 10% EXCISE DUTY</t>
  </si>
  <si>
    <t>05030</t>
  </si>
  <si>
    <t>REFUND BANKERS CHEQUE</t>
  </si>
  <si>
    <t>05111</t>
  </si>
  <si>
    <t>REFUND OUTGOING TT</t>
  </si>
  <si>
    <t>03401</t>
  </si>
  <si>
    <t>CHARGE-ACCOUNT MAINTENANCE</t>
  </si>
  <si>
    <t>03402</t>
  </si>
  <si>
    <t>CHARGES-LEDGER FEES FOR THE MONTH</t>
  </si>
  <si>
    <t>03403</t>
  </si>
  <si>
    <t>CHARGE-ADDITIONAL TRANSACTION</t>
  </si>
  <si>
    <t>219</t>
  </si>
  <si>
    <t>SPECIAL CHEQUE DEPOSIT - 02</t>
  </si>
  <si>
    <t>220</t>
  </si>
  <si>
    <t>SPECIAL CHEQUE DEPOSIT - HV</t>
  </si>
  <si>
    <t>DOMESTICFCY CHEQ DEP-5 DAYS SPECIAL</t>
  </si>
  <si>
    <t>SPECIAL LOCAL FCY CHEQUE DEPOSIT - 02</t>
  </si>
  <si>
    <t>SPECIAL LOCAL FCY CHEQUE DEPOSIT - HV</t>
  </si>
  <si>
    <t>TRAVELLERS CHEQUE DEPOSIT</t>
  </si>
  <si>
    <t>UNPAIDS - INWARD CLEARING CHEQUE</t>
  </si>
  <si>
    <t>UP COUNTRY CHEQUE DEPOSIT</t>
  </si>
  <si>
    <t>IN-HOUSE CHEQUE DEPOSITS</t>
  </si>
  <si>
    <t>SAME BANK CHEQUE DEPOSIT</t>
  </si>
  <si>
    <t>OUTWARD CLEARING-NEXT DAY VALUE</t>
  </si>
  <si>
    <t>OUTWARD CLEARING-TWO DAYS VALUE</t>
  </si>
  <si>
    <t>SPECIAL CHEQUE DEPOSIT - 03</t>
  </si>
  <si>
    <t>DOMESTIC FCY CHEQUE DEPOSIT</t>
  </si>
  <si>
    <t>DOMESTIC FCY CHEQUE DEPOSIT - HV</t>
  </si>
  <si>
    <t>234</t>
  </si>
  <si>
    <t>OUTWARD EFT - DIRECT DEBITS</t>
  </si>
  <si>
    <t>235</t>
  </si>
  <si>
    <t>CASH HANDLING COMMISSION</t>
  </si>
  <si>
    <t>250</t>
  </si>
  <si>
    <t>COMM ON OUTWARD UNPAID CHEQUE - FCY</t>
  </si>
  <si>
    <t>251</t>
  </si>
  <si>
    <t>COMM ON OUTWARD UNPAID CHEQUE - LCY</t>
  </si>
  <si>
    <t>252</t>
  </si>
  <si>
    <t>INCOMING CBK TRANSFER</t>
  </si>
  <si>
    <t>253</t>
  </si>
  <si>
    <t>INWARD CLEARING CHEQUES</t>
  </si>
  <si>
    <t>256</t>
  </si>
  <si>
    <t>RETURNED CHEQUES - UNMATCHED</t>
  </si>
  <si>
    <t>257</t>
  </si>
  <si>
    <t>UNPAIDS - OUTWARD CLEARING CHEQUE</t>
  </si>
  <si>
    <t>258</t>
  </si>
  <si>
    <t>INWARD ELECTRONIC FUNDS TRANSFER</t>
  </si>
  <si>
    <t>259</t>
  </si>
  <si>
    <t>INWARD EFT -DIRECT DEBITS</t>
  </si>
  <si>
    <t>290</t>
  </si>
  <si>
    <t>CLEARING ENTRY-CORRECT VALUE DATE</t>
  </si>
  <si>
    <t>299</t>
  </si>
  <si>
    <t>CLEARING REVERSAL- WRONG VALUE DATE</t>
  </si>
  <si>
    <t>INTERNAL TRANSFER</t>
  </si>
  <si>
    <t>COMM ON INTERNAL TRANSFER</t>
  </si>
  <si>
    <t>COMMISSION ON EFT</t>
  </si>
  <si>
    <t>LOCAL DRAFT ISSUED</t>
  </si>
  <si>
    <t>COMM ON LCY DRAFTS</t>
  </si>
  <si>
    <t>FCY DRAFT ISSUED</t>
  </si>
  <si>
    <t>COMM ON FCY DRAFTS</t>
  </si>
  <si>
    <t>INCOMING LOCAL MAIL TRANSFER</t>
  </si>
  <si>
    <t>COMM ON LOCAL MAIL TRANSFER</t>
  </si>
  <si>
    <t>06080</t>
  </si>
  <si>
    <t>10% EXCISE DUTY ON RETRIEVAL OF RECORDS &lt;1YR</t>
  </si>
  <si>
    <t>06082</t>
  </si>
  <si>
    <t>10% EXCISE DUTY ON WEEKLY STATEMENT CHARGE</t>
  </si>
  <si>
    <t>06083</t>
  </si>
  <si>
    <t>10% EXCISE DUTY ON DAILY STATEMENT CHARGE</t>
  </si>
  <si>
    <t>06084</t>
  </si>
  <si>
    <t>10% EXCISE DUTY ON INTEREST CERT CHARGE</t>
  </si>
  <si>
    <t>06085</t>
  </si>
  <si>
    <t>10% EXCISE DUTY ON RETRIEVAL OF RECORDS &gt;1YR</t>
  </si>
  <si>
    <t>06139</t>
  </si>
  <si>
    <t>10% EXCISE DUTY ON IN HOUSE UNPAID CHARGES</t>
  </si>
  <si>
    <t>06160</t>
  </si>
  <si>
    <t>10% EXCISE DUTY ON CTS COLL CHQS CHARGES</t>
  </si>
  <si>
    <t>254</t>
  </si>
  <si>
    <t>INWARD EFT - UPCOUNTRY COMMISSION</t>
  </si>
  <si>
    <t>255</t>
  </si>
  <si>
    <t>LCY CASH DEPOSIT</t>
  </si>
  <si>
    <t>LCY CASH WITHDRAWAL</t>
  </si>
  <si>
    <t>COMM ON 3RD PARTY WITHDRAWAL</t>
  </si>
  <si>
    <t>FCY CASH DEPOSIT</t>
  </si>
  <si>
    <t>FCY CASH WITHDRAWAL</t>
  </si>
  <si>
    <t>COMM ON FCY CASH DEPOSIT</t>
  </si>
  <si>
    <t>FCY CASH PURCHASED</t>
  </si>
  <si>
    <t>COMM ON FCY CASH PURCHASED</t>
  </si>
  <si>
    <t>FCY CASH SOLD</t>
  </si>
  <si>
    <t>COMM ON FCY CASH SOLD</t>
  </si>
  <si>
    <t>TCS PURCHASED</t>
  </si>
  <si>
    <t>TCS SOLD</t>
  </si>
  <si>
    <t>COMM ON TCS</t>
  </si>
  <si>
    <t>TELLER TO TELLER CASH TRANSFER</t>
  </si>
  <si>
    <t>TELLER TO VAULT CASH TRANSFER</t>
  </si>
  <si>
    <t>VAULT TO TELLER CASH TRANSFER</t>
  </si>
  <si>
    <t>CASH SHIPMENT TO CBK</t>
  </si>
  <si>
    <t>CASH SHIPMENT FROM CBK</t>
  </si>
  <si>
    <t>119</t>
  </si>
  <si>
    <t>ATM CASH WITHDRAWAL</t>
  </si>
  <si>
    <t>632</t>
  </si>
  <si>
    <t>COMM - RELEASE OF TITLE DOCUMENTS</t>
  </si>
  <si>
    <t>633</t>
  </si>
  <si>
    <t>IMPORT BILL RETIREMENT COMM</t>
  </si>
  <si>
    <t>634</t>
  </si>
  <si>
    <t>HANDLING COMMISSION</t>
  </si>
  <si>
    <t>635</t>
  </si>
  <si>
    <t>COLLECTION CHEQUES PROCEEDS</t>
  </si>
  <si>
    <t>636</t>
  </si>
  <si>
    <t>DOMESTIC SWIFT TRANSFER</t>
  </si>
  <si>
    <t>637</t>
  </si>
  <si>
    <t>CASH DIFFERENCES - OVERAGES</t>
  </si>
  <si>
    <t>638</t>
  </si>
  <si>
    <t>CASH DIFFERENCES - SHORTAGES</t>
  </si>
  <si>
    <t>639</t>
  </si>
  <si>
    <t>PREPAYMENTS INITIATION</t>
  </si>
  <si>
    <t>640</t>
  </si>
  <si>
    <t>PREPAYMENTS - WRITE OFF</t>
  </si>
  <si>
    <t>INTEREST TRANSFER TO TERM LOAN</t>
  </si>
  <si>
    <t>INTEREST RECEIVED</t>
  </si>
  <si>
    <t>LOAN DISBURSEMENT</t>
  </si>
  <si>
    <t>706</t>
  </si>
  <si>
    <t>LOAN INSTALLMENT</t>
  </si>
  <si>
    <t>PRINCIPAL TRANSFER TO TERM LOAN</t>
  </si>
  <si>
    <t>708</t>
  </si>
  <si>
    <t>INTEREST PAYMENT</t>
  </si>
  <si>
    <t>709</t>
  </si>
  <si>
    <t>DEBIT INTEREST REFUND</t>
  </si>
  <si>
    <t>ADDITIONAL INTEREST REFUND</t>
  </si>
  <si>
    <t>711</t>
  </si>
  <si>
    <t>INTEREST ADJUSTMENT ENTRY</t>
  </si>
  <si>
    <t>712</t>
  </si>
  <si>
    <t>ADDITIONAL INTEREST PAYMENT</t>
  </si>
  <si>
    <t>714</t>
  </si>
  <si>
    <t>LOAN RESCHEDULEMENT</t>
  </si>
  <si>
    <t>801</t>
  </si>
  <si>
    <t>EXPORT BILL PROCEEDS</t>
  </si>
  <si>
    <t>802</t>
  </si>
  <si>
    <t>IMPORT BILL PAYMENT</t>
  </si>
  <si>
    <t>803</t>
  </si>
  <si>
    <t>BILL HANDLING COMMISION</t>
  </si>
  <si>
    <t>804</t>
  </si>
  <si>
    <t>BILL ACCEPTANCE</t>
  </si>
  <si>
    <t>COMM ON ACCEPTANCE</t>
  </si>
  <si>
    <t>806</t>
  </si>
  <si>
    <t>BILL DISCOUNTS</t>
  </si>
  <si>
    <t>807</t>
  </si>
  <si>
    <t>COMM ON BILLS DISCOUNTED</t>
  </si>
  <si>
    <t>809</t>
  </si>
  <si>
    <t>TRACER CHARGE</t>
  </si>
  <si>
    <t>810</t>
  </si>
  <si>
    <t>BILL HOLDING CHARGES</t>
  </si>
  <si>
    <t>811</t>
  </si>
  <si>
    <t>BILL NEGOTIATION CHARGES</t>
  </si>
  <si>
    <t>812</t>
  </si>
  <si>
    <t>BILL RETIREMENT COMMISSION</t>
  </si>
  <si>
    <t>813</t>
  </si>
  <si>
    <t>COLL BILL SETTLEMENT</t>
  </si>
  <si>
    <t>MOBILE TOPUP</t>
  </si>
  <si>
    <t>855</t>
  </si>
  <si>
    <t>PAYMENT TO CREDIT CARD</t>
  </si>
  <si>
    <t>856</t>
  </si>
  <si>
    <t>CREDIT CARD TRANSACTION</t>
  </si>
  <si>
    <t>133</t>
  </si>
  <si>
    <t>CHARGE FOR VISA BALANCE INQUIRY</t>
  </si>
  <si>
    <t>150</t>
  </si>
  <si>
    <t>INTER-BRANCH - CASH SHIPMENT</t>
  </si>
  <si>
    <t>INTER-BRANCH - CASH DEPOSIT</t>
  </si>
  <si>
    <t>INTER-BRANCH - CASH WITHDRAWAL</t>
  </si>
  <si>
    <t>153</t>
  </si>
  <si>
    <t>INTER-BRANCH - FCY CASH DEPOSIT</t>
  </si>
  <si>
    <t>INTER-BRANCH - FCY CASH WITHDRAWAL</t>
  </si>
  <si>
    <t>INTER-BRANCH - FCY CASH PURCHASED</t>
  </si>
  <si>
    <t>156</t>
  </si>
  <si>
    <t>INTER-BRANCH - FCY CASH SOLD</t>
  </si>
  <si>
    <t>LOCAL FCY CHEQUE DEPOSIT-2 DAYS</t>
  </si>
  <si>
    <t>200</t>
  </si>
  <si>
    <t>LOCAL FCY CHEQUE DEPOSIT</t>
  </si>
  <si>
    <t>COMM ON FCY CHEQUE DEPOSIT</t>
  </si>
  <si>
    <t>COMM ON LOCAL FCY CHEQUE DEPOSIT</t>
  </si>
  <si>
    <t>COMM ON REMOTE CHEQUE DEPOSIT</t>
  </si>
  <si>
    <t>204</t>
  </si>
  <si>
    <t>COMM ON SPECIAL CHEQUE DEPOSIT</t>
  </si>
  <si>
    <t>205</t>
  </si>
  <si>
    <t>COMM ON TRAVELLERS CHEQUE DEPOSIT</t>
  </si>
  <si>
    <t>206</t>
  </si>
  <si>
    <t>COMM ON UNPAID INWARD CLEARING CHEQ</t>
  </si>
  <si>
    <t>207</t>
  </si>
  <si>
    <t>COMM ON UP COUNTRY CHEQUE DEPOSIT</t>
  </si>
  <si>
    <t>208</t>
  </si>
  <si>
    <t>FOREIGN-FCY CHEQUE DEPOSIT</t>
  </si>
  <si>
    <t>209</t>
  </si>
  <si>
    <t>LOCAL CHEQUE DEPOSIT</t>
  </si>
  <si>
    <t>210</t>
  </si>
  <si>
    <t>FOREIGN CHEQUES SENT ON COLLECTION</t>
  </si>
  <si>
    <t>211</t>
  </si>
  <si>
    <t>OUTWARD EFT - CUSTOMER INDUCED</t>
  </si>
  <si>
    <t>212</t>
  </si>
  <si>
    <t>OUTWARD EFT - PAYE PAYMENT</t>
  </si>
  <si>
    <t>213</t>
  </si>
  <si>
    <t>OUTWARD EFT - SALARY TRANSFER</t>
  </si>
  <si>
    <t>214</t>
  </si>
  <si>
    <t>OUTWARD EFT - STANDING INSTRUCTION</t>
  </si>
  <si>
    <t>215</t>
  </si>
  <si>
    <t>OUTWARD EFT - UPCOUNTRY COMMISION</t>
  </si>
  <si>
    <t>216</t>
  </si>
  <si>
    <t>OUTWARD EFT - VAT PAYMENT</t>
  </si>
  <si>
    <t>217</t>
  </si>
  <si>
    <t>REMOTE CHEQUE DEPOSIT</t>
  </si>
  <si>
    <t>218</t>
  </si>
  <si>
    <t>SPECIAL CHEQUE DEPOSIT - 01</t>
  </si>
  <si>
    <t>421</t>
  </si>
  <si>
    <t>WITHHOLDING TAX DEDUCTED</t>
  </si>
  <si>
    <t>LOCKER ACCESS</t>
  </si>
  <si>
    <t>423</t>
  </si>
  <si>
    <t>LOCKER DEPOSIT ACCEPTED</t>
  </si>
  <si>
    <t>424</t>
  </si>
  <si>
    <t>LOCKER DEPOSIT REPAID</t>
  </si>
  <si>
    <t>425</t>
  </si>
  <si>
    <t>ADDITIONAL INTERST ON YONG SAVERS</t>
  </si>
  <si>
    <t>426</t>
  </si>
  <si>
    <t>BONUS INTERST ON YONG SAVERS</t>
  </si>
  <si>
    <t>OFFICE EXPENSES</t>
  </si>
  <si>
    <t>SALARY TRANSFER</t>
  </si>
  <si>
    <t>REFUNDS</t>
  </si>
  <si>
    <t>BACK VALUE PAYMENT</t>
  </si>
  <si>
    <t>CALL DEPOSIT CONTRACT INITIATION</t>
  </si>
  <si>
    <t>CREDIT INTEREST PAYMENT</t>
  </si>
  <si>
    <t>DEPOSIT CONTRACT PAYMENT</t>
  </si>
  <si>
    <t>DEPOSIT CONTRACT REVERSED</t>
  </si>
  <si>
    <t>FIXED DEPOSIT CONTRACT INITIATION</t>
  </si>
  <si>
    <t>508</t>
  </si>
  <si>
    <t>INTEREST ACCRUAL</t>
  </si>
  <si>
    <t>509</t>
  </si>
  <si>
    <t>INTEREST ADJUSTMENT</t>
  </si>
  <si>
    <t>INTEREST AMOUNT REVERSED</t>
  </si>
  <si>
    <t>511</t>
  </si>
  <si>
    <t>512</t>
  </si>
  <si>
    <t>MATURITY DATE CHANGE</t>
  </si>
  <si>
    <t>513</t>
  </si>
  <si>
    <t>PARTIAL DEPOSIT PAYMENT</t>
  </si>
  <si>
    <t>514</t>
  </si>
  <si>
    <t>PRE-MATURE DEPOSIT PAYMENT</t>
  </si>
  <si>
    <t>601</t>
  </si>
  <si>
    <t>ADVANCE AGAINST EXPORT LC</t>
  </si>
  <si>
    <t>602</t>
  </si>
  <si>
    <t>603</t>
  </si>
  <si>
    <t>IMPORT LC BILL ACCEPTANCE COMM</t>
  </si>
  <si>
    <t>COMM ON GUARANTEE ISSUED</t>
  </si>
  <si>
    <t>606</t>
  </si>
  <si>
    <t>COMM ON SHIPPING GTEE</t>
  </si>
  <si>
    <t>EXPORT LC ADVISED</t>
  </si>
  <si>
    <t>608</t>
  </si>
  <si>
    <t>EXPORT LC ADVISING COMMISSION</t>
  </si>
  <si>
    <t>609</t>
  </si>
  <si>
    <t>EXPORT LC AMENDED</t>
  </si>
  <si>
    <t>610</t>
  </si>
  <si>
    <t>EXPORT LC AMENDMENT ADVISING COMMISSION</t>
  </si>
  <si>
    <t>EXPORT LC CONFIRMATION CHARGE</t>
  </si>
  <si>
    <t>EXPORT LC NEGOTIATED</t>
  </si>
  <si>
    <t>EXPORT LC NEGOTIATION COMMISSION</t>
  </si>
  <si>
    <t>EXPORT LC PROCEEDS</t>
  </si>
  <si>
    <t>INCOMING FOREIGN MAIL TRANSFER</t>
  </si>
  <si>
    <t>COMM ON FOREIGN MAIL TRANSFER</t>
  </si>
  <si>
    <t>OUTGOING CUSTOMER SWIFT TRANSFER - LCY</t>
  </si>
  <si>
    <t>COMM ON LCY SWIFT TRANSFERS</t>
  </si>
  <si>
    <t>OUTGOING CUSTOMER SWIFT TRANSFER - FCY</t>
  </si>
  <si>
    <t>INCOMING SWIFT TRANSFER - LCY</t>
  </si>
  <si>
    <t>INCOMING SWIFT TRANSFER - FCY</t>
  </si>
  <si>
    <t>COMM ON INCOMING SWIFT TRANSFER</t>
  </si>
  <si>
    <t>STANDING INSTRUCTION</t>
  </si>
  <si>
    <t>COMM ON STANDING INSTRUCTION</t>
  </si>
  <si>
    <t>UNPAID STANDING INSTRUCTION CHARGE</t>
  </si>
  <si>
    <t>GUARANTEE CANCELLATION COMMISSION</t>
  </si>
  <si>
    <t>GUARANTEE ISSUED</t>
  </si>
  <si>
    <t>HANDLING COMMISSION - DOCUMENTARY COLLECTION</t>
  </si>
  <si>
    <t>IMPORT LC AMENDED</t>
  </si>
  <si>
    <t>619</t>
  </si>
  <si>
    <t>IMPORT LC AMENDMENT COMMISSION</t>
  </si>
  <si>
    <t>620</t>
  </si>
  <si>
    <t>IMPORT LC AVAILMENT/RETIREMENT</t>
  </si>
  <si>
    <t>621</t>
  </si>
  <si>
    <t>IMPORT LC OPENED</t>
  </si>
  <si>
    <t>622</t>
  </si>
  <si>
    <t>IMPORT LC OPENING COMMISSION</t>
  </si>
  <si>
    <t>623</t>
  </si>
  <si>
    <t>IMPORT LC BILL RETIREMENT COMM</t>
  </si>
  <si>
    <t>624</t>
  </si>
  <si>
    <t>IMPORT LC SETTLEMENT</t>
  </si>
  <si>
    <t>LC CANCELATION COMMISSION</t>
  </si>
  <si>
    <t>626</t>
  </si>
  <si>
    <t>SHIPPING GUARANTEE ISSUED</t>
  </si>
  <si>
    <t>STAMPDUTY COLLECTION ON CHQ BOOK</t>
  </si>
  <si>
    <t>628</t>
  </si>
  <si>
    <t>SWIFT CHARGE</t>
  </si>
  <si>
    <t>629</t>
  </si>
  <si>
    <t>CORRESPONDENT BANK CHARGES</t>
  </si>
  <si>
    <t>630</t>
  </si>
  <si>
    <t>631</t>
  </si>
  <si>
    <t>BILL RETIREMENT</t>
  </si>
  <si>
    <t>8100</t>
  </si>
  <si>
    <t>PREMISES</t>
  </si>
  <si>
    <t>8110</t>
  </si>
  <si>
    <t>FINANCIAL ACCOUNTING</t>
  </si>
  <si>
    <t>8120</t>
  </si>
  <si>
    <t>CC_HR</t>
  </si>
  <si>
    <t>8130</t>
  </si>
  <si>
    <t>CC_RISK MANAGEMENT</t>
  </si>
  <si>
    <t>8500</t>
  </si>
  <si>
    <t>CC_TREASURY</t>
  </si>
  <si>
    <t>330</t>
  </si>
  <si>
    <t>COMMISSION CTS COLLECTION</t>
  </si>
  <si>
    <t>331</t>
  </si>
  <si>
    <t>EXPENSE CTS COLLECTION</t>
  </si>
  <si>
    <t>00858</t>
  </si>
  <si>
    <t>10% EXCISE DUTY</t>
  </si>
  <si>
    <t>06401</t>
  </si>
  <si>
    <t>10% EXCISE DUTY ON MONTHLY CHARGES</t>
  </si>
  <si>
    <t>06402</t>
  </si>
  <si>
    <t>10% EXCISE DUTY ON LEDGER FEE</t>
  </si>
  <si>
    <t>06403</t>
  </si>
  <si>
    <t>10% EXCISE DUTY ON ADDITIONAL TRANSACTION</t>
  </si>
  <si>
    <t>06404</t>
  </si>
  <si>
    <t>10% EXCISE DUTY ON MINIMUM BALANCE</t>
  </si>
  <si>
    <t>ISSUANCE OF DD / BANKERS CHQ</t>
  </si>
  <si>
    <t>OUTWARD RTGS REMITTANCES</t>
  </si>
  <si>
    <t>ISSUANCE ON OUTWARD REMITTENCES</t>
  </si>
  <si>
    <t>ISSUANCE OF INWARD REMITTENCES</t>
  </si>
  <si>
    <t>03030</t>
  </si>
  <si>
    <t>CHARGES ON ISSUANCE OF BANKERS CHEQUE</t>
  </si>
  <si>
    <t>03043</t>
  </si>
  <si>
    <t>ACCOUNT CLOSURE CHARGES</t>
  </si>
  <si>
    <t>03044</t>
  </si>
  <si>
    <t>CHARGE FOR STOP PAYMENT</t>
  </si>
  <si>
    <t>03076</t>
  </si>
  <si>
    <t>CHARGES ON ISSUING OF CHEQUE BOOK</t>
  </si>
  <si>
    <t>03110</t>
  </si>
  <si>
    <t>CHARGES ON OUTWARD RTGS REMITTANCES</t>
  </si>
  <si>
    <t>03111</t>
  </si>
  <si>
    <t>CHARGES ON OUTWARD REMITTANCES</t>
  </si>
  <si>
    <t>03113</t>
  </si>
  <si>
    <t>INCOMMING TT COMMISSION</t>
  </si>
  <si>
    <t>06030</t>
  </si>
  <si>
    <t>10% EXCISE DUTY CHRG ON ISSUANCE OF BANKERS CHEQUE</t>
  </si>
  <si>
    <t>06043</t>
  </si>
  <si>
    <t>10% EXCISE DUTY ON ACCOUNT CLOSURE CHARGES</t>
  </si>
  <si>
    <t>06044</t>
  </si>
  <si>
    <t>10% EXCISE DUTY ON CHARGE FOR STOP PAYMENT</t>
  </si>
  <si>
    <t>06076</t>
  </si>
  <si>
    <t>10% EXCISE DUTY ON ISSUING OF CHEQUE BOOK</t>
  </si>
  <si>
    <t>06110</t>
  </si>
  <si>
    <t>10% EXCISE DUTY ON OUTWARD RTGS REMITTANCES</t>
  </si>
  <si>
    <t>06111</t>
  </si>
  <si>
    <t>10% EXCISE DUTY ON OUTWARD REMITTANCES</t>
  </si>
  <si>
    <t>06113</t>
  </si>
  <si>
    <t>10% EXCISE DUTY ON INCOMMING TT COMMISSION</t>
  </si>
  <si>
    <t>50045</t>
  </si>
  <si>
    <t>MBC FUND TRANSFER</t>
  </si>
  <si>
    <t>50450</t>
  </si>
  <si>
    <t>MBC MPESA B2C TRANSACTION</t>
  </si>
  <si>
    <t>50451</t>
  </si>
  <si>
    <t>MBC MPESA C2B TRANSACTION</t>
  </si>
  <si>
    <t>50452</t>
  </si>
  <si>
    <t>MBC MPESA C2B MERCHANT TRANSACTION</t>
  </si>
  <si>
    <t>50321</t>
  </si>
  <si>
    <t>MBC AIRTEL TOPUP</t>
  </si>
  <si>
    <t>50323</t>
  </si>
  <si>
    <t>MBC ORANGE TOPUP</t>
  </si>
  <si>
    <t>50320</t>
  </si>
  <si>
    <t>MBC SAFARICOM TOPUP</t>
  </si>
  <si>
    <t>952</t>
  </si>
  <si>
    <t>VALUE DATE CORRECTION</t>
  </si>
  <si>
    <t>990</t>
  </si>
  <si>
    <t>REVERSAL - LEDGER FEE OVERCHARGE</t>
  </si>
  <si>
    <t>995</t>
  </si>
  <si>
    <t>REVERSAL TRANSACTION-ON VALUE DATE</t>
  </si>
  <si>
    <t>996</t>
  </si>
  <si>
    <t>REVERSAL-ADDITIONAL STMT CHGS</t>
  </si>
  <si>
    <t>323</t>
  </si>
  <si>
    <t>SI AMENDMENT COMMISSION</t>
  </si>
  <si>
    <t>324</t>
  </si>
  <si>
    <t>SI CLOSURE COMMISSION</t>
  </si>
  <si>
    <t>325</t>
  </si>
  <si>
    <t>COMM ON OUTGOING FCY SWIFT TRANSFER</t>
  </si>
  <si>
    <t>327</t>
  </si>
  <si>
    <t>REVERSAL ENTRY</t>
  </si>
  <si>
    <t>ACCOUNT CLOSURE CHARGE</t>
  </si>
  <si>
    <t>ACCOUNT MAINTENANCE CHARGE</t>
  </si>
  <si>
    <t>ADDITIONAL STATEMENT CHARGE</t>
  </si>
  <si>
    <t>AN ADHOC STATEMENT CHARGE</t>
  </si>
  <si>
    <t>CERTIFICATE OF BALANCE CHARGE</t>
  </si>
  <si>
    <t>COMM ON CHEQUE BOOK ISSUED</t>
  </si>
  <si>
    <t>CONFIRMATION TO AUDITORS CHARGE</t>
  </si>
  <si>
    <t>CREDIT INTEREST - MONTHLY</t>
  </si>
  <si>
    <t>CREDIT INTEREST - QUARTERLY</t>
  </si>
  <si>
    <t>DEBIT INTEREST ON TOD</t>
  </si>
  <si>
    <t>DEBIT INTEREST ON OVERDRAFTS</t>
  </si>
  <si>
    <t>INTEREST ON EXCESS AMOUNT DRAWN</t>
  </si>
  <si>
    <t>EXTRA TRANSACTION CHARGE</t>
  </si>
  <si>
    <t>INTEREST CERTIFICATE CHARGE</t>
  </si>
  <si>
    <t>INTEREST STATEMENT CHARGE</t>
  </si>
  <si>
    <t>LEDGER FEES FOR THE MONTH</t>
  </si>
  <si>
    <t>MINIMUM BALANCE CHARGE</t>
  </si>
  <si>
    <t>STOP PAYMENT CHARGE</t>
  </si>
  <si>
    <t>53071</t>
  </si>
  <si>
    <t>MBC MINI STATEMENT CHARGE</t>
  </si>
  <si>
    <t>53078</t>
  </si>
  <si>
    <t>MBC STATEMENT REQUEST CHARGE</t>
  </si>
  <si>
    <t>53463</t>
  </si>
  <si>
    <t>MBC FIXED DEPOSIT DETAIL CHARGE</t>
  </si>
  <si>
    <t>53650</t>
  </si>
  <si>
    <t>MBC DSTV CHARGE</t>
  </si>
  <si>
    <t>53651</t>
  </si>
  <si>
    <t>MBC KPLC PREPAID CHARGE</t>
  </si>
  <si>
    <t>53652</t>
  </si>
  <si>
    <t>MBC NAIROBI WATER CHARGE</t>
  </si>
  <si>
    <t>53653</t>
  </si>
  <si>
    <t>MBC SAFARICOM POSTPAID CHARGE</t>
  </si>
  <si>
    <t>53655</t>
  </si>
  <si>
    <t>MBC ZUKU CHARGE</t>
  </si>
  <si>
    <t>56461</t>
  </si>
  <si>
    <t>MBC 10% EXCISE DUTY ON ACCOUNT STATEMENT CHARGE</t>
  </si>
  <si>
    <t>56460</t>
  </si>
  <si>
    <t>MBC 10% EXCISE DUTY ON FINACLE ALERT CHARGE</t>
  </si>
  <si>
    <t>57070</t>
  </si>
  <si>
    <t>MBC 10% EXCISE DUTY ON BALANCE INQUIRY CHARGE</t>
  </si>
  <si>
    <t>56077</t>
  </si>
  <si>
    <t>MBC 10% EXCISE DUTY ON CHQ BOOK REQUEST CHARGE</t>
  </si>
  <si>
    <t>56044</t>
  </si>
  <si>
    <t>MBC 10% EXCISE DUTY ON STOP CHQ CHARGE</t>
  </si>
  <si>
    <t>56045</t>
  </si>
  <si>
    <t>MBC 10% EXCISE DUTY ON FUND TRANSFER CHARGE</t>
  </si>
  <si>
    <t>56080</t>
  </si>
  <si>
    <t>MBC 10% EXCISE DUTY ON FOREX INQUIRY CHARGE</t>
  </si>
  <si>
    <t>56462</t>
  </si>
  <si>
    <t>MBC 10% EXCISE DUTY ON LOAN DETAIL CHARGE</t>
  </si>
  <si>
    <t>56450</t>
  </si>
  <si>
    <t>MBC 10% EXCISE DUTY ON MPESA B2C CHARGE</t>
  </si>
  <si>
    <t>56451</t>
  </si>
  <si>
    <t>MBC 10% EXCISE DUTY ON MPESA C2B CHARGE</t>
  </si>
  <si>
    <t>56452</t>
  </si>
  <si>
    <t>MBC 10% EXCISE DUTY ON MPESA C2B MERCHANT CHARGE</t>
  </si>
  <si>
    <t>0026 - MTWAPA BRANCH</t>
  </si>
  <si>
    <t>8160</t>
  </si>
  <si>
    <t>ASSET FINANCING</t>
  </si>
  <si>
    <t>8150</t>
  </si>
  <si>
    <t>DIASPORA BANKING</t>
  </si>
  <si>
    <t>8170</t>
  </si>
  <si>
    <t>AGENCY BANKING</t>
  </si>
  <si>
    <t>56071</t>
  </si>
  <si>
    <t>MBC 10% EXCISE DUTY ON MINI STATEMENT CHARGE</t>
  </si>
  <si>
    <t>56078</t>
  </si>
  <si>
    <t>MBC 10% EXCISE DUTY ON STATEMENT REQUEST CHARGE</t>
  </si>
  <si>
    <t>56463</t>
  </si>
  <si>
    <t>MBC 10% EXCISE DUTY ON TERM DEPOSIT DETAIL CHARGE</t>
  </si>
  <si>
    <t>56650</t>
  </si>
  <si>
    <t>MBC 10% EXCISE DUTY ON DSTV CHARGE</t>
  </si>
  <si>
    <t>56651</t>
  </si>
  <si>
    <t>MBC 10% EXCISE DUTY ON KPLC PREPAID CHARGE</t>
  </si>
  <si>
    <t>56652</t>
  </si>
  <si>
    <t>MBC 10% EXCISE DUTY ON NWC CHARGE</t>
  </si>
  <si>
    <t>56653</t>
  </si>
  <si>
    <t>MBC 10% EXCISE DUTY ON SAFARICOM POSTPAID CHARGE</t>
  </si>
  <si>
    <t>56655</t>
  </si>
  <si>
    <t>MBC 10% EXCISE DUTY ON ZUKU CHARGE</t>
  </si>
  <si>
    <t>REV. OF LOAN INT. JULY 2008</t>
  </si>
  <si>
    <t>REV. OF LOAN INT. AUG 2008</t>
  </si>
  <si>
    <t>REV. OF LOAN INT. SEP 2008</t>
  </si>
  <si>
    <t>REV. OF LOAN INT. OCT 2008</t>
  </si>
  <si>
    <t>905</t>
  </si>
  <si>
    <t>REV. OF LOAN INSTALLMENT JUL 2008</t>
  </si>
  <si>
    <t>906</t>
  </si>
  <si>
    <t>REV. OF LOAN INSTALLMENT AUG 2008</t>
  </si>
  <si>
    <t>907</t>
  </si>
  <si>
    <t>REV. OF LOAN INSTALLMENT SEP 2008</t>
  </si>
  <si>
    <t>908</t>
  </si>
  <si>
    <t>REV. OF LOAN INSTALLMENT OCT 2008</t>
  </si>
  <si>
    <t>911</t>
  </si>
  <si>
    <t>LOAN INT. JUL 2008</t>
  </si>
  <si>
    <t>912</t>
  </si>
  <si>
    <t>LOAN INT. AUG 2008</t>
  </si>
  <si>
    <t>913</t>
  </si>
  <si>
    <t>LOAN INT. SEP 2008</t>
  </si>
  <si>
    <t>914</t>
  </si>
  <si>
    <t>LOAN INT. OCT 2008</t>
  </si>
  <si>
    <t>915</t>
  </si>
  <si>
    <t>LOAN INSTALLMENT JUL 2008</t>
  </si>
  <si>
    <t>916</t>
  </si>
  <si>
    <t>LOAN INSTALLMENT AUG 2008</t>
  </si>
  <si>
    <t>917</t>
  </si>
  <si>
    <t>LOAN INSTALLMENT SEP 2008</t>
  </si>
  <si>
    <t>918</t>
  </si>
  <si>
    <t>LOAN INSTALLMENT OCT 2008</t>
  </si>
  <si>
    <t>336</t>
  </si>
  <si>
    <t>I&amp;M SELECT COMMISSION</t>
  </si>
  <si>
    <t>40110</t>
  </si>
  <si>
    <t>OUTWARD RTGS REMITTANCES FROM IB</t>
  </si>
  <si>
    <t>43110</t>
  </si>
  <si>
    <t>CHARGES ON OUTWARD RTGS REMITTANCES FROM IB</t>
  </si>
  <si>
    <t>46110</t>
  </si>
  <si>
    <t>10% EXCISE DUTY ON OUTWARD RTGS REMITTANCE FROM IB</t>
  </si>
  <si>
    <t>953</t>
  </si>
  <si>
    <t>LOAN BALANCE MIGRATION</t>
  </si>
  <si>
    <t>328</t>
  </si>
  <si>
    <t>BANKERS CHEQUE REPURCHASED</t>
  </si>
  <si>
    <t>329</t>
  </si>
  <si>
    <t>BANKERS CHEQUE CANCELLED</t>
  </si>
  <si>
    <t>8000</t>
  </si>
  <si>
    <t>CC_CARD CENTRE</t>
  </si>
  <si>
    <t>8010</t>
  </si>
  <si>
    <t>CC_CORPORATE ADMIN</t>
  </si>
  <si>
    <t>8020</t>
  </si>
  <si>
    <t>CC_INTERNAL AUDIT</t>
  </si>
  <si>
    <t>8030</t>
  </si>
  <si>
    <t>CC_CORPORATE BANKING</t>
  </si>
  <si>
    <t>8040</t>
  </si>
  <si>
    <t>CENTRAL MARKETING</t>
  </si>
  <si>
    <t>8050</t>
  </si>
  <si>
    <t>CC_INSTITUTIONAL BANKING</t>
  </si>
  <si>
    <t>8060</t>
  </si>
  <si>
    <t>8070</t>
  </si>
  <si>
    <t>CC_ICT</t>
  </si>
  <si>
    <t>8080</t>
  </si>
  <si>
    <t>CC_TRADE FINANCE</t>
  </si>
  <si>
    <t>8090</t>
  </si>
  <si>
    <t>HEAD OF OPERATIONS AND CENTRAL SUPPORT</t>
  </si>
  <si>
    <t>ITAX/NPG CASH TRANSACTION</t>
  </si>
  <si>
    <t>03021</t>
  </si>
  <si>
    <t>COMISSION ON ITAX/NPG CASH TRANSACTION</t>
  </si>
  <si>
    <t>06021</t>
  </si>
  <si>
    <t>10 PCNT EXCISE DUTY ON ITAX/NPG CASH TRANSACTION</t>
  </si>
  <si>
    <t>ITAX/NPG TRANSFER TRANSACTION</t>
  </si>
  <si>
    <t>03049</t>
  </si>
  <si>
    <t>COMMISSION ON ITAX/NPG TRANSFER TRANSACTION</t>
  </si>
  <si>
    <t>06049</t>
  </si>
  <si>
    <t>10 PCNT EXCISE DUTY ON ITAX/NPG TRANSFER TXN</t>
  </si>
  <si>
    <t>FCY CHEQUE PURCHASED</t>
  </si>
  <si>
    <t>COMM FCY CHEQ PURCHASED</t>
  </si>
  <si>
    <t>FX DEALS MATURED</t>
  </si>
  <si>
    <t>0019 - RIVERSIDE BRANCH</t>
  </si>
  <si>
    <t>0020 - KISII BRANCH</t>
  </si>
  <si>
    <t>06045</t>
  </si>
  <si>
    <t>INTERNAL TRANSFER OF 10% EXCISE DUTY</t>
  </si>
  <si>
    <t>30003</t>
  </si>
  <si>
    <t>ATM CASH DEPOSIT</t>
  </si>
  <si>
    <t>30130</t>
  </si>
  <si>
    <t>ATM CHEQUE DEPOSIT</t>
  </si>
  <si>
    <t>30001</t>
  </si>
  <si>
    <t>30300</t>
  </si>
  <si>
    <t>ATM CASH WITHDRAWAL - KENSWITCH</t>
  </si>
  <si>
    <t>30301</t>
  </si>
  <si>
    <t>ATM CASH WITHDRAWAL - VISA DOMESTIC</t>
  </si>
  <si>
    <t>30302</t>
  </si>
  <si>
    <t>ATM CASH WITHDRAWAL - VISA INTERNATIONAL</t>
  </si>
  <si>
    <t>34001</t>
  </si>
  <si>
    <t>ATM CASH WITHDRAWAL REVERSAL</t>
  </si>
  <si>
    <t>34300</t>
  </si>
  <si>
    <t>ATM CASH WITHDRAWAL REVERSAL - KENSWITCH</t>
  </si>
  <si>
    <t>34301</t>
  </si>
  <si>
    <t>ATM CASH WITHDRAWAL REVERSAL - VISA DOMESTIC</t>
  </si>
  <si>
    <t>34302</t>
  </si>
  <si>
    <t>ATM CASH WITHDRAWAL REVERSAL - VISA INTERNATIONAL</t>
  </si>
  <si>
    <t>30045</t>
  </si>
  <si>
    <t>ATM FUND TRANSFER</t>
  </si>
  <si>
    <t>33070</t>
  </si>
  <si>
    <t>ATM BALANCE INQUIRY CHARGE</t>
  </si>
  <si>
    <t>33310</t>
  </si>
  <si>
    <t>ATM BALANCE INQUIRY CHARGE - KENSWITCH</t>
  </si>
  <si>
    <t>33311</t>
  </si>
  <si>
    <t>ATM BALANCE INQUIRY CHARGE - VISA DOMESTIC</t>
  </si>
  <si>
    <t>33312</t>
  </si>
  <si>
    <t>ATM BALANCE INQUIRY CHARGE - VISA INTERNATIONAL</t>
  </si>
  <si>
    <t>33003</t>
  </si>
  <si>
    <t>ATM CASH DEPOSIT CHARGE</t>
  </si>
  <si>
    <t>33077</t>
  </si>
  <si>
    <t>ATM CHEQUE BOOK REQUEST CHARGE</t>
  </si>
  <si>
    <t>33130</t>
  </si>
  <si>
    <t>ATM CHEQUE DEPOSIT CHARGE</t>
  </si>
  <si>
    <t>33001</t>
  </si>
  <si>
    <t>ATM CASH WITHDRAWAL CHARGE</t>
  </si>
  <si>
    <t>33300</t>
  </si>
  <si>
    <t>ATM CASH WITHDRAWAL CHARGE - KENSWITCH</t>
  </si>
  <si>
    <t>33301</t>
  </si>
  <si>
    <t>ATM CASH WITHDRAWAL CHARGE - VISA DOMESTIC</t>
  </si>
  <si>
    <t>33302</t>
  </si>
  <si>
    <t>ATM CASH WITHDRAWAL CHARGE - VISA INTERNATIONAL</t>
  </si>
  <si>
    <t>33078</t>
  </si>
  <si>
    <t>ATM STATEMENT REQUEST CHARGE</t>
  </si>
  <si>
    <t>33045</t>
  </si>
  <si>
    <t>ATM FUND TRANSFER CHARGE</t>
  </si>
  <si>
    <t>36070</t>
  </si>
  <si>
    <t>EXCISE DUTY ON ATM BALANCE INQUIRY</t>
  </si>
  <si>
    <t>36310</t>
  </si>
  <si>
    <t>EXCISE DUTY ON ATM BALANCE INQUIRY - KENSWITCH</t>
  </si>
  <si>
    <t>36311</t>
  </si>
  <si>
    <t>EXCISE DUTY ON ATM BALANCE INQUIRY - VISA DOMESTIC</t>
  </si>
  <si>
    <t>36312</t>
  </si>
  <si>
    <t>EXCISE DUTY ON ATM BALANCE INQ-VISA INTERNATIONAL</t>
  </si>
  <si>
    <t>36003</t>
  </si>
  <si>
    <t>EXCISE DUTY ON ATM CASH DEPOSIT CHARGE</t>
  </si>
  <si>
    <t>36077</t>
  </si>
  <si>
    <t>EXCISE DUTY ON ATM CHEQUE BOOK REQUEST CHARGE</t>
  </si>
  <si>
    <t>36130</t>
  </si>
  <si>
    <t>EXCISE DUTY ON ATM CHEQUE DEPOSIT CHARGE</t>
  </si>
  <si>
    <t>36001</t>
  </si>
  <si>
    <t>EXCISE DUTY ON ATM CASH WITHDRAWAL CHARGE</t>
  </si>
  <si>
    <t>36300</t>
  </si>
  <si>
    <t>EXCISE DUTY ON ATM CASH WDL CHARGE- KENSWITCH</t>
  </si>
  <si>
    <t>36301</t>
  </si>
  <si>
    <t>EXCISE DUTY ON ATM CASH WDL CHARGE- VISA DOMESTIC</t>
  </si>
  <si>
    <t>36302</t>
  </si>
  <si>
    <t>EXCISE DUTY ON ATM CASH WDL CHARGE- VISA INT</t>
  </si>
  <si>
    <t>36078</t>
  </si>
  <si>
    <t>EXCISE DUTY ON ATM STATEMENT REQUEST CHARGE</t>
  </si>
  <si>
    <t>50322</t>
  </si>
  <si>
    <t>MBC YU TOPUP</t>
  </si>
  <si>
    <t>50650</t>
  </si>
  <si>
    <t>MBC DSTV TRANSACTION</t>
  </si>
  <si>
    <t>50651</t>
  </si>
  <si>
    <t>MBC KPLC PREPAID TRANSACTION</t>
  </si>
  <si>
    <t>50652</t>
  </si>
  <si>
    <t>MBC NAIROBI WATER TRANSACTION</t>
  </si>
  <si>
    <t>50653</t>
  </si>
  <si>
    <t>MBC SAFARICOM POSTPAID TRANSACTION</t>
  </si>
  <si>
    <t>50655</t>
  </si>
  <si>
    <t>MBC ZUKU TRANACTION</t>
  </si>
  <si>
    <t>53461</t>
  </si>
  <si>
    <t>MBC ACCOUNT SUMMARY CHARGE</t>
  </si>
  <si>
    <t>53460</t>
  </si>
  <si>
    <t>MBC FINACLE ALERT CHARGE</t>
  </si>
  <si>
    <t>53070</t>
  </si>
  <si>
    <t>MBC BALANCE INQUIRY CHARGE</t>
  </si>
  <si>
    <t>53077</t>
  </si>
  <si>
    <t>MBC CHQ BOOK REQUEST CHARGE</t>
  </si>
  <si>
    <t>53044</t>
  </si>
  <si>
    <t>MBC STOP CHQ CHARGE</t>
  </si>
  <si>
    <t>53045</t>
  </si>
  <si>
    <t>MBC FUND TRANSFER CHARGE</t>
  </si>
  <si>
    <t>53462</t>
  </si>
  <si>
    <t>MBC LOAN DETAIL CHARGE</t>
  </si>
  <si>
    <t>53450</t>
  </si>
  <si>
    <t>MBC MPESA B2C CHARGE</t>
  </si>
  <si>
    <t>53451</t>
  </si>
  <si>
    <t>MBC MPESA C2B CHARGE</t>
  </si>
  <si>
    <t>53452</t>
  </si>
  <si>
    <t>MBC MPESA C2B MERCHANT CHARGE</t>
  </si>
  <si>
    <t>8135</t>
  </si>
  <si>
    <t>CREDIT PREMIUM &amp; BUSINESS BANKING</t>
  </si>
  <si>
    <t>8051</t>
  </si>
  <si>
    <t>IMS BUSINESS</t>
  </si>
  <si>
    <t>8180</t>
  </si>
  <si>
    <t>TRADE FINANCE FRONT OFFICE</t>
  </si>
  <si>
    <t>8161</t>
  </si>
  <si>
    <t>PRODUCT SUPPORT</t>
  </si>
  <si>
    <t>8175</t>
  </si>
  <si>
    <t>MOBILE AND INTERNET</t>
  </si>
  <si>
    <t>8190</t>
  </si>
  <si>
    <t>CARD OPERATIONS</t>
  </si>
  <si>
    <t>8103</t>
  </si>
  <si>
    <t>CREDIT ADMIN</t>
  </si>
  <si>
    <t>8104</t>
  </si>
  <si>
    <t>MONITORING AND RECONS</t>
  </si>
  <si>
    <t>54450</t>
  </si>
  <si>
    <t>REV OF B2C TRANSACTION</t>
  </si>
  <si>
    <t>54451</t>
  </si>
  <si>
    <t>REV OF C2B ACCOUNT</t>
  </si>
  <si>
    <t>54452</t>
  </si>
  <si>
    <t>REV OF C2B PAYBILL MERCHANT</t>
  </si>
  <si>
    <t>50455</t>
  </si>
  <si>
    <t>C2B LIPA NA MPESA</t>
  </si>
  <si>
    <t>43036</t>
  </si>
  <si>
    <t>IB INTERNAL SALARY TRANSFER CHARGE</t>
  </si>
  <si>
    <t>43037</t>
  </si>
  <si>
    <t>IB EXTERNAL SALARY TRANSFER CHARGE</t>
  </si>
  <si>
    <t>43602</t>
  </si>
  <si>
    <t>IB RE-REGISTRATION CHARGE</t>
  </si>
  <si>
    <t>23122</t>
  </si>
  <si>
    <t>REPAIR CHARGE-INVALID DETAILS IN INWARD REMITTANCE</t>
  </si>
  <si>
    <t>00520</t>
  </si>
  <si>
    <t>IMS DIVIDENDS PAYMENT</t>
  </si>
  <si>
    <t>36045</t>
  </si>
  <si>
    <t>EXCISE DUTY ON ATM FUND TRANSFER CHARGE</t>
  </si>
  <si>
    <t>16211</t>
  </si>
  <si>
    <t>EXCISE DUTY ON EFT RETURNS</t>
  </si>
  <si>
    <t>198</t>
  </si>
  <si>
    <t>COUNTER CHEQUE</t>
  </si>
  <si>
    <t>00863</t>
  </si>
  <si>
    <t>ICLICK SALARY CONCESSION EXTERNAL</t>
  </si>
  <si>
    <t>00862</t>
  </si>
  <si>
    <t>ICLICK SALARY CONCESSION INTERNAL</t>
  </si>
  <si>
    <t>56050</t>
  </si>
  <si>
    <t>10 PCNT EXCISE DUTY ON MPESA B2C</t>
  </si>
  <si>
    <t>56051</t>
  </si>
  <si>
    <t>10 PCNT EXCISE DUTY ON MPESA C2B</t>
  </si>
  <si>
    <t>56101</t>
  </si>
  <si>
    <t>10 PCNT EXCISE DUTY ON FUND TRANSFER</t>
  </si>
  <si>
    <t>56052</t>
  </si>
  <si>
    <t>10 PCNT EXCISE DUTY ON MPESA C2B MERCHANT</t>
  </si>
  <si>
    <t>56060</t>
  </si>
  <si>
    <t>10 PCNT EXCISE DUTY ON BALANCE INQUIRY</t>
  </si>
  <si>
    <t>56804</t>
  </si>
  <si>
    <t>10 PCNT EXCISE DUTY ON FIN ALERTS</t>
  </si>
  <si>
    <t>56800</t>
  </si>
  <si>
    <t>10 PCNT EXCISE DUTY ON CHQ BOOK REQ</t>
  </si>
  <si>
    <t>56069</t>
  </si>
  <si>
    <t>10 PCNT EXCISE DUTY ON MINI STATMENT</t>
  </si>
  <si>
    <t>56801</t>
  </si>
  <si>
    <t>10 PCNT EXCISE DUTY ON STATEMENT REQ</t>
  </si>
  <si>
    <t>56043</t>
  </si>
  <si>
    <t>10 PCNT EXCISE DUTY ON TOPUP ORANGE</t>
  </si>
  <si>
    <t>56040</t>
  </si>
  <si>
    <t>10 PCNT EXCISE DUTY ON TOPUP SAF</t>
  </si>
  <si>
    <t>56041</t>
  </si>
  <si>
    <t>10 PCNT EXCISE DUTY ON TOPUP AIRTEL</t>
  </si>
  <si>
    <t>56042</t>
  </si>
  <si>
    <t>10 PCNT EXCISE DUTY ON TOPUP YU</t>
  </si>
  <si>
    <t>56054</t>
  </si>
  <si>
    <t>10 PCNT EXCISE DUTY ON UTILITY PAYMENTS</t>
  </si>
  <si>
    <t>56405</t>
  </si>
  <si>
    <t>10 PCNT EXCISE DUTY ON CHQ STOP</t>
  </si>
  <si>
    <t>43476</t>
  </si>
  <si>
    <t>CHARGES FOR KPLC PREPAID</t>
  </si>
  <si>
    <t>46477</t>
  </si>
  <si>
    <t>10% EXCISE DUTY ON CHARGES OF ZUKU</t>
  </si>
  <si>
    <t>43477</t>
  </si>
  <si>
    <t>CHARGES FOR ZUKU</t>
  </si>
  <si>
    <t>46476</t>
  </si>
  <si>
    <t>10% EXCISE DUTY ON CHARGES OF KPLC PREPAID</t>
  </si>
  <si>
    <t>40477</t>
  </si>
  <si>
    <t>ZUKU TRANSACTION</t>
  </si>
  <si>
    <t>40476</t>
  </si>
  <si>
    <t>KPLC PREPAID TRANSACTION</t>
  </si>
  <si>
    <t>01045</t>
  </si>
  <si>
    <t>MOVEMENT OF 10% EXCISE DUTY</t>
  </si>
  <si>
    <t>713</t>
  </si>
  <si>
    <t>HP OPTION FEE</t>
  </si>
  <si>
    <t>CHANGAMWE BRANCH</t>
  </si>
  <si>
    <t>0022 - MALINDI BRANCH</t>
  </si>
  <si>
    <t>0023 - NYERI BRANCH</t>
  </si>
  <si>
    <t>40045</t>
  </si>
  <si>
    <t>IB INTERNAL FUND TRANSFER</t>
  </si>
  <si>
    <t>40700</t>
  </si>
  <si>
    <t>IB CREDIT CARD PAYMENT</t>
  </si>
  <si>
    <t>43044</t>
  </si>
  <si>
    <t>IB STOP PAYMENT CHARGE</t>
  </si>
  <si>
    <t>40145</t>
  </si>
  <si>
    <t>IB OUTWARD EFT</t>
  </si>
  <si>
    <t>43145</t>
  </si>
  <si>
    <t>IB OUTWARD EFT CHARGE</t>
  </si>
  <si>
    <t>40146</t>
  </si>
  <si>
    <t>IB OUTWARD EFT PAYE</t>
  </si>
  <si>
    <t>43146</t>
  </si>
  <si>
    <t>IB OUTWARD EFT PAYE CHARGE</t>
  </si>
  <si>
    <t>40148</t>
  </si>
  <si>
    <t>IB OUTWARD EFT VAT</t>
  </si>
  <si>
    <t>43148</t>
  </si>
  <si>
    <t>IB OUTWARD EFT VAT CHARGE</t>
  </si>
  <si>
    <t>40035</t>
  </si>
  <si>
    <t>IB SALARY TRANSFER</t>
  </si>
  <si>
    <t>0024 - THIKA BRANCH</t>
  </si>
  <si>
    <t>0025 - GIGIRI BRANCH</t>
  </si>
  <si>
    <t>03028</t>
  </si>
  <si>
    <t>NIGHT SAFE FACILITY CHARGES</t>
  </si>
  <si>
    <t>06028</t>
  </si>
  <si>
    <t>10% EXCISE DUTY CHARGE ON NIGHT SAFE CHARGES</t>
  </si>
  <si>
    <t>0028 - KITALE BRANCH</t>
  </si>
  <si>
    <t>0027 - LAVINGTON MALL</t>
  </si>
  <si>
    <t>SMART COLLECTION THROUGH BRANCH</t>
  </si>
  <si>
    <t>03029</t>
  </si>
  <si>
    <t>CHARGE FOR SMART COLLECTION THROUGH BRANCH</t>
  </si>
  <si>
    <t>06029</t>
  </si>
  <si>
    <t>EXCISE DUTY FOR SMART COLLECTION THROUGH BRANCH</t>
  </si>
  <si>
    <t>56454</t>
  </si>
  <si>
    <t>MBC EXCISE SUTY ON AIRTEL MONEY CHARGES C2B</t>
  </si>
  <si>
    <t>54454</t>
  </si>
  <si>
    <t>MBC AIRTEL MONEY REVERSAL C2B</t>
  </si>
  <si>
    <t>60806</t>
  </si>
  <si>
    <t>CASH WITHDRAWAL AT AGENT</t>
  </si>
  <si>
    <t>60807</t>
  </si>
  <si>
    <t>CASH WITHDRAWAL BY CUSTOMER</t>
  </si>
  <si>
    <t>60809</t>
  </si>
  <si>
    <t>CASH DEPOSIT TO ACCOUNT</t>
  </si>
  <si>
    <t>60810</t>
  </si>
  <si>
    <t>BILL PAYMENT TO KPLC</t>
  </si>
  <si>
    <t>60811</t>
  </si>
  <si>
    <t>BILL PAYMENT TO NRB WATER</t>
  </si>
  <si>
    <t>60812</t>
  </si>
  <si>
    <t>BILL PAYMENT TO DSTV</t>
  </si>
  <si>
    <t>60813</t>
  </si>
  <si>
    <t>BILL PAYMENT TO GOTV</t>
  </si>
  <si>
    <t>60814</t>
  </si>
  <si>
    <t>BILL PAYMENT FOR ZUKU</t>
  </si>
  <si>
    <t>60815</t>
  </si>
  <si>
    <t>BILL PAYMENT TO JAMII TELKOM</t>
  </si>
  <si>
    <t>60816</t>
  </si>
  <si>
    <t>AIRTIME PURCHASE SAFARICOM</t>
  </si>
  <si>
    <t>60817</t>
  </si>
  <si>
    <t>AIRTIME PURCHASE AIRTEL</t>
  </si>
  <si>
    <t>60818</t>
  </si>
  <si>
    <t>AIRTIME PURCHASE ORANGE</t>
  </si>
  <si>
    <t>61819</t>
  </si>
  <si>
    <t>EOD FOR WITHDRAWAL</t>
  </si>
  <si>
    <t>EOD FOR DEPOSIT</t>
  </si>
  <si>
    <t>61821</t>
  </si>
  <si>
    <t>EOD FOR 2% AIRTIME SHARE</t>
  </si>
  <si>
    <t>61822</t>
  </si>
  <si>
    <t>EOM FOR ACCOUNTS OPENED</t>
  </si>
  <si>
    <t>63806</t>
  </si>
  <si>
    <t>CHARGE ON CASH WITHDRAWAL AT AGENT</t>
  </si>
  <si>
    <t>63803</t>
  </si>
  <si>
    <t>AGB CASH WDRL FROM BANK TO MOBIKASH WALLET CHARGE</t>
  </si>
  <si>
    <t>66800</t>
  </si>
  <si>
    <t>AGB CASH DEPOSIT AT MOBIKASH AGENT EXCISE DUTY</t>
  </si>
  <si>
    <t>66801</t>
  </si>
  <si>
    <t>AGB CASH WITHDRAWAL FROM MOBIKASH AGENT EXCISE DUT</t>
  </si>
  <si>
    <t>66802</t>
  </si>
  <si>
    <t>AGB CASH DEPOSIT FROM MOBIKASH WALLET TO BANK EXCI</t>
  </si>
  <si>
    <t>66803</t>
  </si>
  <si>
    <t>AGB CASH WDRL FROM BANK TO MOBIKASH WALLET EXCISE</t>
  </si>
  <si>
    <t>64840</t>
  </si>
  <si>
    <t>AGB/SCHOOL FEES DEPOSIT REVERSAL</t>
  </si>
  <si>
    <t>50453</t>
  </si>
  <si>
    <t>MBC AIRTEL MONEY B2C</t>
  </si>
  <si>
    <t>53453</t>
  </si>
  <si>
    <t>MBC AIRTEL MONEY CHARGES B2C</t>
  </si>
  <si>
    <t>56453</t>
  </si>
  <si>
    <t>MBC EXCISE DUTY ON AIRTELMONEY CHARGES B2C</t>
  </si>
  <si>
    <t>54453</t>
  </si>
  <si>
    <t>MBC AIRTELMONEY B2C REVERSAL</t>
  </si>
  <si>
    <t>50454</t>
  </si>
  <si>
    <t>MBC AIRTEL MONEY C2B</t>
  </si>
  <si>
    <t>53454</t>
  </si>
  <si>
    <t>MBC AIRTEL MONEY CHARGES C2B</t>
  </si>
  <si>
    <t>53455</t>
  </si>
  <si>
    <t>C2B COMM LIPA NA MPESA</t>
  </si>
  <si>
    <t>56455</t>
  </si>
  <si>
    <t>C2B WHT LIPA NA MPESA</t>
  </si>
  <si>
    <t>54455</t>
  </si>
  <si>
    <t>REV OF C2B LIPA NA MPESA</t>
  </si>
  <si>
    <t>60840</t>
  </si>
  <si>
    <t>AGB/SCHOOL FEES DEPOSIT</t>
  </si>
  <si>
    <t>63840</t>
  </si>
  <si>
    <t>AGB/SCHOOL FEES DEPOSIT CHARGES</t>
  </si>
  <si>
    <t>66840</t>
  </si>
  <si>
    <t>AGB/SCHOOL FEES DEPOSIT EXCISE DUTY</t>
  </si>
  <si>
    <t>63831</t>
  </si>
  <si>
    <t>KENSWITCH_POSTBANK CASH DEPOSIT CHARGE</t>
  </si>
  <si>
    <t>66831</t>
  </si>
  <si>
    <t>KENSWITCH_POSBANK CASH DEPOSIT EXCISE DUTY</t>
  </si>
  <si>
    <t>90954</t>
  </si>
  <si>
    <t>IMBA POINTS BANK INDUCED CLOSURE</t>
  </si>
  <si>
    <t>90955</t>
  </si>
  <si>
    <t>IMBA POINTS CUSTOMER INDUCED CLOSURE</t>
  </si>
  <si>
    <t>90956</t>
  </si>
  <si>
    <t>IMBA POINTS GENERAL REDEMPTION</t>
  </si>
  <si>
    <t>91950</t>
  </si>
  <si>
    <t>IMBA POINTS ACCUMULATION</t>
  </si>
  <si>
    <t>91951</t>
  </si>
  <si>
    <t>IMBA POINTS REDEMPTION</t>
  </si>
  <si>
    <t>94952</t>
  </si>
  <si>
    <t>IMBA POINTS ADJUSTMENT</t>
  </si>
  <si>
    <t>00521</t>
  </si>
  <si>
    <t>IMS OFFSHORE PURCHASES</t>
  </si>
  <si>
    <t>00522</t>
  </si>
  <si>
    <t>IMS INVOICE PAYMENT</t>
  </si>
  <si>
    <t>00523</t>
  </si>
  <si>
    <t>IMS OFFSHORE SALES</t>
  </si>
  <si>
    <t>60800</t>
  </si>
  <si>
    <t>AGB CASH DEPOSIT AT MOBIKASH AGENT</t>
  </si>
  <si>
    <t>60802</t>
  </si>
  <si>
    <t>AGB CASH DEPOSIT FROM MOBIKASH WALLET TO BANK</t>
  </si>
  <si>
    <t>60801</t>
  </si>
  <si>
    <t>AGB CASH WITHDRAWAL FROM MOBIKASH AGENT</t>
  </si>
  <si>
    <t>60803</t>
  </si>
  <si>
    <t>AGB CASH WITHDRAWAL FROM BANK TO MOBIKASH WALLET</t>
  </si>
  <si>
    <t>63800</t>
  </si>
  <si>
    <t>AGB CASH DEPOSIT AT MOBIKASH AGENT CHARGE</t>
  </si>
  <si>
    <t>63801</t>
  </si>
  <si>
    <t>AGB CASH WITHDRAWAL FROM MOBIKASH AGENT CHARGE</t>
  </si>
  <si>
    <t>63802</t>
  </si>
  <si>
    <t>AGB CASH DEPOSIT FROM MOBIKASH WALLET TO BANK CHAR</t>
  </si>
  <si>
    <t>46049</t>
  </si>
  <si>
    <t>IB 10 PCNT EXCISE DUTY ON ITAX/NPG TRANSFER TXN</t>
  </si>
  <si>
    <t>40049</t>
  </si>
  <si>
    <t>IB - ITAX/NPG TRANSFER TRANSACTION</t>
  </si>
  <si>
    <t>43049</t>
  </si>
  <si>
    <t>IB - COMMISSION ON ITAX/NPG TRANSFER TRANSACTION</t>
  </si>
  <si>
    <t>CTS/ INWARD CLEARING - CHEQUE</t>
  </si>
  <si>
    <t>0034 - CROSS ROAD</t>
  </si>
  <si>
    <t>0035 - NANYUKI</t>
  </si>
  <si>
    <t>44752</t>
  </si>
  <si>
    <t>AUTO REVERSAL OUTWARD PESALINK CARD PAYMENT</t>
  </si>
  <si>
    <t>46750</t>
  </si>
  <si>
    <t>OUTWARD PESALINK ACCOUNT PAYMENT EXCISE DUTY</t>
  </si>
  <si>
    <t>46751</t>
  </si>
  <si>
    <t>OUTWARD PESALINK PHONE PAYMENT EXCISE DUTY</t>
  </si>
  <si>
    <t>46752</t>
  </si>
  <si>
    <t>OUTWARD PESALINK CARD PAYMENT EXCISE DUTY</t>
  </si>
  <si>
    <t>50750</t>
  </si>
  <si>
    <t>OUTWARD PESALINK ACCOUNT PAYMENT</t>
  </si>
  <si>
    <t>50751</t>
  </si>
  <si>
    <t>OUTWARD PESALINK PHONE PAYMENT</t>
  </si>
  <si>
    <t>50752</t>
  </si>
  <si>
    <t>OUTWARD PESALINK CARD PAYAMENT</t>
  </si>
  <si>
    <t>53750</t>
  </si>
  <si>
    <t>OUTWARD PESALINK ACCOUNT PAYMENT CHARGE</t>
  </si>
  <si>
    <t>53751</t>
  </si>
  <si>
    <t>OUTWARD PESALINK PHONE PAYMENT CHARGE</t>
  </si>
  <si>
    <t>63807</t>
  </si>
  <si>
    <t>CHARGE ON CASH WITHDRAWAL BY CUSTOMER</t>
  </si>
  <si>
    <t>63809</t>
  </si>
  <si>
    <t>CHARGE ON CASH DEPOSIT TO ACCOUNT</t>
  </si>
  <si>
    <t>63810</t>
  </si>
  <si>
    <t>CHARGE ON KPLC BILL PAYMENT</t>
  </si>
  <si>
    <t>63811</t>
  </si>
  <si>
    <t>CHARGE ON NRB WATER BILL PAYMENT</t>
  </si>
  <si>
    <t>63812</t>
  </si>
  <si>
    <t>CHARGE ON DSTV BILL PAYMENT</t>
  </si>
  <si>
    <t>63813</t>
  </si>
  <si>
    <t>CHARGE ON GOTV BILL PAYMENT</t>
  </si>
  <si>
    <t>63814</t>
  </si>
  <si>
    <t>CHARGE ON ZUKU BILL PAYMENT</t>
  </si>
  <si>
    <t>63815</t>
  </si>
  <si>
    <t>CHARGE ON JAMII TELKOM BILL PAYMENT</t>
  </si>
  <si>
    <t>64808</t>
  </si>
  <si>
    <t>CHARGE ON CASH WITHDRAWAL REVERSAL AT AGENT</t>
  </si>
  <si>
    <t>66806</t>
  </si>
  <si>
    <t>10% EXCISE DUTY ON CASHWITHDRAWAL AT AGENT</t>
  </si>
  <si>
    <t>66807</t>
  </si>
  <si>
    <t>10% EXCISE DUTY ON CASHWITHDRAWAL BY CUSTOMER</t>
  </si>
  <si>
    <t>66809</t>
  </si>
  <si>
    <t>10% EXCISE DUTY ON CASH DEPOSIT TO ACCOUNT</t>
  </si>
  <si>
    <t>66810</t>
  </si>
  <si>
    <t>10% EXCISE DUTY ON KPLC BILL PAYMENT</t>
  </si>
  <si>
    <t>66811</t>
  </si>
  <si>
    <t>10% EXCISE DUTY ON NRB WATER BILL PAYMENT</t>
  </si>
  <si>
    <t>66812</t>
  </si>
  <si>
    <t>10% EXCISE DUTY ON DSTV BILL PAYMENT</t>
  </si>
  <si>
    <t>66813</t>
  </si>
  <si>
    <t>10% EXCISE DUTY ON GOTV BILL PAYMENT</t>
  </si>
  <si>
    <t>66814</t>
  </si>
  <si>
    <t>10% EXCISE DUTY ON ZUKU BILL PAYMENT</t>
  </si>
  <si>
    <t>66815</t>
  </si>
  <si>
    <t>10% EXCISE DUTY ON JAMII TELKOM BILL PAYMENT</t>
  </si>
  <si>
    <t>00750</t>
  </si>
  <si>
    <t>00751</t>
  </si>
  <si>
    <t>00752</t>
  </si>
  <si>
    <t>00753</t>
  </si>
  <si>
    <t>INWARD PESALINK ACCOUNT PAYMENT</t>
  </si>
  <si>
    <t>00754</t>
  </si>
  <si>
    <t>INWARD PESALINK PHONE PAYMENT</t>
  </si>
  <si>
    <t>00755</t>
  </si>
  <si>
    <t>INWARD PESALINK CARD PAYAMENT</t>
  </si>
  <si>
    <t>03750</t>
  </si>
  <si>
    <t>03751</t>
  </si>
  <si>
    <t>03752</t>
  </si>
  <si>
    <t>OUTWARD PESALINK CARD PAYMENT CHARGE</t>
  </si>
  <si>
    <t>34303</t>
  </si>
  <si>
    <t>MASTERCARD WITHDRAWAL DOMESTIC REVERSAL</t>
  </si>
  <si>
    <t>34299</t>
  </si>
  <si>
    <t>INM ATM WITHDRAWAL MANUAL REVERSAL</t>
  </si>
  <si>
    <t>14550</t>
  </si>
  <si>
    <t>DEBIT CARD POS MANUAL REVERSAL</t>
  </si>
  <si>
    <t>30303</t>
  </si>
  <si>
    <t>CASH MASTERCARD WITHDRAWAL DOMESTIC</t>
  </si>
  <si>
    <t>33303</t>
  </si>
  <si>
    <t>MASTERCARD WITHDRAWAL DOMESTIC CHARGE</t>
  </si>
  <si>
    <t>36303</t>
  </si>
  <si>
    <t>MASTERCARD WITHDRAWAL DOMESTIC CHARGE EXCISE DUTY</t>
  </si>
  <si>
    <t>30304</t>
  </si>
  <si>
    <t>CASH MASTERCARD WITHDRAWAL INTERNATIONAL</t>
  </si>
  <si>
    <t>33304</t>
  </si>
  <si>
    <t>MASTERCARD WITHDRAWAL INTERNATIONAL CHARGE</t>
  </si>
  <si>
    <t>36304</t>
  </si>
  <si>
    <t>MASTERCARD WITHDRAWAL INTERNATIONAL CHARGE EXCISE</t>
  </si>
  <si>
    <t>34304</t>
  </si>
  <si>
    <t>MASTERCARD WITHDRAWAL INTERNATIONAL REVERSAL</t>
  </si>
  <si>
    <t>33305</t>
  </si>
  <si>
    <t>CARD ISSUANCE CHARGE</t>
  </si>
  <si>
    <t>36305</t>
  </si>
  <si>
    <t>CARD ISSUANCE CHARGE EXCISE DUTY</t>
  </si>
  <si>
    <t>34305</t>
  </si>
  <si>
    <t>CARD ISSUANCE  CHARGE REVERSAL</t>
  </si>
  <si>
    <t>33306</t>
  </si>
  <si>
    <t>CARD REPLACEMENT CHARGE</t>
  </si>
  <si>
    <t>36306</t>
  </si>
  <si>
    <t>CARD REPLACEMENT CHARGE EXCISE DUTY</t>
  </si>
  <si>
    <t>34306</t>
  </si>
  <si>
    <t>CARD REPLACEMENT CHARGE REVERSAL</t>
  </si>
  <si>
    <t>0031 - GATEWAY MALL</t>
  </si>
  <si>
    <t>50485</t>
  </si>
  <si>
    <t>STAR TIMES  UTILITY PAYMENT</t>
  </si>
  <si>
    <t>53485</t>
  </si>
  <si>
    <t>STAR TIMES UTILITY PAYMENT CHARGE</t>
  </si>
  <si>
    <t>56485</t>
  </si>
  <si>
    <t>STAR TIMES  UTILITY PAYMENT EXCISE DUTY</t>
  </si>
  <si>
    <t>54485</t>
  </si>
  <si>
    <t>STAR TIMES  UTILITY PAYMENT AUTO REVERSAL</t>
  </si>
  <si>
    <t>04485</t>
  </si>
  <si>
    <t>STAR TIMES  UTILITY PAYMENT MANUAL REVERSAL</t>
  </si>
  <si>
    <t>8099</t>
  </si>
  <si>
    <t>CASH MANAGEMENT SERVICE DEPOSIT</t>
  </si>
  <si>
    <t>CASH MANAGEMENT SERVICE WITHDRAWAL</t>
  </si>
  <si>
    <t>50484</t>
  </si>
  <si>
    <t>MBC ORANGE POSTPAID UTILITY</t>
  </si>
  <si>
    <t>53484</t>
  </si>
  <si>
    <t>MBC CHARGE FOR ORANGE POSTPAID UTILITY</t>
  </si>
  <si>
    <t>56484</t>
  </si>
  <si>
    <t>MBC EXCISE DUTY FOR ORANGE POSTPAID UTILITY CHRG</t>
  </si>
  <si>
    <t>8131</t>
  </si>
  <si>
    <t>CC_DEBT RECOVERY UNIT</t>
  </si>
  <si>
    <t>26122</t>
  </si>
  <si>
    <t>EXCISE DUTY ON REPAIR CHARGE</t>
  </si>
  <si>
    <t>53752</t>
  </si>
  <si>
    <t>54750</t>
  </si>
  <si>
    <t>AUTO REVERSAL OUTWARD PESALINK ACCOUNT PAYMENT</t>
  </si>
  <si>
    <t>54751</t>
  </si>
  <si>
    <t>AUTO REVERSAL OUTWARD PESALINK PHONE PAYMENT</t>
  </si>
  <si>
    <t>54752</t>
  </si>
  <si>
    <t>56750</t>
  </si>
  <si>
    <t>56751</t>
  </si>
  <si>
    <t>56752</t>
  </si>
  <si>
    <t>94750</t>
  </si>
  <si>
    <t>94751</t>
  </si>
  <si>
    <t>94752</t>
  </si>
  <si>
    <t>94753</t>
  </si>
  <si>
    <t>AUTO REVERSAL INWARD PESALINK ACCOUNT PAYMENT</t>
  </si>
  <si>
    <t>94754</t>
  </si>
  <si>
    <t>AUTO REVERSAL INWARD PESALINK PHONE PAYMENT</t>
  </si>
  <si>
    <t>94755</t>
  </si>
  <si>
    <t>AUTO REVERSAL INWARD PESALINK CARD PAYMENT</t>
  </si>
  <si>
    <t>56480</t>
  </si>
  <si>
    <t>EXCISE DUTY FOR JAMII TELCOM UTILITY PAYMENT</t>
  </si>
  <si>
    <t>50480</t>
  </si>
  <si>
    <t>JAMII TELCOM UTILITY PAYMENT</t>
  </si>
  <si>
    <t>53480</t>
  </si>
  <si>
    <t>CHARGES FOR JAMII TELCOM UTILITY PAYMENT</t>
  </si>
  <si>
    <t>0029 - LUNGA LUNGA</t>
  </si>
  <si>
    <t>0030 - YAYA CENTRE</t>
  </si>
  <si>
    <t>03650</t>
  </si>
  <si>
    <t>COMMITMENT FEES ON DEMAND LOAN</t>
  </si>
  <si>
    <t>06650</t>
  </si>
  <si>
    <t>EXCISE DUTY ON COMMITMENT FEES ON DEMAND LOAN</t>
  </si>
  <si>
    <t>03651</t>
  </si>
  <si>
    <t>COMMITMENT FEES ON HIRE PURCHASE</t>
  </si>
  <si>
    <t>06651</t>
  </si>
  <si>
    <t>EXCISE DUTY ON COMMITMENT FEES ON HIRE PURCHASE</t>
  </si>
  <si>
    <t>50029</t>
  </si>
  <si>
    <t>MBC SMART COLLECTION TRANSACTION</t>
  </si>
  <si>
    <t>53029</t>
  </si>
  <si>
    <t>MBC, CHARGE FOR SMART COLLECTION TRANSACTION</t>
  </si>
  <si>
    <t>56029</t>
  </si>
  <si>
    <t>MBC, EXCISE DUTY FOR SMART COLLECTION TRANSACTION</t>
  </si>
  <si>
    <t>0044 - KISUMU GIRO</t>
  </si>
  <si>
    <t>06862</t>
  </si>
  <si>
    <t>EXCISE DUTY REFUND FOR ICLICK SALARY CONCESSION</t>
  </si>
  <si>
    <t>03652</t>
  </si>
  <si>
    <t>COMMITMENT FEES ON OVERDRAFT</t>
  </si>
  <si>
    <t>06652</t>
  </si>
  <si>
    <t>EXCISE DUTY ON COMMITMENT FEES ON OVERDRAFT</t>
  </si>
  <si>
    <t>03657</t>
  </si>
  <si>
    <t>COMMITMENT FEE OTHERS</t>
  </si>
  <si>
    <t>06657</t>
  </si>
  <si>
    <t>EXCISE DUTY ON COMMITMENT FEE OTHERS</t>
  </si>
  <si>
    <t>03653</t>
  </si>
  <si>
    <t>COMMITMENT FEES ON TERM LOAN</t>
  </si>
  <si>
    <t>06653</t>
  </si>
  <si>
    <t>EXCISE DUTY ON COMMITMENT FEES ON TERM LOAN</t>
  </si>
  <si>
    <t>03654</t>
  </si>
  <si>
    <t>COMMITMENT FEES ON TEMPORARY OVERDRAFT</t>
  </si>
  <si>
    <t>06654</t>
  </si>
  <si>
    <t>EXCISE DUTY COMMITMENT FEES ON TEMPORARY OVERDRAFT</t>
  </si>
  <si>
    <t>03655</t>
  </si>
  <si>
    <t>HOME LOAN PROCESSING FEE</t>
  </si>
  <si>
    <t>06655</t>
  </si>
  <si>
    <t>EXCISE DUTY ON HOME LOAN PROCESSING FEE</t>
  </si>
  <si>
    <t>03656</t>
  </si>
  <si>
    <t>OPTION FEES</t>
  </si>
  <si>
    <t>06656</t>
  </si>
  <si>
    <t>EXCISE DUTY ON OPTION FEES</t>
  </si>
  <si>
    <t>03753</t>
  </si>
  <si>
    <t>INWARD PESALINK ACCOUNT PAYMENT CHARGE</t>
  </si>
  <si>
    <t>03754</t>
  </si>
  <si>
    <t>INWARD PESALINK PHONE PAYMENT CHARGE</t>
  </si>
  <si>
    <t>03755</t>
  </si>
  <si>
    <t>INWARD PESALINK CARD PAYMENT CHARGE</t>
  </si>
  <si>
    <t>04750</t>
  </si>
  <si>
    <t>MANUAL REVERSAL OUTWARD PESALINK ACCOUNT PAYMENT</t>
  </si>
  <si>
    <t>04751</t>
  </si>
  <si>
    <t>MANUAL REVERSAL OUTWARD PESALINK PHONE PAYMENT</t>
  </si>
  <si>
    <t>04752</t>
  </si>
  <si>
    <t>MANUAL REVERSAL OUTWARD PESALINK CARD PAYMENT</t>
  </si>
  <si>
    <t>04753</t>
  </si>
  <si>
    <t>MANUAL REVERSAL INWARD PESALINK ACCOUNT PAYMENT</t>
  </si>
  <si>
    <t>04754</t>
  </si>
  <si>
    <t>MANUAL REVERSAL INWARD PESALINK PHONE PAYMENT</t>
  </si>
  <si>
    <t>04755</t>
  </si>
  <si>
    <t>MANUAL REVERSAL INWARD PESALINK CARD PAYMENT</t>
  </si>
  <si>
    <t>06750</t>
  </si>
  <si>
    <t>06751</t>
  </si>
  <si>
    <t>06752</t>
  </si>
  <si>
    <t>06753</t>
  </si>
  <si>
    <t>INWARD PESALINK ACCOUNT PAYMENT EXCISE DUTY</t>
  </si>
  <si>
    <t>06754</t>
  </si>
  <si>
    <t>INWARD PESALINK PHONE PAYMENT EXCISE DUTY</t>
  </si>
  <si>
    <t>06755</t>
  </si>
  <si>
    <t>INWARD PESALINK CARD PAYMENT EXCISE DUTY</t>
  </si>
  <si>
    <t>40750</t>
  </si>
  <si>
    <t>40751</t>
  </si>
  <si>
    <t>40752</t>
  </si>
  <si>
    <t>43751</t>
  </si>
  <si>
    <t>43752</t>
  </si>
  <si>
    <t>44750</t>
  </si>
  <si>
    <t>44751</t>
  </si>
  <si>
    <t>04800</t>
  </si>
  <si>
    <t>REVERSAL OF  MOBIKASH CASH DEPOSIT</t>
  </si>
  <si>
    <t>04801</t>
  </si>
  <si>
    <t>REVERSAL OF  MOBIKASH CASH WITHDRAWAL</t>
  </si>
  <si>
    <t>04804</t>
  </si>
  <si>
    <t>REVERSAL OF  MOBIKASH COMMISSION</t>
  </si>
  <si>
    <t>04817</t>
  </si>
  <si>
    <t>REVERSAL OF AIRTIME PURCHASE FOR  AIRTEL</t>
  </si>
  <si>
    <t>04818</t>
  </si>
  <si>
    <t>REVERSAL OF AIRTIME PURCHASE FOR  ORANGE</t>
  </si>
  <si>
    <t>04816</t>
  </si>
  <si>
    <t>REVERSAL OF AIRTIME PURCHASE FOR SAFARICOM</t>
  </si>
  <si>
    <t>04812</t>
  </si>
  <si>
    <t>REVERSAL OF BILL PAYMENT FOR DSTV</t>
  </si>
  <si>
    <t>04813</t>
  </si>
  <si>
    <t>REVERSAL OF BILL PAYMENT FOR GOTV</t>
  </si>
  <si>
    <t>04815</t>
  </si>
  <si>
    <t>REVERSAL OF BILL PAYMENT FOR JAMII TELKOM</t>
  </si>
  <si>
    <t>04810</t>
  </si>
  <si>
    <t>REVERSAL OF BILL PAYMENT FOR KPLC</t>
  </si>
  <si>
    <t>04811</t>
  </si>
  <si>
    <t>REVERSAL OF BILL PAYMENT FOR NRB WATER</t>
  </si>
  <si>
    <t>04814</t>
  </si>
  <si>
    <t>REVERSAL OF BILL PAYMENT FOR ZUKU</t>
  </si>
  <si>
    <t>04809</t>
  </si>
  <si>
    <t>REVERSAL OF CASH DEPOSIT TO ACCOUNT</t>
  </si>
  <si>
    <t>04807</t>
  </si>
  <si>
    <t>REVERSAL OF CASH WITHDRAWAL FROM TRANSIT ACCOUNT</t>
  </si>
  <si>
    <t>04806</t>
  </si>
  <si>
    <t>REVERSAL OF CASH WITHDRAWAL FROM AGENT</t>
  </si>
  <si>
    <t>0036 - SPRING VALLEY</t>
  </si>
  <si>
    <t>0037 - MERU</t>
  </si>
  <si>
    <t>0038 - ELDAMA PARK</t>
  </si>
  <si>
    <t>039</t>
  </si>
  <si>
    <t>0039 - RIDGE COURT</t>
  </si>
  <si>
    <t>0040 - DUNGA ROAD</t>
  </si>
  <si>
    <t>0039 - BANDA STREET</t>
  </si>
  <si>
    <t>0041 - RIDGE COURT</t>
  </si>
  <si>
    <t>0042 - BANDARI PLAZA</t>
  </si>
  <si>
    <t>0043 - MOMBASA, MOI AVENUE</t>
  </si>
  <si>
    <t>50975</t>
  </si>
  <si>
    <t>MBC/ONLINE BUSINESS CLUB PURCHASE</t>
  </si>
  <si>
    <t>50976</t>
  </si>
  <si>
    <t>MBC/M-PESA ONLINE BUSINESS CLUB PURCHASE</t>
  </si>
  <si>
    <t>54323</t>
  </si>
  <si>
    <t>MBC TOPUP_ORANGE AUTO REVERSAL</t>
  </si>
  <si>
    <t>54320</t>
  </si>
  <si>
    <t>MBC TOPUP_SAF AUTO REVERSAL</t>
  </si>
  <si>
    <t>54479</t>
  </si>
  <si>
    <t>MBC KPLC POST PAID AUTO REVERSAL</t>
  </si>
  <si>
    <t>54321</t>
  </si>
  <si>
    <t>MBC TOPUP_AIRTEL AUTO REVERSAL</t>
  </si>
  <si>
    <t>54476</t>
  </si>
  <si>
    <t>MBC KPLC PREPAID PAID AUTO REVERSAL</t>
  </si>
  <si>
    <t>54475</t>
  </si>
  <si>
    <t>54477</t>
  </si>
  <si>
    <t>MBC ZUKU AUTO REVERSAL</t>
  </si>
  <si>
    <t>54482</t>
  </si>
  <si>
    <t>MBC AIRTEL AUTO REVERSAL</t>
  </si>
  <si>
    <t>54478</t>
  </si>
  <si>
    <t>MBC GOTV AUTO REVERSAL</t>
  </si>
  <si>
    <t>54483</t>
  </si>
  <si>
    <t>MBC NAIROBI WATER AUTO REVERSAL</t>
  </si>
  <si>
    <t>54480</t>
  </si>
  <si>
    <t>MBC JAMII TELECOM AUTO REVERSAL</t>
  </si>
  <si>
    <t>46044</t>
  </si>
  <si>
    <t>IB EXCISE DUTY ON STOP PAYMENT CHARGE</t>
  </si>
  <si>
    <t>0033 - MILELE MALL</t>
  </si>
  <si>
    <t>30057</t>
  </si>
  <si>
    <t>LCY CASH DEPOSIT MACHINE</t>
  </si>
  <si>
    <t>0032 - GARDEN CITY MALL</t>
  </si>
  <si>
    <t>8011</t>
  </si>
  <si>
    <t>CC_BOARD OF DIRECTORS</t>
  </si>
  <si>
    <t>8012</t>
  </si>
  <si>
    <t>CC_EXECUTIVE DIRECTOR</t>
  </si>
  <si>
    <t>8013</t>
  </si>
  <si>
    <t>CC_SPECIAL DUTIES</t>
  </si>
  <si>
    <t>8014</t>
  </si>
  <si>
    <t>CC_CEO</t>
  </si>
  <si>
    <t>8015</t>
  </si>
  <si>
    <t>CC_CSP</t>
  </si>
  <si>
    <t>8016</t>
  </si>
  <si>
    <t>CC_PROJECTS</t>
  </si>
  <si>
    <t>8041</t>
  </si>
  <si>
    <t>CC_HEAD OF BUSINESS DEVELOPMENT</t>
  </si>
  <si>
    <t>8042</t>
  </si>
  <si>
    <t>8043</t>
  </si>
  <si>
    <t>8091</t>
  </si>
  <si>
    <t>CC_HEAD OF BUSINESS SUPPORT</t>
  </si>
  <si>
    <t>8092</t>
  </si>
  <si>
    <t>CENTRAL CASH MANAGEMENT</t>
  </si>
  <si>
    <t>8093</t>
  </si>
  <si>
    <t>HEAD OF ALTERNATE CHANNELS</t>
  </si>
  <si>
    <t>8094</t>
  </si>
  <si>
    <t>CC_CENTRAL ACCOUNT OPENING</t>
  </si>
  <si>
    <t>8095</t>
  </si>
  <si>
    <t>CC_CLEARING</t>
  </si>
  <si>
    <t>8096</t>
  </si>
  <si>
    <t>CC_FUNDS TRANSFER</t>
  </si>
  <si>
    <t>8132</t>
  </si>
  <si>
    <t>CC_RISK &amp; COMPLIANCE</t>
  </si>
  <si>
    <t>8133</t>
  </si>
  <si>
    <t>CREDIT CORPORATE</t>
  </si>
  <si>
    <t>8134</t>
  </si>
  <si>
    <t>CC_LEGAL</t>
  </si>
  <si>
    <t>8600</t>
  </si>
  <si>
    <t>CHIEF FINANCE OFFICE</t>
  </si>
  <si>
    <t>8097</t>
  </si>
  <si>
    <t>CC_DEPOSITS &amp; IMS</t>
  </si>
  <si>
    <t>8098</t>
  </si>
  <si>
    <t>CC_SETTLEMENTS</t>
  </si>
  <si>
    <t>8101</t>
  </si>
  <si>
    <t>CC_PROCUREMENT</t>
  </si>
  <si>
    <t>8102</t>
  </si>
  <si>
    <t>CC_SECURITY</t>
  </si>
  <si>
    <t>33049</t>
  </si>
  <si>
    <t>COMMISSION ON ITAX/NPG TRF TXN THROUGH CARDS</t>
  </si>
  <si>
    <t>36049</t>
  </si>
  <si>
    <t>EXCISE DUTY ON ITAX/NPG TRF TXN THROUGH CARDS</t>
  </si>
  <si>
    <t>30049</t>
  </si>
  <si>
    <t>ITAX/NPG TRANSFER TRANSACTION THROUGH CARDS</t>
  </si>
  <si>
    <t>8200</t>
  </si>
  <si>
    <t>MANAGEMENT ACCOUNTING</t>
  </si>
  <si>
    <t>8201</t>
  </si>
  <si>
    <t>TRANSFORMATION OFFICE</t>
  </si>
  <si>
    <t>8202</t>
  </si>
  <si>
    <t>GERMAN DESK</t>
  </si>
  <si>
    <t>8203</t>
  </si>
  <si>
    <t>BRANCH NETWORKS</t>
  </si>
  <si>
    <t>8204</t>
  </si>
  <si>
    <t>CUSTOMER SERVICE DELIVERY</t>
  </si>
  <si>
    <t>8205</t>
  </si>
  <si>
    <t>HEAD OF PREMIUM &amp; BUSINESS BANKING</t>
  </si>
  <si>
    <t>8206</t>
  </si>
  <si>
    <t>E- COMMERCE</t>
  </si>
  <si>
    <t>8207</t>
  </si>
  <si>
    <t>CONTROLS RIGOR</t>
  </si>
  <si>
    <t>04049</t>
  </si>
  <si>
    <t>REVERSAL I-TAX CHARGES</t>
  </si>
  <si>
    <t>04450</t>
  </si>
  <si>
    <t>MOBILE MONEY - MPESA (B2C)</t>
  </si>
  <si>
    <t>04451</t>
  </si>
  <si>
    <t>MOBILE MONEY - MPESA (C2B)</t>
  </si>
  <si>
    <t>04452</t>
  </si>
  <si>
    <t>MOBILE MONEY - MPESA PAYBILL</t>
  </si>
  <si>
    <t>04460</t>
  </si>
  <si>
    <t>SMS ALERT</t>
  </si>
  <si>
    <t>04461</t>
  </si>
  <si>
    <t>ACCOUNT SUMMARY</t>
  </si>
  <si>
    <t>04462</t>
  </si>
  <si>
    <t>LOAN DETAILS</t>
  </si>
  <si>
    <t>04463</t>
  </si>
  <si>
    <t>FIXED DEPOSIT DETAILS</t>
  </si>
  <si>
    <t>04475</t>
  </si>
  <si>
    <t>DSTV UTILITY PAYMENT</t>
  </si>
  <si>
    <t>04476</t>
  </si>
  <si>
    <t>KPLC PREPAYMENT UTILITY PAYMENT</t>
  </si>
  <si>
    <t>04477</t>
  </si>
  <si>
    <t>ZUKU UTILITY PAYMENT</t>
  </si>
  <si>
    <t>04478</t>
  </si>
  <si>
    <t>GOTV UTILITY PAYMENT</t>
  </si>
  <si>
    <t>04479</t>
  </si>
  <si>
    <t>KPLC POSTPAID UTILITY PAYMENT</t>
  </si>
  <si>
    <t>04480</t>
  </si>
  <si>
    <t>JAMII TELKOM UTILITY PAYMENT</t>
  </si>
  <si>
    <t>04481</t>
  </si>
  <si>
    <t>SAFARICOM POSTPAID PAYMENT</t>
  </si>
  <si>
    <t>04482</t>
  </si>
  <si>
    <t>AIRTEL POSTPAID PAYMENT</t>
  </si>
  <si>
    <t>04483</t>
  </si>
  <si>
    <t>NAIROBI WATER UTILITY PAYMENT</t>
  </si>
  <si>
    <t>30058</t>
  </si>
  <si>
    <t>FCY CASH DEPOSIT MACHINE</t>
  </si>
  <si>
    <t>50900</t>
  </si>
  <si>
    <t>BA/PERSONAL ACCIDENT COVER PURCHASE</t>
  </si>
  <si>
    <t>50901</t>
  </si>
  <si>
    <t>BA/CHILD EDUCATION POLICY PURCHASE</t>
  </si>
  <si>
    <t>50902</t>
  </si>
  <si>
    <t>BA/MAISHA AMREF COVER PURCHASE</t>
  </si>
  <si>
    <t>50903</t>
  </si>
  <si>
    <t>BA/I&amp;M TRAVEL GUARD PURCHASE</t>
  </si>
  <si>
    <t>50904</t>
  </si>
  <si>
    <t>BA/MALAIKA MOTOR INSURANCE PURCHASE</t>
  </si>
  <si>
    <t>60830</t>
  </si>
  <si>
    <t>KENSWITCH_POSTBANK CASHWITHDRAWAL</t>
  </si>
  <si>
    <t>63830</t>
  </si>
  <si>
    <t>KENSWITCH_POSTBANK CASH WITHDRAWAL CHARGE</t>
  </si>
  <si>
    <t>66830</t>
  </si>
  <si>
    <t>KENSWITCH_POSTBANK CASHWITHDRAWAL EXCISE DUTY</t>
  </si>
  <si>
    <t>60831</t>
  </si>
  <si>
    <t>KENSWITCH_POSTBANK CASH DEPOSIT</t>
  </si>
  <si>
    <t>64830</t>
  </si>
  <si>
    <t>REVERSAL OF KENSWITCH_POSTBANK CASHWITHDRAWAL</t>
  </si>
  <si>
    <t>64831</t>
  </si>
  <si>
    <t>REVERSAL OF KENSWITCH_POSTBANK CASH DEPOSIT</t>
  </si>
  <si>
    <t>RECURRING DEPOSIT STANDING INSTRUCTION</t>
  </si>
  <si>
    <t>00500</t>
  </si>
  <si>
    <t>IMS COUPON PAYMENT</t>
  </si>
  <si>
    <t>00501</t>
  </si>
  <si>
    <t>00502</t>
  </si>
  <si>
    <t>IMS FIXED COMMERCIAL PAPER PURCHASES</t>
  </si>
  <si>
    <t>00503</t>
  </si>
  <si>
    <t>IMS FIXED COMMERCIAL PAPER SALES</t>
  </si>
  <si>
    <t>00504</t>
  </si>
  <si>
    <t>IMS FLOATING COMMERCIAL PAPER PURCHASES</t>
  </si>
  <si>
    <t>00505</t>
  </si>
  <si>
    <t>IMS FLOATING COMMERCIAL PAPER SALES</t>
  </si>
  <si>
    <t>00506</t>
  </si>
  <si>
    <t>IMS FIXED CORPORATE BOND PURCHASES</t>
  </si>
  <si>
    <t>00507</t>
  </si>
  <si>
    <t>IMS FIXED CORPORATE BOND SALES</t>
  </si>
  <si>
    <t>00508</t>
  </si>
  <si>
    <t>IMS FLOATING CORPORATE BOND PURCHASES</t>
  </si>
  <si>
    <t>IMS FLOATING CORPORATE BOND SALES</t>
  </si>
  <si>
    <t>00510</t>
  </si>
  <si>
    <t>IMS FIXED TREASURY BOND PURCHASES</t>
  </si>
  <si>
    <t>00511</t>
  </si>
  <si>
    <t>IMS FIXED TREASURY BOND SALES</t>
  </si>
  <si>
    <t>00512</t>
  </si>
  <si>
    <t>IMS FLOATING TREASURY BOND PURCHASES</t>
  </si>
  <si>
    <t>00513</t>
  </si>
  <si>
    <t>IMS FLOATING TREASURY BOND SALES</t>
  </si>
  <si>
    <t>00514</t>
  </si>
  <si>
    <t>IMS STOCK PURCHASES</t>
  </si>
  <si>
    <t>00515</t>
  </si>
  <si>
    <t>IMS STOCK SALES</t>
  </si>
  <si>
    <t>00516</t>
  </si>
  <si>
    <t>IMS TIME DEPOSIT PURCHASES</t>
  </si>
  <si>
    <t>00517</t>
  </si>
  <si>
    <t>IMS TIME DEPOSIT SALES</t>
  </si>
  <si>
    <t>00518</t>
  </si>
  <si>
    <t>IMS TREASURY BILL PURCHASES</t>
  </si>
  <si>
    <t>00519</t>
  </si>
  <si>
    <t>IMS TREASURY BILL SALES</t>
  </si>
  <si>
    <t>DEPOSIT INITIATION</t>
  </si>
  <si>
    <t>04802</t>
  </si>
  <si>
    <t>REVERSAL OF  FUNDS TRANSFER FROM MOBIKASH</t>
  </si>
  <si>
    <t>04803</t>
  </si>
  <si>
    <t>REVERSAL OF  FUNDS TRANSFER TO MOBIKASH</t>
  </si>
  <si>
    <t>vw_rct for lookup values</t>
  </si>
  <si>
    <t>Discussed with LOS team and for the respective values they will provide view to bank CRM.</t>
  </si>
  <si>
    <t>Kishen made changes to the IDR by providing the products which won't require manual closure.</t>
  </si>
  <si>
    <t>The last payment received is not present in LOS.</t>
  </si>
  <si>
    <t>Pradeep</t>
  </si>
  <si>
    <t>Finacle confirmed that bank CRM will be interacting with Finacle 7 instead of Finacle 10 as they don't have the appropriate structure. The requirement document for finacle 10 is still in progress.</t>
  </si>
  <si>
    <t>Kelvin/Christine</t>
  </si>
  <si>
    <t>Omnichannel handles the mobile and Internet banking.</t>
  </si>
  <si>
    <t>Kedar</t>
  </si>
  <si>
    <t>The generation of leads will be happen in bank CRM through a web service which CRM will expose to Omnichannel. Omnichannel will call this service of CRM and a lead will be created with Lead ID and the RM will then perform action on the lead and lifecycle will carry on as usual process.</t>
  </si>
  <si>
    <t>The generation of lead can occur in two ways:
1. Omnichannel will call CRM service and CRM will create the lead and further lead life cycle will be carried by RM. Yhis will be One way.
2. Omnichannel will call CRM service and CRM will create the lead and CRM will send back the lead ID to Omnichannel.
Bank need to decide which approach to follow.</t>
  </si>
  <si>
    <t>Kedar/Bank</t>
  </si>
  <si>
    <t>For Customer 360, the Cash Management values will be fetched from the Omnichannel.
Two sections are required from the product house of the Cash management.
1. Customer Details
2. Monthly Reported
Omnichannel to discuss which fields are available from the list and can be retained in bank CRM.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</si>
</sst>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quot;Rs.&quot;\ * #,##0.00_ ;_ &quot;Rs.&quot;\ * \-#,##0.00_ ;_ &quot;Rs.&quot;\ * &quot;-&quot;??_ ;_ @_ "/>
    <numFmt numFmtId="165" formatCode="000"/>
    <numFmt numFmtId="166" formatCode="mm/dd/yyyy\ hh:mm:ss"/>
  </numFmts>
  <fonts count="97" x14ac:knownFonts="1">
    <font>
      <sz val="11"/>
      <color theme="1"/>
      <name val="Calibri"/>
      <family val="2"/>
      <scheme val="minor"/>
    </font>
    <font>
      <b/>
      <sz val="11"/>
      <color theme="1"/>
      <name val="Calibri"/>
      <family val="2"/>
      <scheme val="minor"/>
    </font>
    <font>
      <b/>
      <sz val="11"/>
      <color theme="0"/>
      <name val="Calibri"/>
      <family val="2"/>
      <scheme val="minor"/>
    </font>
    <font>
      <sz val="11"/>
      <color rgb="FFFF0000"/>
      <name val="Calibri"/>
      <family val="2"/>
      <scheme val="minor"/>
    </font>
    <font>
      <u/>
      <sz val="11"/>
      <color theme="10"/>
      <name val="Calibri"/>
      <family val="2"/>
      <scheme val="minor"/>
    </font>
    <font>
      <sz val="12"/>
      <color theme="1"/>
      <name val="Times New Roman"/>
      <family val="1"/>
    </font>
    <font>
      <sz val="11"/>
      <color rgb="FF000000"/>
      <name val="Arial"/>
      <family val="2"/>
    </font>
    <font>
      <b/>
      <sz val="12"/>
      <color theme="1"/>
      <name val="Times New Roman"/>
      <family val="1"/>
    </font>
    <font>
      <b/>
      <u/>
      <sz val="11"/>
      <color rgb="FF000000"/>
      <name val="Arial"/>
      <family val="2"/>
    </font>
    <font>
      <sz val="10"/>
      <color theme="1"/>
      <name val="Times New Roman"/>
      <family val="1"/>
    </font>
    <font>
      <u/>
      <sz val="12"/>
      <color theme="1"/>
      <name val="Times New Roman"/>
      <family val="1"/>
    </font>
    <font>
      <sz val="11"/>
      <color theme="1"/>
      <name val="Calibri"/>
      <family val="2"/>
    </font>
    <font>
      <strike/>
      <sz val="11"/>
      <color theme="1"/>
      <name val="Calibri"/>
      <family val="2"/>
      <scheme val="minor"/>
    </font>
    <font>
      <b/>
      <sz val="8"/>
      <name val="Trebuchet MS"/>
      <family val="2"/>
    </font>
    <font>
      <b/>
      <sz val="9"/>
      <color theme="1"/>
      <name val="Calibri"/>
      <family val="2"/>
    </font>
    <font>
      <b/>
      <sz val="9"/>
      <color theme="1"/>
      <name val="Calibri"/>
      <family val="2"/>
      <scheme val="minor"/>
    </font>
    <font>
      <sz val="9"/>
      <color rgb="FF000000"/>
      <name val="Calibri"/>
      <family val="2"/>
    </font>
    <font>
      <sz val="9"/>
      <color theme="1"/>
      <name val="Calibri"/>
      <family val="2"/>
    </font>
    <font>
      <sz val="9"/>
      <color rgb="FFFF0000"/>
      <name val="Calibri"/>
      <family val="2"/>
    </font>
    <font>
      <sz val="9"/>
      <color theme="1"/>
      <name val="Calibri"/>
      <family val="2"/>
      <scheme val="minor"/>
    </font>
    <font>
      <sz val="10"/>
      <color theme="1"/>
      <name val="Calibri"/>
      <family val="2"/>
      <scheme val="minor"/>
    </font>
    <font>
      <sz val="9"/>
      <name val="Calibri"/>
      <family val="2"/>
      <scheme val="minor"/>
    </font>
    <font>
      <sz val="9"/>
      <color rgb="FF0000CC"/>
      <name val="Calibri"/>
      <family val="2"/>
      <scheme val="minor"/>
    </font>
    <font>
      <sz val="9"/>
      <color rgb="FFFF0000"/>
      <name val="Calibri"/>
      <family val="2"/>
      <scheme val="minor"/>
    </font>
    <font>
      <sz val="10"/>
      <color rgb="FF000000"/>
      <name val="Calibri"/>
      <family val="2"/>
      <scheme val="minor"/>
    </font>
    <font>
      <sz val="11"/>
      <name val="Calibri"/>
      <family val="2"/>
      <scheme val="minor"/>
    </font>
    <font>
      <sz val="11"/>
      <color rgb="FF000000"/>
      <name val="Calibri"/>
      <family val="2"/>
    </font>
    <font>
      <sz val="11"/>
      <color rgb="FF1F4E79"/>
      <name val="Calibri"/>
      <family val="2"/>
    </font>
    <font>
      <sz val="11"/>
      <color rgb="FF1F497D"/>
      <name val="Calibri"/>
      <family val="2"/>
      <scheme val="minor"/>
    </font>
    <font>
      <sz val="7"/>
      <color rgb="FF1F497D"/>
      <name val="Times New Roman"/>
      <family val="1"/>
    </font>
    <font>
      <sz val="11"/>
      <color theme="1"/>
      <name val="Arial"/>
      <family val="2"/>
    </font>
    <font>
      <sz val="11"/>
      <color indexed="8"/>
      <name val="Calibri"/>
      <family val="2"/>
      <charset val="1"/>
    </font>
    <font>
      <b/>
      <sz val="10"/>
      <color indexed="8"/>
      <name val="Verdana"/>
      <family val="2"/>
      <charset val="1"/>
    </font>
    <font>
      <b/>
      <sz val="10"/>
      <name val="Verdana"/>
      <family val="2"/>
      <charset val="1"/>
    </font>
    <font>
      <b/>
      <sz val="10"/>
      <name val="Arial"/>
      <family val="2"/>
    </font>
    <font>
      <sz val="10"/>
      <color rgb="FF00B050"/>
      <name val="Arial"/>
      <family val="2"/>
    </font>
    <font>
      <sz val="10"/>
      <color rgb="FF0070C0"/>
      <name val="Arial"/>
      <family val="2"/>
    </font>
    <font>
      <sz val="10"/>
      <name val="Arial"/>
      <family val="2"/>
    </font>
    <font>
      <sz val="11"/>
      <color rgb="FF000000"/>
      <name val="Calibri"/>
      <family val="2"/>
      <charset val="1"/>
    </font>
    <font>
      <b/>
      <sz val="10"/>
      <color rgb="FF000000"/>
      <name val="Verdana"/>
      <family val="2"/>
      <charset val="1"/>
    </font>
    <font>
      <b/>
      <sz val="10"/>
      <color rgb="FFFFFFFF"/>
      <name val="Arial"/>
      <family val="2"/>
    </font>
    <font>
      <sz val="10"/>
      <color rgb="FFE26B0A"/>
      <name val="Arial"/>
      <family val="2"/>
    </font>
    <font>
      <b/>
      <sz val="11"/>
      <color rgb="FF000000"/>
      <name val="Calibri"/>
      <family val="2"/>
    </font>
    <font>
      <b/>
      <sz val="9"/>
      <color rgb="FF000000"/>
      <name val="Tahoma"/>
      <family val="2"/>
    </font>
    <font>
      <sz val="9"/>
      <color rgb="FF000000"/>
      <name val="Tahoma"/>
      <family val="2"/>
    </font>
    <font>
      <b/>
      <sz val="10"/>
      <color rgb="FFFF0000"/>
      <name val="Verdana"/>
      <family val="2"/>
      <charset val="1"/>
    </font>
    <font>
      <sz val="10"/>
      <name val="Verdana"/>
      <family val="2"/>
      <charset val="1"/>
    </font>
    <font>
      <sz val="10"/>
      <color rgb="FF92D050"/>
      <name val="Verdana"/>
      <family val="2"/>
      <charset val="1"/>
    </font>
    <font>
      <sz val="10"/>
      <color rgb="FF92D050"/>
      <name val="Arial"/>
      <family val="2"/>
    </font>
    <font>
      <sz val="10"/>
      <color rgb="FF92D050"/>
      <name val="Verdana"/>
      <family val="2"/>
    </font>
    <font>
      <sz val="11"/>
      <color rgb="FF92D050"/>
      <name val="Calibri"/>
      <family val="2"/>
    </font>
    <font>
      <sz val="10"/>
      <color rgb="FF000000"/>
      <name val="Verdana"/>
      <family val="2"/>
    </font>
    <font>
      <sz val="10"/>
      <color theme="1"/>
      <name val="Verdana"/>
      <family val="2"/>
    </font>
    <font>
      <sz val="10"/>
      <color rgb="FFFF0000"/>
      <name val="Verdana"/>
      <family val="2"/>
    </font>
    <font>
      <sz val="11"/>
      <name val="Calibri"/>
      <family val="2"/>
    </font>
    <font>
      <sz val="10"/>
      <name val="Arial"/>
      <family val="2"/>
      <charset val="1"/>
    </font>
    <font>
      <sz val="10"/>
      <color rgb="FF000000"/>
      <name val="Arial"/>
      <family val="2"/>
    </font>
    <font>
      <b/>
      <sz val="10"/>
      <color rgb="FF000000"/>
      <name val="Verdana"/>
      <family val="2"/>
    </font>
    <font>
      <sz val="7"/>
      <color rgb="FF000000"/>
      <name val="Times New Roman"/>
      <family val="1"/>
    </font>
    <font>
      <sz val="11"/>
      <color rgb="FFFF0000"/>
      <name val="Calibri"/>
      <family val="2"/>
    </font>
    <font>
      <sz val="11"/>
      <color theme="1"/>
      <name val="Calibri"/>
      <family val="2"/>
      <scheme val="minor"/>
    </font>
    <font>
      <sz val="12"/>
      <color theme="1"/>
      <name val="Calibri"/>
      <family val="2"/>
      <scheme val="minor"/>
    </font>
    <font>
      <sz val="11"/>
      <color rgb="FFFFFF00"/>
      <name val="Calibri"/>
      <family val="2"/>
      <scheme val="minor"/>
    </font>
    <font>
      <sz val="11"/>
      <color rgb="FF00B050"/>
      <name val="Calibri"/>
      <family val="2"/>
      <scheme val="minor"/>
    </font>
    <font>
      <b/>
      <sz val="11"/>
      <color theme="0" tint="-4.9989318521683403E-2"/>
      <name val="Calibri"/>
      <family val="2"/>
      <scheme val="minor"/>
    </font>
    <font>
      <b/>
      <sz val="9"/>
      <color indexed="81"/>
      <name val="Tahoma"/>
      <family val="2"/>
    </font>
    <font>
      <sz val="9"/>
      <color indexed="81"/>
      <name val="Tahoma"/>
      <family val="2"/>
    </font>
    <font>
      <sz val="10"/>
      <color indexed="8"/>
      <name val="Arial"/>
      <family val="2"/>
    </font>
    <font>
      <sz val="10"/>
      <color theme="1"/>
      <name val="Arial"/>
      <family val="2"/>
    </font>
    <font>
      <b/>
      <sz val="10"/>
      <color theme="1"/>
      <name val="Arial"/>
      <family val="2"/>
    </font>
    <font>
      <sz val="12"/>
      <color theme="1"/>
      <name val="Arial"/>
      <family val="2"/>
    </font>
    <font>
      <b/>
      <sz val="12"/>
      <color theme="1"/>
      <name val="Arial"/>
      <family val="2"/>
    </font>
    <font>
      <b/>
      <sz val="12"/>
      <color theme="0" tint="-4.9989318521683403E-2"/>
      <name val="Arial"/>
      <family val="2"/>
    </font>
    <font>
      <sz val="11"/>
      <name val="Arial"/>
      <family val="2"/>
    </font>
    <font>
      <sz val="11"/>
      <color theme="0"/>
      <name val="Arial"/>
      <family val="2"/>
    </font>
    <font>
      <sz val="11"/>
      <color rgb="FFFF0000"/>
      <name val="Arial"/>
      <family val="2"/>
    </font>
    <font>
      <b/>
      <sz val="10"/>
      <color indexed="8"/>
      <name val="Arial"/>
      <family val="2"/>
    </font>
    <font>
      <sz val="11"/>
      <color theme="9"/>
      <name val="Calibri"/>
      <family val="2"/>
      <scheme val="minor"/>
    </font>
    <font>
      <strike/>
      <sz val="9"/>
      <color rgb="FF000000"/>
      <name val="Calibri"/>
      <family val="2"/>
    </font>
    <font>
      <strike/>
      <sz val="9"/>
      <color rgb="FFFF0000"/>
      <name val="Calibri"/>
      <family val="2"/>
    </font>
    <font>
      <strike/>
      <sz val="9"/>
      <color theme="1"/>
      <name val="Calibri"/>
      <family val="2"/>
    </font>
    <font>
      <sz val="10"/>
      <color theme="1"/>
      <name val="Verdana"/>
      <family val="2"/>
      <charset val="1"/>
    </font>
    <font>
      <b/>
      <sz val="9"/>
      <color theme="4" tint="-0.249977111117893"/>
      <name val="Calibri"/>
      <family val="2"/>
    </font>
    <font>
      <sz val="9"/>
      <color rgb="FF000000"/>
      <name val="Calibri"/>
      <family val="2"/>
      <scheme val="minor"/>
    </font>
    <font>
      <sz val="11"/>
      <color indexed="8"/>
      <name val="Calibri"/>
      <family val="2"/>
    </font>
    <font>
      <b/>
      <sz val="14"/>
      <color indexed="9"/>
      <name val="Calibri"/>
      <family val="2"/>
    </font>
    <font>
      <b/>
      <sz val="10"/>
      <color theme="1"/>
      <name val="Verdana"/>
      <family val="2"/>
      <charset val="1"/>
    </font>
    <font>
      <b/>
      <sz val="9"/>
      <color rgb="FF000000"/>
      <name val="Calibri"/>
      <family val="2"/>
      <scheme val="minor"/>
    </font>
    <font>
      <sz val="11"/>
      <color rgb="FF3333FF"/>
      <name val="Calibri"/>
      <family val="2"/>
      <scheme val="minor"/>
    </font>
    <font>
      <b/>
      <sz val="7"/>
      <color rgb="FF000000"/>
      <name val="Times New Roman"/>
      <family val="1"/>
    </font>
    <font>
      <sz val="11"/>
      <color rgb="FF000000"/>
      <name val="Calibri"/>
      <family val="2"/>
      <scheme val="minor"/>
    </font>
    <font>
      <sz val="8"/>
      <color theme="1"/>
      <name val="Calibri"/>
      <family val="2"/>
      <scheme val="minor"/>
    </font>
    <font>
      <sz val="12"/>
      <color rgb="FF0070C0"/>
      <name val="Arial"/>
      <family val="2"/>
    </font>
    <font>
      <b/>
      <sz val="9"/>
      <color rgb="FF4F81BD"/>
      <name val="Verdana"/>
      <family val="2"/>
    </font>
    <font>
      <sz val="10"/>
      <color rgb="FFFF0000"/>
      <name val="Arial"/>
      <family val="2"/>
    </font>
    <font>
      <sz val="12"/>
      <color rgb="FFFF0000"/>
      <name val="Arial"/>
      <family val="2"/>
    </font>
    <font>
      <sz val="11"/>
      <color rgb="FF1F497D"/>
      <name val="Symbol"/>
      <family val="1"/>
      <charset val="2"/>
    </font>
  </fonts>
  <fills count="52">
    <fill>
      <patternFill patternType="none"/>
    </fill>
    <fill>
      <patternFill patternType="gray125"/>
    </fill>
    <fill>
      <patternFill patternType="solid">
        <fgColor rgb="FF3333FF"/>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indexed="47"/>
        <bgColor indexed="64"/>
      </patternFill>
    </fill>
    <fill>
      <patternFill patternType="solid">
        <fgColor indexed="43"/>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79998168889431442"/>
        <bgColor indexed="22"/>
      </patternFill>
    </fill>
    <fill>
      <patternFill patternType="solid">
        <fgColor rgb="FFF2DCDB"/>
        <bgColor rgb="FFC0C0C0"/>
      </patternFill>
    </fill>
    <fill>
      <patternFill patternType="solid">
        <fgColor rgb="FFF2DCDB"/>
        <bgColor rgb="FFBFBFBF"/>
      </patternFill>
    </fill>
    <fill>
      <patternFill patternType="solid">
        <fgColor rgb="FFFABF8F"/>
        <bgColor rgb="FF000000"/>
      </patternFill>
    </fill>
    <fill>
      <patternFill patternType="solid">
        <fgColor rgb="FF0070C0"/>
        <bgColor rgb="FF000000"/>
      </patternFill>
    </fill>
    <fill>
      <patternFill patternType="solid">
        <fgColor rgb="FFFFFFFF"/>
        <bgColor rgb="FF000000"/>
      </patternFill>
    </fill>
    <fill>
      <patternFill patternType="solid">
        <fgColor rgb="FFE26B0A"/>
        <bgColor rgb="FF000000"/>
      </patternFill>
    </fill>
    <fill>
      <patternFill patternType="solid">
        <fgColor rgb="FFDA9694"/>
        <bgColor rgb="FF000000"/>
      </patternFill>
    </fill>
    <fill>
      <patternFill patternType="solid">
        <fgColor rgb="FFFFC000"/>
        <bgColor rgb="FFC0C0C0"/>
      </patternFill>
    </fill>
    <fill>
      <patternFill patternType="solid">
        <fgColor rgb="FFFFC000"/>
        <bgColor rgb="FF000000"/>
      </patternFill>
    </fill>
    <fill>
      <patternFill patternType="solid">
        <fgColor rgb="FFFFC000"/>
        <bgColor rgb="FFBFBFBF"/>
      </patternFill>
    </fill>
    <fill>
      <patternFill patternType="solid">
        <fgColor rgb="FFC5D9F1"/>
        <bgColor rgb="FFFFFFCC"/>
      </patternFill>
    </fill>
    <fill>
      <patternFill patternType="solid">
        <fgColor rgb="FFFFFFFF"/>
        <bgColor rgb="FFFFFFCC"/>
      </patternFill>
    </fill>
    <fill>
      <patternFill patternType="solid">
        <fgColor theme="3" tint="0.79998168889431442"/>
        <bgColor indexed="64"/>
      </patternFill>
    </fill>
    <fill>
      <patternFill patternType="solid">
        <fgColor rgb="FFC5D9F1"/>
        <bgColor rgb="FF000000"/>
      </patternFill>
    </fill>
    <fill>
      <patternFill patternType="solid">
        <fgColor rgb="FFFFFF00"/>
        <bgColor rgb="FFFFFFCC"/>
      </patternFill>
    </fill>
    <fill>
      <patternFill patternType="solid">
        <fgColor rgb="FFF79646"/>
        <bgColor rgb="FF000000"/>
      </patternFill>
    </fill>
    <fill>
      <patternFill patternType="solid">
        <fgColor rgb="FFF79646"/>
        <bgColor rgb="FFFFFFCC"/>
      </patternFill>
    </fill>
    <fill>
      <patternFill patternType="solid">
        <fgColor rgb="FFBFBFBF"/>
        <bgColor rgb="FFC0C0C0"/>
      </patternFill>
    </fill>
    <fill>
      <patternFill patternType="solid">
        <fgColor rgb="FFFFFF00"/>
        <bgColor rgb="FF000000"/>
      </patternFill>
    </fill>
    <fill>
      <patternFill patternType="solid">
        <fgColor rgb="FFB4C6E7"/>
        <bgColor rgb="FF000000"/>
      </patternFill>
    </fill>
    <fill>
      <patternFill patternType="solid">
        <fgColor rgb="FFC6D9F1"/>
        <bgColor indexed="64"/>
      </patternFill>
    </fill>
    <fill>
      <patternFill patternType="solid">
        <fgColor rgb="FF9BC2E6"/>
        <bgColor rgb="FF000000"/>
      </patternFill>
    </fill>
    <fill>
      <patternFill patternType="solid">
        <fgColor rgb="FFFF00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4" tint="-0.249977111117893"/>
        <bgColor indexed="64"/>
      </patternFill>
    </fill>
    <fill>
      <patternFill patternType="solid">
        <fgColor theme="6" tint="-0.499984740745262"/>
        <bgColor indexed="64"/>
      </patternFill>
    </fill>
    <fill>
      <patternFill patternType="solid">
        <fgColor theme="9" tint="-0.249977111117893"/>
        <bgColor indexed="64"/>
      </patternFill>
    </fill>
    <fill>
      <patternFill patternType="solid">
        <fgColor indexed="22"/>
        <bgColor indexed="9"/>
      </patternFill>
    </fill>
    <fill>
      <patternFill patternType="solid">
        <fgColor theme="4" tint="0.79998168889431442"/>
        <bgColor indexed="64"/>
      </patternFill>
    </fill>
    <fill>
      <patternFill patternType="solid">
        <fgColor indexed="9"/>
        <bgColor indexed="64"/>
      </patternFill>
    </fill>
    <fill>
      <patternFill patternType="solid">
        <fgColor indexed="17"/>
        <bgColor indexed="64"/>
      </patternFill>
    </fill>
    <fill>
      <patternFill patternType="solid">
        <fgColor rgb="FF8DB3E2"/>
        <bgColor indexed="64"/>
      </patternFill>
    </fill>
    <fill>
      <patternFill patternType="solid">
        <fgColor rgb="FFB4C6E7"/>
        <bgColor indexed="64"/>
      </patternFill>
    </fill>
    <fill>
      <patternFill patternType="solid">
        <fgColor theme="8" tint="0.79998168889431442"/>
        <bgColor indexed="64"/>
      </patternFill>
    </fill>
  </fills>
  <borders count="6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bottom style="medium">
        <color indexed="64"/>
      </bottom>
      <diagonal/>
    </border>
    <border>
      <left style="double">
        <color indexed="64"/>
      </left>
      <right style="medium">
        <color indexed="64"/>
      </right>
      <top/>
      <bottom style="medium">
        <color indexed="64"/>
      </bottom>
      <diagonal/>
    </border>
    <border>
      <left style="double">
        <color indexed="64"/>
      </left>
      <right style="medium">
        <color indexed="64"/>
      </right>
      <top/>
      <bottom/>
      <diagonal/>
    </border>
    <border>
      <left/>
      <right style="medium">
        <color indexed="64"/>
      </right>
      <top/>
      <bottom style="medium">
        <color indexed="64"/>
      </bottom>
      <diagonal/>
    </border>
    <border>
      <left/>
      <right style="double">
        <color indexed="64"/>
      </right>
      <top/>
      <bottom style="medium">
        <color indexed="64"/>
      </bottom>
      <diagonal/>
    </border>
    <border>
      <left style="double">
        <color indexed="64"/>
      </left>
      <right style="medium">
        <color indexed="64"/>
      </right>
      <top/>
      <bottom style="double">
        <color indexed="64"/>
      </bottom>
      <diagonal/>
    </border>
    <border>
      <left/>
      <right style="double">
        <color indexed="64"/>
      </right>
      <top/>
      <bottom style="double">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bottom/>
      <diagonal/>
    </border>
    <border>
      <left style="medium">
        <color indexed="64"/>
      </left>
      <right style="medium">
        <color indexed="64"/>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style="thick">
        <color indexed="64"/>
      </right>
      <top style="thin">
        <color indexed="64"/>
      </top>
      <bottom style="thick">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bottom style="thin">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style="thick">
        <color indexed="64"/>
      </top>
      <bottom style="thick">
        <color indexed="64"/>
      </bottom>
      <diagonal/>
    </border>
    <border>
      <left/>
      <right style="medium">
        <color indexed="64"/>
      </right>
      <top style="medium">
        <color indexed="64"/>
      </top>
      <bottom style="thick">
        <color indexed="64"/>
      </bottom>
      <diagonal/>
    </border>
    <border>
      <left style="medium">
        <color indexed="64"/>
      </left>
      <right/>
      <top style="medium">
        <color indexed="64"/>
      </top>
      <bottom style="thick">
        <color indexed="64"/>
      </bottom>
      <diagonal/>
    </border>
    <border>
      <left style="thick">
        <color indexed="64"/>
      </left>
      <right style="thick">
        <color indexed="64"/>
      </right>
      <top/>
      <bottom/>
      <diagonal/>
    </border>
    <border>
      <left style="thin">
        <color indexed="0"/>
      </left>
      <right style="thin">
        <color indexed="0"/>
      </right>
      <top style="thin">
        <color indexed="0"/>
      </top>
      <bottom style="thin">
        <color indexed="0"/>
      </bottom>
      <diagonal/>
    </border>
    <border>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s>
  <cellStyleXfs count="10">
    <xf numFmtId="0" fontId="0" fillId="0" borderId="0"/>
    <xf numFmtId="0" fontId="4" fillId="0" borderId="0" applyNumberFormat="0" applyFill="0" applyBorder="0" applyAlignment="0" applyProtection="0"/>
    <xf numFmtId="0" fontId="31" fillId="0" borderId="0"/>
    <xf numFmtId="0" fontId="31" fillId="0" borderId="0"/>
    <xf numFmtId="0" fontId="38" fillId="0" borderId="0"/>
    <xf numFmtId="0" fontId="55" fillId="0" borderId="0"/>
    <xf numFmtId="0" fontId="37" fillId="0" borderId="0"/>
    <xf numFmtId="164" fontId="60" fillId="0" borderId="0" applyFont="0" applyFill="0" applyBorder="0" applyAlignment="0" applyProtection="0"/>
    <xf numFmtId="0" fontId="67" fillId="0" borderId="64" applyBorder="0"/>
    <xf numFmtId="0" fontId="84" fillId="0" borderId="0">
      <alignment vertical="center"/>
    </xf>
  </cellStyleXfs>
  <cellXfs count="840">
    <xf numFmtId="0" fontId="0" fillId="0" borderId="0" xfId="0"/>
    <xf numFmtId="0" fontId="0" fillId="0" borderId="0" xfId="0" applyAlignment="1">
      <alignment wrapText="1"/>
    </xf>
    <xf numFmtId="0" fontId="1" fillId="0" borderId="1" xfId="0" applyFont="1" applyBorder="1"/>
    <xf numFmtId="0" fontId="0" fillId="0" borderId="1" xfId="0" applyBorder="1"/>
    <xf numFmtId="0" fontId="0" fillId="0" borderId="2" xfId="0" applyFill="1" applyBorder="1" applyAlignment="1">
      <alignment wrapText="1"/>
    </xf>
    <xf numFmtId="15" fontId="0" fillId="0" borderId="1" xfId="0" applyNumberFormat="1" applyBorder="1"/>
    <xf numFmtId="0" fontId="1" fillId="0" borderId="0" xfId="0" applyFont="1"/>
    <xf numFmtId="16" fontId="1" fillId="0" borderId="0" xfId="0" applyNumberFormat="1" applyFont="1"/>
    <xf numFmtId="0" fontId="0" fillId="3" borderId="0" xfId="0" applyFill="1"/>
    <xf numFmtId="16" fontId="0" fillId="3" borderId="0" xfId="0" applyNumberFormat="1" applyFill="1"/>
    <xf numFmtId="16" fontId="0" fillId="0" borderId="0" xfId="0" applyNumberFormat="1"/>
    <xf numFmtId="0" fontId="0" fillId="4" borderId="0" xfId="0" applyFill="1"/>
    <xf numFmtId="0" fontId="1" fillId="5" borderId="0" xfId="0" applyFont="1" applyFill="1"/>
    <xf numFmtId="0" fontId="0" fillId="6" borderId="0" xfId="0" applyFill="1"/>
    <xf numFmtId="0" fontId="4" fillId="0" borderId="0" xfId="1"/>
    <xf numFmtId="0" fontId="0" fillId="0" borderId="3" xfId="0" applyBorder="1"/>
    <xf numFmtId="0" fontId="0" fillId="0" borderId="4" xfId="0" applyBorder="1"/>
    <xf numFmtId="0" fontId="1" fillId="0" borderId="4" xfId="0" applyFont="1" applyBorder="1"/>
    <xf numFmtId="0" fontId="0" fillId="0" borderId="5" xfId="0" applyBorder="1"/>
    <xf numFmtId="0" fontId="0" fillId="0" borderId="6" xfId="0" applyBorder="1"/>
    <xf numFmtId="0" fontId="0" fillId="0" borderId="0" xfId="0" applyBorder="1"/>
    <xf numFmtId="0" fontId="0" fillId="0" borderId="7" xfId="0" applyBorder="1"/>
    <xf numFmtId="0" fontId="1" fillId="0" borderId="0" xfId="0" applyFont="1" applyBorder="1"/>
    <xf numFmtId="0" fontId="3" fillId="0" borderId="7" xfId="0" applyFont="1" applyBorder="1"/>
    <xf numFmtId="0" fontId="0" fillId="0" borderId="8" xfId="0" applyBorder="1"/>
    <xf numFmtId="0" fontId="0" fillId="0" borderId="9" xfId="0" applyBorder="1"/>
    <xf numFmtId="0" fontId="0" fillId="0" borderId="10" xfId="0" applyBorder="1"/>
    <xf numFmtId="0" fontId="3" fillId="0" borderId="4" xfId="0" applyFont="1" applyBorder="1"/>
    <xf numFmtId="0" fontId="6" fillId="0" borderId="0" xfId="0" applyFont="1" applyAlignment="1">
      <alignment vertical="center"/>
    </xf>
    <xf numFmtId="0" fontId="8" fillId="0" borderId="0" xfId="0" applyFont="1" applyAlignment="1">
      <alignment vertical="center"/>
    </xf>
    <xf numFmtId="0" fontId="5" fillId="0" borderId="0" xfId="0" applyFont="1" applyAlignment="1">
      <alignment vertical="center" wrapText="1"/>
    </xf>
    <xf numFmtId="0" fontId="5" fillId="0" borderId="11" xfId="0" applyFont="1" applyBorder="1" applyAlignment="1">
      <alignment vertical="center" wrapText="1"/>
    </xf>
    <xf numFmtId="0" fontId="7" fillId="0" borderId="0" xfId="0" applyFont="1" applyAlignment="1">
      <alignment vertical="center" wrapText="1"/>
    </xf>
    <xf numFmtId="0" fontId="9" fillId="0" borderId="14" xfId="0" applyFont="1" applyBorder="1" applyAlignment="1">
      <alignment vertical="center" wrapText="1"/>
    </xf>
    <xf numFmtId="0" fontId="5" fillId="0" borderId="15" xfId="0" applyFont="1" applyBorder="1" applyAlignment="1">
      <alignment vertical="center" wrapText="1"/>
    </xf>
    <xf numFmtId="0" fontId="9" fillId="0" borderId="12" xfId="0" applyFont="1" applyBorder="1" applyAlignment="1">
      <alignment vertical="center" wrapText="1"/>
    </xf>
    <xf numFmtId="0" fontId="7" fillId="0" borderId="12" xfId="0" applyFont="1" applyBorder="1" applyAlignment="1">
      <alignment vertical="center" wrapText="1"/>
    </xf>
    <xf numFmtId="0" fontId="9" fillId="0" borderId="16" xfId="0" applyFont="1" applyBorder="1" applyAlignment="1">
      <alignment vertical="center" wrapText="1"/>
    </xf>
    <xf numFmtId="0" fontId="10" fillId="0" borderId="17" xfId="0" applyFont="1" applyBorder="1" applyAlignment="1">
      <alignment vertical="center" wrapText="1"/>
    </xf>
    <xf numFmtId="0" fontId="13" fillId="7" borderId="0" xfId="0" applyNumberFormat="1" applyFont="1" applyFill="1"/>
    <xf numFmtId="0" fontId="13" fillId="8" borderId="0" xfId="0" applyNumberFormat="1" applyFont="1" applyFill="1"/>
    <xf numFmtId="0" fontId="13" fillId="8" borderId="0" xfId="0" applyFont="1" applyFill="1"/>
    <xf numFmtId="0" fontId="13" fillId="0" borderId="0" xfId="0" applyNumberFormat="1" applyFont="1"/>
    <xf numFmtId="0" fontId="0" fillId="0" borderId="0" xfId="0" applyNumberFormat="1"/>
    <xf numFmtId="0" fontId="13" fillId="0" borderId="0" xfId="0" applyNumberFormat="1" applyFont="1" applyFill="1"/>
    <xf numFmtId="0" fontId="13" fillId="0" borderId="0" xfId="0" applyFont="1" applyFill="1"/>
    <xf numFmtId="0" fontId="13" fillId="0" borderId="0" xfId="0" applyFont="1"/>
    <xf numFmtId="0" fontId="0" fillId="0" borderId="1" xfId="0" applyFill="1" applyBorder="1"/>
    <xf numFmtId="0" fontId="0" fillId="0" borderId="1" xfId="0" applyFill="1" applyBorder="1" applyAlignment="1">
      <alignment wrapText="1"/>
    </xf>
    <xf numFmtId="0" fontId="14" fillId="5" borderId="1" xfId="0" applyFont="1" applyFill="1" applyBorder="1" applyAlignment="1">
      <alignment vertical="center" wrapText="1"/>
    </xf>
    <xf numFmtId="0" fontId="15" fillId="5" borderId="1" xfId="0" applyFont="1" applyFill="1" applyBorder="1" applyAlignment="1">
      <alignment wrapText="1"/>
    </xf>
    <xf numFmtId="0" fontId="16" fillId="9" borderId="1" xfId="0" applyFont="1" applyFill="1" applyBorder="1" applyAlignment="1">
      <alignment vertical="center"/>
    </xf>
    <xf numFmtId="0" fontId="17" fillId="9" borderId="1" xfId="0" applyFont="1" applyFill="1" applyBorder="1" applyAlignment="1">
      <alignment vertical="center" wrapText="1"/>
    </xf>
    <xf numFmtId="0" fontId="16" fillId="9" borderId="1" xfId="0" applyFont="1" applyFill="1" applyBorder="1" applyAlignment="1">
      <alignment vertical="center" wrapText="1"/>
    </xf>
    <xf numFmtId="0" fontId="0" fillId="0" borderId="0" xfId="0" applyAlignment="1"/>
    <xf numFmtId="0" fontId="18" fillId="9" borderId="1" xfId="0" applyFont="1" applyFill="1" applyBorder="1" applyAlignment="1">
      <alignment vertical="center"/>
    </xf>
    <xf numFmtId="0" fontId="18" fillId="9" borderId="1" xfId="0" applyFont="1" applyFill="1" applyBorder="1" applyAlignment="1">
      <alignment vertical="center" wrapText="1"/>
    </xf>
    <xf numFmtId="0" fontId="17" fillId="9" borderId="1" xfId="0" applyFont="1" applyFill="1" applyBorder="1" applyAlignment="1">
      <alignment vertical="center"/>
    </xf>
    <xf numFmtId="0" fontId="0" fillId="0" borderId="0" xfId="0" applyFont="1" applyAlignment="1"/>
    <xf numFmtId="0" fontId="0" fillId="9" borderId="1" xfId="0" applyFont="1" applyFill="1" applyBorder="1"/>
    <xf numFmtId="0" fontId="3" fillId="9" borderId="1" xfId="0" applyFont="1" applyFill="1" applyBorder="1"/>
    <xf numFmtId="0" fontId="0" fillId="9" borderId="1" xfId="0" applyFill="1" applyBorder="1"/>
    <xf numFmtId="0" fontId="19" fillId="9" borderId="1" xfId="0" applyFont="1" applyFill="1" applyBorder="1" applyAlignment="1">
      <alignment vertical="top" wrapText="1"/>
    </xf>
    <xf numFmtId="0" fontId="19" fillId="9" borderId="1" xfId="0" applyFont="1" applyFill="1" applyBorder="1" applyAlignment="1">
      <alignment vertical="center" wrapText="1"/>
    </xf>
    <xf numFmtId="0" fontId="20" fillId="9" borderId="1" xfId="0" applyFont="1" applyFill="1" applyBorder="1" applyAlignment="1">
      <alignment vertical="top" wrapText="1"/>
    </xf>
    <xf numFmtId="0" fontId="19" fillId="10" borderId="1" xfId="0" applyFont="1" applyFill="1" applyBorder="1" applyAlignment="1">
      <alignment vertical="center" wrapText="1"/>
    </xf>
    <xf numFmtId="0" fontId="19" fillId="9" borderId="1" xfId="0" applyFont="1" applyFill="1" applyBorder="1" applyAlignment="1">
      <alignment horizontal="left" wrapText="1"/>
    </xf>
    <xf numFmtId="0" fontId="21" fillId="9" borderId="1" xfId="0" applyFont="1" applyFill="1" applyBorder="1" applyAlignment="1">
      <alignment vertical="center" wrapText="1"/>
    </xf>
    <xf numFmtId="0" fontId="19" fillId="11" borderId="1" xfId="0" applyFont="1" applyFill="1" applyBorder="1"/>
    <xf numFmtId="0" fontId="0" fillId="11" borderId="1" xfId="0" applyFill="1" applyBorder="1"/>
    <xf numFmtId="0" fontId="19" fillId="11" borderId="1" xfId="0" applyFont="1" applyFill="1" applyBorder="1" applyAlignment="1">
      <alignment wrapText="1"/>
    </xf>
    <xf numFmtId="0" fontId="19" fillId="10" borderId="1" xfId="0" applyFont="1" applyFill="1" applyBorder="1" applyAlignment="1">
      <alignment wrapText="1"/>
    </xf>
    <xf numFmtId="0" fontId="19" fillId="11" borderId="1" xfId="0" applyFont="1" applyFill="1" applyBorder="1" applyAlignment="1"/>
    <xf numFmtId="0" fontId="21" fillId="11" borderId="1" xfId="0" applyFont="1" applyFill="1" applyBorder="1" applyAlignment="1">
      <alignment vertical="center" wrapText="1"/>
    </xf>
    <xf numFmtId="0" fontId="19" fillId="11" borderId="1" xfId="0" applyFont="1" applyFill="1" applyBorder="1" applyAlignment="1">
      <alignment vertical="center" wrapText="1"/>
    </xf>
    <xf numFmtId="0" fontId="0" fillId="11" borderId="1" xfId="0" applyFill="1" applyBorder="1" applyAlignment="1"/>
    <xf numFmtId="0" fontId="24" fillId="0" borderId="1" xfId="0" applyFont="1" applyBorder="1"/>
    <xf numFmtId="0" fontId="0" fillId="9" borderId="1" xfId="0" applyFill="1" applyBorder="1" applyAlignment="1">
      <alignment wrapText="1"/>
    </xf>
    <xf numFmtId="0" fontId="0" fillId="0" borderId="1" xfId="0" applyFill="1" applyBorder="1" applyAlignment="1">
      <alignment horizontal="left" wrapText="1"/>
    </xf>
    <xf numFmtId="0" fontId="0" fillId="0" borderId="1" xfId="0" applyBorder="1" applyAlignment="1">
      <alignment horizontal="left" wrapText="1"/>
    </xf>
    <xf numFmtId="0" fontId="0" fillId="0" borderId="0" xfId="0"/>
    <xf numFmtId="0" fontId="0" fillId="0" borderId="1" xfId="0" applyBorder="1" applyAlignment="1">
      <alignment wrapText="1"/>
    </xf>
    <xf numFmtId="0" fontId="0" fillId="0" borderId="0" xfId="0"/>
    <xf numFmtId="0" fontId="0" fillId="0" borderId="1" xfId="0" applyBorder="1"/>
    <xf numFmtId="0" fontId="0" fillId="0" borderId="1" xfId="0" applyBorder="1" applyAlignment="1">
      <alignment vertical="top" wrapText="1"/>
    </xf>
    <xf numFmtId="14" fontId="0" fillId="0" borderId="1" xfId="0" applyNumberFormat="1" applyBorder="1" applyAlignment="1">
      <alignment wrapText="1"/>
    </xf>
    <xf numFmtId="0" fontId="28" fillId="0" borderId="1" xfId="0" applyFont="1" applyBorder="1" applyAlignment="1">
      <alignment horizontal="left" vertical="center" wrapText="1"/>
    </xf>
    <xf numFmtId="0" fontId="2" fillId="2" borderId="2" xfId="0" applyFont="1" applyFill="1" applyBorder="1" applyAlignment="1">
      <alignment horizontal="center" wrapText="1"/>
    </xf>
    <xf numFmtId="0" fontId="0" fillId="0" borderId="1" xfId="0" applyFill="1" applyBorder="1" applyAlignment="1">
      <alignment vertical="top" wrapText="1"/>
    </xf>
    <xf numFmtId="0" fontId="26" fillId="0" borderId="1" xfId="0" applyFont="1" applyBorder="1" applyAlignment="1">
      <alignment horizontal="right" vertical="center" wrapText="1"/>
    </xf>
    <xf numFmtId="0" fontId="26" fillId="0" borderId="1" xfId="0" applyFont="1" applyBorder="1" applyAlignment="1">
      <alignment vertical="center" wrapText="1"/>
    </xf>
    <xf numFmtId="0" fontId="26" fillId="0" borderId="1" xfId="0" applyFont="1" applyFill="1" applyBorder="1" applyAlignment="1">
      <alignment vertical="center"/>
    </xf>
    <xf numFmtId="0" fontId="27" fillId="0" borderId="1" xfId="0" applyFont="1" applyBorder="1" applyAlignment="1">
      <alignment vertical="center" wrapText="1"/>
    </xf>
    <xf numFmtId="0" fontId="0" fillId="4" borderId="1" xfId="0" applyFill="1" applyBorder="1" applyAlignment="1">
      <alignment vertical="top" wrapText="1"/>
    </xf>
    <xf numFmtId="0" fontId="25" fillId="0" borderId="1" xfId="0" applyFont="1" applyBorder="1" applyAlignment="1">
      <alignment vertical="top" wrapText="1"/>
    </xf>
    <xf numFmtId="0" fontId="26" fillId="0" borderId="1" xfId="0" applyFont="1" applyBorder="1" applyAlignment="1">
      <alignment vertical="center"/>
    </xf>
    <xf numFmtId="0" fontId="0" fillId="0" borderId="1" xfId="0" applyBorder="1" applyAlignment="1">
      <alignment vertical="center" wrapText="1"/>
    </xf>
    <xf numFmtId="0" fontId="0" fillId="0" borderId="1" xfId="0" applyBorder="1" applyAlignment="1">
      <alignment horizontal="center" vertical="center"/>
    </xf>
    <xf numFmtId="0" fontId="30" fillId="4" borderId="1" xfId="0" applyFont="1" applyFill="1" applyBorder="1" applyAlignment="1">
      <alignment vertical="top"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vertical="center" wrapText="1"/>
    </xf>
    <xf numFmtId="0" fontId="35" fillId="0" borderId="1" xfId="0" applyFont="1" applyFill="1" applyBorder="1" applyAlignment="1" applyProtection="1">
      <alignment horizontal="left" vertical="center" wrapText="1"/>
    </xf>
    <xf numFmtId="0" fontId="37" fillId="0" borderId="1" xfId="0" applyFont="1" applyFill="1" applyBorder="1" applyAlignment="1" applyProtection="1">
      <alignment vertical="center" wrapText="1"/>
    </xf>
    <xf numFmtId="0" fontId="35" fillId="0" borderId="1" xfId="0" applyFont="1" applyFill="1" applyBorder="1" applyAlignment="1" applyProtection="1">
      <alignment vertical="center" wrapText="1"/>
    </xf>
    <xf numFmtId="0" fontId="39" fillId="13" borderId="26" xfId="2" applyFont="1" applyFill="1" applyBorder="1" applyAlignment="1">
      <alignment horizontal="center" vertical="center" wrapText="1"/>
    </xf>
    <xf numFmtId="0" fontId="39" fillId="13" borderId="1" xfId="2" applyFont="1" applyFill="1" applyBorder="1" applyAlignment="1">
      <alignment horizontal="center" vertical="center" wrapText="1"/>
    </xf>
    <xf numFmtId="0" fontId="33" fillId="13" borderId="1" xfId="2" applyFont="1" applyFill="1" applyBorder="1" applyAlignment="1">
      <alignment horizontal="center" vertical="center" wrapText="1"/>
    </xf>
    <xf numFmtId="0" fontId="33" fillId="13" borderId="1" xfId="2" applyFont="1" applyFill="1" applyBorder="1" applyAlignment="1">
      <alignment horizontal="left" vertical="center" wrapText="1"/>
    </xf>
    <xf numFmtId="0" fontId="39" fillId="14" borderId="1" xfId="3" applyNumberFormat="1" applyFont="1" applyFill="1" applyBorder="1" applyAlignment="1">
      <alignment horizontal="center" vertical="center" wrapText="1"/>
    </xf>
    <xf numFmtId="0" fontId="37" fillId="0" borderId="0" xfId="0" applyFont="1" applyFill="1" applyBorder="1"/>
    <xf numFmtId="0" fontId="35" fillId="17" borderId="1" xfId="0" applyFont="1" applyFill="1" applyBorder="1" applyAlignment="1" applyProtection="1">
      <alignment horizontal="left" vertical="center" wrapText="1"/>
    </xf>
    <xf numFmtId="0" fontId="37" fillId="0" borderId="1" xfId="0" applyFont="1" applyFill="1" applyBorder="1"/>
    <xf numFmtId="0" fontId="37" fillId="0" borderId="1" xfId="0" applyFont="1" applyFill="1" applyBorder="1" applyAlignment="1">
      <alignment horizontal="left"/>
    </xf>
    <xf numFmtId="0" fontId="35" fillId="18" borderId="1" xfId="0" applyFont="1" applyFill="1" applyBorder="1" applyAlignment="1" applyProtection="1">
      <alignment horizontal="left" vertical="center" wrapText="1"/>
    </xf>
    <xf numFmtId="0" fontId="37" fillId="18" borderId="1" xfId="0" applyFont="1" applyFill="1" applyBorder="1"/>
    <xf numFmtId="0" fontId="37" fillId="0" borderId="1" xfId="0" applyFont="1" applyFill="1" applyBorder="1" applyAlignment="1">
      <alignment wrapText="1"/>
    </xf>
    <xf numFmtId="0" fontId="37" fillId="17" borderId="1" xfId="0" applyFont="1" applyFill="1" applyBorder="1" applyAlignment="1" applyProtection="1">
      <alignment horizontal="left" vertical="center" wrapText="1"/>
    </xf>
    <xf numFmtId="0" fontId="37" fillId="0" borderId="1" xfId="0" applyFont="1" applyFill="1" applyBorder="1" applyAlignment="1"/>
    <xf numFmtId="0" fontId="37" fillId="0" borderId="1" xfId="0" applyFont="1" applyFill="1" applyBorder="1" applyAlignment="1" applyProtection="1">
      <alignment horizontal="left" vertical="center" wrapText="1"/>
    </xf>
    <xf numFmtId="0" fontId="37" fillId="18" borderId="1" xfId="0" applyFont="1" applyFill="1" applyBorder="1" applyAlignment="1">
      <alignment wrapText="1"/>
    </xf>
    <xf numFmtId="0" fontId="41" fillId="0" borderId="1" xfId="0" applyFont="1" applyFill="1" applyBorder="1"/>
    <xf numFmtId="0" fontId="36" fillId="0" borderId="1" xfId="0" applyFont="1" applyFill="1" applyBorder="1" applyAlignment="1" applyProtection="1">
      <alignment horizontal="left" vertical="center" wrapText="1"/>
    </xf>
    <xf numFmtId="0" fontId="37" fillId="16" borderId="1" xfId="0" applyFont="1" applyFill="1" applyBorder="1" applyAlignment="1">
      <alignment wrapText="1"/>
    </xf>
    <xf numFmtId="0" fontId="33" fillId="12" borderId="1" xfId="2" applyFont="1" applyFill="1" applyBorder="1" applyAlignment="1">
      <alignment horizontal="center" vertical="center"/>
    </xf>
    <xf numFmtId="0" fontId="32" fillId="12" borderId="1" xfId="2" applyFont="1" applyFill="1" applyBorder="1" applyAlignment="1">
      <alignment horizontal="center" vertical="center"/>
    </xf>
    <xf numFmtId="0" fontId="26" fillId="0" borderId="1" xfId="0" applyFont="1" applyFill="1" applyBorder="1" applyAlignment="1"/>
    <xf numFmtId="0" fontId="49" fillId="0" borderId="1" xfId="0" applyFont="1" applyFill="1" applyBorder="1" applyAlignment="1">
      <alignment vertical="center" wrapText="1"/>
    </xf>
    <xf numFmtId="0" fontId="50" fillId="0" borderId="1" xfId="0" applyFont="1" applyFill="1" applyBorder="1" applyAlignment="1"/>
    <xf numFmtId="0" fontId="51" fillId="0" borderId="1" xfId="0" applyFont="1" applyFill="1" applyBorder="1" applyAlignment="1">
      <alignment vertical="center" wrapText="1"/>
    </xf>
    <xf numFmtId="0" fontId="0" fillId="0" borderId="0" xfId="0" applyAlignment="1">
      <alignment horizontal="center"/>
    </xf>
    <xf numFmtId="0" fontId="33" fillId="13" borderId="1" xfId="2" applyFont="1" applyFill="1" applyBorder="1" applyAlignment="1">
      <alignment horizontal="center" vertical="center"/>
    </xf>
    <xf numFmtId="0" fontId="39" fillId="13" borderId="1" xfId="2" applyFont="1" applyFill="1" applyBorder="1" applyAlignment="1">
      <alignment horizontal="center" vertical="center"/>
    </xf>
    <xf numFmtId="0" fontId="39" fillId="14" borderId="1" xfId="3" applyNumberFormat="1" applyFont="1" applyFill="1" applyBorder="1" applyAlignment="1">
      <alignment horizontal="center" vertical="center"/>
    </xf>
    <xf numFmtId="0" fontId="45" fillId="20" borderId="5" xfId="2" applyFont="1" applyFill="1" applyBorder="1" applyAlignment="1">
      <alignment horizontal="center" vertical="center"/>
    </xf>
    <xf numFmtId="0" fontId="45" fillId="20" borderId="1" xfId="2" applyFont="1" applyFill="1" applyBorder="1" applyAlignment="1">
      <alignment horizontal="center" vertical="center"/>
    </xf>
    <xf numFmtId="0" fontId="46" fillId="21" borderId="1" xfId="4" applyFont="1" applyFill="1" applyBorder="1" applyAlignment="1">
      <alignment horizontal="left" vertical="center"/>
    </xf>
    <xf numFmtId="0" fontId="45" fillId="22" borderId="1" xfId="3" applyNumberFormat="1" applyFont="1" applyFill="1" applyBorder="1" applyAlignment="1">
      <alignment horizontal="center" vertical="center"/>
    </xf>
    <xf numFmtId="0" fontId="45" fillId="20" borderId="27" xfId="2" applyFont="1" applyFill="1" applyBorder="1" applyAlignment="1">
      <alignment horizontal="left" vertical="center" wrapText="1"/>
    </xf>
    <xf numFmtId="0" fontId="47" fillId="24" borderId="1" xfId="4" applyFont="1" applyFill="1" applyBorder="1" applyAlignment="1">
      <alignment horizontal="left" vertical="center"/>
    </xf>
    <xf numFmtId="0" fontId="48" fillId="0" borderId="1" xfId="0" applyFont="1" applyFill="1" applyBorder="1" applyAlignment="1">
      <alignment vertical="center"/>
    </xf>
    <xf numFmtId="0" fontId="37" fillId="0" borderId="1" xfId="0" applyFont="1" applyFill="1" applyBorder="1" applyAlignment="1">
      <alignment vertical="center"/>
    </xf>
    <xf numFmtId="0" fontId="37" fillId="0" borderId="1" xfId="0" applyFont="1" applyFill="1" applyBorder="1" applyAlignment="1">
      <alignment horizontal="center"/>
    </xf>
    <xf numFmtId="0" fontId="37" fillId="0" borderId="27" xfId="0" applyFont="1" applyFill="1" applyBorder="1"/>
    <xf numFmtId="0" fontId="48" fillId="0" borderId="1" xfId="0" applyFont="1" applyFill="1" applyBorder="1"/>
    <xf numFmtId="0" fontId="46" fillId="24" borderId="1" xfId="4" applyFont="1" applyFill="1" applyBorder="1" applyAlignment="1">
      <alignment horizontal="left" vertical="center"/>
    </xf>
    <xf numFmtId="0" fontId="46" fillId="24" borderId="1" xfId="4" applyFont="1" applyFill="1" applyBorder="1" applyAlignment="1">
      <alignment horizontal="left" vertical="center" wrapText="1"/>
    </xf>
    <xf numFmtId="0" fontId="46" fillId="24" borderId="1" xfId="4" applyNumberFormat="1" applyFont="1" applyFill="1" applyBorder="1" applyAlignment="1">
      <alignment horizontal="center" vertical="center"/>
    </xf>
    <xf numFmtId="0" fontId="51" fillId="0" borderId="1" xfId="0" applyFont="1" applyFill="1" applyBorder="1" applyAlignment="1">
      <alignment horizontal="center" vertical="center" wrapText="1"/>
    </xf>
    <xf numFmtId="0" fontId="46" fillId="24" borderId="1" xfId="4" applyFont="1" applyFill="1" applyBorder="1" applyAlignment="1">
      <alignment horizontal="center" vertical="center"/>
    </xf>
    <xf numFmtId="0" fontId="46" fillId="0" borderId="27" xfId="4" applyFont="1" applyFill="1" applyBorder="1" applyAlignment="1">
      <alignment horizontal="left" vertical="center" wrapText="1"/>
    </xf>
    <xf numFmtId="0" fontId="37" fillId="0" borderId="0" xfId="0" applyFont="1" applyFill="1" applyBorder="1" applyAlignment="1">
      <alignment horizontal="center"/>
    </xf>
    <xf numFmtId="0" fontId="53" fillId="0" borderId="1" xfId="0" applyFont="1" applyFill="1" applyBorder="1" applyAlignment="1">
      <alignment vertical="center" wrapText="1"/>
    </xf>
    <xf numFmtId="0" fontId="51" fillId="0" borderId="1" xfId="0" applyFont="1" applyFill="1" applyBorder="1" applyAlignment="1">
      <alignment wrapText="1"/>
    </xf>
    <xf numFmtId="0" fontId="46" fillId="0" borderId="1" xfId="4" applyFont="1" applyFill="1" applyBorder="1" applyAlignment="1">
      <alignment horizontal="center" vertical="center"/>
    </xf>
    <xf numFmtId="0" fontId="46" fillId="24" borderId="1" xfId="4" applyNumberFormat="1" applyFont="1" applyFill="1" applyBorder="1" applyAlignment="1">
      <alignment horizontal="left" vertical="center"/>
    </xf>
    <xf numFmtId="0" fontId="26" fillId="0" borderId="1" xfId="0" applyFont="1" applyFill="1" applyBorder="1" applyAlignment="1">
      <alignment wrapText="1"/>
    </xf>
    <xf numFmtId="0" fontId="46" fillId="0" borderId="1" xfId="4" applyFont="1" applyFill="1" applyBorder="1" applyAlignment="1">
      <alignment horizontal="left" vertical="center" wrapText="1"/>
    </xf>
    <xf numFmtId="0" fontId="46" fillId="0" borderId="1" xfId="4" applyFont="1" applyFill="1" applyBorder="1" applyAlignment="1">
      <alignment horizontal="left" vertical="center"/>
    </xf>
    <xf numFmtId="0" fontId="37" fillId="0" borderId="1" xfId="0" applyFont="1" applyFill="1" applyBorder="1" applyAlignment="1">
      <alignment horizontal="left" wrapText="1"/>
    </xf>
    <xf numFmtId="0" fontId="37" fillId="18" borderId="1" xfId="0" applyFont="1" applyFill="1" applyBorder="1" applyAlignment="1" applyProtection="1">
      <alignment horizontal="left" vertical="center" wrapText="1"/>
    </xf>
    <xf numFmtId="0" fontId="46" fillId="27" borderId="1" xfId="4" applyFont="1" applyFill="1" applyBorder="1" applyAlignment="1">
      <alignment horizontal="left" vertical="center"/>
    </xf>
    <xf numFmtId="0" fontId="46" fillId="27" borderId="1" xfId="4" applyFont="1" applyFill="1" applyBorder="1" applyAlignment="1">
      <alignment horizontal="left" vertical="center" wrapText="1"/>
    </xf>
    <xf numFmtId="0" fontId="46" fillId="0" borderId="1" xfId="4" applyNumberFormat="1" applyFont="1" applyFill="1" applyBorder="1" applyAlignment="1">
      <alignment horizontal="left" vertical="center"/>
    </xf>
    <xf numFmtId="0" fontId="51" fillId="28" borderId="1" xfId="0" applyFont="1" applyFill="1" applyBorder="1" applyAlignment="1">
      <alignment vertical="center" wrapText="1"/>
    </xf>
    <xf numFmtId="0" fontId="46" fillId="29" borderId="1" xfId="4" applyFont="1" applyFill="1" applyBorder="1" applyAlignment="1">
      <alignment horizontal="left" vertical="center" wrapText="1"/>
    </xf>
    <xf numFmtId="0" fontId="46" fillId="28" borderId="1" xfId="4" applyFont="1" applyFill="1" applyBorder="1" applyAlignment="1">
      <alignment horizontal="center" vertical="center"/>
    </xf>
    <xf numFmtId="0" fontId="46" fillId="28" borderId="1" xfId="4" applyFont="1" applyFill="1" applyBorder="1" applyAlignment="1">
      <alignment horizontal="left" vertical="center"/>
    </xf>
    <xf numFmtId="0" fontId="46" fillId="29" borderId="1" xfId="4" applyNumberFormat="1" applyFont="1" applyFill="1" applyBorder="1" applyAlignment="1">
      <alignment horizontal="left" vertical="center"/>
    </xf>
    <xf numFmtId="0" fontId="37" fillId="28" borderId="1" xfId="0" applyFont="1" applyFill="1" applyBorder="1" applyAlignment="1">
      <alignment horizontal="left"/>
    </xf>
    <xf numFmtId="0" fontId="46" fillId="29" borderId="1" xfId="4" applyFont="1" applyFill="1" applyBorder="1" applyAlignment="1">
      <alignment horizontal="center" vertical="center"/>
    </xf>
    <xf numFmtId="0" fontId="46" fillId="29" borderId="1" xfId="4" applyFont="1" applyFill="1" applyBorder="1" applyAlignment="1">
      <alignment horizontal="left" vertical="center"/>
    </xf>
    <xf numFmtId="0" fontId="46" fillId="28" borderId="1" xfId="4" applyFont="1" applyFill="1" applyBorder="1" applyAlignment="1">
      <alignment horizontal="left" vertical="center" wrapText="1"/>
    </xf>
    <xf numFmtId="0" fontId="37" fillId="28" borderId="1" xfId="0" applyFont="1" applyFill="1" applyBorder="1"/>
    <xf numFmtId="0" fontId="37" fillId="28" borderId="0" xfId="0" applyFont="1" applyFill="1" applyBorder="1"/>
    <xf numFmtId="0" fontId="54" fillId="0" borderId="1" xfId="0" applyFont="1" applyFill="1" applyBorder="1" applyAlignment="1">
      <alignment horizontal="left"/>
    </xf>
    <xf numFmtId="0" fontId="26" fillId="0" borderId="1" xfId="0" applyFont="1" applyFill="1" applyBorder="1" applyAlignment="1">
      <alignment vertical="center" wrapText="1"/>
    </xf>
    <xf numFmtId="0" fontId="37" fillId="0" borderId="0" xfId="0" applyFont="1" applyFill="1" applyBorder="1" applyAlignment="1">
      <alignment horizontal="left"/>
    </xf>
    <xf numFmtId="0" fontId="33" fillId="30" borderId="26" xfId="2" applyFont="1" applyFill="1" applyBorder="1" applyAlignment="1">
      <alignment horizontal="center" vertical="center"/>
    </xf>
    <xf numFmtId="0" fontId="46" fillId="0" borderId="0" xfId="5" applyFont="1" applyFill="1" applyBorder="1" applyAlignment="1">
      <alignment horizontal="center" vertical="center"/>
    </xf>
    <xf numFmtId="0" fontId="46" fillId="24" borderId="26" xfId="4" applyFont="1" applyFill="1" applyBorder="1" applyAlignment="1">
      <alignment horizontal="center" vertical="center"/>
    </xf>
    <xf numFmtId="0" fontId="46" fillId="0" borderId="1" xfId="4" applyFont="1" applyFill="1" applyBorder="1" applyAlignment="1">
      <alignment horizontal="center" vertical="center" wrapText="1"/>
    </xf>
    <xf numFmtId="0" fontId="46" fillId="0" borderId="0" xfId="4" applyFont="1" applyFill="1" applyBorder="1" applyAlignment="1">
      <alignment horizontal="center" vertical="center"/>
    </xf>
    <xf numFmtId="0" fontId="46" fillId="24" borderId="0" xfId="4" applyFont="1" applyFill="1" applyBorder="1" applyAlignment="1">
      <alignment horizontal="center" vertical="center"/>
    </xf>
    <xf numFmtId="0" fontId="56" fillId="0" borderId="1" xfId="0" applyFont="1" applyFill="1" applyBorder="1"/>
    <xf numFmtId="0" fontId="37" fillId="21" borderId="1" xfId="0" applyFont="1" applyFill="1" applyBorder="1"/>
    <xf numFmtId="0" fontId="46" fillId="21" borderId="1" xfId="4" applyFont="1" applyFill="1" applyBorder="1" applyAlignment="1">
      <alignment horizontal="center" vertical="center"/>
    </xf>
    <xf numFmtId="0" fontId="56" fillId="21" borderId="1" xfId="0" applyFont="1" applyFill="1" applyBorder="1"/>
    <xf numFmtId="0" fontId="46" fillId="24" borderId="0" xfId="4" applyFont="1" applyFill="1" applyBorder="1" applyAlignment="1">
      <alignment horizontal="left" vertical="center"/>
    </xf>
    <xf numFmtId="0" fontId="46" fillId="24" borderId="0" xfId="4" applyFont="1" applyFill="1" applyBorder="1" applyAlignment="1">
      <alignment horizontal="left" vertical="center" wrapText="1"/>
    </xf>
    <xf numFmtId="0" fontId="46" fillId="24" borderId="0" xfId="4" applyNumberFormat="1" applyFont="1" applyFill="1" applyBorder="1" applyAlignment="1">
      <alignment horizontal="center" vertical="center"/>
    </xf>
    <xf numFmtId="0" fontId="46" fillId="0" borderId="0" xfId="4" applyFont="1" applyFill="1" applyBorder="1" applyAlignment="1">
      <alignment horizontal="left" vertical="center" wrapText="1"/>
    </xf>
    <xf numFmtId="0" fontId="37" fillId="0" borderId="0" xfId="6"/>
    <xf numFmtId="0" fontId="37" fillId="0" borderId="1" xfId="6" applyBorder="1"/>
    <xf numFmtId="0" fontId="35" fillId="0" borderId="1" xfId="0" applyFont="1" applyFill="1" applyBorder="1"/>
    <xf numFmtId="0" fontId="35" fillId="21" borderId="1" xfId="0" applyFont="1" applyFill="1" applyBorder="1"/>
    <xf numFmtId="0" fontId="37" fillId="31" borderId="1" xfId="0" applyFont="1" applyFill="1" applyBorder="1"/>
    <xf numFmtId="0" fontId="37" fillId="31" borderId="26" xfId="0" applyFont="1" applyFill="1" applyBorder="1"/>
    <xf numFmtId="0" fontId="37" fillId="21" borderId="26" xfId="0" applyFont="1" applyFill="1" applyBorder="1"/>
    <xf numFmtId="0" fontId="37" fillId="21" borderId="1" xfId="0" applyFont="1" applyFill="1" applyBorder="1" applyAlignment="1">
      <alignment wrapText="1"/>
    </xf>
    <xf numFmtId="0" fontId="37" fillId="0" borderId="26" xfId="0" applyFont="1" applyFill="1" applyBorder="1"/>
    <xf numFmtId="0" fontId="26" fillId="0" borderId="0" xfId="0" applyFont="1" applyFill="1" applyBorder="1"/>
    <xf numFmtId="0" fontId="51" fillId="0" borderId="11" xfId="0" applyFont="1" applyBorder="1" applyAlignment="1">
      <alignment horizontal="center" vertical="center"/>
    </xf>
    <xf numFmtId="0" fontId="37" fillId="0" borderId="0" xfId="0" applyFont="1" applyFill="1" applyBorder="1" applyAlignment="1">
      <alignment wrapText="1"/>
    </xf>
    <xf numFmtId="0" fontId="51" fillId="0" borderId="11" xfId="0" applyFont="1" applyFill="1" applyBorder="1" applyAlignment="1">
      <alignment horizontal="center" vertical="center" wrapText="1"/>
    </xf>
    <xf numFmtId="0" fontId="51" fillId="0" borderId="14" xfId="0" applyFont="1" applyFill="1" applyBorder="1" applyAlignment="1">
      <alignment horizontal="center" vertical="center" wrapText="1"/>
    </xf>
    <xf numFmtId="0" fontId="26" fillId="0" borderId="25" xfId="0" applyFont="1" applyFill="1" applyBorder="1" applyAlignment="1">
      <alignment horizontal="center"/>
    </xf>
    <xf numFmtId="0" fontId="26" fillId="0" borderId="0" xfId="0" applyFont="1" applyFill="1" applyBorder="1" applyAlignment="1">
      <alignment wrapText="1"/>
    </xf>
    <xf numFmtId="0" fontId="0" fillId="0" borderId="30" xfId="0" applyBorder="1"/>
    <xf numFmtId="0" fontId="0" fillId="0" borderId="33" xfId="0" applyBorder="1"/>
    <xf numFmtId="0" fontId="0" fillId="0" borderId="20" xfId="0" applyBorder="1"/>
    <xf numFmtId="0" fontId="0" fillId="0" borderId="31" xfId="0" applyBorder="1"/>
    <xf numFmtId="0" fontId="0" fillId="0" borderId="28" xfId="0" applyBorder="1"/>
    <xf numFmtId="0" fontId="0" fillId="0" borderId="34" xfId="0" applyBorder="1"/>
    <xf numFmtId="0" fontId="0" fillId="0" borderId="32" xfId="0" applyBorder="1"/>
    <xf numFmtId="0" fontId="0" fillId="0" borderId="35" xfId="0" applyBorder="1"/>
    <xf numFmtId="0" fontId="0" fillId="0" borderId="36" xfId="0" applyBorder="1"/>
    <xf numFmtId="0" fontId="0" fillId="0" borderId="14" xfId="0" applyBorder="1"/>
    <xf numFmtId="0" fontId="57" fillId="32" borderId="18" xfId="0" applyFont="1" applyFill="1" applyBorder="1" applyAlignment="1">
      <alignment horizontal="center" vertical="center" wrapText="1"/>
    </xf>
    <xf numFmtId="0" fontId="57" fillId="32" borderId="20" xfId="0" applyFont="1" applyFill="1" applyBorder="1" applyAlignment="1">
      <alignment horizontal="center" vertical="center" wrapText="1"/>
    </xf>
    <xf numFmtId="0" fontId="11" fillId="0" borderId="0" xfId="0" applyFont="1" applyFill="1" applyBorder="1"/>
    <xf numFmtId="0" fontId="57" fillId="32" borderId="29" xfId="0" applyFont="1" applyFill="1" applyBorder="1" applyAlignment="1">
      <alignment horizontal="center" vertical="center" wrapText="1"/>
    </xf>
    <xf numFmtId="0" fontId="57" fillId="32" borderId="28" xfId="0" applyFont="1" applyFill="1" applyBorder="1" applyAlignment="1">
      <alignment horizontal="center" vertical="center" wrapText="1"/>
    </xf>
    <xf numFmtId="0" fontId="11" fillId="0" borderId="1" xfId="0" applyFont="1" applyFill="1" applyBorder="1" applyAlignment="1">
      <alignment horizontal="center"/>
    </xf>
    <xf numFmtId="0" fontId="11" fillId="0" borderId="1" xfId="0" applyFont="1" applyFill="1" applyBorder="1"/>
    <xf numFmtId="0" fontId="11" fillId="0" borderId="1" xfId="0" applyFont="1" applyFill="1" applyBorder="1" applyAlignment="1">
      <alignment wrapText="1"/>
    </xf>
    <xf numFmtId="0" fontId="11" fillId="0" borderId="1" xfId="0" applyFont="1" applyFill="1" applyBorder="1" applyAlignment="1">
      <alignment vertical="center" wrapText="1"/>
    </xf>
    <xf numFmtId="0" fontId="11" fillId="0" borderId="0" xfId="0" applyFont="1" applyFill="1" applyBorder="1" applyAlignment="1">
      <alignment horizontal="center"/>
    </xf>
    <xf numFmtId="0" fontId="51" fillId="0" borderId="14" xfId="0" applyFont="1" applyBorder="1" applyAlignment="1">
      <alignment horizontal="center" vertical="center" wrapText="1"/>
    </xf>
    <xf numFmtId="0" fontId="51" fillId="0" borderId="14" xfId="0" applyFont="1" applyFill="1" applyBorder="1" applyAlignment="1">
      <alignment vertical="center" wrapText="1"/>
    </xf>
    <xf numFmtId="0" fontId="51" fillId="0" borderId="11" xfId="0" applyFont="1" applyFill="1" applyBorder="1" applyAlignment="1">
      <alignment horizontal="left" vertical="center" wrapText="1" indent="1"/>
    </xf>
    <xf numFmtId="0" fontId="57" fillId="33" borderId="19" xfId="0" applyFont="1" applyFill="1" applyBorder="1" applyAlignment="1">
      <alignment horizontal="center" vertical="center" wrapText="1"/>
    </xf>
    <xf numFmtId="0" fontId="51" fillId="0" borderId="14" xfId="0" applyFont="1" applyBorder="1" applyAlignment="1">
      <alignment horizontal="center" vertical="center"/>
    </xf>
    <xf numFmtId="0" fontId="57" fillId="33" borderId="25" xfId="0" applyFont="1" applyFill="1" applyBorder="1" applyAlignment="1">
      <alignment horizontal="center" vertical="center" wrapText="1"/>
    </xf>
    <xf numFmtId="0" fontId="52" fillId="0" borderId="14" xfId="0" applyFont="1" applyBorder="1" applyAlignment="1">
      <alignment horizontal="center" vertical="center"/>
    </xf>
    <xf numFmtId="0" fontId="52" fillId="0" borderId="14" xfId="0" applyFont="1" applyBorder="1" applyAlignment="1">
      <alignment horizontal="center" vertical="center" wrapText="1"/>
    </xf>
    <xf numFmtId="0" fontId="42" fillId="0" borderId="1" xfId="0" applyFont="1" applyFill="1" applyBorder="1"/>
    <xf numFmtId="0" fontId="11" fillId="0" borderId="3" xfId="0" applyFont="1" applyFill="1" applyBorder="1"/>
    <xf numFmtId="0" fontId="11" fillId="0" borderId="4" xfId="0" applyFont="1" applyFill="1" applyBorder="1"/>
    <xf numFmtId="0" fontId="42" fillId="0" borderId="4" xfId="0" applyFont="1" applyFill="1" applyBorder="1"/>
    <xf numFmtId="0" fontId="11" fillId="0" borderId="5" xfId="0" applyFont="1" applyFill="1" applyBorder="1"/>
    <xf numFmtId="0" fontId="11" fillId="0" borderId="6" xfId="0" applyFont="1" applyFill="1" applyBorder="1"/>
    <xf numFmtId="0" fontId="11" fillId="0" borderId="7" xfId="0" applyFont="1" applyFill="1" applyBorder="1"/>
    <xf numFmtId="0" fontId="59" fillId="0" borderId="30" xfId="0" applyFont="1" applyFill="1" applyBorder="1" applyAlignment="1"/>
    <xf numFmtId="0" fontId="59" fillId="0" borderId="20" xfId="0" applyFont="1" applyFill="1" applyBorder="1" applyAlignment="1"/>
    <xf numFmtId="0" fontId="42" fillId="0" borderId="0" xfId="0" applyFont="1" applyFill="1" applyBorder="1"/>
    <xf numFmtId="0" fontId="59" fillId="0" borderId="31" xfId="0" applyFont="1" applyFill="1" applyBorder="1"/>
    <xf numFmtId="0" fontId="59" fillId="0" borderId="28" xfId="0" applyFont="1" applyFill="1" applyBorder="1"/>
    <xf numFmtId="0" fontId="11" fillId="0" borderId="31" xfId="0" applyFont="1" applyFill="1" applyBorder="1"/>
    <xf numFmtId="0" fontId="11" fillId="0" borderId="28" xfId="0" applyFont="1" applyFill="1" applyBorder="1"/>
    <xf numFmtId="0" fontId="11" fillId="0" borderId="32" xfId="0" applyFont="1" applyFill="1" applyBorder="1"/>
    <xf numFmtId="0" fontId="11" fillId="0" borderId="14" xfId="0" applyFont="1" applyFill="1" applyBorder="1"/>
    <xf numFmtId="0" fontId="59" fillId="0" borderId="7" xfId="0" applyFont="1" applyFill="1" applyBorder="1"/>
    <xf numFmtId="0" fontId="11" fillId="0" borderId="8" xfId="0" applyFont="1" applyFill="1" applyBorder="1"/>
    <xf numFmtId="0" fontId="11" fillId="0" borderId="9" xfId="0" applyFont="1" applyFill="1" applyBorder="1"/>
    <xf numFmtId="0" fontId="11" fillId="0" borderId="10" xfId="0" applyFont="1" applyFill="1" applyBorder="1"/>
    <xf numFmtId="0" fontId="59" fillId="0" borderId="0" xfId="0" applyFont="1" applyFill="1" applyBorder="1"/>
    <xf numFmtId="0" fontId="59" fillId="0" borderId="4" xfId="0" applyFont="1" applyFill="1" applyBorder="1"/>
    <xf numFmtId="0" fontId="42" fillId="34" borderId="21" xfId="0" applyFont="1" applyFill="1" applyBorder="1" applyAlignment="1">
      <alignment horizontal="center" vertical="center" wrapText="1"/>
    </xf>
    <xf numFmtId="0" fontId="42" fillId="34" borderId="25" xfId="0" applyFont="1" applyFill="1" applyBorder="1" applyAlignment="1">
      <alignment horizontal="center" vertical="center" wrapText="1"/>
    </xf>
    <xf numFmtId="0" fontId="11" fillId="0" borderId="0" xfId="0" applyFont="1" applyFill="1" applyBorder="1" applyAlignment="1">
      <alignment vertical="center" wrapText="1"/>
    </xf>
    <xf numFmtId="0" fontId="11" fillId="0" borderId="2" xfId="0" applyFont="1" applyFill="1" applyBorder="1" applyAlignment="1">
      <alignment vertical="center" wrapText="1"/>
    </xf>
    <xf numFmtId="0" fontId="42" fillId="0" borderId="37" xfId="0" applyFont="1" applyFill="1" applyBorder="1" applyAlignment="1">
      <alignment horizontal="center" vertical="center" wrapText="1"/>
    </xf>
    <xf numFmtId="0" fontId="42" fillId="0" borderId="38" xfId="0" applyFont="1" applyFill="1" applyBorder="1" applyAlignment="1">
      <alignment horizontal="center" vertical="center" wrapText="1"/>
    </xf>
    <xf numFmtId="0" fontId="42" fillId="0" borderId="39" xfId="0" applyFont="1" applyFill="1" applyBorder="1" applyAlignment="1">
      <alignment horizontal="center" vertical="center" wrapText="1"/>
    </xf>
    <xf numFmtId="0" fontId="11" fillId="0" borderId="41" xfId="0" applyFont="1" applyFill="1" applyBorder="1" applyAlignment="1">
      <alignment vertical="center" wrapText="1"/>
    </xf>
    <xf numFmtId="0" fontId="11" fillId="0" borderId="37" xfId="0" applyFont="1" applyFill="1" applyBorder="1" applyAlignment="1">
      <alignment vertical="center"/>
    </xf>
    <xf numFmtId="0" fontId="11" fillId="0" borderId="42" xfId="0" applyFont="1" applyFill="1" applyBorder="1" applyAlignment="1">
      <alignment vertical="center" wrapText="1"/>
    </xf>
    <xf numFmtId="0" fontId="11" fillId="0" borderId="1" xfId="0" applyFont="1" applyFill="1" applyBorder="1" applyAlignment="1">
      <alignment vertical="center"/>
    </xf>
    <xf numFmtId="0" fontId="11" fillId="0" borderId="7" xfId="0" applyFont="1" applyFill="1" applyBorder="1" applyAlignment="1">
      <alignment vertical="center" wrapText="1"/>
    </xf>
    <xf numFmtId="0" fontId="11" fillId="0" borderId="34" xfId="0" applyFont="1" applyFill="1" applyBorder="1" applyAlignment="1">
      <alignment vertical="center" wrapText="1"/>
    </xf>
    <xf numFmtId="0" fontId="11" fillId="0" borderId="35" xfId="0" applyFont="1" applyFill="1" applyBorder="1" applyAlignment="1">
      <alignment vertical="center" wrapText="1"/>
    </xf>
    <xf numFmtId="0" fontId="11" fillId="0" borderId="46" xfId="0" applyFont="1" applyFill="1" applyBorder="1" applyAlignment="1">
      <alignment vertical="center" wrapText="1"/>
    </xf>
    <xf numFmtId="0" fontId="11" fillId="0" borderId="24" xfId="0" applyFont="1" applyFill="1" applyBorder="1" applyAlignment="1">
      <alignment horizontal="center" vertical="center" wrapText="1"/>
    </xf>
    <xf numFmtId="0" fontId="11" fillId="0" borderId="7" xfId="0" applyFont="1" applyFill="1" applyBorder="1" applyAlignment="1">
      <alignment vertical="center"/>
    </xf>
    <xf numFmtId="0" fontId="11" fillId="0" borderId="45" xfId="0" applyFont="1" applyFill="1" applyBorder="1" applyAlignment="1">
      <alignment horizontal="center" vertical="center" wrapText="1"/>
    </xf>
    <xf numFmtId="0" fontId="11" fillId="0" borderId="47" xfId="0" applyFont="1" applyFill="1" applyBorder="1" applyAlignment="1">
      <alignment vertical="center" wrapText="1"/>
    </xf>
    <xf numFmtId="0" fontId="11" fillId="0" borderId="35" xfId="0" applyFont="1" applyFill="1" applyBorder="1" applyAlignment="1">
      <alignment vertical="center"/>
    </xf>
    <xf numFmtId="0" fontId="11" fillId="0" borderId="49" xfId="0" applyFont="1" applyFill="1" applyBorder="1" applyAlignment="1">
      <alignment vertical="center" wrapText="1"/>
    </xf>
    <xf numFmtId="0" fontId="11" fillId="0" borderId="50" xfId="0" applyFont="1" applyFill="1" applyBorder="1" applyAlignment="1">
      <alignment vertical="center" wrapText="1"/>
    </xf>
    <xf numFmtId="0" fontId="11" fillId="0" borderId="51" xfId="0" applyFont="1" applyFill="1" applyBorder="1" applyAlignment="1">
      <alignment vertical="center" wrapText="1"/>
    </xf>
    <xf numFmtId="0" fontId="11" fillId="0" borderId="52" xfId="0" applyFont="1" applyFill="1" applyBorder="1" applyAlignment="1">
      <alignment wrapText="1"/>
    </xf>
    <xf numFmtId="0" fontId="11" fillId="0" borderId="19" xfId="0" applyFont="1" applyFill="1" applyBorder="1" applyAlignment="1">
      <alignment wrapText="1"/>
    </xf>
    <xf numFmtId="0" fontId="11" fillId="0" borderId="53" xfId="0" applyFont="1" applyFill="1" applyBorder="1" applyAlignment="1">
      <alignment vertical="center" wrapText="1"/>
    </xf>
    <xf numFmtId="0" fontId="11" fillId="0" borderId="24" xfId="0" applyFont="1" applyFill="1" applyBorder="1" applyAlignment="1">
      <alignment vertical="center" wrapText="1"/>
    </xf>
    <xf numFmtId="0" fontId="0" fillId="0" borderId="0" xfId="0" applyAlignment="1">
      <alignment vertical="top" wrapText="1"/>
    </xf>
    <xf numFmtId="0" fontId="0" fillId="4" borderId="1" xfId="0" applyFill="1" applyBorder="1"/>
    <xf numFmtId="0" fontId="0" fillId="4" borderId="1" xfId="0" applyFill="1" applyBorder="1" applyAlignment="1">
      <alignment horizontal="left" vertical="top" wrapText="1"/>
    </xf>
    <xf numFmtId="49" fontId="0" fillId="4" borderId="1" xfId="0" applyNumberFormat="1" applyFill="1" applyBorder="1" applyAlignment="1">
      <alignment vertical="top" wrapText="1"/>
    </xf>
    <xf numFmtId="0" fontId="0" fillId="4" borderId="2" xfId="0" applyFill="1" applyBorder="1"/>
    <xf numFmtId="0" fontId="0" fillId="4" borderId="0" xfId="0" applyFill="1" applyBorder="1" applyAlignment="1">
      <alignment vertical="top" wrapText="1"/>
    </xf>
    <xf numFmtId="0" fontId="0" fillId="5" borderId="0" xfId="0" applyFill="1"/>
    <xf numFmtId="0" fontId="0" fillId="5" borderId="1" xfId="0" applyFill="1" applyBorder="1"/>
    <xf numFmtId="0" fontId="0" fillId="5" borderId="1" xfId="0" applyFill="1" applyBorder="1" applyAlignment="1">
      <alignment vertical="top" wrapText="1"/>
    </xf>
    <xf numFmtId="0" fontId="0" fillId="5" borderId="1" xfId="0" applyFill="1" applyBorder="1" applyAlignment="1">
      <alignment horizontal="center" vertical="top" wrapText="1"/>
    </xf>
    <xf numFmtId="164" fontId="0" fillId="5" borderId="1" xfId="7" applyFont="1" applyFill="1" applyBorder="1" applyAlignment="1">
      <alignment vertical="top" wrapText="1"/>
    </xf>
    <xf numFmtId="0" fontId="0" fillId="5" borderId="1" xfId="0" applyFill="1" applyBorder="1" applyAlignment="1">
      <alignment horizontal="left" vertical="top" wrapText="1"/>
    </xf>
    <xf numFmtId="49" fontId="0" fillId="5" borderId="1" xfId="0" applyNumberFormat="1" applyFill="1" applyBorder="1" applyAlignment="1">
      <alignment vertical="top" wrapText="1"/>
    </xf>
    <xf numFmtId="0" fontId="0" fillId="35" borderId="1" xfId="0" applyFill="1" applyBorder="1" applyAlignment="1">
      <alignment vertical="top" wrapText="1"/>
    </xf>
    <xf numFmtId="0" fontId="0" fillId="35" borderId="1" xfId="0" applyFill="1" applyBorder="1"/>
    <xf numFmtId="0" fontId="0" fillId="35" borderId="1" xfId="0" applyFill="1" applyBorder="1" applyAlignment="1">
      <alignment horizontal="center" vertical="top" wrapText="1"/>
    </xf>
    <xf numFmtId="164" fontId="0" fillId="35" borderId="1" xfId="7" applyFont="1" applyFill="1" applyBorder="1" applyAlignment="1">
      <alignment vertical="top" wrapText="1"/>
    </xf>
    <xf numFmtId="0" fontId="0" fillId="35" borderId="1" xfId="0" applyFill="1" applyBorder="1" applyAlignment="1">
      <alignment horizontal="left" vertical="top" wrapText="1"/>
    </xf>
    <xf numFmtId="49" fontId="0" fillId="35" borderId="1" xfId="0" applyNumberFormat="1" applyFill="1" applyBorder="1" applyAlignment="1">
      <alignment vertical="top" wrapText="1"/>
    </xf>
    <xf numFmtId="0" fontId="0" fillId="35" borderId="0" xfId="0" applyFill="1"/>
    <xf numFmtId="0" fontId="61" fillId="35" borderId="1" xfId="0" applyFont="1" applyFill="1" applyBorder="1" applyAlignment="1">
      <alignment vertical="top" wrapText="1"/>
    </xf>
    <xf numFmtId="0" fontId="25" fillId="35" borderId="1" xfId="0" applyFont="1" applyFill="1" applyBorder="1" applyAlignment="1">
      <alignment vertical="top" wrapText="1"/>
    </xf>
    <xf numFmtId="0" fontId="25" fillId="35" borderId="1" xfId="0" applyFont="1" applyFill="1" applyBorder="1" applyAlignment="1">
      <alignment horizontal="center" vertical="top" wrapText="1"/>
    </xf>
    <xf numFmtId="164" fontId="25" fillId="35" borderId="1" xfId="7" applyFont="1" applyFill="1" applyBorder="1" applyAlignment="1">
      <alignment vertical="top" wrapText="1"/>
    </xf>
    <xf numFmtId="49" fontId="25" fillId="35" borderId="1" xfId="0" applyNumberFormat="1" applyFont="1" applyFill="1" applyBorder="1" applyAlignment="1">
      <alignment vertical="top" wrapText="1"/>
    </xf>
    <xf numFmtId="0" fontId="0" fillId="35" borderId="1" xfId="0" applyFill="1" applyBorder="1" applyAlignment="1">
      <alignment horizontal="left" vertical="top"/>
    </xf>
    <xf numFmtId="0" fontId="0" fillId="0" borderId="1" xfId="0" applyBorder="1" applyAlignment="1">
      <alignment horizontal="left" vertical="top"/>
    </xf>
    <xf numFmtId="0" fontId="0" fillId="4" borderId="1" xfId="0" applyFill="1" applyBorder="1" applyAlignment="1">
      <alignment horizontal="center" vertical="top" wrapText="1"/>
    </xf>
    <xf numFmtId="164" fontId="0" fillId="4" borderId="1" xfId="7" applyFont="1" applyFill="1" applyBorder="1" applyAlignment="1">
      <alignment vertical="top" wrapText="1"/>
    </xf>
    <xf numFmtId="49" fontId="0" fillId="4" borderId="1" xfId="0" applyNumberFormat="1" applyFill="1" applyBorder="1" applyAlignment="1">
      <alignment horizontal="center" vertical="top" wrapText="1"/>
    </xf>
    <xf numFmtId="0" fontId="0" fillId="4" borderId="1" xfId="0" applyFont="1" applyFill="1" applyBorder="1" applyAlignment="1">
      <alignment horizontal="left" vertical="top" wrapText="1"/>
    </xf>
    <xf numFmtId="49" fontId="0" fillId="4" borderId="1" xfId="0" applyNumberFormat="1" applyFill="1" applyBorder="1" applyAlignment="1">
      <alignment horizontal="left" vertical="top" wrapText="1"/>
    </xf>
    <xf numFmtId="0" fontId="4" fillId="4" borderId="1" xfId="1" applyFill="1" applyBorder="1" applyAlignment="1">
      <alignment vertical="top" wrapText="1"/>
    </xf>
    <xf numFmtId="0" fontId="0" fillId="36" borderId="1" xfId="0" applyFill="1" applyBorder="1" applyAlignment="1">
      <alignment vertical="top" wrapText="1"/>
    </xf>
    <xf numFmtId="0" fontId="62" fillId="37" borderId="1" xfId="0" applyFont="1" applyFill="1" applyBorder="1" applyAlignment="1">
      <alignment vertical="top" wrapText="1"/>
    </xf>
    <xf numFmtId="0" fontId="61" fillId="4" borderId="1" xfId="0" applyFont="1" applyFill="1" applyBorder="1" applyAlignment="1">
      <alignment vertical="top" wrapText="1"/>
    </xf>
    <xf numFmtId="0" fontId="0" fillId="37" borderId="1" xfId="0" applyFill="1" applyBorder="1" applyAlignment="1">
      <alignment vertical="top" wrapText="1"/>
    </xf>
    <xf numFmtId="164" fontId="0" fillId="0" borderId="1" xfId="7" applyFont="1" applyFill="1" applyBorder="1" applyAlignment="1">
      <alignment vertical="top" wrapText="1"/>
    </xf>
    <xf numFmtId="0" fontId="4" fillId="0" borderId="1" xfId="1" applyFill="1" applyBorder="1" applyAlignment="1">
      <alignment vertical="top" wrapText="1"/>
    </xf>
    <xf numFmtId="49" fontId="0" fillId="0" borderId="1" xfId="0" applyNumberFormat="1" applyFill="1" applyBorder="1" applyAlignment="1">
      <alignment vertical="top" wrapText="1"/>
    </xf>
    <xf numFmtId="0" fontId="62" fillId="0" borderId="1" xfId="0" applyFont="1" applyFill="1" applyBorder="1" applyAlignment="1">
      <alignment vertical="top" wrapText="1"/>
    </xf>
    <xf numFmtId="0" fontId="3" fillId="0" borderId="1" xfId="0" applyFont="1" applyFill="1" applyBorder="1" applyAlignment="1">
      <alignment vertical="top" wrapText="1"/>
    </xf>
    <xf numFmtId="0" fontId="0" fillId="0" borderId="0" xfId="0" applyFill="1"/>
    <xf numFmtId="0" fontId="0" fillId="0" borderId="1" xfId="0" applyFill="1" applyBorder="1" applyAlignment="1">
      <alignment horizontal="left" vertical="top"/>
    </xf>
    <xf numFmtId="0" fontId="0" fillId="0" borderId="1" xfId="0" applyFill="1" applyBorder="1" applyAlignment="1">
      <alignment horizontal="left" vertical="top" wrapText="1"/>
    </xf>
    <xf numFmtId="0" fontId="0" fillId="0" borderId="1" xfId="0" applyFill="1" applyBorder="1" applyAlignment="1">
      <alignment horizontal="center" vertical="top" wrapText="1"/>
    </xf>
    <xf numFmtId="0" fontId="0" fillId="6" borderId="1" xfId="0" applyFill="1" applyBorder="1" applyAlignment="1">
      <alignment vertical="top" wrapText="1"/>
    </xf>
    <xf numFmtId="0" fontId="0" fillId="38" borderId="0" xfId="0" applyFill="1"/>
    <xf numFmtId="0" fontId="0" fillId="38" borderId="1" xfId="0" applyFill="1" applyBorder="1" applyAlignment="1">
      <alignment horizontal="left" vertical="top"/>
    </xf>
    <xf numFmtId="0" fontId="0" fillId="38" borderId="1" xfId="0" applyFill="1" applyBorder="1" applyAlignment="1">
      <alignment horizontal="left" vertical="top" wrapText="1"/>
    </xf>
    <xf numFmtId="0" fontId="0" fillId="38" borderId="1" xfId="0" applyFill="1" applyBorder="1" applyAlignment="1">
      <alignment horizontal="center" vertical="top" wrapText="1"/>
    </xf>
    <xf numFmtId="0" fontId="0" fillId="38" borderId="1" xfId="0" applyFill="1" applyBorder="1" applyAlignment="1">
      <alignment vertical="top" wrapText="1"/>
    </xf>
    <xf numFmtId="164" fontId="0" fillId="38" borderId="1" xfId="7" applyFont="1" applyFill="1" applyBorder="1" applyAlignment="1">
      <alignment vertical="top" wrapText="1"/>
    </xf>
    <xf numFmtId="0" fontId="3" fillId="38" borderId="1" xfId="0" applyFont="1" applyFill="1" applyBorder="1" applyAlignment="1">
      <alignment vertical="top" wrapText="1"/>
    </xf>
    <xf numFmtId="0" fontId="4" fillId="38" borderId="1" xfId="1" applyFill="1" applyBorder="1" applyAlignment="1">
      <alignment vertical="top" wrapText="1"/>
    </xf>
    <xf numFmtId="49" fontId="0" fillId="38" borderId="1" xfId="0" applyNumberFormat="1" applyFill="1" applyBorder="1" applyAlignment="1">
      <alignment vertical="top" wrapText="1"/>
    </xf>
    <xf numFmtId="49" fontId="0" fillId="39" borderId="1" xfId="0" applyNumberFormat="1" applyFill="1" applyBorder="1" applyAlignment="1">
      <alignment vertical="top" wrapText="1"/>
    </xf>
    <xf numFmtId="0" fontId="0" fillId="37" borderId="1" xfId="0" applyFont="1" applyFill="1" applyBorder="1" applyAlignment="1">
      <alignment vertical="top" wrapText="1"/>
    </xf>
    <xf numFmtId="0" fontId="4" fillId="0" borderId="0" xfId="1" applyAlignment="1">
      <alignment vertical="top" wrapText="1"/>
    </xf>
    <xf numFmtId="0" fontId="0" fillId="4" borderId="1" xfId="0" applyFont="1" applyFill="1" applyBorder="1" applyAlignment="1">
      <alignment vertical="top" wrapText="1"/>
    </xf>
    <xf numFmtId="0" fontId="63" fillId="4" borderId="1" xfId="0" applyFont="1" applyFill="1" applyBorder="1" applyAlignment="1">
      <alignment vertical="top" wrapText="1"/>
    </xf>
    <xf numFmtId="0" fontId="0" fillId="40" borderId="1" xfId="0" applyFill="1" applyBorder="1" applyAlignment="1">
      <alignment vertical="top" wrapText="1"/>
    </xf>
    <xf numFmtId="0" fontId="0" fillId="4" borderId="1" xfId="0" quotePrefix="1" applyFill="1" applyBorder="1" applyAlignment="1">
      <alignment vertical="top" wrapText="1"/>
    </xf>
    <xf numFmtId="0" fontId="63" fillId="0" borderId="1" xfId="0" applyFont="1" applyFill="1" applyBorder="1" applyAlignment="1">
      <alignment vertical="top" wrapText="1"/>
    </xf>
    <xf numFmtId="0" fontId="62" fillId="38" borderId="1" xfId="0" applyFont="1" applyFill="1" applyBorder="1" applyAlignment="1">
      <alignment vertical="top" wrapText="1"/>
    </xf>
    <xf numFmtId="0" fontId="64" fillId="41" borderId="23" xfId="0" applyFont="1" applyFill="1" applyBorder="1" applyAlignment="1">
      <alignment horizontal="center" vertical="center" wrapText="1"/>
    </xf>
    <xf numFmtId="0" fontId="64" fillId="42" borderId="1" xfId="0" applyFont="1" applyFill="1" applyBorder="1" applyAlignment="1">
      <alignment horizontal="center" vertical="center" wrapText="1"/>
    </xf>
    <xf numFmtId="164" fontId="64" fillId="42" borderId="1" xfId="7" applyFont="1" applyFill="1" applyBorder="1" applyAlignment="1">
      <alignment horizontal="center" vertical="center" wrapText="1"/>
    </xf>
    <xf numFmtId="0" fontId="64" fillId="41" borderId="1" xfId="0" applyFont="1" applyFill="1" applyBorder="1" applyAlignment="1">
      <alignment horizontal="center" vertical="center" wrapText="1"/>
    </xf>
    <xf numFmtId="49" fontId="64" fillId="42" borderId="1" xfId="0" applyNumberFormat="1" applyFont="1" applyFill="1" applyBorder="1" applyAlignment="1">
      <alignment horizontal="center" vertical="center" wrapText="1"/>
    </xf>
    <xf numFmtId="0" fontId="67" fillId="0" borderId="54" xfId="0" applyFont="1" applyBorder="1"/>
    <xf numFmtId="0" fontId="67" fillId="0" borderId="55" xfId="0" applyFont="1" applyBorder="1"/>
    <xf numFmtId="0" fontId="68" fillId="0" borderId="54" xfId="0" applyFont="1" applyBorder="1"/>
    <xf numFmtId="0" fontId="68" fillId="0" borderId="56" xfId="0" applyFont="1" applyBorder="1"/>
    <xf numFmtId="0" fontId="68" fillId="0" borderId="55" xfId="0" applyFont="1" applyBorder="1"/>
    <xf numFmtId="0" fontId="68" fillId="0" borderId="54" xfId="0" applyFont="1" applyBorder="1" applyAlignment="1">
      <alignment horizontal="left"/>
    </xf>
    <xf numFmtId="0" fontId="68" fillId="0" borderId="55" xfId="0" applyFont="1" applyBorder="1" applyAlignment="1">
      <alignment horizontal="left"/>
    </xf>
    <xf numFmtId="0" fontId="68" fillId="0" borderId="56" xfId="0" applyFont="1" applyBorder="1" applyAlignment="1">
      <alignment horizontal="left"/>
    </xf>
    <xf numFmtId="0" fontId="0" fillId="0" borderId="54" xfId="0" applyBorder="1"/>
    <xf numFmtId="0" fontId="0" fillId="0" borderId="55" xfId="0" applyBorder="1"/>
    <xf numFmtId="0" fontId="68" fillId="35" borderId="55" xfId="0" applyFont="1" applyFill="1" applyBorder="1" applyAlignment="1">
      <alignment horizontal="left"/>
    </xf>
    <xf numFmtId="0" fontId="68" fillId="0" borderId="54" xfId="0" quotePrefix="1" applyFont="1" applyBorder="1" applyAlignment="1">
      <alignment horizontal="left"/>
    </xf>
    <xf numFmtId="0" fontId="68" fillId="0" borderId="55" xfId="0" quotePrefix="1" applyFont="1" applyBorder="1" applyAlignment="1">
      <alignment horizontal="left"/>
    </xf>
    <xf numFmtId="0" fontId="0" fillId="0" borderId="54" xfId="0" applyFont="1" applyBorder="1" applyAlignment="1">
      <alignment horizontal="left"/>
    </xf>
    <xf numFmtId="0" fontId="0" fillId="0" borderId="54" xfId="0" quotePrefix="1" applyFont="1" applyBorder="1" applyAlignment="1">
      <alignment horizontal="left"/>
    </xf>
    <xf numFmtId="0" fontId="0" fillId="0" borderId="55" xfId="0" applyFont="1" applyBorder="1" applyAlignment="1">
      <alignment horizontal="left"/>
    </xf>
    <xf numFmtId="0" fontId="0" fillId="0" borderId="55" xfId="0" quotePrefix="1" applyFont="1" applyBorder="1" applyAlignment="1">
      <alignment horizontal="left"/>
    </xf>
    <xf numFmtId="0" fontId="0" fillId="0" borderId="57" xfId="0" applyBorder="1"/>
    <xf numFmtId="0" fontId="67" fillId="0" borderId="57" xfId="0" applyFont="1" applyBorder="1"/>
    <xf numFmtId="0" fontId="67" fillId="0" borderId="56" xfId="0" applyFont="1" applyBorder="1"/>
    <xf numFmtId="0" fontId="69" fillId="3" borderId="58" xfId="0" applyFont="1" applyFill="1" applyBorder="1" applyAlignment="1">
      <alignment horizontal="center"/>
    </xf>
    <xf numFmtId="10" fontId="69" fillId="3" borderId="58" xfId="0" applyNumberFormat="1" applyFont="1" applyFill="1" applyBorder="1" applyAlignment="1">
      <alignment horizontal="center"/>
    </xf>
    <xf numFmtId="0" fontId="68" fillId="0" borderId="0" xfId="0" applyFont="1" applyBorder="1"/>
    <xf numFmtId="0" fontId="68" fillId="0" borderId="0" xfId="0" applyFont="1"/>
    <xf numFmtId="0" fontId="68" fillId="0" borderId="0" xfId="0" applyFont="1" applyBorder="1" applyAlignment="1">
      <alignment horizontal="left"/>
    </xf>
    <xf numFmtId="0" fontId="68" fillId="0" borderId="57" xfId="0" applyFont="1" applyBorder="1"/>
    <xf numFmtId="0" fontId="68" fillId="0" borderId="57" xfId="0" quotePrefix="1" applyFont="1" applyBorder="1"/>
    <xf numFmtId="0" fontId="69" fillId="0" borderId="0" xfId="0" applyFont="1" applyBorder="1" applyAlignment="1">
      <alignment horizontal="center"/>
    </xf>
    <xf numFmtId="0" fontId="68" fillId="0" borderId="63" xfId="0" applyFont="1" applyFill="1" applyBorder="1"/>
    <xf numFmtId="165" fontId="68" fillId="0" borderId="56" xfId="0" applyNumberFormat="1" applyFont="1" applyBorder="1" applyAlignment="1">
      <alignment horizontal="left"/>
    </xf>
    <xf numFmtId="0" fontId="67" fillId="0" borderId="54" xfId="8" applyFont="1" applyBorder="1"/>
    <xf numFmtId="0" fontId="67" fillId="0" borderId="55" xfId="8" applyFont="1" applyBorder="1"/>
    <xf numFmtId="0" fontId="68" fillId="0" borderId="55" xfId="0" applyFont="1" applyFill="1" applyBorder="1" applyAlignment="1">
      <alignment horizontal="left"/>
    </xf>
    <xf numFmtId="0" fontId="68" fillId="0" borderId="56" xfId="0" applyFont="1" applyFill="1" applyBorder="1" applyAlignment="1">
      <alignment horizontal="left"/>
    </xf>
    <xf numFmtId="0" fontId="67" fillId="0" borderId="0" xfId="0" applyFont="1" applyBorder="1"/>
    <xf numFmtId="0" fontId="67" fillId="0" borderId="57" xfId="8" applyFont="1" applyBorder="1"/>
    <xf numFmtId="0" fontId="61" fillId="0" borderId="0" xfId="0" applyFont="1"/>
    <xf numFmtId="0" fontId="70" fillId="4" borderId="0" xfId="0" applyFont="1" applyFill="1" applyAlignment="1">
      <alignment vertical="top" wrapText="1"/>
    </xf>
    <xf numFmtId="0" fontId="70" fillId="0" borderId="1" xfId="0" applyFont="1" applyFill="1" applyBorder="1" applyAlignment="1">
      <alignment vertical="top" wrapText="1"/>
    </xf>
    <xf numFmtId="0" fontId="70" fillId="4" borderId="1" xfId="0" applyFont="1" applyFill="1" applyBorder="1" applyAlignment="1">
      <alignment vertical="top" wrapText="1"/>
    </xf>
    <xf numFmtId="49" fontId="70" fillId="4" borderId="1" xfId="0" applyNumberFormat="1" applyFont="1" applyFill="1" applyBorder="1" applyAlignment="1">
      <alignment vertical="top" wrapText="1"/>
    </xf>
    <xf numFmtId="0" fontId="70" fillId="4" borderId="1" xfId="0" applyFont="1" applyFill="1" applyBorder="1"/>
    <xf numFmtId="0" fontId="70" fillId="4" borderId="1" xfId="0" applyFont="1" applyFill="1" applyBorder="1" applyAlignment="1">
      <alignment horizontal="left" vertical="top" wrapText="1"/>
    </xf>
    <xf numFmtId="0" fontId="70" fillId="0" borderId="1" xfId="0" applyFont="1" applyFill="1" applyBorder="1" applyAlignment="1">
      <alignment horizontal="left" vertical="top" wrapText="1"/>
    </xf>
    <xf numFmtId="0" fontId="70" fillId="5" borderId="1" xfId="0" applyFont="1" applyFill="1" applyBorder="1" applyAlignment="1">
      <alignment vertical="top" wrapText="1"/>
    </xf>
    <xf numFmtId="0" fontId="70" fillId="5" borderId="1" xfId="0" applyFont="1" applyFill="1" applyBorder="1" applyAlignment="1">
      <alignment horizontal="left" vertical="top" wrapText="1"/>
    </xf>
    <xf numFmtId="49" fontId="70" fillId="0" borderId="1" xfId="0" applyNumberFormat="1" applyFont="1" applyFill="1" applyBorder="1" applyAlignment="1">
      <alignment vertical="top" wrapText="1"/>
    </xf>
    <xf numFmtId="49" fontId="70" fillId="5" borderId="1" xfId="0" applyNumberFormat="1" applyFont="1" applyFill="1" applyBorder="1" applyAlignment="1">
      <alignment vertical="top" wrapText="1"/>
    </xf>
    <xf numFmtId="0" fontId="70" fillId="0" borderId="0" xfId="0" applyFont="1"/>
    <xf numFmtId="0" fontId="70" fillId="0" borderId="1" xfId="0" applyFont="1" applyBorder="1" applyAlignment="1">
      <alignment vertical="top" wrapText="1"/>
    </xf>
    <xf numFmtId="0" fontId="71" fillId="3" borderId="1" xfId="0" applyFont="1" applyFill="1" applyBorder="1" applyAlignment="1">
      <alignment vertical="top" wrapText="1"/>
    </xf>
    <xf numFmtId="0" fontId="70" fillId="3" borderId="1" xfId="0" applyFont="1" applyFill="1" applyBorder="1" applyAlignment="1">
      <alignment vertical="top" wrapText="1"/>
    </xf>
    <xf numFmtId="0" fontId="70" fillId="0" borderId="0" xfId="0" applyFont="1" applyAlignment="1">
      <alignment horizontal="left" vertical="top" wrapText="1"/>
    </xf>
    <xf numFmtId="49" fontId="70" fillId="0" borderId="0" xfId="0" applyNumberFormat="1" applyFont="1" applyAlignment="1">
      <alignment horizontal="center" vertical="top" wrapText="1"/>
    </xf>
    <xf numFmtId="49" fontId="70" fillId="0" borderId="0" xfId="0" applyNumberFormat="1" applyFont="1" applyAlignment="1">
      <alignment vertical="top" wrapText="1"/>
    </xf>
    <xf numFmtId="0" fontId="70" fillId="0" borderId="0" xfId="0" applyFont="1" applyAlignment="1">
      <alignment vertical="top" wrapText="1"/>
    </xf>
    <xf numFmtId="0" fontId="70" fillId="6" borderId="1" xfId="0" applyFont="1" applyFill="1" applyBorder="1" applyAlignment="1">
      <alignment horizontal="left" vertical="top" wrapText="1"/>
    </xf>
    <xf numFmtId="49" fontId="70" fillId="4" borderId="1" xfId="0" applyNumberFormat="1" applyFont="1" applyFill="1" applyBorder="1" applyAlignment="1">
      <alignment horizontal="center" vertical="top" wrapText="1"/>
    </xf>
    <xf numFmtId="0" fontId="70" fillId="6" borderId="1" xfId="0" applyFont="1" applyFill="1" applyBorder="1" applyAlignment="1">
      <alignment vertical="top" wrapText="1"/>
    </xf>
    <xf numFmtId="0" fontId="70" fillId="35" borderId="1" xfId="0" applyFont="1" applyFill="1" applyBorder="1" applyAlignment="1">
      <alignment vertical="top" wrapText="1"/>
    </xf>
    <xf numFmtId="0" fontId="70" fillId="35" borderId="1" xfId="0" applyFont="1" applyFill="1" applyBorder="1"/>
    <xf numFmtId="49" fontId="70" fillId="6" borderId="1" xfId="0" applyNumberFormat="1" applyFont="1" applyFill="1" applyBorder="1" applyAlignment="1">
      <alignment vertical="top" wrapText="1"/>
    </xf>
    <xf numFmtId="0" fontId="70" fillId="35" borderId="1" xfId="0" applyFont="1" applyFill="1" applyBorder="1" applyAlignment="1">
      <alignment horizontal="left" vertical="top" wrapText="1"/>
    </xf>
    <xf numFmtId="49" fontId="70" fillId="39" borderId="1" xfId="0" applyNumberFormat="1" applyFont="1" applyFill="1" applyBorder="1" applyAlignment="1">
      <alignment vertical="top" wrapText="1"/>
    </xf>
    <xf numFmtId="49" fontId="70" fillId="41" borderId="1" xfId="0" applyNumberFormat="1" applyFont="1" applyFill="1" applyBorder="1" applyAlignment="1">
      <alignment vertical="top" wrapText="1"/>
    </xf>
    <xf numFmtId="0" fontId="72" fillId="42" borderId="1" xfId="0" applyFont="1" applyFill="1" applyBorder="1" applyAlignment="1">
      <alignment horizontal="center" vertical="center" wrapText="1"/>
    </xf>
    <xf numFmtId="49" fontId="72" fillId="42" borderId="1" xfId="0" applyNumberFormat="1" applyFont="1" applyFill="1" applyBorder="1" applyAlignment="1">
      <alignment horizontal="center" vertical="center" wrapText="1"/>
    </xf>
    <xf numFmtId="0" fontId="30" fillId="0" borderId="0" xfId="0" applyFont="1" applyAlignment="1">
      <alignment vertical="top" wrapText="1"/>
    </xf>
    <xf numFmtId="0" fontId="30" fillId="0" borderId="0" xfId="0" applyFont="1" applyAlignment="1">
      <alignment horizontal="center" vertical="top" wrapText="1"/>
    </xf>
    <xf numFmtId="0" fontId="30" fillId="0" borderId="1" xfId="0" applyFont="1" applyBorder="1" applyAlignment="1">
      <alignment horizontal="center" vertical="top" wrapText="1"/>
    </xf>
    <xf numFmtId="0" fontId="30" fillId="0" borderId="1" xfId="0" applyFont="1" applyBorder="1" applyAlignment="1">
      <alignment vertical="top" wrapText="1"/>
    </xf>
    <xf numFmtId="0" fontId="30" fillId="5" borderId="1" xfId="0" applyFont="1" applyFill="1" applyBorder="1" applyAlignment="1">
      <alignment horizontal="center" vertical="top" wrapText="1"/>
    </xf>
    <xf numFmtId="0" fontId="30" fillId="5" borderId="1" xfId="0" applyFont="1" applyFill="1" applyBorder="1" applyAlignment="1">
      <alignment vertical="top" wrapText="1"/>
    </xf>
    <xf numFmtId="0" fontId="30" fillId="38" borderId="1" xfId="0" applyFont="1" applyFill="1" applyBorder="1" applyAlignment="1">
      <alignment horizontal="center" vertical="top" wrapText="1"/>
    </xf>
    <xf numFmtId="0" fontId="30" fillId="38" borderId="1" xfId="0" applyFont="1" applyFill="1" applyBorder="1" applyAlignment="1">
      <alignment vertical="top" wrapText="1"/>
    </xf>
    <xf numFmtId="0" fontId="73" fillId="4" borderId="1" xfId="0" applyFont="1" applyFill="1" applyBorder="1" applyAlignment="1">
      <alignment vertical="top" wrapText="1"/>
    </xf>
    <xf numFmtId="0" fontId="74" fillId="43" borderId="1" xfId="0" applyFont="1" applyFill="1" applyBorder="1" applyAlignment="1">
      <alignment horizontal="center" vertical="top" wrapText="1"/>
    </xf>
    <xf numFmtId="0" fontId="74" fillId="43" borderId="1" xfId="0" applyFont="1" applyFill="1" applyBorder="1" applyAlignment="1">
      <alignment vertical="top" wrapText="1"/>
    </xf>
    <xf numFmtId="0" fontId="73" fillId="0" borderId="1" xfId="0" applyFont="1" applyBorder="1" applyAlignment="1">
      <alignment vertical="top" wrapText="1"/>
    </xf>
    <xf numFmtId="0" fontId="73" fillId="5" borderId="1" xfId="0" applyFont="1" applyFill="1" applyBorder="1" applyAlignment="1">
      <alignment vertical="top" wrapText="1"/>
    </xf>
    <xf numFmtId="0" fontId="30" fillId="5" borderId="0" xfId="0" applyFont="1" applyFill="1" applyAlignment="1">
      <alignment vertical="top" wrapText="1"/>
    </xf>
    <xf numFmtId="0" fontId="71" fillId="0" borderId="1" xfId="0" applyFont="1" applyBorder="1" applyAlignment="1">
      <alignment horizontal="center" vertical="top" wrapText="1"/>
    </xf>
    <xf numFmtId="0" fontId="67" fillId="0" borderId="0" xfId="8" applyBorder="1"/>
    <xf numFmtId="0" fontId="67" fillId="0" borderId="1" xfId="8" applyBorder="1"/>
    <xf numFmtId="0" fontId="67" fillId="0" borderId="1" xfId="8" applyFont="1" applyFill="1" applyBorder="1" applyAlignment="1" applyProtection="1">
      <alignment horizontal="left" vertical="center" wrapText="1"/>
    </xf>
    <xf numFmtId="0" fontId="67" fillId="0" borderId="1" xfId="8" applyBorder="1" applyAlignment="1">
      <alignment wrapText="1"/>
    </xf>
    <xf numFmtId="0" fontId="35" fillId="4" borderId="1" xfId="8" applyFont="1" applyFill="1" applyBorder="1" applyAlignment="1" applyProtection="1">
      <alignment horizontal="left" vertical="center" wrapText="1"/>
    </xf>
    <xf numFmtId="0" fontId="67" fillId="5" borderId="1" xfId="8" applyFill="1" applyBorder="1"/>
    <xf numFmtId="0" fontId="0" fillId="45" borderId="1" xfId="0" applyFont="1" applyFill="1" applyBorder="1"/>
    <xf numFmtId="0" fontId="67" fillId="45" borderId="1" xfId="0" applyFont="1" applyFill="1" applyBorder="1"/>
    <xf numFmtId="0" fontId="67" fillId="0" borderId="1" xfId="0" applyFont="1" applyBorder="1"/>
    <xf numFmtId="0" fontId="0" fillId="0" borderId="1" xfId="0" applyFont="1" applyBorder="1"/>
    <xf numFmtId="0" fontId="0" fillId="44" borderId="0" xfId="0" applyFill="1"/>
    <xf numFmtId="0" fontId="0" fillId="0" borderId="1" xfId="0" applyFont="1" applyBorder="1" applyAlignment="1">
      <alignment wrapText="1"/>
    </xf>
    <xf numFmtId="0" fontId="76" fillId="0" borderId="0" xfId="0" applyFont="1" applyBorder="1"/>
    <xf numFmtId="0" fontId="0" fillId="0" borderId="1" xfId="0" applyFont="1" applyFill="1" applyBorder="1" applyAlignment="1" applyProtection="1">
      <alignment horizontal="left" vertical="center" wrapText="1"/>
    </xf>
    <xf numFmtId="0" fontId="0" fillId="4" borderId="1" xfId="0" applyFont="1" applyFill="1" applyBorder="1" applyAlignment="1" applyProtection="1">
      <alignment horizontal="left" vertical="center" wrapText="1"/>
    </xf>
    <xf numFmtId="0" fontId="0" fillId="44" borderId="1" xfId="0" applyFont="1" applyFill="1" applyBorder="1" applyAlignment="1" applyProtection="1">
      <alignment horizontal="left" vertical="center" wrapText="1"/>
    </xf>
    <xf numFmtId="0" fontId="37" fillId="44" borderId="1" xfId="0" applyFont="1" applyFill="1" applyBorder="1" applyAlignment="1" applyProtection="1">
      <alignment horizontal="left" vertical="center" wrapText="1"/>
    </xf>
    <xf numFmtId="0" fontId="0" fillId="5" borderId="26" xfId="0" applyFill="1" applyBorder="1"/>
    <xf numFmtId="0" fontId="0" fillId="0" borderId="26" xfId="0" applyFill="1" applyBorder="1"/>
    <xf numFmtId="0" fontId="0" fillId="0" borderId="2" xfId="0" applyFill="1" applyBorder="1"/>
    <xf numFmtId="15" fontId="0" fillId="0" borderId="0" xfId="0" applyNumberFormat="1"/>
    <xf numFmtId="0" fontId="0" fillId="0" borderId="24" xfId="0" applyBorder="1"/>
    <xf numFmtId="0" fontId="17" fillId="38" borderId="1" xfId="0" applyFont="1" applyFill="1" applyBorder="1" applyAlignment="1">
      <alignment vertical="center"/>
    </xf>
    <xf numFmtId="0" fontId="17" fillId="2" borderId="1" xfId="0" applyFont="1" applyFill="1" applyBorder="1" applyAlignment="1">
      <alignment vertical="center"/>
    </xf>
    <xf numFmtId="0" fontId="16" fillId="2" borderId="1" xfId="0" applyFont="1" applyFill="1" applyBorder="1" applyAlignment="1">
      <alignment vertical="center"/>
    </xf>
    <xf numFmtId="0" fontId="16" fillId="2" borderId="1" xfId="0" applyFont="1" applyFill="1" applyBorder="1" applyAlignment="1">
      <alignment vertical="center" wrapText="1"/>
    </xf>
    <xf numFmtId="0" fontId="16" fillId="38" borderId="1" xfId="0" applyFont="1" applyFill="1" applyBorder="1" applyAlignment="1">
      <alignment vertical="center"/>
    </xf>
    <xf numFmtId="0" fontId="14" fillId="38" borderId="1" xfId="0" applyFont="1" applyFill="1" applyBorder="1" applyAlignment="1">
      <alignment vertical="center" wrapText="1"/>
    </xf>
    <xf numFmtId="0" fontId="16" fillId="38" borderId="1" xfId="0" applyFont="1" applyFill="1" applyBorder="1" applyAlignment="1">
      <alignment vertical="center" wrapText="1"/>
    </xf>
    <xf numFmtId="0" fontId="19" fillId="2" borderId="1" xfId="0" applyFont="1" applyFill="1" applyBorder="1" applyAlignment="1">
      <alignment vertical="center" wrapText="1"/>
    </xf>
    <xf numFmtId="0" fontId="19" fillId="38" borderId="1" xfId="0" applyFont="1" applyFill="1" applyBorder="1" applyAlignment="1">
      <alignment vertical="center" wrapText="1"/>
    </xf>
    <xf numFmtId="0" fontId="69" fillId="17" borderId="1" xfId="0" applyFont="1" applyFill="1" applyBorder="1" applyAlignment="1" applyProtection="1">
      <alignment horizontal="left" vertical="center" wrapText="1"/>
    </xf>
    <xf numFmtId="0" fontId="69" fillId="0" borderId="1" xfId="0" applyFont="1" applyFill="1" applyBorder="1" applyAlignment="1" applyProtection="1">
      <alignment horizontal="left" vertical="center" wrapText="1"/>
    </xf>
    <xf numFmtId="0" fontId="69" fillId="0" borderId="1" xfId="0" applyFont="1" applyFill="1" applyBorder="1" applyAlignment="1" applyProtection="1">
      <alignment vertical="center" wrapText="1"/>
    </xf>
    <xf numFmtId="0" fontId="37" fillId="46" borderId="1" xfId="0" applyFont="1" applyFill="1" applyBorder="1"/>
    <xf numFmtId="0" fontId="77" fillId="0" borderId="1" xfId="0" applyFont="1" applyBorder="1" applyAlignment="1">
      <alignment wrapText="1"/>
    </xf>
    <xf numFmtId="0" fontId="3" fillId="0" borderId="1" xfId="0" applyFont="1" applyBorder="1" applyAlignment="1">
      <alignment wrapText="1"/>
    </xf>
    <xf numFmtId="0" fontId="78" fillId="9" borderId="1" xfId="0" applyFont="1" applyFill="1" applyBorder="1" applyAlignment="1">
      <alignment vertical="center" wrapText="1"/>
    </xf>
    <xf numFmtId="0" fontId="80" fillId="9" borderId="1" xfId="0" applyFont="1" applyFill="1" applyBorder="1" applyAlignment="1">
      <alignment vertical="center" wrapText="1"/>
    </xf>
    <xf numFmtId="0" fontId="3" fillId="11" borderId="1" xfId="0" applyFont="1" applyFill="1" applyBorder="1" applyAlignment="1">
      <alignment wrapText="1"/>
    </xf>
    <xf numFmtId="0" fontId="48" fillId="0" borderId="1" xfId="0" applyFont="1" applyFill="1" applyBorder="1" applyAlignment="1"/>
    <xf numFmtId="0" fontId="53" fillId="0" borderId="1" xfId="2" applyFont="1" applyFill="1" applyBorder="1" applyAlignment="1">
      <alignment horizontal="left" vertical="center"/>
    </xf>
    <xf numFmtId="0" fontId="81" fillId="24" borderId="1" xfId="4" applyFont="1" applyFill="1" applyBorder="1" applyAlignment="1">
      <alignment horizontal="left" vertical="center"/>
    </xf>
    <xf numFmtId="0" fontId="11" fillId="0" borderId="1" xfId="0" applyFont="1" applyFill="1" applyBorder="1" applyAlignment="1"/>
    <xf numFmtId="0" fontId="52" fillId="0" borderId="1" xfId="0" applyFont="1" applyFill="1" applyBorder="1" applyAlignment="1">
      <alignment vertical="center" wrapText="1"/>
    </xf>
    <xf numFmtId="0" fontId="68" fillId="0" borderId="1" xfId="0" applyFont="1" applyFill="1" applyBorder="1" applyAlignment="1" applyProtection="1">
      <alignment vertical="center" wrapText="1"/>
    </xf>
    <xf numFmtId="0" fontId="68" fillId="0" borderId="1" xfId="0" applyFont="1" applyFill="1" applyBorder="1" applyAlignment="1" applyProtection="1">
      <alignment horizontal="left" vertical="center" wrapText="1"/>
    </xf>
    <xf numFmtId="0" fontId="52" fillId="20" borderId="1" xfId="2" applyFont="1" applyFill="1" applyBorder="1" applyAlignment="1">
      <alignment horizontal="left" vertical="center"/>
    </xf>
    <xf numFmtId="0" fontId="52" fillId="20" borderId="1" xfId="2" applyFont="1" applyFill="1" applyBorder="1" applyAlignment="1">
      <alignment horizontal="center" vertical="center"/>
    </xf>
    <xf numFmtId="0" fontId="78" fillId="9" borderId="1" xfId="0" applyFont="1" applyFill="1" applyBorder="1" applyAlignment="1">
      <alignment vertical="center"/>
    </xf>
    <xf numFmtId="0" fontId="78" fillId="2" borderId="1" xfId="0" applyFont="1" applyFill="1" applyBorder="1" applyAlignment="1">
      <alignment vertical="center"/>
    </xf>
    <xf numFmtId="0" fontId="57" fillId="32" borderId="1" xfId="0" applyFont="1" applyFill="1" applyBorder="1" applyAlignment="1">
      <alignment horizontal="center" vertical="center" wrapText="1"/>
    </xf>
    <xf numFmtId="0" fontId="26" fillId="0" borderId="1" xfId="0" applyFont="1" applyFill="1" applyBorder="1" applyAlignment="1">
      <alignment horizontal="center" vertical="center"/>
    </xf>
    <xf numFmtId="0" fontId="51" fillId="0" borderId="1" xfId="0" applyFont="1" applyFill="1" applyBorder="1" applyAlignment="1">
      <alignment horizontal="left" vertical="center" wrapText="1" indent="1"/>
    </xf>
    <xf numFmtId="0" fontId="57" fillId="32" borderId="2" xfId="0" applyFont="1" applyFill="1" applyBorder="1" applyAlignment="1">
      <alignment horizontal="center" vertical="center" wrapText="1"/>
    </xf>
    <xf numFmtId="0" fontId="51" fillId="0" borderId="2" xfId="0" applyFont="1" applyFill="1" applyBorder="1" applyAlignment="1">
      <alignment horizontal="center" vertical="center" wrapText="1"/>
    </xf>
    <xf numFmtId="0" fontId="17" fillId="6" borderId="1" xfId="0" applyFont="1" applyFill="1" applyBorder="1" applyAlignment="1">
      <alignment vertical="center"/>
    </xf>
    <xf numFmtId="0" fontId="24" fillId="6" borderId="1" xfId="0" applyFont="1" applyFill="1" applyBorder="1"/>
    <xf numFmtId="0" fontId="0" fillId="6" borderId="1" xfId="0" applyFill="1" applyBorder="1"/>
    <xf numFmtId="0" fontId="80" fillId="6" borderId="1" xfId="0" applyFont="1" applyFill="1" applyBorder="1" applyAlignment="1">
      <alignment vertical="center"/>
    </xf>
    <xf numFmtId="0" fontId="78" fillId="6" borderId="1" xfId="0" applyFont="1" applyFill="1" applyBorder="1" applyAlignment="1">
      <alignment vertical="center"/>
    </xf>
    <xf numFmtId="0" fontId="16" fillId="6" borderId="1" xfId="0" applyFont="1" applyFill="1" applyBorder="1" applyAlignment="1">
      <alignment vertical="center"/>
    </xf>
    <xf numFmtId="0" fontId="18" fillId="6" borderId="1" xfId="0" applyFont="1" applyFill="1" applyBorder="1" applyAlignment="1">
      <alignment vertical="center"/>
    </xf>
    <xf numFmtId="0" fontId="17" fillId="6" borderId="1" xfId="0" applyFont="1" applyFill="1" applyBorder="1" applyAlignment="1">
      <alignment vertical="center" wrapText="1"/>
    </xf>
    <xf numFmtId="0" fontId="0" fillId="6" borderId="1" xfId="0" applyFill="1" applyBorder="1" applyAlignment="1">
      <alignment wrapText="1"/>
    </xf>
    <xf numFmtId="0" fontId="14" fillId="5" borderId="1" xfId="0" applyFont="1" applyFill="1" applyBorder="1" applyAlignment="1">
      <alignment horizontal="center" vertical="center" wrapText="1"/>
    </xf>
    <xf numFmtId="0" fontId="0" fillId="0" borderId="1" xfId="0" applyFill="1" applyBorder="1" applyAlignment="1">
      <alignment vertical="center" wrapText="1"/>
    </xf>
    <xf numFmtId="0" fontId="0" fillId="4" borderId="1" xfId="0" applyFill="1" applyBorder="1" applyAlignment="1">
      <alignment vertical="center" wrapText="1"/>
    </xf>
    <xf numFmtId="0" fontId="0" fillId="4" borderId="0" xfId="0" applyFill="1" applyAlignment="1">
      <alignment vertical="center"/>
    </xf>
    <xf numFmtId="16" fontId="17" fillId="9" borderId="1" xfId="0" applyNumberFormat="1" applyFont="1" applyFill="1" applyBorder="1" applyAlignment="1">
      <alignment vertical="center"/>
    </xf>
    <xf numFmtId="0" fontId="68" fillId="17" borderId="1" xfId="0" applyFont="1" applyFill="1" applyBorder="1" applyAlignment="1" applyProtection="1">
      <alignment horizontal="left" vertical="center" wrapText="1"/>
    </xf>
    <xf numFmtId="0" fontId="68" fillId="18" borderId="1" xfId="0" applyFont="1" applyFill="1" applyBorder="1" applyAlignment="1" applyProtection="1">
      <alignment horizontal="left" vertical="center" wrapText="1"/>
    </xf>
    <xf numFmtId="17" fontId="17" fillId="9" borderId="1" xfId="0" applyNumberFormat="1" applyFont="1" applyFill="1" applyBorder="1" applyAlignment="1">
      <alignment vertical="center"/>
    </xf>
    <xf numFmtId="0" fontId="52" fillId="28" borderId="1" xfId="0" applyFont="1" applyFill="1" applyBorder="1" applyAlignment="1">
      <alignment vertical="center" wrapText="1"/>
    </xf>
    <xf numFmtId="0" fontId="52" fillId="0" borderId="1" xfId="0" applyFont="1" applyFill="1" applyBorder="1" applyAlignment="1">
      <alignment wrapText="1"/>
    </xf>
    <xf numFmtId="0" fontId="0" fillId="0" borderId="1" xfId="0" applyFont="1" applyFill="1" applyBorder="1"/>
    <xf numFmtId="0" fontId="52" fillId="0" borderId="1" xfId="0" applyFont="1" applyFill="1" applyBorder="1" applyAlignment="1">
      <alignment horizontal="left" vertical="center" wrapText="1"/>
    </xf>
    <xf numFmtId="0" fontId="52" fillId="21" borderId="1" xfId="0" applyFont="1" applyFill="1" applyBorder="1" applyAlignment="1">
      <alignment horizontal="left" vertical="center" wrapText="1"/>
    </xf>
    <xf numFmtId="0" fontId="52" fillId="0" borderId="1" xfId="0" applyFont="1" applyFill="1" applyBorder="1" applyAlignment="1">
      <alignment horizontal="center" vertical="center" wrapText="1"/>
    </xf>
    <xf numFmtId="0" fontId="11" fillId="0" borderId="1" xfId="0" applyFont="1" applyBorder="1" applyAlignment="1">
      <alignment vertical="center" wrapText="1"/>
    </xf>
    <xf numFmtId="0" fontId="0" fillId="0" borderId="1" xfId="0" applyFont="1" applyBorder="1" applyAlignment="1">
      <alignment vertical="top" wrapText="1"/>
    </xf>
    <xf numFmtId="0" fontId="0" fillId="0" borderId="1" xfId="0" applyFont="1" applyFill="1" applyBorder="1" applyAlignment="1">
      <alignment wrapText="1"/>
    </xf>
    <xf numFmtId="0" fontId="0" fillId="9" borderId="1" xfId="0" applyFont="1" applyFill="1" applyBorder="1" applyAlignment="1">
      <alignment wrapText="1"/>
    </xf>
    <xf numFmtId="0" fontId="1" fillId="42" borderId="1" xfId="0" applyFont="1" applyFill="1" applyBorder="1" applyAlignment="1">
      <alignment horizontal="center" vertical="center" wrapText="1"/>
    </xf>
    <xf numFmtId="0" fontId="16" fillId="9" borderId="2" xfId="0" applyFont="1" applyFill="1" applyBorder="1" applyAlignment="1">
      <alignment vertical="center"/>
    </xf>
    <xf numFmtId="0" fontId="16" fillId="9" borderId="0" xfId="0" applyFont="1" applyFill="1" applyBorder="1" applyAlignment="1">
      <alignment vertical="center"/>
    </xf>
    <xf numFmtId="0" fontId="0" fillId="6" borderId="0" xfId="0" applyFill="1" applyBorder="1"/>
    <xf numFmtId="0" fontId="0" fillId="9" borderId="0" xfId="0" applyFill="1" applyBorder="1"/>
    <xf numFmtId="0" fontId="19" fillId="11" borderId="0" xfId="0" applyFont="1" applyFill="1" applyBorder="1"/>
    <xf numFmtId="0" fontId="0" fillId="11" borderId="0" xfId="0" applyFill="1" applyBorder="1"/>
    <xf numFmtId="0" fontId="0" fillId="11" borderId="2" xfId="0" applyFill="1" applyBorder="1"/>
    <xf numFmtId="0" fontId="0" fillId="9" borderId="2" xfId="0" applyFill="1" applyBorder="1"/>
    <xf numFmtId="0" fontId="19" fillId="9" borderId="0" xfId="0" applyFont="1" applyFill="1" applyBorder="1" applyAlignment="1">
      <alignment vertical="center" wrapText="1"/>
    </xf>
    <xf numFmtId="0" fontId="21" fillId="9" borderId="0" xfId="0" applyFont="1" applyFill="1" applyBorder="1" applyAlignment="1">
      <alignment vertical="center" wrapText="1"/>
    </xf>
    <xf numFmtId="0" fontId="18" fillId="9" borderId="0" xfId="0" applyFont="1" applyFill="1" applyBorder="1" applyAlignment="1">
      <alignment vertical="center"/>
    </xf>
    <xf numFmtId="0" fontId="19" fillId="11" borderId="0" xfId="0" applyFont="1" applyFill="1" applyBorder="1" applyAlignment="1">
      <alignment vertical="center" wrapText="1"/>
    </xf>
    <xf numFmtId="0" fontId="81" fillId="24" borderId="1" xfId="4" applyFont="1" applyFill="1" applyBorder="1" applyAlignment="1">
      <alignment horizontal="left" vertical="center" wrapText="1"/>
    </xf>
    <xf numFmtId="0" fontId="52" fillId="20" borderId="1" xfId="2" applyFont="1" applyFill="1" applyBorder="1" applyAlignment="1">
      <alignment horizontal="left" vertical="center" wrapText="1"/>
    </xf>
    <xf numFmtId="0" fontId="68" fillId="46" borderId="1" xfId="0" applyFont="1" applyFill="1" applyBorder="1" applyAlignment="1">
      <alignment wrapText="1"/>
    </xf>
    <xf numFmtId="0" fontId="68" fillId="0" borderId="1" xfId="0" applyFont="1" applyFill="1" applyBorder="1" applyAlignment="1">
      <alignment wrapText="1"/>
    </xf>
    <xf numFmtId="0" fontId="81" fillId="27" borderId="1" xfId="4" applyFont="1" applyFill="1" applyBorder="1" applyAlignment="1">
      <alignment horizontal="left" vertical="center" wrapText="1"/>
    </xf>
    <xf numFmtId="0" fontId="81" fillId="0" borderId="1" xfId="4" applyFont="1" applyFill="1" applyBorder="1" applyAlignment="1">
      <alignment horizontal="left" vertical="center" wrapText="1"/>
    </xf>
    <xf numFmtId="0" fontId="68" fillId="21" borderId="1" xfId="0" applyFont="1" applyFill="1" applyBorder="1" applyAlignment="1">
      <alignment horizontal="left" wrapText="1"/>
    </xf>
    <xf numFmtId="0" fontId="68" fillId="21" borderId="1" xfId="0" applyFont="1" applyFill="1" applyBorder="1" applyAlignment="1">
      <alignment wrapText="1"/>
    </xf>
    <xf numFmtId="0" fontId="20" fillId="0" borderId="1" xfId="0" applyFont="1" applyBorder="1" applyAlignment="1">
      <alignment wrapText="1"/>
    </xf>
    <xf numFmtId="0" fontId="15" fillId="5" borderId="1" xfId="0" applyFont="1" applyFill="1" applyBorder="1" applyAlignment="1">
      <alignment vertical="center" wrapText="1"/>
    </xf>
    <xf numFmtId="0" fontId="19" fillId="0" borderId="0" xfId="0" applyFont="1"/>
    <xf numFmtId="0" fontId="83" fillId="6" borderId="1" xfId="0" applyFont="1" applyFill="1" applyBorder="1" applyAlignment="1">
      <alignment vertical="center"/>
    </xf>
    <xf numFmtId="0" fontId="19" fillId="6" borderId="1" xfId="0" applyFont="1" applyFill="1" applyBorder="1" applyAlignment="1">
      <alignment vertical="center"/>
    </xf>
    <xf numFmtId="0" fontId="83" fillId="9" borderId="1" xfId="0" applyFont="1" applyFill="1" applyBorder="1" applyAlignment="1">
      <alignment vertical="center"/>
    </xf>
    <xf numFmtId="0" fontId="83" fillId="9" borderId="1" xfId="0" applyFont="1" applyFill="1" applyBorder="1" applyAlignment="1">
      <alignment vertical="center" wrapText="1"/>
    </xf>
    <xf numFmtId="0" fontId="19" fillId="6" borderId="1" xfId="0" applyFont="1" applyFill="1" applyBorder="1"/>
    <xf numFmtId="0" fontId="19" fillId="9" borderId="1" xfId="0" applyFont="1" applyFill="1" applyBorder="1"/>
    <xf numFmtId="0" fontId="19" fillId="9" borderId="1" xfId="0" applyFont="1" applyFill="1" applyBorder="1" applyAlignment="1">
      <alignment wrapText="1"/>
    </xf>
    <xf numFmtId="0" fontId="19" fillId="9" borderId="1" xfId="0" applyFont="1" applyFill="1" applyBorder="1" applyAlignment="1">
      <alignment vertical="center"/>
    </xf>
    <xf numFmtId="0" fontId="23" fillId="9" borderId="1" xfId="0" applyFont="1" applyFill="1" applyBorder="1" applyAlignment="1">
      <alignment vertical="center"/>
    </xf>
    <xf numFmtId="0" fontId="19" fillId="6" borderId="1" xfId="0" applyFont="1" applyFill="1" applyBorder="1" applyAlignment="1">
      <alignment vertical="center" wrapText="1"/>
    </xf>
    <xf numFmtId="0" fontId="83" fillId="0" borderId="1" xfId="0" applyFont="1" applyBorder="1"/>
    <xf numFmtId="0" fontId="19" fillId="0" borderId="1" xfId="0" applyFont="1" applyBorder="1"/>
    <xf numFmtId="0" fontId="19" fillId="0" borderId="1" xfId="0" applyFont="1" applyBorder="1" applyAlignment="1">
      <alignment wrapText="1"/>
    </xf>
    <xf numFmtId="0" fontId="83" fillId="0" borderId="1" xfId="0" applyFont="1" applyBorder="1" applyAlignment="1">
      <alignment vertical="center" wrapText="1"/>
    </xf>
    <xf numFmtId="0" fontId="19" fillId="0" borderId="1" xfId="0" applyFont="1" applyFill="1" applyBorder="1" applyAlignment="1">
      <alignment wrapText="1"/>
    </xf>
    <xf numFmtId="0" fontId="19" fillId="4" borderId="1" xfId="0" applyFont="1" applyFill="1" applyBorder="1" applyAlignment="1">
      <alignment vertical="top" wrapText="1"/>
    </xf>
    <xf numFmtId="0" fontId="19" fillId="0" borderId="1" xfId="0" applyFont="1" applyBorder="1" applyAlignment="1">
      <alignment vertical="top" wrapText="1"/>
    </xf>
    <xf numFmtId="0" fontId="19" fillId="6" borderId="1" xfId="0" applyFont="1" applyFill="1" applyBorder="1" applyAlignment="1">
      <alignment wrapText="1"/>
    </xf>
    <xf numFmtId="0" fontId="23" fillId="9" borderId="1" xfId="0" applyFont="1" applyFill="1" applyBorder="1"/>
    <xf numFmtId="0" fontId="23" fillId="9" borderId="1" xfId="0" applyFont="1" applyFill="1" applyBorder="1" applyAlignment="1">
      <alignment vertical="center" wrapText="1"/>
    </xf>
    <xf numFmtId="0" fontId="23" fillId="6" borderId="1" xfId="0" applyFont="1" applyFill="1" applyBorder="1" applyAlignment="1">
      <alignment vertical="center"/>
    </xf>
    <xf numFmtId="0" fontId="0" fillId="0" borderId="0" xfId="0" pivotButton="1"/>
    <xf numFmtId="0" fontId="0" fillId="0" borderId="0" xfId="0" applyAlignment="1">
      <alignment horizontal="left"/>
    </xf>
    <xf numFmtId="0" fontId="25" fillId="0" borderId="1" xfId="0" applyFont="1" applyBorder="1" applyAlignment="1">
      <alignment wrapText="1"/>
    </xf>
    <xf numFmtId="0" fontId="37" fillId="0" borderId="0" xfId="0" applyFont="1" applyFill="1" applyBorder="1" applyAlignment="1">
      <alignment vertical="top" wrapText="1"/>
    </xf>
    <xf numFmtId="0" fontId="19" fillId="0" borderId="0" xfId="0" applyFont="1" applyAlignment="1">
      <alignment wrapText="1"/>
    </xf>
    <xf numFmtId="0" fontId="14" fillId="5" borderId="1" xfId="0" applyFont="1" applyFill="1" applyBorder="1" applyAlignment="1">
      <alignment horizontal="left" vertical="center" wrapText="1"/>
    </xf>
    <xf numFmtId="0" fontId="17" fillId="9" borderId="1" xfId="0" applyFont="1" applyFill="1" applyBorder="1" applyAlignment="1">
      <alignment horizontal="left" vertical="center"/>
    </xf>
    <xf numFmtId="0" fontId="0" fillId="0" borderId="1" xfId="0" applyFont="1" applyBorder="1" applyAlignment="1">
      <alignment horizontal="left"/>
    </xf>
    <xf numFmtId="0" fontId="17" fillId="6" borderId="1" xfId="0" applyFont="1" applyFill="1" applyBorder="1" applyAlignment="1">
      <alignment horizontal="left" vertical="center"/>
    </xf>
    <xf numFmtId="0" fontId="0" fillId="6" borderId="1" xfId="0" applyFont="1" applyFill="1" applyBorder="1" applyAlignment="1">
      <alignment horizontal="left"/>
    </xf>
    <xf numFmtId="0" fontId="3" fillId="0" borderId="1" xfId="0" applyFont="1" applyBorder="1"/>
    <xf numFmtId="0" fontId="0" fillId="0" borderId="1" xfId="0" applyBorder="1" applyAlignment="1">
      <alignment horizontal="left"/>
    </xf>
    <xf numFmtId="0" fontId="0" fillId="0" borderId="0" xfId="0" applyBorder="1" applyAlignment="1">
      <alignment wrapText="1"/>
    </xf>
    <xf numFmtId="0" fontId="4" fillId="0" borderId="1" xfId="1" applyFill="1" applyBorder="1" applyAlignment="1">
      <alignment wrapText="1"/>
    </xf>
    <xf numFmtId="0" fontId="2" fillId="2" borderId="1" xfId="0" applyFont="1" applyFill="1" applyBorder="1" applyAlignment="1">
      <alignment horizontal="center" wrapText="1"/>
    </xf>
    <xf numFmtId="0" fontId="84" fillId="0" borderId="0" xfId="9" applyFont="1" applyBorder="1" applyAlignment="1">
      <alignment wrapText="1"/>
    </xf>
    <xf numFmtId="0" fontId="84" fillId="47" borderId="0" xfId="9" applyNumberFormat="1" applyFont="1" applyFill="1" applyBorder="1" applyAlignment="1">
      <alignment horizontal="left" wrapText="1"/>
    </xf>
    <xf numFmtId="3" fontId="84" fillId="0" borderId="0" xfId="9" applyNumberFormat="1" applyFont="1" applyBorder="1" applyAlignment="1">
      <alignment horizontal="center"/>
    </xf>
    <xf numFmtId="0" fontId="84" fillId="47" borderId="0" xfId="9" applyFont="1" applyFill="1" applyBorder="1" applyAlignment="1">
      <alignment horizontal="center"/>
    </xf>
    <xf numFmtId="0" fontId="84" fillId="47" borderId="66" xfId="9" applyNumberFormat="1" applyFont="1" applyFill="1" applyBorder="1" applyAlignment="1">
      <alignment horizontal="left" wrapText="1"/>
    </xf>
    <xf numFmtId="3" fontId="84" fillId="0" borderId="66" xfId="9" applyNumberFormat="1" applyFont="1" applyBorder="1" applyAlignment="1">
      <alignment horizontal="center"/>
    </xf>
    <xf numFmtId="0" fontId="84" fillId="0" borderId="66" xfId="9" applyFont="1" applyBorder="1" applyAlignment="1">
      <alignment wrapText="1"/>
    </xf>
    <xf numFmtId="0" fontId="84" fillId="47" borderId="66" xfId="9" applyFont="1" applyFill="1" applyBorder="1" applyAlignment="1">
      <alignment horizontal="center"/>
    </xf>
    <xf numFmtId="0" fontId="54" fillId="0" borderId="1" xfId="0" applyFont="1" applyBorder="1" applyAlignment="1">
      <alignment wrapText="1"/>
    </xf>
    <xf numFmtId="0" fontId="84" fillId="47" borderId="66" xfId="9" applyFont="1" applyFill="1" applyBorder="1" applyAlignment="1">
      <alignment horizontal="left" wrapText="1"/>
    </xf>
    <xf numFmtId="3" fontId="84" fillId="47" borderId="66" xfId="9" applyNumberFormat="1" applyFont="1" applyFill="1" applyBorder="1" applyAlignment="1">
      <alignment horizontal="center"/>
    </xf>
    <xf numFmtId="0" fontId="84" fillId="0" borderId="66" xfId="9" applyNumberFormat="1" applyFont="1" applyBorder="1" applyAlignment="1">
      <alignment horizontal="left" wrapText="1"/>
    </xf>
    <xf numFmtId="0" fontId="85" fillId="48" borderId="66" xfId="9" applyNumberFormat="1" applyFont="1" applyFill="1" applyBorder="1" applyAlignment="1">
      <alignment horizontal="left" wrapText="1"/>
    </xf>
    <xf numFmtId="0" fontId="85" fillId="48" borderId="66" xfId="9" applyFont="1" applyFill="1" applyBorder="1" applyAlignment="1">
      <alignment horizontal="center"/>
    </xf>
    <xf numFmtId="0" fontId="85" fillId="48" borderId="66" xfId="9" applyFont="1" applyFill="1" applyBorder="1" applyAlignment="1">
      <alignment horizontal="left" wrapText="1"/>
    </xf>
    <xf numFmtId="0" fontId="85" fillId="48" borderId="66" xfId="9" applyFont="1" applyFill="1" applyBorder="1" applyAlignment="1">
      <alignment horizontal="left"/>
    </xf>
    <xf numFmtId="0" fontId="23" fillId="9" borderId="0" xfId="0" applyFont="1" applyFill="1" applyBorder="1" applyAlignment="1">
      <alignment vertical="center" wrapText="1"/>
    </xf>
    <xf numFmtId="0" fontId="86" fillId="13" borderId="1" xfId="2" applyFont="1" applyFill="1" applyBorder="1" applyAlignment="1">
      <alignment horizontal="center" vertical="center"/>
    </xf>
    <xf numFmtId="0" fontId="81" fillId="0" borderId="1" xfId="4" applyFont="1" applyFill="1" applyBorder="1" applyAlignment="1">
      <alignment horizontal="left" vertical="center"/>
    </xf>
    <xf numFmtId="0" fontId="68" fillId="21" borderId="1" xfId="0" applyFont="1" applyFill="1" applyBorder="1" applyAlignment="1">
      <alignment horizontal="left"/>
    </xf>
    <xf numFmtId="0" fontId="68" fillId="21" borderId="1" xfId="0" applyFont="1" applyFill="1" applyBorder="1"/>
    <xf numFmtId="0" fontId="81" fillId="0" borderId="0" xfId="4" applyFont="1" applyFill="1" applyBorder="1" applyAlignment="1">
      <alignment horizontal="center" vertical="center"/>
    </xf>
    <xf numFmtId="0" fontId="81" fillId="24" borderId="0" xfId="4" applyFont="1" applyFill="1" applyBorder="1" applyAlignment="1">
      <alignment horizontal="left" vertic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Fill="1" applyBorder="1" applyAlignment="1">
      <alignment horizontal="center" vertical="center" wrapText="1"/>
    </xf>
    <xf numFmtId="0" fontId="0" fillId="0" borderId="4" xfId="0" applyFill="1" applyBorder="1" applyAlignment="1">
      <alignment wrapText="1"/>
    </xf>
    <xf numFmtId="0" fontId="0" fillId="0" borderId="4" xfId="0" applyBorder="1" applyAlignment="1">
      <alignment horizontal="center" wrapText="1"/>
    </xf>
    <xf numFmtId="0" fontId="0" fillId="0" borderId="5" xfId="0" applyBorder="1" applyAlignment="1">
      <alignment horizontal="left" wrapText="1"/>
    </xf>
    <xf numFmtId="0" fontId="0" fillId="0" borderId="0" xfId="0" applyBorder="1" applyAlignment="1">
      <alignment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0" fillId="0" borderId="0" xfId="0" applyBorder="1" applyAlignment="1">
      <alignment horizontal="center" wrapText="1"/>
    </xf>
    <xf numFmtId="0" fontId="0" fillId="0" borderId="7" xfId="0" applyBorder="1" applyAlignment="1">
      <alignment horizontal="left" wrapText="1"/>
    </xf>
    <xf numFmtId="0" fontId="0" fillId="0" borderId="9" xfId="0" applyBorder="1" applyAlignment="1">
      <alignment vertical="center" wrapText="1"/>
    </xf>
    <xf numFmtId="0" fontId="0" fillId="0" borderId="9" xfId="0" applyBorder="1" applyAlignment="1">
      <alignment horizontal="center" vertical="center" wrapText="1"/>
    </xf>
    <xf numFmtId="0" fontId="0" fillId="0" borderId="9" xfId="0" applyBorder="1" applyAlignment="1">
      <alignment wrapText="1"/>
    </xf>
    <xf numFmtId="0" fontId="0" fillId="0" borderId="9" xfId="0" applyBorder="1" applyAlignment="1">
      <alignment horizontal="center" wrapText="1"/>
    </xf>
    <xf numFmtId="0" fontId="0" fillId="0" borderId="10" xfId="0" applyBorder="1" applyAlignment="1">
      <alignment horizontal="left" wrapText="1"/>
    </xf>
    <xf numFmtId="0" fontId="0" fillId="0" borderId="4" xfId="0" applyBorder="1" applyAlignment="1">
      <alignment wrapText="1"/>
    </xf>
    <xf numFmtId="0" fontId="0" fillId="0" borderId="0" xfId="0" applyAlignment="1">
      <alignment horizontal="left" wrapText="1"/>
    </xf>
    <xf numFmtId="0" fontId="34" fillId="5" borderId="25" xfId="0" applyFont="1" applyFill="1" applyBorder="1" applyAlignment="1">
      <alignment horizontal="center" vertical="center" wrapText="1"/>
    </xf>
    <xf numFmtId="0" fontId="57" fillId="33" borderId="25" xfId="0" applyFont="1" applyFill="1" applyBorder="1" applyAlignment="1">
      <alignment horizontal="center" vertical="center"/>
    </xf>
    <xf numFmtId="0" fontId="57" fillId="33" borderId="19" xfId="0" applyFont="1" applyFill="1" applyBorder="1" applyAlignment="1">
      <alignment horizontal="left" vertical="center"/>
    </xf>
    <xf numFmtId="0" fontId="57" fillId="33" borderId="19" xfId="0" applyFont="1" applyFill="1" applyBorder="1" applyAlignment="1">
      <alignment horizontal="justify" vertical="center"/>
    </xf>
    <xf numFmtId="0" fontId="51" fillId="0" borderId="14" xfId="0" applyFont="1" applyBorder="1" applyAlignment="1">
      <alignment horizontal="left" vertical="center"/>
    </xf>
    <xf numFmtId="0" fontId="0" fillId="0" borderId="11" xfId="0" applyBorder="1" applyAlignment="1">
      <alignment horizontal="center"/>
    </xf>
    <xf numFmtId="0" fontId="57" fillId="49" borderId="25" xfId="0" applyFont="1" applyFill="1" applyBorder="1" applyAlignment="1">
      <alignment horizontal="center" vertical="center"/>
    </xf>
    <xf numFmtId="0" fontId="57" fillId="49" borderId="19" xfId="0" applyFont="1" applyFill="1" applyBorder="1" applyAlignment="1">
      <alignment horizontal="center" vertical="center"/>
    </xf>
    <xf numFmtId="0" fontId="57" fillId="49" borderId="19" xfId="0" applyFont="1" applyFill="1" applyBorder="1" applyAlignment="1">
      <alignment horizontal="center" vertical="center" wrapText="1"/>
    </xf>
    <xf numFmtId="0" fontId="51" fillId="0" borderId="14" xfId="0" applyFont="1" applyBorder="1" applyAlignment="1">
      <alignment horizontal="justify" vertical="center"/>
    </xf>
    <xf numFmtId="0" fontId="51" fillId="0" borderId="14" xfId="0" applyFont="1" applyBorder="1" applyAlignment="1">
      <alignment horizontal="left" vertical="center" wrapText="1" indent="5"/>
    </xf>
    <xf numFmtId="0" fontId="51" fillId="0" borderId="28" xfId="0" applyFont="1" applyBorder="1" applyAlignment="1">
      <alignment horizontal="left" vertical="center" wrapText="1" indent="5"/>
    </xf>
    <xf numFmtId="0" fontId="57" fillId="0" borderId="14" xfId="0" applyFont="1" applyBorder="1" applyAlignment="1">
      <alignment horizontal="left" vertical="center" wrapText="1" indent="5"/>
    </xf>
    <xf numFmtId="0" fontId="57" fillId="0" borderId="14" xfId="0" applyFont="1" applyBorder="1" applyAlignment="1">
      <alignment horizontal="left" vertical="center" wrapText="1" indent="2"/>
    </xf>
    <xf numFmtId="0" fontId="57" fillId="0" borderId="28" xfId="0" applyFont="1" applyBorder="1" applyAlignment="1">
      <alignment horizontal="left" vertical="center" wrapText="1" indent="5"/>
    </xf>
    <xf numFmtId="0" fontId="51" fillId="50" borderId="25" xfId="0" applyFont="1" applyFill="1" applyBorder="1" applyAlignment="1">
      <alignment horizontal="center" vertical="center" wrapText="1"/>
    </xf>
    <xf numFmtId="0" fontId="51" fillId="50" borderId="19" xfId="0" applyFont="1" applyFill="1" applyBorder="1" applyAlignment="1">
      <alignment horizontal="center" vertical="center" wrapText="1"/>
    </xf>
    <xf numFmtId="0" fontId="51" fillId="0" borderId="28" xfId="0" applyFont="1" applyBorder="1" applyAlignment="1">
      <alignment horizontal="center" vertical="center" wrapText="1"/>
    </xf>
    <xf numFmtId="0" fontId="0" fillId="0" borderId="11" xfId="0" applyBorder="1" applyAlignment="1">
      <alignment vertical="center" wrapText="1"/>
    </xf>
    <xf numFmtId="0" fontId="90" fillId="0" borderId="14" xfId="0" applyFont="1" applyBorder="1" applyAlignment="1">
      <alignment horizontal="center" vertical="center"/>
    </xf>
    <xf numFmtId="0" fontId="57" fillId="33" borderId="19" xfId="0" applyFont="1" applyFill="1" applyBorder="1" applyAlignment="1">
      <alignment vertical="center"/>
    </xf>
    <xf numFmtId="0" fontId="57" fillId="33" borderId="19" xfId="0" applyFont="1" applyFill="1" applyBorder="1" applyAlignment="1">
      <alignment horizontal="center" vertical="center"/>
    </xf>
    <xf numFmtId="0" fontId="51" fillId="0" borderId="14" xfId="0" applyFont="1" applyBorder="1" applyAlignment="1">
      <alignment vertical="center"/>
    </xf>
    <xf numFmtId="0" fontId="51" fillId="0" borderId="14" xfId="0" applyFont="1" applyBorder="1" applyAlignment="1">
      <alignment vertical="center" wrapText="1"/>
    </xf>
    <xf numFmtId="0" fontId="53" fillId="0" borderId="14" xfId="0" applyFont="1" applyBorder="1" applyAlignment="1">
      <alignment vertical="center"/>
    </xf>
    <xf numFmtId="0" fontId="53" fillId="0" borderId="14" xfId="0" applyFont="1" applyBorder="1" applyAlignment="1">
      <alignment horizontal="center" vertical="center"/>
    </xf>
    <xf numFmtId="0" fontId="53" fillId="0" borderId="14" xfId="0" applyFont="1" applyBorder="1" applyAlignment="1">
      <alignment vertical="center" wrapText="1"/>
    </xf>
    <xf numFmtId="0" fontId="37" fillId="0" borderId="1" xfId="0" applyFont="1" applyBorder="1" applyAlignment="1">
      <alignment vertical="top" wrapText="1"/>
    </xf>
    <xf numFmtId="0" fontId="4" fillId="6" borderId="1" xfId="1" applyFill="1" applyBorder="1" applyAlignment="1">
      <alignment vertical="center" wrapText="1"/>
    </xf>
    <xf numFmtId="0" fontId="25" fillId="0" borderId="1" xfId="0" applyFont="1" applyFill="1" applyBorder="1" applyAlignment="1">
      <alignment vertical="center" wrapText="1"/>
    </xf>
    <xf numFmtId="0" fontId="0" fillId="0" borderId="1" xfId="0" applyFill="1" applyBorder="1" applyAlignment="1">
      <alignment vertical="center"/>
    </xf>
    <xf numFmtId="0" fontId="4" fillId="38" borderId="1" xfId="1" applyFill="1" applyBorder="1" applyAlignment="1">
      <alignment vertical="center" wrapText="1"/>
    </xf>
    <xf numFmtId="0" fontId="0" fillId="0" borderId="1" xfId="0" applyBorder="1" applyAlignment="1">
      <alignment horizontal="left" vertical="center" wrapText="1"/>
    </xf>
    <xf numFmtId="0" fontId="0" fillId="6" borderId="1" xfId="0" applyFill="1" applyBorder="1" applyAlignment="1">
      <alignment vertical="center" wrapText="1"/>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xf>
    <xf numFmtId="0" fontId="1" fillId="10" borderId="1" xfId="0" applyFont="1" applyFill="1" applyBorder="1" applyAlignment="1">
      <alignment horizontal="center" vertical="center"/>
    </xf>
    <xf numFmtId="0" fontId="1" fillId="1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4" fillId="6" borderId="1" xfId="1" applyFill="1" applyBorder="1"/>
    <xf numFmtId="0" fontId="0" fillId="0" borderId="0" xfId="0" applyBorder="1" applyAlignment="1">
      <alignment horizontal="center" vertical="center"/>
    </xf>
    <xf numFmtId="0" fontId="0" fillId="4" borderId="0" xfId="0" applyFill="1" applyBorder="1" applyAlignment="1">
      <alignment vertical="center"/>
    </xf>
    <xf numFmtId="0" fontId="69" fillId="3" borderId="1" xfId="0" applyNumberFormat="1" applyFont="1" applyFill="1" applyBorder="1" applyAlignment="1">
      <alignment horizontal="center" vertical="top" wrapText="1"/>
    </xf>
    <xf numFmtId="0" fontId="69" fillId="3" borderId="1" xfId="0" applyNumberFormat="1" applyFont="1" applyFill="1" applyBorder="1" applyAlignment="1">
      <alignment vertical="top" wrapText="1"/>
    </xf>
    <xf numFmtId="0" fontId="34" fillId="3" borderId="1" xfId="0" applyNumberFormat="1" applyFont="1" applyFill="1" applyBorder="1" applyAlignment="1">
      <alignment vertical="top" wrapText="1"/>
    </xf>
    <xf numFmtId="0" fontId="34" fillId="3" borderId="1" xfId="0" applyNumberFormat="1" applyFont="1" applyFill="1" applyBorder="1" applyAlignment="1">
      <alignment vertical="center" wrapText="1"/>
    </xf>
    <xf numFmtId="0" fontId="34" fillId="3" borderId="1" xfId="0" applyNumberFormat="1" applyFont="1" applyFill="1" applyBorder="1" applyAlignment="1">
      <alignment horizontal="left" vertical="top" wrapText="1"/>
    </xf>
    <xf numFmtId="0" fontId="34" fillId="3" borderId="1" xfId="0" applyNumberFormat="1" applyFont="1" applyFill="1" applyBorder="1" applyAlignment="1">
      <alignment horizontal="center" vertical="top" wrapText="1"/>
    </xf>
    <xf numFmtId="0" fontId="34" fillId="9" borderId="1" xfId="0" applyFont="1" applyFill="1" applyBorder="1" applyAlignment="1">
      <alignment horizontal="center" vertical="top" wrapText="1"/>
    </xf>
    <xf numFmtId="0" fontId="34" fillId="9" borderId="1" xfId="0" applyFont="1" applyFill="1" applyBorder="1" applyAlignment="1">
      <alignment vertical="top" wrapText="1"/>
    </xf>
    <xf numFmtId="0" fontId="34" fillId="9" borderId="1" xfId="0" applyFont="1" applyFill="1" applyBorder="1" applyAlignment="1">
      <alignment vertical="center" wrapText="1"/>
    </xf>
    <xf numFmtId="0" fontId="0" fillId="0" borderId="1" xfId="0" applyBorder="1" applyAlignment="1">
      <alignment horizontal="left" vertical="top" wrapText="1"/>
    </xf>
    <xf numFmtId="0" fontId="0" fillId="0" borderId="1" xfId="0" applyBorder="1" applyAlignment="1">
      <alignment horizontal="center" vertical="top" wrapText="1"/>
    </xf>
    <xf numFmtId="0" fontId="34" fillId="51" borderId="1" xfId="0" applyFont="1" applyFill="1" applyBorder="1" applyAlignment="1">
      <alignment horizontal="center" vertical="top" wrapText="1"/>
    </xf>
    <xf numFmtId="0" fontId="69" fillId="51" borderId="1" xfId="0" applyFont="1" applyFill="1" applyBorder="1" applyAlignment="1">
      <alignment vertical="top" wrapText="1"/>
    </xf>
    <xf numFmtId="0" fontId="34" fillId="51" borderId="1" xfId="0" applyFont="1" applyFill="1" applyBorder="1" applyAlignment="1">
      <alignment vertical="top" wrapText="1"/>
    </xf>
    <xf numFmtId="0" fontId="34" fillId="51" borderId="1" xfId="0" applyFont="1" applyFill="1" applyBorder="1" applyAlignment="1">
      <alignment vertical="center" wrapText="1"/>
    </xf>
    <xf numFmtId="0" fontId="34" fillId="0" borderId="1" xfId="0" applyFont="1" applyBorder="1" applyAlignment="1">
      <alignment horizontal="center" vertical="top" wrapText="1"/>
    </xf>
    <xf numFmtId="0" fontId="37" fillId="4" borderId="1" xfId="0" applyFont="1" applyFill="1" applyBorder="1" applyAlignment="1">
      <alignment vertical="top" wrapText="1"/>
    </xf>
    <xf numFmtId="0" fontId="37" fillId="0" borderId="1" xfId="0" applyFont="1" applyFill="1" applyBorder="1" applyAlignment="1">
      <alignment vertical="top" wrapText="1"/>
    </xf>
    <xf numFmtId="11" fontId="37" fillId="0" borderId="1" xfId="0" applyNumberFormat="1" applyFont="1" applyBorder="1" applyAlignment="1">
      <alignment vertical="center" wrapText="1"/>
    </xf>
    <xf numFmtId="0" fontId="37" fillId="0" borderId="1" xfId="0" applyFont="1" applyBorder="1" applyAlignment="1">
      <alignment vertical="center" wrapText="1"/>
    </xf>
    <xf numFmtId="0" fontId="70" fillId="4" borderId="1" xfId="0" applyFont="1" applyFill="1" applyBorder="1" applyAlignment="1" applyProtection="1">
      <alignment vertical="top" wrapText="1"/>
    </xf>
    <xf numFmtId="0" fontId="92" fillId="0" borderId="1" xfId="0" applyFont="1" applyBorder="1" applyAlignment="1">
      <alignment vertical="top" wrapText="1"/>
    </xf>
    <xf numFmtId="0" fontId="0" fillId="0" borderId="1" xfId="0" applyBorder="1" applyAlignment="1">
      <alignment vertical="top"/>
    </xf>
    <xf numFmtId="0" fontId="37" fillId="4" borderId="1" xfId="0" applyFont="1" applyFill="1" applyBorder="1" applyAlignment="1">
      <alignment vertical="center" wrapText="1"/>
    </xf>
    <xf numFmtId="0" fontId="34" fillId="0" borderId="1" xfId="0" applyFont="1" applyFill="1" applyBorder="1" applyAlignment="1">
      <alignment horizontal="center" vertical="top" wrapText="1"/>
    </xf>
    <xf numFmtId="0" fontId="68" fillId="0" borderId="1" xfId="0" applyFont="1" applyFill="1" applyBorder="1" applyAlignment="1">
      <alignment vertical="top" wrapText="1"/>
    </xf>
    <xf numFmtId="0" fontId="37" fillId="0" borderId="1" xfId="0" applyFont="1" applyFill="1" applyBorder="1" applyAlignment="1">
      <alignment vertical="center" wrapText="1"/>
    </xf>
    <xf numFmtId="0" fontId="68" fillId="0" borderId="1" xfId="0" applyFont="1" applyBorder="1" applyAlignment="1">
      <alignment vertical="top" wrapText="1"/>
    </xf>
    <xf numFmtId="0" fontId="92" fillId="0" borderId="1" xfId="0" applyFont="1" applyBorder="1" applyAlignment="1">
      <alignment wrapText="1"/>
    </xf>
    <xf numFmtId="0" fontId="34" fillId="35" borderId="1" xfId="0" applyFont="1" applyFill="1" applyBorder="1" applyAlignment="1">
      <alignment horizontal="center" vertical="top" wrapText="1"/>
    </xf>
    <xf numFmtId="0" fontId="37" fillId="35" borderId="1" xfId="0" applyFont="1" applyFill="1" applyBorder="1" applyAlignment="1">
      <alignment vertical="top" wrapText="1"/>
    </xf>
    <xf numFmtId="0" fontId="70" fillId="35" borderId="1" xfId="0" applyFont="1" applyFill="1" applyBorder="1" applyAlignment="1" applyProtection="1">
      <alignment vertical="top" wrapText="1"/>
    </xf>
    <xf numFmtId="0" fontId="0" fillId="0" borderId="1" xfId="0" applyFont="1" applyBorder="1" applyAlignment="1">
      <alignment horizontal="left" vertical="top" wrapText="1"/>
    </xf>
    <xf numFmtId="0" fontId="92" fillId="0" borderId="1" xfId="0" applyFont="1" applyBorder="1" applyAlignment="1">
      <alignment vertical="center" wrapText="1"/>
    </xf>
    <xf numFmtId="0" fontId="93" fillId="0" borderId="1" xfId="0" applyFont="1" applyBorder="1" applyAlignment="1">
      <alignment horizontal="center" vertical="center" wrapText="1"/>
    </xf>
    <xf numFmtId="0" fontId="68" fillId="0" borderId="1" xfId="0" applyFont="1" applyBorder="1" applyAlignment="1">
      <alignment vertical="center" wrapText="1"/>
    </xf>
    <xf numFmtId="0" fontId="0" fillId="0" borderId="1" xfId="0" applyNumberFormat="1" applyBorder="1" applyAlignment="1">
      <alignment horizontal="center" vertical="top"/>
    </xf>
    <xf numFmtId="0" fontId="68" fillId="35" borderId="1" xfId="0" applyFont="1" applyFill="1" applyBorder="1" applyAlignment="1">
      <alignment vertical="top" wrapText="1"/>
    </xf>
    <xf numFmtId="0" fontId="37" fillId="0" borderId="1" xfId="0" applyFont="1" applyFill="1" applyBorder="1" applyAlignment="1">
      <alignment horizontal="left" vertical="center" wrapText="1"/>
    </xf>
    <xf numFmtId="0" fontId="37" fillId="4" borderId="1" xfId="0" applyFont="1" applyFill="1" applyBorder="1" applyAlignment="1">
      <alignment horizontal="left" vertical="center" wrapText="1"/>
    </xf>
    <xf numFmtId="0" fontId="0" fillId="4" borderId="1" xfId="0" applyNumberFormat="1" applyFill="1" applyBorder="1" applyAlignment="1">
      <alignment horizontal="center" vertical="top"/>
    </xf>
    <xf numFmtId="0" fontId="69" fillId="51" borderId="1" xfId="0" applyFont="1" applyFill="1" applyBorder="1" applyAlignment="1">
      <alignment horizontal="center" vertical="top" wrapText="1"/>
    </xf>
    <xf numFmtId="0" fontId="68" fillId="4" borderId="1" xfId="0" applyFont="1" applyFill="1" applyBorder="1" applyAlignment="1">
      <alignment vertical="center" wrapText="1"/>
    </xf>
    <xf numFmtId="0" fontId="90" fillId="0" borderId="1" xfId="0" applyFont="1" applyBorder="1" applyAlignment="1">
      <alignment horizontal="left" vertical="center" wrapText="1"/>
    </xf>
    <xf numFmtId="0" fontId="90" fillId="0" borderId="24" xfId="0" applyFont="1" applyBorder="1" applyAlignment="1">
      <alignment horizontal="left" vertical="center" wrapText="1"/>
    </xf>
    <xf numFmtId="0" fontId="6" fillId="0" borderId="1" xfId="0" applyFont="1" applyBorder="1" applyAlignment="1">
      <alignment vertical="center" wrapText="1"/>
    </xf>
    <xf numFmtId="0" fontId="69" fillId="51" borderId="1" xfId="0" applyFont="1" applyFill="1" applyBorder="1" applyAlignment="1">
      <alignment vertical="center" wrapText="1"/>
    </xf>
    <xf numFmtId="0" fontId="68" fillId="4" borderId="1" xfId="0" applyFont="1" applyFill="1" applyBorder="1" applyAlignment="1">
      <alignment vertical="top" wrapText="1"/>
    </xf>
    <xf numFmtId="0" fontId="37" fillId="4" borderId="1" xfId="0" applyNumberFormat="1" applyFont="1" applyFill="1" applyBorder="1" applyAlignment="1">
      <alignment vertical="top" wrapText="1"/>
    </xf>
    <xf numFmtId="0" fontId="1" fillId="5" borderId="1" xfId="0" applyFont="1" applyFill="1" applyBorder="1" applyAlignment="1">
      <alignment vertical="top" wrapText="1"/>
    </xf>
    <xf numFmtId="0" fontId="68" fillId="5" borderId="1" xfId="0" applyFont="1" applyFill="1" applyBorder="1" applyAlignment="1">
      <alignment vertical="top" wrapText="1"/>
    </xf>
    <xf numFmtId="0" fontId="69" fillId="0" borderId="1" xfId="0" applyFont="1" applyBorder="1" applyAlignment="1">
      <alignment vertical="top" wrapText="1"/>
    </xf>
    <xf numFmtId="0" fontId="37" fillId="9" borderId="1" xfId="0" applyFont="1" applyFill="1" applyBorder="1" applyAlignment="1">
      <alignment vertical="top" wrapText="1"/>
    </xf>
    <xf numFmtId="0" fontId="68" fillId="51" borderId="1" xfId="0" applyFont="1" applyFill="1" applyBorder="1" applyAlignment="1">
      <alignment vertical="top" wrapText="1"/>
    </xf>
    <xf numFmtId="0" fontId="68" fillId="51" borderId="1" xfId="0" applyFont="1" applyFill="1" applyBorder="1" applyAlignment="1">
      <alignment vertical="center" wrapText="1"/>
    </xf>
    <xf numFmtId="0" fontId="34" fillId="0" borderId="1" xfId="0" applyNumberFormat="1" applyFont="1" applyFill="1" applyBorder="1" applyAlignment="1">
      <alignment horizontal="center" vertical="top" wrapText="1"/>
    </xf>
    <xf numFmtId="0" fontId="68" fillId="0" borderId="1" xfId="0" applyFont="1" applyFill="1" applyBorder="1" applyAlignment="1">
      <alignment horizontal="left" wrapText="1"/>
    </xf>
    <xf numFmtId="0" fontId="68" fillId="0" borderId="1" xfId="0" applyFont="1" applyFill="1" applyBorder="1" applyAlignment="1">
      <alignment horizontal="left" vertical="center" wrapText="1"/>
    </xf>
    <xf numFmtId="0" fontId="37" fillId="0" borderId="1" xfId="0" applyNumberFormat="1" applyFont="1" applyFill="1" applyBorder="1" applyAlignment="1">
      <alignment vertical="top" wrapText="1"/>
    </xf>
    <xf numFmtId="0" fontId="68" fillId="0" borderId="1" xfId="0" applyFont="1" applyBorder="1" applyAlignment="1">
      <alignment horizontal="left" wrapText="1"/>
    </xf>
    <xf numFmtId="0" fontId="68" fillId="4" borderId="1" xfId="0" applyFont="1" applyFill="1" applyBorder="1" applyAlignment="1">
      <alignment horizontal="left" wrapText="1"/>
    </xf>
    <xf numFmtId="0" fontId="37" fillId="4" borderId="1" xfId="0" applyFont="1" applyFill="1" applyBorder="1" applyAlignment="1">
      <alignment vertical="top"/>
    </xf>
    <xf numFmtId="0" fontId="34" fillId="4" borderId="1" xfId="0" applyNumberFormat="1" applyFont="1" applyFill="1" applyBorder="1" applyAlignment="1">
      <alignment horizontal="center" vertical="top" wrapText="1"/>
    </xf>
    <xf numFmtId="0" fontId="34" fillId="4" borderId="1" xfId="0" applyFont="1" applyFill="1" applyBorder="1" applyAlignment="1">
      <alignment horizontal="center" vertical="top" wrapText="1"/>
    </xf>
    <xf numFmtId="0" fontId="95" fillId="4" borderId="1" xfId="0" applyFont="1" applyFill="1" applyBorder="1" applyAlignment="1" applyProtection="1">
      <alignment vertical="top" wrapText="1"/>
    </xf>
    <xf numFmtId="0" fontId="34" fillId="0" borderId="1" xfId="0" applyNumberFormat="1" applyFont="1" applyBorder="1" applyAlignment="1">
      <alignment horizontal="center" vertical="top" wrapText="1"/>
    </xf>
    <xf numFmtId="0" fontId="37" fillId="0" borderId="1" xfId="0" applyNumberFormat="1" applyFont="1" applyBorder="1" applyAlignment="1">
      <alignment vertical="top" wrapText="1"/>
    </xf>
    <xf numFmtId="0" fontId="37" fillId="4" borderId="1" xfId="0" applyFont="1" applyFill="1" applyBorder="1" applyAlignment="1">
      <alignment horizontal="center" vertical="top" wrapText="1"/>
    </xf>
    <xf numFmtId="0" fontId="34" fillId="9" borderId="1" xfId="0" applyNumberFormat="1" applyFont="1" applyFill="1" applyBorder="1" applyAlignment="1">
      <alignment horizontal="center" vertical="top" wrapText="1"/>
    </xf>
    <xf numFmtId="0" fontId="34" fillId="9" borderId="1" xfId="0" applyNumberFormat="1" applyFont="1" applyFill="1" applyBorder="1" applyAlignment="1">
      <alignment vertical="top" wrapText="1"/>
    </xf>
    <xf numFmtId="0" fontId="34" fillId="9" borderId="1" xfId="0" applyNumberFormat="1" applyFont="1" applyFill="1" applyBorder="1" applyAlignment="1">
      <alignment vertical="center" wrapText="1"/>
    </xf>
    <xf numFmtId="0" fontId="34" fillId="51" borderId="1" xfId="0" applyNumberFormat="1" applyFont="1" applyFill="1" applyBorder="1" applyAlignment="1">
      <alignment horizontal="center" vertical="top" wrapText="1"/>
    </xf>
    <xf numFmtId="0" fontId="0" fillId="0" borderId="0" xfId="0" applyAlignment="1">
      <alignment vertical="center"/>
    </xf>
    <xf numFmtId="0" fontId="0" fillId="0" borderId="0" xfId="0" applyAlignment="1">
      <alignment horizontal="left" vertical="top" wrapText="1"/>
    </xf>
    <xf numFmtId="0" fontId="0" fillId="0" borderId="0" xfId="0" applyAlignment="1">
      <alignment horizontal="center" vertical="top" wrapText="1"/>
    </xf>
    <xf numFmtId="0" fontId="0" fillId="0" borderId="0" xfId="0" applyFont="1"/>
    <xf numFmtId="0" fontId="96" fillId="0" borderId="0" xfId="0" applyFont="1" applyAlignment="1">
      <alignment horizontal="left" vertical="center" indent="5"/>
    </xf>
    <xf numFmtId="0" fontId="96" fillId="0" borderId="0" xfId="0" applyFont="1"/>
    <xf numFmtId="0" fontId="2" fillId="2" borderId="67" xfId="0" applyFont="1" applyFill="1" applyBorder="1" applyAlignment="1">
      <alignment horizontal="center" wrapText="1"/>
    </xf>
    <xf numFmtId="166" fontId="0" fillId="0" borderId="0" xfId="0" applyNumberFormat="1" applyBorder="1"/>
    <xf numFmtId="0" fontId="67" fillId="45" borderId="1" xfId="8" applyFont="1" applyFill="1" applyBorder="1"/>
    <xf numFmtId="0" fontId="67" fillId="0" borderId="1" xfId="8" applyFont="1" applyBorder="1"/>
    <xf numFmtId="0" fontId="0" fillId="0" borderId="26" xfId="0" applyBorder="1" applyAlignment="1">
      <alignment horizontal="center"/>
    </xf>
    <xf numFmtId="0" fontId="0" fillId="0" borderId="65" xfId="0" applyBorder="1" applyAlignment="1">
      <alignment horizontal="center"/>
    </xf>
    <xf numFmtId="0" fontId="0" fillId="0" borderId="27" xfId="0" applyBorder="1" applyAlignment="1">
      <alignment horizontal="center"/>
    </xf>
    <xf numFmtId="0" fontId="1" fillId="5" borderId="21" xfId="0" applyFont="1" applyFill="1" applyBorder="1" applyAlignment="1">
      <alignment horizontal="center"/>
    </xf>
    <xf numFmtId="0" fontId="1" fillId="5" borderId="19" xfId="0" applyFont="1" applyFill="1" applyBorder="1" applyAlignment="1">
      <alignment horizontal="center"/>
    </xf>
    <xf numFmtId="0" fontId="0" fillId="5" borderId="0" xfId="0" applyFill="1" applyAlignment="1">
      <alignment horizontal="center"/>
    </xf>
    <xf numFmtId="0" fontId="37" fillId="0" borderId="67" xfId="0" applyFont="1" applyFill="1" applyBorder="1" applyAlignment="1">
      <alignment horizontal="left" vertical="center" wrapText="1"/>
    </xf>
    <xf numFmtId="0" fontId="37" fillId="0" borderId="2" xfId="0" applyFont="1" applyFill="1" applyBorder="1" applyAlignment="1">
      <alignment horizontal="left" vertical="center" wrapText="1"/>
    </xf>
    <xf numFmtId="0" fontId="37" fillId="0" borderId="24" xfId="0" applyFont="1" applyFill="1" applyBorder="1" applyAlignment="1">
      <alignment horizontal="left" vertical="center" wrapText="1"/>
    </xf>
    <xf numFmtId="0" fontId="0" fillId="0" borderId="1" xfId="0" applyBorder="1" applyAlignment="1">
      <alignment horizontal="center"/>
    </xf>
    <xf numFmtId="0" fontId="0" fillId="0" borderId="67" xfId="0" applyBorder="1" applyAlignment="1">
      <alignment horizontal="center"/>
    </xf>
    <xf numFmtId="0" fontId="0" fillId="0" borderId="2" xfId="0" applyBorder="1" applyAlignment="1">
      <alignment horizontal="center"/>
    </xf>
    <xf numFmtId="0" fontId="0" fillId="0" borderId="24" xfId="0" applyBorder="1" applyAlignment="1">
      <alignment horizontal="center"/>
    </xf>
    <xf numFmtId="0" fontId="0" fillId="0" borderId="1" xfId="0" applyBorder="1" applyAlignment="1">
      <alignment horizontal="center" vertical="center" wrapText="1"/>
    </xf>
    <xf numFmtId="0" fontId="0" fillId="4" borderId="1" xfId="0" applyFill="1" applyBorder="1" applyAlignment="1">
      <alignment horizontal="center" vertical="center" wrapText="1"/>
    </xf>
    <xf numFmtId="0" fontId="5" fillId="0" borderId="13" xfId="0" applyFont="1" applyBorder="1" applyAlignment="1">
      <alignment vertical="center" wrapText="1"/>
    </xf>
    <xf numFmtId="0" fontId="5" fillId="0" borderId="12" xfId="0" applyFont="1" applyBorder="1" applyAlignment="1">
      <alignment vertical="center" wrapText="1"/>
    </xf>
    <xf numFmtId="0" fontId="7" fillId="0" borderId="13" xfId="0" applyFont="1" applyBorder="1" applyAlignment="1">
      <alignment vertical="center" wrapText="1"/>
    </xf>
    <xf numFmtId="0" fontId="7" fillId="0" borderId="12" xfId="0" applyFont="1" applyBorder="1" applyAlignment="1">
      <alignment vertical="center" wrapText="1"/>
    </xf>
    <xf numFmtId="0" fontId="42" fillId="19" borderId="26" xfId="0" applyFont="1" applyFill="1" applyBorder="1" applyAlignment="1">
      <alignment horizontal="center" vertical="center" wrapText="1"/>
    </xf>
    <xf numFmtId="0" fontId="40" fillId="16" borderId="1" xfId="0" applyFont="1" applyFill="1" applyBorder="1" applyAlignment="1" applyProtection="1">
      <alignment horizontal="center" vertical="center" wrapText="1"/>
    </xf>
    <xf numFmtId="0" fontId="34" fillId="15" borderId="3" xfId="0" applyFont="1" applyFill="1" applyBorder="1" applyAlignment="1" applyProtection="1">
      <alignment horizontal="center" vertical="center" wrapText="1"/>
    </xf>
    <xf numFmtId="0" fontId="34" fillId="15" borderId="6" xfId="0" applyFont="1" applyFill="1" applyBorder="1" applyAlignment="1" applyProtection="1">
      <alignment horizontal="center" vertical="center" wrapText="1"/>
    </xf>
    <xf numFmtId="0" fontId="34" fillId="15" borderId="8" xfId="0" applyFont="1" applyFill="1" applyBorder="1" applyAlignment="1" applyProtection="1">
      <alignment horizontal="center" vertical="center" wrapText="1"/>
    </xf>
    <xf numFmtId="0" fontId="40" fillId="16" borderId="23" xfId="0" applyFont="1" applyFill="1" applyBorder="1" applyAlignment="1" applyProtection="1">
      <alignment horizontal="center" vertical="center" wrapText="1"/>
    </xf>
    <xf numFmtId="0" fontId="40" fillId="16" borderId="2" xfId="0" applyFont="1" applyFill="1" applyBorder="1" applyAlignment="1" applyProtection="1">
      <alignment horizontal="center" vertical="center" wrapText="1"/>
    </xf>
    <xf numFmtId="0" fontId="40" fillId="16" borderId="24" xfId="0" applyFont="1" applyFill="1" applyBorder="1" applyAlignment="1" applyProtection="1">
      <alignment horizontal="center" vertical="center" wrapText="1"/>
    </xf>
    <xf numFmtId="0" fontId="46" fillId="23" borderId="5" xfId="4" applyFont="1" applyFill="1" applyBorder="1" applyAlignment="1">
      <alignment horizontal="center" vertical="center" wrapText="1"/>
    </xf>
    <xf numFmtId="0" fontId="46" fillId="23" borderId="7" xfId="4" applyFont="1" applyFill="1" applyBorder="1" applyAlignment="1">
      <alignment horizontal="center" vertical="center" wrapText="1"/>
    </xf>
    <xf numFmtId="0" fontId="46" fillId="23" borderId="10" xfId="4" applyFont="1" applyFill="1" applyBorder="1" applyAlignment="1">
      <alignment horizontal="center" vertical="center" wrapText="1"/>
    </xf>
    <xf numFmtId="0" fontId="34" fillId="0" borderId="21" xfId="0" applyFont="1" applyFill="1" applyBorder="1" applyAlignment="1">
      <alignment horizontal="center"/>
    </xf>
    <xf numFmtId="0" fontId="34" fillId="0" borderId="22" xfId="0" applyFont="1" applyFill="1" applyBorder="1" applyAlignment="1">
      <alignment horizontal="center"/>
    </xf>
    <xf numFmtId="0" fontId="34" fillId="0" borderId="19" xfId="0" applyFont="1" applyFill="1" applyBorder="1" applyAlignment="1">
      <alignment horizontal="center"/>
    </xf>
    <xf numFmtId="0" fontId="46" fillId="26" borderId="1" xfId="4" applyFont="1" applyFill="1" applyBorder="1" applyAlignment="1">
      <alignment horizontal="center" vertical="center"/>
    </xf>
    <xf numFmtId="0" fontId="46" fillId="26" borderId="1" xfId="4" applyFont="1" applyFill="1" applyBorder="1" applyAlignment="1">
      <alignment horizontal="center" vertical="center" wrapText="1"/>
    </xf>
    <xf numFmtId="0" fontId="46" fillId="23" borderId="23" xfId="4" applyFont="1" applyFill="1" applyBorder="1" applyAlignment="1">
      <alignment horizontal="center" vertical="center" wrapText="1"/>
    </xf>
    <xf numFmtId="0" fontId="46" fillId="23" borderId="2" xfId="4" applyFont="1" applyFill="1" applyBorder="1" applyAlignment="1">
      <alignment horizontal="center" vertical="center" wrapText="1"/>
    </xf>
    <xf numFmtId="0" fontId="46" fillId="23" borderId="24" xfId="4" applyFont="1" applyFill="1" applyBorder="1" applyAlignment="1">
      <alignment horizontal="center" vertical="center" wrapText="1"/>
    </xf>
    <xf numFmtId="0" fontId="46" fillId="23" borderId="1" xfId="4" applyFont="1" applyFill="1" applyBorder="1" applyAlignment="1">
      <alignment horizontal="center" vertical="center" wrapText="1"/>
    </xf>
    <xf numFmtId="0" fontId="37" fillId="25" borderId="1" xfId="6" applyFill="1" applyBorder="1" applyAlignment="1">
      <alignment horizontal="center" vertical="center" wrapText="1"/>
    </xf>
    <xf numFmtId="0" fontId="37" fillId="26" borderId="1" xfId="0" applyFont="1" applyFill="1" applyBorder="1" applyAlignment="1">
      <alignment horizontal="center" vertical="center" wrapText="1"/>
    </xf>
    <xf numFmtId="0" fontId="51" fillId="0" borderId="18" xfId="0" applyFont="1" applyBorder="1" applyAlignment="1">
      <alignment horizontal="center" vertical="center"/>
    </xf>
    <xf numFmtId="0" fontId="51" fillId="0" borderId="29" xfId="0" applyFont="1" applyBorder="1" applyAlignment="1">
      <alignment horizontal="center" vertical="center"/>
    </xf>
    <xf numFmtId="0" fontId="51" fillId="0" borderId="11" xfId="0" applyFont="1" applyBorder="1" applyAlignment="1">
      <alignment horizontal="center" vertical="center"/>
    </xf>
    <xf numFmtId="0" fontId="51" fillId="0" borderId="18" xfId="0" applyFont="1" applyBorder="1" applyAlignment="1">
      <alignment horizontal="justify" vertical="center"/>
    </xf>
    <xf numFmtId="0" fontId="51" fillId="0" borderId="29" xfId="0" applyFont="1" applyBorder="1" applyAlignment="1">
      <alignment horizontal="justify" vertical="center"/>
    </xf>
    <xf numFmtId="0" fontId="51" fillId="0" borderId="11" xfId="0" applyFont="1" applyBorder="1" applyAlignment="1">
      <alignment horizontal="justify" vertical="center"/>
    </xf>
    <xf numFmtId="0" fontId="51" fillId="0" borderId="18" xfId="0" applyFont="1" applyBorder="1" applyAlignment="1">
      <alignment horizontal="center" vertical="center" wrapText="1"/>
    </xf>
    <xf numFmtId="0" fontId="51" fillId="0" borderId="29" xfId="0" applyFont="1" applyBorder="1" applyAlignment="1">
      <alignment horizontal="center" vertical="center" wrapText="1"/>
    </xf>
    <xf numFmtId="0" fontId="51" fillId="0" borderId="11" xfId="0" applyFont="1" applyBorder="1" applyAlignment="1">
      <alignment horizontal="center" vertical="center" wrapText="1"/>
    </xf>
    <xf numFmtId="0" fontId="0" fillId="0" borderId="18" xfId="0" applyBorder="1" applyAlignment="1">
      <alignment vertical="center" wrapText="1"/>
    </xf>
    <xf numFmtId="0" fontId="0" fillId="0" borderId="29" xfId="0" applyBorder="1" applyAlignment="1">
      <alignment vertical="center" wrapText="1"/>
    </xf>
    <xf numFmtId="0" fontId="0" fillId="0" borderId="11" xfId="0" applyBorder="1" applyAlignment="1">
      <alignment vertical="center" wrapText="1"/>
    </xf>
    <xf numFmtId="0" fontId="90" fillId="0" borderId="18" xfId="0" applyFont="1" applyBorder="1" applyAlignment="1">
      <alignment horizontal="center" vertical="center"/>
    </xf>
    <xf numFmtId="0" fontId="90" fillId="0" borderId="29" xfId="0" applyFont="1" applyBorder="1" applyAlignment="1">
      <alignment horizontal="center" vertical="center"/>
    </xf>
    <xf numFmtId="0" fontId="90" fillId="0" borderId="11" xfId="0" applyFont="1" applyBorder="1" applyAlignment="1">
      <alignment horizontal="center" vertical="center"/>
    </xf>
    <xf numFmtId="0" fontId="57" fillId="32" borderId="18" xfId="0" applyFont="1" applyFill="1" applyBorder="1" applyAlignment="1">
      <alignment horizontal="center" vertical="center" wrapText="1"/>
    </xf>
    <xf numFmtId="0" fontId="57" fillId="32" borderId="29"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1" fillId="0" borderId="1" xfId="0" applyFont="1" applyFill="1" applyBorder="1" applyAlignment="1">
      <alignment horizontal="center" vertical="center"/>
    </xf>
    <xf numFmtId="0" fontId="51" fillId="0" borderId="1" xfId="0" applyFont="1" applyFill="1" applyBorder="1" applyAlignment="1">
      <alignment horizontal="center" vertical="center" wrapText="1"/>
    </xf>
    <xf numFmtId="0" fontId="26" fillId="0" borderId="1" xfId="0" applyFont="1" applyFill="1" applyBorder="1" applyAlignment="1">
      <alignment horizontal="center" vertical="center"/>
    </xf>
    <xf numFmtId="0" fontId="11" fillId="0" borderId="38" xfId="0" applyFont="1" applyFill="1" applyBorder="1" applyAlignment="1">
      <alignment horizontal="center" vertical="center"/>
    </xf>
    <xf numFmtId="0" fontId="11" fillId="0" borderId="45" xfId="0" applyFont="1" applyFill="1" applyBorder="1" applyAlignment="1">
      <alignment horizontal="center" vertical="center"/>
    </xf>
    <xf numFmtId="0" fontId="42" fillId="34" borderId="22" xfId="0" applyFont="1" applyFill="1" applyBorder="1" applyAlignment="1">
      <alignment horizontal="center" vertical="center" wrapText="1"/>
    </xf>
    <xf numFmtId="0" fontId="42" fillId="34" borderId="19" xfId="0" applyFont="1" applyFill="1" applyBorder="1" applyAlignment="1">
      <alignment horizontal="center" vertical="center" wrapText="1"/>
    </xf>
    <xf numFmtId="0" fontId="11" fillId="0" borderId="40" xfId="0" applyFont="1" applyFill="1" applyBorder="1" applyAlignment="1">
      <alignment horizontal="center" vertical="center" wrapText="1"/>
    </xf>
    <xf numFmtId="0" fontId="11" fillId="0" borderId="43" xfId="0" applyFont="1" applyFill="1" applyBorder="1" applyAlignment="1">
      <alignment horizontal="center" vertical="center" wrapText="1"/>
    </xf>
    <xf numFmtId="0" fontId="11" fillId="0" borderId="44" xfId="0" applyFont="1" applyFill="1" applyBorder="1" applyAlignment="1">
      <alignment horizontal="center" vertical="center" wrapText="1"/>
    </xf>
    <xf numFmtId="0" fontId="11" fillId="0" borderId="38"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0" borderId="45" xfId="0" applyFont="1" applyFill="1" applyBorder="1" applyAlignment="1">
      <alignment horizontal="center" vertical="center" wrapText="1"/>
    </xf>
    <xf numFmtId="0" fontId="11" fillId="0" borderId="24" xfId="0" applyFont="1" applyFill="1" applyBorder="1" applyAlignment="1">
      <alignment horizontal="center" vertical="center" wrapText="1"/>
    </xf>
    <xf numFmtId="0" fontId="11" fillId="0" borderId="48" xfId="0" applyFont="1" applyFill="1" applyBorder="1" applyAlignment="1">
      <alignment horizontal="center" vertical="center" wrapText="1"/>
    </xf>
    <xf numFmtId="0" fontId="11" fillId="0" borderId="40" xfId="0" applyFont="1" applyFill="1" applyBorder="1" applyAlignment="1">
      <alignment horizontal="center" vertical="center"/>
    </xf>
    <xf numFmtId="0" fontId="11" fillId="0" borderId="43" xfId="0" applyFont="1" applyFill="1" applyBorder="1" applyAlignment="1">
      <alignment horizontal="center" vertical="center"/>
    </xf>
    <xf numFmtId="0" fontId="11" fillId="0" borderId="44" xfId="0" applyFont="1" applyFill="1" applyBorder="1" applyAlignment="1">
      <alignment horizontal="center" vertical="center"/>
    </xf>
    <xf numFmtId="0" fontId="11" fillId="0" borderId="2" xfId="0" applyFont="1" applyFill="1" applyBorder="1" applyAlignment="1">
      <alignment horizontal="center" vertical="center"/>
    </xf>
    <xf numFmtId="0" fontId="11" fillId="0" borderId="24" xfId="0" applyFont="1" applyFill="1" applyBorder="1" applyAlignment="1">
      <alignment horizontal="center" vertical="center"/>
    </xf>
    <xf numFmtId="0" fontId="11" fillId="0" borderId="23" xfId="0" applyFont="1" applyFill="1" applyBorder="1" applyAlignment="1">
      <alignment horizontal="center" vertical="center" wrapText="1"/>
    </xf>
    <xf numFmtId="0" fontId="69" fillId="0" borderId="60" xfId="0" applyFont="1" applyBorder="1" applyAlignment="1">
      <alignment horizontal="center"/>
    </xf>
    <xf numFmtId="0" fontId="69" fillId="0" borderId="59" xfId="0" applyFont="1" applyBorder="1" applyAlignment="1">
      <alignment horizontal="center"/>
    </xf>
    <xf numFmtId="0" fontId="69" fillId="0" borderId="58" xfId="0" applyFont="1" applyBorder="1" applyAlignment="1">
      <alignment horizontal="center"/>
    </xf>
    <xf numFmtId="0" fontId="69" fillId="4" borderId="62" xfId="0" applyFont="1" applyFill="1" applyBorder="1" applyAlignment="1">
      <alignment horizontal="center"/>
    </xf>
    <xf numFmtId="0" fontId="69" fillId="4" borderId="61" xfId="0" applyFont="1" applyFill="1" applyBorder="1" applyAlignment="1">
      <alignment horizontal="center"/>
    </xf>
    <xf numFmtId="0" fontId="0" fillId="45" borderId="26" xfId="0" applyFont="1" applyFill="1" applyBorder="1" applyAlignment="1">
      <alignment horizontal="center"/>
    </xf>
    <xf numFmtId="0" fontId="0" fillId="45" borderId="27" xfId="0" applyFont="1" applyFill="1" applyBorder="1" applyAlignment="1">
      <alignment horizontal="center"/>
    </xf>
    <xf numFmtId="0" fontId="0" fillId="45" borderId="26" xfId="0" applyFont="1" applyFill="1" applyBorder="1" applyAlignment="1">
      <alignment horizontal="center" wrapText="1"/>
    </xf>
    <xf numFmtId="0" fontId="0" fillId="5" borderId="26" xfId="0" applyFill="1" applyBorder="1" applyAlignment="1">
      <alignment horizontal="center"/>
    </xf>
    <xf numFmtId="0" fontId="0" fillId="5" borderId="27" xfId="0" applyFill="1" applyBorder="1" applyAlignment="1">
      <alignment horizontal="center"/>
    </xf>
    <xf numFmtId="0" fontId="37" fillId="0" borderId="23" xfId="0" applyFont="1" applyFill="1" applyBorder="1" applyAlignment="1">
      <alignment horizontal="center"/>
    </xf>
    <xf numFmtId="0" fontId="37" fillId="0" borderId="2" xfId="0" applyFont="1" applyFill="1" applyBorder="1" applyAlignment="1">
      <alignment horizontal="center"/>
    </xf>
    <xf numFmtId="0" fontId="37" fillId="0" borderId="24" xfId="0" applyFont="1" applyFill="1" applyBorder="1" applyAlignment="1">
      <alignment horizontal="center"/>
    </xf>
    <xf numFmtId="0" fontId="48" fillId="0" borderId="1" xfId="0" applyFont="1" applyFill="1" applyBorder="1" applyAlignment="1">
      <alignment horizontal="left"/>
    </xf>
  </cellXfs>
  <cellStyles count="10">
    <cellStyle name="Currency 2" xfId="7"/>
    <cellStyle name="Excel Built-in Normal" xfId="4"/>
    <cellStyle name="Excel Built-in Normal 1" xfId="3"/>
    <cellStyle name="Excel Built-in Normal 2" xfId="9"/>
    <cellStyle name="Excel Built-in Normal 5" xfId="2"/>
    <cellStyle name="Hyperlink" xfId="1" builtinId="8"/>
    <cellStyle name="Normal" xfId="0" builtinId="0"/>
    <cellStyle name="Normal 2" xfId="5"/>
    <cellStyle name="Normal 2 2" xfId="8"/>
    <cellStyle name="Normal 3" xfId="6"/>
  </cellStyles>
  <dxfs count="0"/>
  <tableStyles count="0" defaultTableStyle="TableStyleMedium2" defaultPivotStyle="PivotStyleLight16"/>
  <colors>
    <mruColors>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pivotCacheDefinition" Target="pivotCache/pivotCacheDefinition1.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ivotCacheDefinition" Target="pivotCache/pivotCacheDefinition2.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0</xdr:row>
          <xdr:rowOff>0</xdr:rowOff>
        </xdr:from>
        <xdr:to>
          <xdr:col>2</xdr:col>
          <xdr:colOff>676275</xdr:colOff>
          <xdr:row>1</xdr:row>
          <xdr:rowOff>104775</xdr:rowOff>
        </xdr:to>
        <xdr:sp macro="" textlink="">
          <xdr:nvSpPr>
            <xdr:cNvPr id="100355" name="Object 3" hidden="1">
              <a:extLst>
                <a:ext uri="{63B3BB69-23CF-44E3-9099-C40C66FF867C}">
                  <a14:compatExt spid="_x0000_s1003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13</xdr:col>
      <xdr:colOff>38100</xdr:colOff>
      <xdr:row>4</xdr:row>
      <xdr:rowOff>133350</xdr:rowOff>
    </xdr:from>
    <xdr:to>
      <xdr:col>13</xdr:col>
      <xdr:colOff>542925</xdr:colOff>
      <xdr:row>7</xdr:row>
      <xdr:rowOff>114300</xdr:rowOff>
    </xdr:to>
    <xdr:pic>
      <xdr:nvPicPr>
        <xdr:cNvPr id="5" name="Picture 3">
          <a:extLst>
            <a:ext uri="{FF2B5EF4-FFF2-40B4-BE49-F238E27FC236}">
              <a16:creationId xmlns="" xmlns:a16="http://schemas.microsoft.com/office/drawing/2014/main" id="{40F15DDE-5D15-408E-81A5-9466B824E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63150" y="781050"/>
          <a:ext cx="504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104775</xdr:colOff>
      <xdr:row>1</xdr:row>
      <xdr:rowOff>123825</xdr:rowOff>
    </xdr:from>
    <xdr:to>
      <xdr:col>10</xdr:col>
      <xdr:colOff>0</xdr:colOff>
      <xdr:row>14</xdr:row>
      <xdr:rowOff>66675</xdr:rowOff>
    </xdr:to>
    <xdr:sp macro="" textlink="">
      <xdr:nvSpPr>
        <xdr:cNvPr id="2" name="Rectangle 1">
          <a:extLst>
            <a:ext uri="{FF2B5EF4-FFF2-40B4-BE49-F238E27FC236}">
              <a16:creationId xmlns="" xmlns:a16="http://schemas.microsoft.com/office/drawing/2014/main" id="{79DE7906-A238-4465-B40E-78CE83FE936D}"/>
            </a:ext>
          </a:extLst>
        </xdr:cNvPr>
        <xdr:cNvSpPr/>
      </xdr:nvSpPr>
      <xdr:spPr bwMode="auto">
        <a:xfrm>
          <a:off x="1323975" y="285750"/>
          <a:ext cx="4772025" cy="2047875"/>
        </a:xfrm>
        <a:prstGeom prst="rect">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lang="en-US" sz="2800">
              <a:solidFill>
                <a:schemeClr val="bg1"/>
              </a:solidFill>
            </a:rPr>
            <a:t>Information</a:t>
          </a:r>
          <a:r>
            <a:rPr lang="en-US" sz="2800" baseline="0">
              <a:solidFill>
                <a:schemeClr val="bg1"/>
              </a:solidFill>
            </a:rPr>
            <a:t> Awaited from concerned Team</a:t>
          </a:r>
          <a:endParaRPr lang="en-US" sz="2800">
            <a:solidFill>
              <a:schemeClr val="bg1"/>
            </a:solidFill>
          </a:endParaRPr>
        </a:p>
        <a:p>
          <a:pPr algn="l"/>
          <a:endParaRPr lang="en-US" sz="28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504825</xdr:colOff>
      <xdr:row>15</xdr:row>
      <xdr:rowOff>104775</xdr:rowOff>
    </xdr:to>
    <xdr:sp macro="" textlink="">
      <xdr:nvSpPr>
        <xdr:cNvPr id="2" name="Rectangle 1">
          <a:extLst>
            <a:ext uri="{FF2B5EF4-FFF2-40B4-BE49-F238E27FC236}">
              <a16:creationId xmlns="" xmlns:a16="http://schemas.microsoft.com/office/drawing/2014/main" id="{18C7C20D-0613-4C59-9937-93C7E5FB192D}"/>
            </a:ext>
          </a:extLst>
        </xdr:cNvPr>
        <xdr:cNvSpPr/>
      </xdr:nvSpPr>
      <xdr:spPr bwMode="auto">
        <a:xfrm>
          <a:off x="3048000" y="485775"/>
          <a:ext cx="4772025" cy="2047875"/>
        </a:xfrm>
        <a:prstGeom prst="rect">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lang="en-US" sz="2800">
              <a:solidFill>
                <a:schemeClr val="bg1"/>
              </a:solidFill>
            </a:rPr>
            <a:t>Information</a:t>
          </a:r>
          <a:r>
            <a:rPr lang="en-US" sz="2800" baseline="0">
              <a:solidFill>
                <a:schemeClr val="bg1"/>
              </a:solidFill>
            </a:rPr>
            <a:t> Awaited from concerned Team</a:t>
          </a:r>
          <a:endParaRPr lang="en-US" sz="2800">
            <a:solidFill>
              <a:schemeClr val="bg1"/>
            </a:solidFill>
          </a:endParaRPr>
        </a:p>
        <a:p>
          <a:pPr algn="l"/>
          <a:endParaRPr lang="en-US" sz="28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161924</xdr:rowOff>
    </xdr:from>
    <xdr:to>
      <xdr:col>11</xdr:col>
      <xdr:colOff>504825</xdr:colOff>
      <xdr:row>14</xdr:row>
      <xdr:rowOff>104774</xdr:rowOff>
    </xdr:to>
    <xdr:sp macro="" textlink="">
      <xdr:nvSpPr>
        <xdr:cNvPr id="2" name="Rectangle 1">
          <a:extLst>
            <a:ext uri="{FF2B5EF4-FFF2-40B4-BE49-F238E27FC236}">
              <a16:creationId xmlns="" xmlns:a16="http://schemas.microsoft.com/office/drawing/2014/main" id="{CFC96108-1B98-4809-8BFC-15B944622235}"/>
            </a:ext>
          </a:extLst>
        </xdr:cNvPr>
        <xdr:cNvSpPr/>
      </xdr:nvSpPr>
      <xdr:spPr bwMode="auto">
        <a:xfrm>
          <a:off x="2438400" y="323849"/>
          <a:ext cx="4772025" cy="2047875"/>
        </a:xfrm>
        <a:prstGeom prst="rect">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lang="en-US" sz="2800">
              <a:solidFill>
                <a:schemeClr val="bg1"/>
              </a:solidFill>
            </a:rPr>
            <a:t>Information</a:t>
          </a:r>
          <a:r>
            <a:rPr lang="en-US" sz="2800" baseline="0">
              <a:solidFill>
                <a:schemeClr val="bg1"/>
              </a:solidFill>
            </a:rPr>
            <a:t> Awaited from concerned Team</a:t>
          </a:r>
          <a:endParaRPr lang="en-US" sz="2800">
            <a:solidFill>
              <a:schemeClr val="bg1"/>
            </a:solidFill>
          </a:endParaRPr>
        </a:p>
        <a:p>
          <a:pPr algn="l"/>
          <a:endParaRPr lang="en-US" sz="28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352425</xdr:colOff>
      <xdr:row>5</xdr:row>
      <xdr:rowOff>19050</xdr:rowOff>
    </xdr:from>
    <xdr:to>
      <xdr:col>10</xdr:col>
      <xdr:colOff>247650</xdr:colOff>
      <xdr:row>17</xdr:row>
      <xdr:rowOff>123825</xdr:rowOff>
    </xdr:to>
    <xdr:sp macro="" textlink="">
      <xdr:nvSpPr>
        <xdr:cNvPr id="2" name="Rectangle 1">
          <a:extLst>
            <a:ext uri="{FF2B5EF4-FFF2-40B4-BE49-F238E27FC236}">
              <a16:creationId xmlns="" xmlns:a16="http://schemas.microsoft.com/office/drawing/2014/main" id="{33377212-2578-4738-9BE5-DF42F803D7B7}"/>
            </a:ext>
          </a:extLst>
        </xdr:cNvPr>
        <xdr:cNvSpPr/>
      </xdr:nvSpPr>
      <xdr:spPr bwMode="auto">
        <a:xfrm>
          <a:off x="1571625" y="828675"/>
          <a:ext cx="4772025" cy="2047875"/>
        </a:xfrm>
        <a:prstGeom prst="rect">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lang="en-US" sz="2800">
              <a:solidFill>
                <a:schemeClr val="bg1"/>
              </a:solidFill>
            </a:rPr>
            <a:t>Information</a:t>
          </a:r>
          <a:r>
            <a:rPr lang="en-US" sz="2800" baseline="0">
              <a:solidFill>
                <a:schemeClr val="bg1"/>
              </a:solidFill>
            </a:rPr>
            <a:t> Awaited from concerned Team</a:t>
          </a:r>
          <a:endParaRPr lang="en-US" sz="2800">
            <a:solidFill>
              <a:schemeClr val="bg1"/>
            </a:solidFill>
          </a:endParaRPr>
        </a:p>
        <a:p>
          <a:pPr algn="l"/>
          <a:endParaRPr lang="en-US" sz="28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504825</xdr:colOff>
      <xdr:row>10</xdr:row>
      <xdr:rowOff>142875</xdr:rowOff>
    </xdr:to>
    <xdr:sp macro="" textlink="">
      <xdr:nvSpPr>
        <xdr:cNvPr id="2" name="Rectangle 1">
          <a:extLst>
            <a:ext uri="{FF2B5EF4-FFF2-40B4-BE49-F238E27FC236}">
              <a16:creationId xmlns="" xmlns:a16="http://schemas.microsoft.com/office/drawing/2014/main" id="{16A669C2-4AFF-4DC8-B4C8-D02629A0ABA4}"/>
            </a:ext>
          </a:extLst>
        </xdr:cNvPr>
        <xdr:cNvSpPr/>
      </xdr:nvSpPr>
      <xdr:spPr bwMode="auto">
        <a:xfrm>
          <a:off x="0" y="0"/>
          <a:ext cx="4772025" cy="2047875"/>
        </a:xfrm>
        <a:prstGeom prst="rect">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lang="en-US" sz="2800">
              <a:solidFill>
                <a:schemeClr val="bg1"/>
              </a:solidFill>
            </a:rPr>
            <a:t>Information</a:t>
          </a:r>
          <a:r>
            <a:rPr lang="en-US" sz="2800" baseline="0">
              <a:solidFill>
                <a:schemeClr val="bg1"/>
              </a:solidFill>
            </a:rPr>
            <a:t> Awaited from concerned Team</a:t>
          </a:r>
          <a:endParaRPr lang="en-US" sz="2800">
            <a:solidFill>
              <a:schemeClr val="bg1"/>
            </a:solidFill>
          </a:endParaRPr>
        </a:p>
        <a:p>
          <a:pPr algn="l"/>
          <a:endParaRPr lang="en-US" sz="28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504825</xdr:colOff>
      <xdr:row>10</xdr:row>
      <xdr:rowOff>142875</xdr:rowOff>
    </xdr:to>
    <xdr:sp macro="" textlink="">
      <xdr:nvSpPr>
        <xdr:cNvPr id="2" name="Rectangle 1">
          <a:extLst>
            <a:ext uri="{FF2B5EF4-FFF2-40B4-BE49-F238E27FC236}">
              <a16:creationId xmlns="" xmlns:a16="http://schemas.microsoft.com/office/drawing/2014/main" id="{1FFC72C9-BBB0-4D6A-BEFD-F3162F0D25A9}"/>
            </a:ext>
          </a:extLst>
        </xdr:cNvPr>
        <xdr:cNvSpPr/>
      </xdr:nvSpPr>
      <xdr:spPr bwMode="auto">
        <a:xfrm>
          <a:off x="0" y="0"/>
          <a:ext cx="4772025" cy="2047875"/>
        </a:xfrm>
        <a:prstGeom prst="rect">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lang="en-US" sz="2800">
              <a:solidFill>
                <a:schemeClr val="bg1"/>
              </a:solidFill>
            </a:rPr>
            <a:t>Information</a:t>
          </a:r>
          <a:r>
            <a:rPr lang="en-US" sz="2800" baseline="0">
              <a:solidFill>
                <a:schemeClr val="bg1"/>
              </a:solidFill>
            </a:rPr>
            <a:t> Awaited from concerned Team</a:t>
          </a:r>
          <a:endParaRPr lang="en-US" sz="2800">
            <a:solidFill>
              <a:schemeClr val="bg1"/>
            </a:solidFill>
          </a:endParaRPr>
        </a:p>
        <a:p>
          <a:pPr algn="l"/>
          <a:endParaRPr lang="en-US" sz="28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504825</xdr:colOff>
      <xdr:row>10</xdr:row>
      <xdr:rowOff>142875</xdr:rowOff>
    </xdr:to>
    <xdr:sp macro="" textlink="">
      <xdr:nvSpPr>
        <xdr:cNvPr id="2" name="Rectangle 1">
          <a:extLst>
            <a:ext uri="{FF2B5EF4-FFF2-40B4-BE49-F238E27FC236}">
              <a16:creationId xmlns="" xmlns:a16="http://schemas.microsoft.com/office/drawing/2014/main" id="{76AE5695-968F-4E34-960B-831780CD03D2}"/>
            </a:ext>
          </a:extLst>
        </xdr:cNvPr>
        <xdr:cNvSpPr/>
      </xdr:nvSpPr>
      <xdr:spPr bwMode="auto">
        <a:xfrm>
          <a:off x="0" y="0"/>
          <a:ext cx="4772025" cy="2047875"/>
        </a:xfrm>
        <a:prstGeom prst="rect">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lang="en-US" sz="2800">
              <a:solidFill>
                <a:schemeClr val="bg1"/>
              </a:solidFill>
            </a:rPr>
            <a:t>Information</a:t>
          </a:r>
          <a:r>
            <a:rPr lang="en-US" sz="2800" baseline="0">
              <a:solidFill>
                <a:schemeClr val="bg1"/>
              </a:solidFill>
            </a:rPr>
            <a:t> Awaited from concerned Team</a:t>
          </a:r>
          <a:endParaRPr lang="en-US" sz="2800">
            <a:solidFill>
              <a:schemeClr val="bg1"/>
            </a:solidFill>
          </a:endParaRPr>
        </a:p>
        <a:p>
          <a:pPr algn="l"/>
          <a:endParaRPr lang="en-US" sz="28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504825</xdr:colOff>
      <xdr:row>15</xdr:row>
      <xdr:rowOff>104775</xdr:rowOff>
    </xdr:to>
    <xdr:sp macro="" textlink="">
      <xdr:nvSpPr>
        <xdr:cNvPr id="3" name="Rectangle 2">
          <a:extLst>
            <a:ext uri="{FF2B5EF4-FFF2-40B4-BE49-F238E27FC236}">
              <a16:creationId xmlns="" xmlns:a16="http://schemas.microsoft.com/office/drawing/2014/main" id="{115C6F83-EEA6-4091-82BA-4484E1795EBD}"/>
            </a:ext>
          </a:extLst>
        </xdr:cNvPr>
        <xdr:cNvSpPr/>
      </xdr:nvSpPr>
      <xdr:spPr bwMode="auto">
        <a:xfrm>
          <a:off x="1828800" y="485775"/>
          <a:ext cx="4772025" cy="2047875"/>
        </a:xfrm>
        <a:prstGeom prst="rect">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lang="en-US" sz="2800">
              <a:solidFill>
                <a:schemeClr val="bg1"/>
              </a:solidFill>
            </a:rPr>
            <a:t>Account Plan</a:t>
          </a:r>
          <a:r>
            <a:rPr lang="en-US" sz="2800" baseline="0">
              <a:solidFill>
                <a:schemeClr val="bg1"/>
              </a:solidFill>
            </a:rPr>
            <a:t> @Account Level</a:t>
          </a:r>
        </a:p>
        <a:p>
          <a:pPr algn="l"/>
          <a:r>
            <a:rPr lang="en-US" sz="2800">
              <a:solidFill>
                <a:schemeClr val="bg1"/>
              </a:solidFill>
            </a:rPr>
            <a:t>Budget@RM Level</a:t>
          </a:r>
        </a:p>
        <a:p>
          <a:pPr algn="l"/>
          <a:r>
            <a:rPr lang="en-US" sz="2800">
              <a:solidFill>
                <a:schemeClr val="bg1"/>
              </a:solidFill>
            </a:rPr>
            <a:t>Achievement@RM Level</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1</xdr:row>
      <xdr:rowOff>0</xdr:rowOff>
    </xdr:from>
    <xdr:to>
      <xdr:col>9</xdr:col>
      <xdr:colOff>504825</xdr:colOff>
      <xdr:row>13</xdr:row>
      <xdr:rowOff>104775</xdr:rowOff>
    </xdr:to>
    <xdr:sp macro="" textlink="">
      <xdr:nvSpPr>
        <xdr:cNvPr id="3" name="Rectangle 2">
          <a:extLst>
            <a:ext uri="{FF2B5EF4-FFF2-40B4-BE49-F238E27FC236}">
              <a16:creationId xmlns="" xmlns:a16="http://schemas.microsoft.com/office/drawing/2014/main" id="{1BB71577-D677-4CC7-AF6F-6073C8CD8314}"/>
            </a:ext>
          </a:extLst>
        </xdr:cNvPr>
        <xdr:cNvSpPr/>
      </xdr:nvSpPr>
      <xdr:spPr bwMode="auto">
        <a:xfrm>
          <a:off x="1219200" y="161925"/>
          <a:ext cx="4772025" cy="2047875"/>
        </a:xfrm>
        <a:prstGeom prst="rect">
          <a:avLst/>
        </a:pr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lang="en-US" sz="2800">
              <a:solidFill>
                <a:schemeClr val="bg1"/>
              </a:solidFill>
            </a:rPr>
            <a:t>NO further Integration needed</a:t>
          </a:r>
        </a:p>
        <a:p>
          <a:pPr algn="l"/>
          <a:endParaRPr lang="en-US" sz="28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19050</xdr:colOff>
      <xdr:row>0</xdr:row>
      <xdr:rowOff>38100</xdr:rowOff>
    </xdr:from>
    <xdr:to>
      <xdr:col>0</xdr:col>
      <xdr:colOff>600075</xdr:colOff>
      <xdr:row>0</xdr:row>
      <xdr:rowOff>552450</xdr:rowOff>
    </xdr:to>
    <xdr:sp macro="" textlink="">
      <xdr:nvSpPr>
        <xdr:cNvPr id="2" name="AutoShape 11">
          <a:extLst>
            <a:ext uri="{FF2B5EF4-FFF2-40B4-BE49-F238E27FC236}">
              <a16:creationId xmlns="" xmlns:a16="http://schemas.microsoft.com/office/drawing/2014/main" id="{00000000-0008-0000-0600-000002000000}"/>
            </a:ext>
          </a:extLst>
        </xdr:cNvPr>
        <xdr:cNvSpPr>
          <a:spLocks noChangeArrowheads="1"/>
        </xdr:cNvSpPr>
      </xdr:nvSpPr>
      <xdr:spPr bwMode="auto">
        <a:xfrm>
          <a:off x="19050" y="38100"/>
          <a:ext cx="581025" cy="514350"/>
        </a:xfrm>
        <a:prstGeom prst="roundRect">
          <a:avLst>
            <a:gd name="adj" fmla="val 16667"/>
          </a:avLst>
        </a:prstGeom>
        <a:solidFill>
          <a:srgbClr val="00FFFF"/>
        </a:solidFill>
        <a:ln w="28575">
          <a:solidFill>
            <a:srgbClr val="660066"/>
          </a:solidFill>
          <a:round/>
          <a:headEnd/>
          <a:tailEnd/>
        </a:ln>
        <a:effectLst>
          <a:outerShdw dist="107763" dir="2700000" algn="ctr" rotWithShape="0">
            <a:srgbClr val="808080">
              <a:alpha val="50000"/>
            </a:srgbClr>
          </a:outerShdw>
        </a:effectLst>
      </xdr:spPr>
      <xdr:txBody>
        <a:bodyPr vertOverflow="clip" wrap="square" lIns="27432" tIns="32004" rIns="27432" bIns="0" anchor="t"/>
        <a:lstStyle/>
        <a:p>
          <a:pPr algn="ctr" rtl="0">
            <a:defRPr sz="1000"/>
          </a:pPr>
          <a:endParaRPr lang="en-US" sz="800" b="1" i="0" u="none" strike="noStrike" baseline="0">
            <a:solidFill>
              <a:srgbClr val="000000"/>
            </a:solidFill>
            <a:latin typeface="Trebuchet MS"/>
          </a:endParaRPr>
        </a:p>
        <a:p>
          <a:pPr algn="ctr" rtl="0">
            <a:defRPr sz="1000"/>
          </a:pPr>
          <a:r>
            <a:rPr lang="en-US" sz="800" b="1" i="0" u="none" strike="noStrike" baseline="0">
              <a:solidFill>
                <a:srgbClr val="000000"/>
              </a:solidFill>
              <a:latin typeface="Trebuchet MS"/>
            </a:rPr>
            <a:t>FINISH</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1381125</xdr:colOff>
      <xdr:row>3</xdr:row>
      <xdr:rowOff>19050</xdr:rowOff>
    </xdr:from>
    <xdr:to>
      <xdr:col>6</xdr:col>
      <xdr:colOff>781050</xdr:colOff>
      <xdr:row>12</xdr:row>
      <xdr:rowOff>133350</xdr:rowOff>
    </xdr:to>
    <xdr:sp macro="" textlink="">
      <xdr:nvSpPr>
        <xdr:cNvPr id="2" name="TextBox 1"/>
        <xdr:cNvSpPr txBox="1"/>
      </xdr:nvSpPr>
      <xdr:spPr>
        <a:xfrm>
          <a:off x="2790825" y="533400"/>
          <a:ext cx="5400675"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t>To be merged with Group Contacts</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r.%20No.%2002%20Annexure%20II%20_IM_RFP_CRM_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Nitin Goel" refreshedDate="43256.035924305557" createdVersion="5" refreshedVersion="5" minRefreshableVersion="3" recordCount="132">
  <cacheSource type="worksheet">
    <worksheetSource ref="A1:Y133" sheet="Int Touch Point List"/>
  </cacheSource>
  <cacheFields count="25">
    <cacheField name="SR No" numFmtId="0">
      <sharedItems containsString="0" containsBlank="1" containsNumber="1" containsInteger="1" minValue="1" maxValue="221"/>
    </cacheField>
    <cacheField name="Touch Poin Number" numFmtId="0">
      <sharedItems/>
    </cacheField>
    <cacheField name="Job Sr" numFmtId="0">
      <sharedItems containsSemiMixedTypes="0" containsString="0" containsNumber="1" containsInteger="1" minValue="1" maxValue="132"/>
    </cacheField>
    <cacheField name="Job Code" numFmtId="0">
      <sharedItems containsBlank="1" containsMixedTypes="1" containsNumber="1" containsInteger="1" minValue="50" maxValue="205"/>
    </cacheField>
    <cacheField name="Module" numFmtId="0">
      <sharedItems containsBlank="1"/>
    </cacheField>
    <cacheField name="Classification_x000a_(Customer/Account/Transaction/General)" numFmtId="0">
      <sharedItems/>
    </cacheField>
    <cacheField name="Type" numFmtId="0">
      <sharedItems containsBlank="1"/>
    </cacheField>
    <cacheField name="Mode" numFmtId="0">
      <sharedItems containsBlank="1"/>
    </cacheField>
    <cacheField name="Tech Mode" numFmtId="0">
      <sharedItems containsBlank="1"/>
    </cacheField>
    <cacheField name="Integration Touch Points" numFmtId="0">
      <sharedItems longText="1"/>
    </cacheField>
    <cacheField name="Integration Method" numFmtId="0">
      <sharedItems containsBlank="1"/>
    </cacheField>
    <cacheField name="Source" numFmtId="0">
      <sharedItems containsBlank="1"/>
    </cacheField>
    <cacheField name="Target" numFmtId="0">
      <sharedItems containsBlank="1"/>
    </cacheField>
    <cacheField name="Status" numFmtId="0">
      <sharedItems count="12">
        <s v="Received"/>
        <s v="Partial Received"/>
        <s v="Pending"/>
        <s v="DG Onboarding"/>
        <s v="Budgeting"/>
        <s v="Misc"/>
        <s v="On Hold"/>
        <s v="Decommisioned"/>
        <s v="Duplicate"/>
        <s v="Not Needed"/>
        <s v="Template to share by CRM"/>
        <s v="Not Decided"/>
      </sharedItems>
    </cacheField>
    <cacheField name="Remark" numFmtId="0">
      <sharedItems containsBlank="1" longText="1"/>
    </cacheField>
    <cacheField name="Owner" numFmtId="0">
      <sharedItems containsBlank="1"/>
    </cacheField>
    <cacheField name="Input" numFmtId="0">
      <sharedItems containsBlank="1"/>
    </cacheField>
    <cacheField name="Output" numFmtId="0">
      <sharedItems containsBlank="1"/>
    </cacheField>
    <cacheField name="Proposed Phase" numFmtId="0">
      <sharedItems containsNonDate="0" containsString="0" containsBlank="1"/>
    </cacheField>
    <cacheField name="OverAll Status" numFmtId="0">
      <sharedItems containsNonDate="0" containsString="0" containsBlank="1"/>
    </cacheField>
    <cacheField name="Work Unit Status" numFmtId="0">
      <sharedItems containsNonDate="0" containsString="0" containsBlank="1"/>
    </cacheField>
    <cacheField name="Interface Type" numFmtId="0">
      <sharedItems containsNonDate="0" containsString="0" containsBlank="1"/>
    </cacheField>
    <cacheField name="Interface Service " numFmtId="0">
      <sharedItems containsNonDate="0" containsString="0" containsBlank="1"/>
    </cacheField>
    <cacheField name="Methodology" numFmtId="0">
      <sharedItems containsBlank="1"/>
    </cacheField>
    <cacheField name="Proces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Nitin Goel" refreshedDate="43256.036030092589" createdVersion="5" refreshedVersion="5" minRefreshableVersion="3" recordCount="229">
  <cacheSource type="worksheet">
    <worksheetSource ref="A1:L230" sheet="IDR MOM Points"/>
  </cacheSource>
  <cacheFields count="12">
    <cacheField name="Sr#" numFmtId="0">
      <sharedItems containsString="0" containsBlank="1" containsNumber="1" containsInteger="1" minValue="1" maxValue="229"/>
    </cacheField>
    <cacheField name="Points is discussed" numFmtId="0">
      <sharedItems longText="1"/>
    </cacheField>
    <cacheField name="Status" numFmtId="0">
      <sharedItems containsBlank="1" count="6">
        <s v="Pending"/>
        <s v="Decision to confirm"/>
        <s v="Decision Made"/>
        <s v="Closed"/>
        <m/>
        <s v="Information"/>
      </sharedItems>
    </cacheField>
    <cacheField name="Owner" numFmtId="0">
      <sharedItems containsBlank="1"/>
    </cacheField>
    <cacheField name="Date Logged" numFmtId="0">
      <sharedItems containsNonDate="0" containsDate="1" containsString="0" containsBlank="1" minDate="2018-05-16T00:00:00" maxDate="2018-06-01T00:00:00"/>
    </cacheField>
    <cacheField name="Date Closed" numFmtId="0">
      <sharedItems containsNonDate="0" containsDate="1" containsString="0" containsBlank="1" minDate="2018-05-16T00:00:00" maxDate="2018-06-02T00:00:00"/>
    </cacheField>
    <cacheField name="Description" numFmtId="0">
      <sharedItems containsBlank="1"/>
    </cacheField>
    <cacheField name="Reports" numFmtId="0">
      <sharedItems containsBlank="1"/>
    </cacheField>
    <cacheField name="Integration Touch Point" numFmtId="0">
      <sharedItems containsBlank="1"/>
    </cacheField>
    <cacheField name="System" numFmtId="0">
      <sharedItems containsBlank="1"/>
    </cacheField>
    <cacheField name="Recommended Mode" numFmtId="0">
      <sharedItems containsBlank="1"/>
    </cacheField>
    <cacheField name="Challenge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Nitin Goel" refreshedDate="43256.036178703704" createdVersion="5" refreshedVersion="5" minRefreshableVersion="3" recordCount="677">
  <cacheSource type="worksheet">
    <worksheetSource ref="A1:Z1048576" sheet="RFP Mapping-rev-5-10"/>
  </cacheSource>
  <cacheFields count="26">
    <cacheField name="Sr No" numFmtId="0">
      <sharedItems containsBlank="1" containsMixedTypes="1" containsNumber="1" containsInteger="1" minValue="1" maxValue="271"/>
    </cacheField>
    <cacheField name="Requirement Group" numFmtId="0">
      <sharedItems containsBlank="1"/>
    </cacheField>
    <cacheField name="Requirement Specification" numFmtId="0">
      <sharedItems containsBlank="1" longText="1"/>
    </cacheField>
    <cacheField name="Criticality" numFmtId="0">
      <sharedItems containsBlank="1"/>
    </cacheField>
    <cacheField name="Vendor's Response" numFmtId="0">
      <sharedItems containsBlank="1"/>
    </cacheField>
    <cacheField name="Vendor 'S COMMENTS" numFmtId="0">
      <sharedItems containsBlank="1" longText="1"/>
    </cacheField>
    <cacheField name="COMPLETENESS CHECK" numFmtId="0">
      <sharedItems containsBlank="1"/>
    </cacheField>
    <cacheField name="Clarification Sought " numFmtId="0">
      <sharedItems containsBlank="1" longText="1"/>
    </cacheField>
    <cacheField name="Our Response" numFmtId="0">
      <sharedItems containsBlank="1" longText="1"/>
    </cacheField>
    <cacheField name="Decision" numFmtId="0">
      <sharedItems containsBlank="1"/>
    </cacheField>
    <cacheField name="RFP Mapping Status" numFmtId="0">
      <sharedItems containsBlank="1" count="9">
        <s v="Header Row"/>
        <s v="Achieved"/>
        <s v="Not Applicable"/>
        <s v="Achieved using ASIS Working"/>
        <s v="Pending"/>
        <s v="Product Feature"/>
        <s v="Need to Check"/>
        <s v="SLA"/>
        <m/>
      </sharedItems>
    </cacheField>
    <cacheField name="Lead Module" numFmtId="0">
      <sharedItems containsBlank="1"/>
    </cacheField>
    <cacheField name="Description" numFmtId="0">
      <sharedItems containsBlank="1"/>
    </cacheField>
    <cacheField name="Deal Module" numFmtId="0">
      <sharedItems containsBlank="1"/>
    </cacheField>
    <cacheField name="Description2" numFmtId="0">
      <sharedItems containsBlank="1"/>
    </cacheField>
    <cacheField name="IndividualAnd Group Banking 360" numFmtId="0">
      <sharedItems containsBlank="1"/>
    </cacheField>
    <cacheField name="Description3" numFmtId="0">
      <sharedItems containsBlank="1" longText="1"/>
    </cacheField>
    <cacheField name="Campaign " numFmtId="0">
      <sharedItems containsBlank="1" containsMixedTypes="1" containsNumber="1" minValue="5.4" maxValue="5.8"/>
    </cacheField>
    <cacheField name="Description4" numFmtId="0">
      <sharedItems containsBlank="1" longText="1"/>
    </cacheField>
    <cacheField name="Report" numFmtId="0">
      <sharedItems containsBlank="1"/>
    </cacheField>
    <cacheField name="Description5" numFmtId="0">
      <sharedItems containsBlank="1"/>
    </cacheField>
    <cacheField name="Integration Touch points" numFmtId="0">
      <sharedItems containsBlank="1"/>
    </cacheField>
    <cacheField name="Description6" numFmtId="0">
      <sharedItems containsBlank="1"/>
    </cacheField>
    <cacheField name="Mobile Module" numFmtId="0">
      <sharedItems containsBlank="1"/>
    </cacheField>
    <cacheField name="Description7" numFmtId="0">
      <sharedItems containsBlank="1"/>
    </cacheField>
    <cacheField name="IDR" numFmtId="0">
      <sharedItems containsBlank="1" containsMixedTypes="1" containsNumber="1" containsInteger="1" minValue="117" maxValue="1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2">
  <r>
    <n v="1"/>
    <s v="T1"/>
    <n v="1"/>
    <s v="A001"/>
    <s v="Accounts(Group)"/>
    <s v="Customer"/>
    <s v="Boot up"/>
    <s v="Batch"/>
    <s v="View"/>
    <s v="Customer Creation/modification in CRMNEXT  through bootup_x000a__x000a__x000a_"/>
    <s v="Insert object"/>
    <s v="Finacle_x000a_Vision"/>
    <s v="CRMNEXT"/>
    <x v="0"/>
    <s v="Pending Fields given in seaparate touch point T31:_x000a_Prior Year Actual Revenue (Ksh'm) (G023999+G024999)_x000a_select new coumn from VW_CUST_PROFITABILITY_CRM  where MGT_LINE  in('G023999','G024999') and year =currentyear-1 and customer_id=cusid,_x000a_Prior Year Actual Fee Income (Ksh'm)-Total Non Interest Income from profitability view, BalType-3, G024999_x000a_select new coumn from VW_CUST_PROFITABILITY_CRM  where MGT_LINE ='G024999' and year=currentyear-1_x000a_and customer_id=custid_x000a__x000a_Abdul will provide new column for SUM of all month._x000a_This will update once in year.._x000a_Abdul will provide last changed on fields and if there is update on existing daat then entire fields will be updated in CRMnext."/>
    <m/>
    <s v="Bank to share field details in landing table or csv file(With Sourceid and Source Name and any other unique field)._x000a_Vision will provide view using multiple tables "/>
    <m/>
    <m/>
    <m/>
    <m/>
    <m/>
    <m/>
    <m/>
    <m/>
  </r>
  <r>
    <n v="1"/>
    <s v="T2"/>
    <n v="2"/>
    <s v="A002"/>
    <s v="Accounts(Ind/Group)"/>
    <s v="Transaction"/>
    <s v="Boot up"/>
    <s v="Batch"/>
    <s v="View"/>
    <s v="Arrears information at client Account level"/>
    <s v="Insert object"/>
    <s v="LOS"/>
    <s v="CRMNEXT"/>
    <x v="1"/>
    <s v="Abdul will check criteria for Last Payment Received On this from transaction data ."/>
    <m/>
    <m/>
    <m/>
    <m/>
    <m/>
    <m/>
    <m/>
    <m/>
    <m/>
    <m/>
  </r>
  <r>
    <n v="1"/>
    <s v="T3"/>
    <n v="3"/>
    <s v="A002"/>
    <s v="Accounts(Ind/Group)"/>
    <s v="Account"/>
    <s v="Boot up"/>
    <s v="Batch"/>
    <s v="View"/>
    <s v="Client borrowing financials at Customer level.. _x000a_Non borrowing financials was deleted on 280518"/>
    <s v="Insert object"/>
    <s v="LOS"/>
    <s v="CRMNEXT"/>
    <x v="2"/>
    <s v="Pending Fields:_x000a_Turnover (Ksh'm)_x000a_Operating profit  (Ksh'm)_x000a_Total debt  (Ksh'm)_x000a_Total Assets  (Ksh'm)_x000a_Total deposits (Ksh'm)_x000a_Gearing ratio_x000a_Cashflow cycle (days)_x000a_Market Value Figures"/>
    <m/>
    <m/>
    <m/>
    <m/>
    <m/>
    <m/>
    <m/>
    <m/>
    <m/>
    <m/>
  </r>
  <r>
    <n v="1"/>
    <s v="T4"/>
    <n v="4"/>
    <s v="A002"/>
    <s v="Accounts(Ind/Group)"/>
    <s v="Account"/>
    <s v="Boot up"/>
    <s v="Batch"/>
    <s v="View"/>
    <s v="Security Doc Check"/>
    <s v="Insert object"/>
    <s v="LOS/DMS"/>
    <s v="CRMNEXT"/>
    <x v="2"/>
    <m/>
    <m/>
    <m/>
    <m/>
    <m/>
    <m/>
    <m/>
    <m/>
    <m/>
    <m/>
    <m/>
  </r>
  <r>
    <n v="2"/>
    <s v="T5"/>
    <n v="5"/>
    <s v="A002"/>
    <s v="Accounts(Ind/Group)"/>
    <s v="Customer"/>
    <s v="Boot up"/>
    <s v="Batch"/>
    <s v="View"/>
    <s v="Contacts Creation/modification in CRMNEXT  for both through bootup including Value Chain business."/>
    <s v="Insert object"/>
    <s v="Finacle"/>
    <s v="CRMNEXT"/>
    <x v="0"/>
    <s v="Field received and view name is vw_cpt :_x000a_Person_reltn_cust_id-_x000a_Person_reltn_name_x000a_Cust_Reltn_code_x000a__x000a_Only have Joint,company and partnership information._x000a_"/>
    <m/>
    <m/>
    <m/>
    <m/>
    <m/>
    <m/>
    <m/>
    <m/>
    <m/>
    <m/>
  </r>
  <r>
    <n v="2"/>
    <s v="T6"/>
    <n v="6"/>
    <s v="A002"/>
    <s v="Accounts(Ind/Group)"/>
    <s v="Customer"/>
    <s v="Boot up"/>
    <s v="Batch"/>
    <s v="View"/>
    <s v="Contacts Creation in CRMNEXT  for both through bootup including Value Chain business."/>
    <s v="Insert object"/>
    <s v="SFE Web tool"/>
    <s v="CRMNEXT"/>
    <x v="2"/>
    <s v="Both fields mapping and view are pending._x000a_Charity will provide ._x000a_"/>
    <m/>
    <m/>
    <m/>
    <m/>
    <m/>
    <m/>
    <m/>
    <m/>
    <m/>
    <m/>
  </r>
  <r>
    <n v="20"/>
    <s v="T7"/>
    <n v="7"/>
    <s v="A001"/>
    <s v="Accounts(Individual)"/>
    <s v="Customer"/>
    <s v="Boot up"/>
    <s v="Batch"/>
    <s v="View"/>
    <s v="Customer Creation in CRMNEXT  through bootup"/>
    <s v="Insert object"/>
    <s v="Finacle_x000a_Vision"/>
    <s v="CRMNEXT"/>
    <x v="0"/>
    <s v="Get below from Abdul and put in separate touch point :-_x000a_Nominee Details_x000a_Nominee Name_x000a_Nominee Contact No_x000a_Nominee Email Address_x000a_"/>
    <m/>
    <m/>
    <m/>
    <m/>
    <m/>
    <m/>
    <m/>
    <m/>
    <m/>
    <m/>
  </r>
  <r>
    <n v="3"/>
    <s v="T8"/>
    <n v="8"/>
    <s v="A003"/>
    <s v="Accounts(Ind/Group)"/>
    <s v="Account"/>
    <s v="Boot up"/>
    <s v="Batch"/>
    <s v="View"/>
    <s v="Product Holding in CRMNEXT  through bootup for banking products "/>
    <s v="Insert object"/>
    <s v="Finacle"/>
    <s v="CRMNEXT"/>
    <x v="0"/>
    <s v="Derive is not present in core field lists. Derive changed to sch_desc now after discussion with Abdul."/>
    <m/>
    <m/>
    <m/>
    <m/>
    <m/>
    <m/>
    <m/>
    <m/>
    <m/>
    <m/>
  </r>
  <r>
    <n v="3"/>
    <s v="T9"/>
    <n v="9"/>
    <s v="A003"/>
    <s v="Accounts(Ind/Group)"/>
    <s v="Account"/>
    <s v="Boot up"/>
    <s v="Batch"/>
    <s v="View"/>
    <s v="Product Holding in CRMNEXT  through bootup for banking products and will be shown through mashup "/>
    <s v="Mashup"/>
    <s v="Finacle"/>
    <s v="CRMNEXT"/>
    <x v="0"/>
    <m/>
    <m/>
    <m/>
    <m/>
    <m/>
    <m/>
    <m/>
    <m/>
    <m/>
    <m/>
    <m/>
  </r>
  <r>
    <n v="170"/>
    <s v="T10"/>
    <n v="10"/>
    <m/>
    <s v="IDR"/>
    <s v="Account"/>
    <s v="Bootup"/>
    <s v="Batch"/>
    <s v="View"/>
    <s v="Case should not be shown in Corporate 360 card view but needs to be included in Detail view"/>
    <m/>
    <s v="Mantis"/>
    <s v="CRMNEXT"/>
    <x v="0"/>
    <s v="Fields info received but  view name is vw_crm_complaints._x000a_"/>
    <m/>
    <m/>
    <m/>
    <m/>
    <m/>
    <m/>
    <m/>
    <m/>
    <m/>
    <m/>
  </r>
  <r>
    <n v="115"/>
    <s v="T11"/>
    <n v="11"/>
    <n v="50"/>
    <s v="Integration Points(RFP)"/>
    <s v="Customer, Account, Transaction"/>
    <m/>
    <m/>
    <m/>
    <s v="The CRM should provide  a 360 degree view of the customer profile including products, balance, transactions."/>
    <m/>
    <m/>
    <s v="Vision"/>
    <x v="2"/>
    <s v="Fields info received but  view name is pending_x000a_"/>
    <m/>
    <m/>
    <m/>
    <m/>
    <m/>
    <m/>
    <m/>
    <m/>
    <m/>
    <m/>
  </r>
  <r>
    <n v="4"/>
    <s v="T12"/>
    <n v="12"/>
    <s v="A004"/>
    <s v="Accounts(Group)"/>
    <s v="Account"/>
    <s v="Boot up"/>
    <s v="Batch"/>
    <s v="View"/>
    <s v="Deals through bootup."/>
    <s v="Insert object"/>
    <s v="SFE Web tool"/>
    <s v="CRMNEXT"/>
    <x v="2"/>
    <s v="Discussion pending with SFE on Field Mapping for bootup"/>
    <m/>
    <m/>
    <m/>
    <m/>
    <m/>
    <m/>
    <m/>
    <m/>
    <m/>
    <m/>
  </r>
  <r>
    <n v="19"/>
    <s v="T13"/>
    <n v="13"/>
    <s v="A029"/>
    <s v="Accounts(Ind/Group)"/>
    <s v="Account"/>
    <s v="Bootup/Incremental"/>
    <s v="Realtime"/>
    <s v="Batch"/>
    <s v="Lead Bootup &amp; Incremental Leads through Batch."/>
    <s v="Batch"/>
    <s v="SFE Web tool"/>
    <s v="CRMNEXT"/>
    <x v="2"/>
    <s v="Discussion pending with SFE on Field Mapping for bootup"/>
    <m/>
    <m/>
    <m/>
    <m/>
    <m/>
    <m/>
    <m/>
    <m/>
    <s v="Real Time"/>
    <m/>
  </r>
  <r>
    <n v="19"/>
    <s v="T14"/>
    <n v="14"/>
    <s v="A029"/>
    <s v="Accounts(Group)"/>
    <s v="Account"/>
    <s v="Incremental"/>
    <s v="Realtime"/>
    <s v="Web API"/>
    <s v="Integration with analytics system_x000a_Campaign List and Email syndication. : Lead Generation through webservice while receving message from Campaigns including Campaign Code as parameter from Source. Integration with analytics system, digital or landing page etc. Campaign List. Bank system will call CRMnext WebApi with campaign code/id as parameter so that created lead should be shown as lead created through campaign. Those campaign with same code should have been available in analytics also."/>
    <s v="WebService/WebaPI"/>
    <s v="Vision"/>
    <s v="CRMNEXT"/>
    <x v="2"/>
    <s v="Discussion pending with Analytics_x000a_Discussion pending with Campaign Landing Page Team."/>
    <m/>
    <s v="With Sourceid and Source Name and any other unique field"/>
    <m/>
    <m/>
    <m/>
    <m/>
    <m/>
    <m/>
    <s v="Real Time"/>
    <m/>
  </r>
  <r>
    <n v="41"/>
    <s v="T15"/>
    <n v="15"/>
    <m/>
    <s v="Deals(Group)"/>
    <s v="Account"/>
    <s v="Incremental"/>
    <s v="Realtime"/>
    <s v="Web API"/>
    <s v="Deal Movement to Core System"/>
    <s v="WebService/WebaPI"/>
    <s v="CRMNEXT"/>
    <s v="Finacle"/>
    <x v="3"/>
    <s v="Discussion pending with Digital Factory/Finacle Team"/>
    <m/>
    <m/>
    <m/>
    <m/>
    <m/>
    <m/>
    <m/>
    <m/>
    <m/>
    <m/>
  </r>
  <r>
    <n v="41"/>
    <s v="T16"/>
    <n v="16"/>
    <m/>
    <s v="Deals(Group)"/>
    <s v="Account"/>
    <s v="Incremental"/>
    <s v="Realtime"/>
    <s v="Web API"/>
    <s v="Deal Movement to Core System"/>
    <s v="WebService/WebaPI"/>
    <s v="CRMNEXT"/>
    <s v="LOS"/>
    <x v="3"/>
    <s v="Discussion pending with Digital Factory/LOS Team"/>
    <m/>
    <m/>
    <m/>
    <m/>
    <m/>
    <m/>
    <m/>
    <m/>
    <m/>
    <m/>
  </r>
  <r>
    <n v="41"/>
    <s v="T17"/>
    <n v="17"/>
    <m/>
    <s v="Deals(Group)"/>
    <s v="Account"/>
    <s v="Incremental"/>
    <s v="Realtime"/>
    <s v="Web API"/>
    <s v="Deal Movement to Core System"/>
    <s v="WebService/WebaPI"/>
    <s v="CRMNEXT"/>
    <s v="Bancassurance"/>
    <x v="3"/>
    <s v="Discussion pending with Digital Factory/Bancassurance Team"/>
    <m/>
    <m/>
    <m/>
    <m/>
    <m/>
    <m/>
    <m/>
    <m/>
    <m/>
    <m/>
  </r>
  <r>
    <n v="41"/>
    <s v="T18"/>
    <n v="18"/>
    <m/>
    <s v="Deals(Group)"/>
    <s v="Account"/>
    <s v="Incremental"/>
    <s v="Realtime"/>
    <s v="Web API"/>
    <s v="Deal Movement to Core System"/>
    <s v="WebService/WebaPI"/>
    <s v="CRMNEXT"/>
    <s v="Cards"/>
    <x v="3"/>
    <s v="Discussion pending with Digital Factory/Cards Team"/>
    <m/>
    <m/>
    <m/>
    <m/>
    <m/>
    <m/>
    <m/>
    <m/>
    <m/>
    <m/>
  </r>
  <r>
    <n v="41"/>
    <s v="T19"/>
    <n v="19"/>
    <m/>
    <s v="Deals(Group)"/>
    <s v="Account"/>
    <s v="Incremental"/>
    <s v="Realtime"/>
    <s v="Web API"/>
    <s v="Deal Movement to Core System"/>
    <s v="WebService/WebaPI"/>
    <s v="CRMNEXT"/>
    <s v="Treasury"/>
    <x v="3"/>
    <s v="Discussion pending with Digital Factory/Treasury Team"/>
    <m/>
    <m/>
    <m/>
    <m/>
    <m/>
    <m/>
    <m/>
    <m/>
    <m/>
    <m/>
  </r>
  <r>
    <n v="41"/>
    <s v="T20"/>
    <n v="20"/>
    <m/>
    <s v="Deals(Group)"/>
    <s v="Account"/>
    <s v="Incremental"/>
    <s v="Realtime"/>
    <s v="Web API"/>
    <s v="Deal Movement to Core System"/>
    <s v="WebService/WebaPI"/>
    <s v="CRMNEXT"/>
    <s v="Innova"/>
    <x v="3"/>
    <s v="Discussion pending with Digital Factory/Innova Team"/>
    <m/>
    <m/>
    <m/>
    <m/>
    <m/>
    <m/>
    <m/>
    <m/>
    <m/>
    <m/>
  </r>
  <r>
    <n v="63"/>
    <s v="T21"/>
    <n v="21"/>
    <m/>
    <s v="Leads(Individual)"/>
    <s v="Account"/>
    <s v="Incremental"/>
    <s v="Realtime"/>
    <s v="Web API"/>
    <s v="Leads Movement to Core System"/>
    <s v="WebService/WebaPI"/>
    <s v="CRMNEXT"/>
    <s v="Finacle"/>
    <x v="3"/>
    <s v="Discussion pending with Digital Factory/Finacle Team"/>
    <m/>
    <m/>
    <m/>
    <m/>
    <m/>
    <m/>
    <m/>
    <m/>
    <m/>
    <m/>
  </r>
  <r>
    <n v="63"/>
    <s v="T22"/>
    <n v="22"/>
    <m/>
    <s v="Leads(Individual)"/>
    <s v="Account"/>
    <s v="Incremental"/>
    <s v="Realtime"/>
    <s v="Web API"/>
    <s v="Leads Movement to Core System"/>
    <s v="WebService/WebaPI"/>
    <s v="CRMNEXT"/>
    <s v="LOS"/>
    <x v="3"/>
    <s v="Discussion pending with Digital Factory/LOS Team"/>
    <m/>
    <m/>
    <m/>
    <m/>
    <m/>
    <m/>
    <m/>
    <m/>
    <m/>
    <m/>
  </r>
  <r>
    <n v="63"/>
    <s v="T23"/>
    <n v="23"/>
    <m/>
    <s v="Leads(Individual)"/>
    <s v="Account"/>
    <s v="Incremental"/>
    <s v="Realtime"/>
    <s v="Web API"/>
    <s v="Leads Movement to Core System"/>
    <s v="WebService/WebaPI"/>
    <s v="CRMNEXT"/>
    <s v="Bancassurance"/>
    <x v="3"/>
    <s v="Discussion pending with Digital Factory/Bancassurance Team"/>
    <m/>
    <m/>
    <m/>
    <m/>
    <m/>
    <m/>
    <m/>
    <m/>
    <m/>
    <m/>
  </r>
  <r>
    <n v="63"/>
    <s v="T24"/>
    <n v="24"/>
    <m/>
    <s v="Leads(Individual)"/>
    <s v="Account"/>
    <s v="Incremental"/>
    <s v="Realtime"/>
    <s v="Web API"/>
    <s v="Leads Movement to Core System"/>
    <s v="WebService/WebaPI"/>
    <s v="CRMNEXT"/>
    <s v="Cards"/>
    <x v="3"/>
    <s v="Discussion pending with Digital Factory/Cards Team"/>
    <m/>
    <m/>
    <m/>
    <m/>
    <m/>
    <m/>
    <m/>
    <m/>
    <m/>
    <m/>
  </r>
  <r>
    <n v="63"/>
    <s v="T25"/>
    <n v="25"/>
    <m/>
    <s v="Leads(Individual)"/>
    <s v="Account"/>
    <s v="Incremental"/>
    <s v="Realtime"/>
    <s v="Web API"/>
    <s v="Leads Movement to Core System"/>
    <s v="WebService/WebaPI"/>
    <s v="CRMNEXT"/>
    <s v="Treasury"/>
    <x v="3"/>
    <s v="Discussion pending with Digital Factory/Treasury Team"/>
    <m/>
    <m/>
    <m/>
    <m/>
    <m/>
    <m/>
    <m/>
    <m/>
    <m/>
    <m/>
  </r>
  <r>
    <n v="63"/>
    <s v="T26"/>
    <n v="26"/>
    <m/>
    <s v="Leads(Individual)"/>
    <s v="Account"/>
    <s v="Incremental"/>
    <s v="Realtime"/>
    <s v="Web API"/>
    <s v="Leads Movement to Core System"/>
    <s v="WebService/WebaPI"/>
    <s v="CRMNEXT"/>
    <s v="Innova"/>
    <x v="3"/>
    <s v="Discussion pending with Digital Factory/Innova Team"/>
    <m/>
    <m/>
    <m/>
    <m/>
    <m/>
    <m/>
    <m/>
    <m/>
    <m/>
    <m/>
  </r>
  <r>
    <n v="42"/>
    <s v="T27"/>
    <n v="27"/>
    <m/>
    <s v="Deals(Group)"/>
    <s v="Account"/>
    <s v="Incremental"/>
    <s v="Realtime"/>
    <s v="Web API"/>
    <s v="Reverse feedback Deal status update with source system Id(Real), other fields and update CIF and account no. in prospect to make customer.If rejected then rejected reason should be receive."/>
    <s v="Update Object"/>
    <s v="CRMNEXT"/>
    <s v="Finacle"/>
    <x v="3"/>
    <s v="Discussion pending with Digital Factory Team."/>
    <m/>
    <s v="Bank to share field details in landing table or csv file(With Sourceid and Source Name and any other unique field)"/>
    <s v="To be decided "/>
    <m/>
    <m/>
    <m/>
    <m/>
    <m/>
    <s v="RealTime"/>
    <m/>
  </r>
  <r>
    <n v="64"/>
    <s v="T28"/>
    <n v="28"/>
    <m/>
    <s v="Leads(Individual)"/>
    <s v="Account"/>
    <s v="Incremental"/>
    <s v="Realtime"/>
    <s v="Web API"/>
    <s v="Reverse feedback Lead status update with source system Id(Real) , other fields and update CIF and account no. in prospect to make customer.If rejected then rejected reason should be receive."/>
    <s v="Update Object"/>
    <s v="CRMNEXT"/>
    <s v="Finacle"/>
    <x v="3"/>
    <s v="Discussion pending with Digital Factory Team"/>
    <m/>
    <s v="Bank to share field details in landing table or csv file(With Sourceid and Source Name and any other unique field)._x000a_Reverse status would be shared by CBS on the basis , lead is closed or rejected."/>
    <s v="To be decided "/>
    <m/>
    <m/>
    <m/>
    <m/>
    <m/>
    <s v="RealTime"/>
    <m/>
  </r>
  <r>
    <n v="163"/>
    <s v="T29"/>
    <n v="29"/>
    <m/>
    <s v="IDR"/>
    <s v="General"/>
    <s v="Bootup"/>
    <s v="Batch"/>
    <s v="View"/>
    <s v="Forex Rate, &quot;Current Revenue&quot; ,"/>
    <m/>
    <s v="Vision"/>
    <s v="CRMNEXT"/>
    <x v="0"/>
    <s v="Date wise rate will be provided as separate column "/>
    <m/>
    <m/>
    <m/>
    <m/>
    <m/>
    <m/>
    <m/>
    <m/>
    <m/>
    <m/>
  </r>
  <r>
    <n v="116"/>
    <s v="T30"/>
    <n v="30"/>
    <n v="55"/>
    <s v="Integration Points(RFP)"/>
    <s v="Account"/>
    <m/>
    <m/>
    <m/>
    <s v="Budget:The system should allow for web based account planning and allow for migration of information from current account plans into the system and adapt to new template which is redesigned to incorporate the features noted below."/>
    <m/>
    <s v="Vision"/>
    <s v="CRMNEXT"/>
    <x v="4"/>
    <s v="Table details along with Product/Mgtline mapping pending. Need RM/Customer/Segment wise data."/>
    <m/>
    <m/>
    <m/>
    <m/>
    <m/>
    <m/>
    <m/>
    <m/>
    <m/>
    <m/>
  </r>
  <r>
    <n v="116"/>
    <s v="T31"/>
    <n v="31"/>
    <n v="55"/>
    <s v="Integration Points(RFP)"/>
    <s v="Account"/>
    <m/>
    <m/>
    <m/>
    <s v="Achievement:The system should allow for web based account planning and allow for migration of information from current account plans into the system and adapt to new template which is redesigned to incorporate the features noted below."/>
    <m/>
    <s v="Vision"/>
    <s v="CRMNEXT"/>
    <x v="4"/>
    <s v="Table details along with Product/Mgtline mapping pending._x000a_Need RM/Customer/Segment wise data."/>
    <m/>
    <m/>
    <m/>
    <m/>
    <m/>
    <m/>
    <m/>
    <m/>
    <m/>
    <m/>
  </r>
  <r>
    <n v="116"/>
    <s v="T32"/>
    <n v="32"/>
    <n v="55"/>
    <s v="Integration Points(RFP)"/>
    <s v="Account"/>
    <m/>
    <m/>
    <m/>
    <s v="Account Planning: The system should allow for web based account planning and allow for migration of information from current account plans into the system and adapt to new template which is redesigned to incorporate the features noted below."/>
    <m/>
    <s v="Vision"/>
    <s v="CRMNEXT"/>
    <x v="4"/>
    <s v="Product/Mgtline mapping pending"/>
    <m/>
    <m/>
    <m/>
    <m/>
    <m/>
    <m/>
    <m/>
    <m/>
    <m/>
    <m/>
  </r>
  <r>
    <m/>
    <s v="T33"/>
    <n v="33"/>
    <m/>
    <m/>
    <s v="Account"/>
    <m/>
    <m/>
    <m/>
    <s v="Budget Vs Achievement Vs Account Plan Vs Gap Analysis:The system should allow for web based account planning and allow for migration of information from current account plans into the system and adapt to new template which is redesigned to incorporate the features noted below."/>
    <m/>
    <s v="Vision"/>
    <s v="CRMNEXT"/>
    <x v="4"/>
    <s v="Table details along with Product/Mgtline mapping pending"/>
    <m/>
    <m/>
    <m/>
    <m/>
    <m/>
    <m/>
    <m/>
    <m/>
    <m/>
    <m/>
  </r>
  <r>
    <n v="117"/>
    <s v="T34"/>
    <n v="34"/>
    <n v="66"/>
    <s v="Integration Points(RFP)"/>
    <s v="Customer"/>
    <m/>
    <m/>
    <m/>
    <s v="Next Best Product: Profile customers in the same industry and provide the RM with suggestions of products to pitch that the client is currently not using (as per the core banking system and FT) but others in that industry are. However, it should also be able recognise that if any products were marked as declined in the account plan it should remove them from the list of suggestions. "/>
    <m/>
    <s v="CRMNEXT"/>
    <s v="CRMNEXT"/>
    <x v="0"/>
    <s v="Functinal details received to Mainakh"/>
    <m/>
    <m/>
    <m/>
    <m/>
    <m/>
    <m/>
    <m/>
    <m/>
    <m/>
    <m/>
  </r>
  <r>
    <n v="118"/>
    <s v="T35+"/>
    <n v="35"/>
    <n v="187"/>
    <s v="Integration Points(RFP)"/>
    <s v="Customer"/>
    <m/>
    <m/>
    <m/>
    <s v="CRM should provide a report on Who our clients are paying e.g., through integrating with CTS and other payment system so that we pinpoint new opportunities "/>
    <m/>
    <s v="CTS&amp;OtherSystem"/>
    <s v="Multiple Systems"/>
    <x v="2"/>
    <s v="Discussion pending "/>
    <m/>
    <m/>
    <m/>
    <m/>
    <m/>
    <m/>
    <m/>
    <m/>
    <m/>
    <m/>
  </r>
  <r>
    <n v="140"/>
    <s v="T36"/>
    <n v="36"/>
    <m/>
    <s v="Target,Account Planning"/>
    <s v="Account"/>
    <m/>
    <m/>
    <m/>
    <s v="CRM should generate a profitability report over last calendar year and YTD broken down per product there by giving a clear view of the revenues generated by those products._x000a__x000a_1. Profitability Report- To be pulled from Vision and shown into CRMNext."/>
    <m/>
    <s v="Vision"/>
    <s v="CRMNEXT"/>
    <x v="4"/>
    <s v="Table details along with Product/Mgtline mapping pending. View name is &quot;vw_cust_profitability_crm&quot; but fields are pending."/>
    <m/>
    <m/>
    <m/>
    <m/>
    <m/>
    <m/>
    <m/>
    <m/>
    <m/>
    <m/>
  </r>
  <r>
    <n v="147"/>
    <s v="T37"/>
    <n v="37"/>
    <s v="A015"/>
    <s v="Others"/>
    <s v="General"/>
    <s v="Incremental"/>
    <m/>
    <m/>
    <s v="Identity and Access Management Need to check"/>
    <s v="Batch Mode/ STP"/>
    <s v="CBS"/>
    <s v="CRMNEXT"/>
    <x v="2"/>
    <s v="It is user management. Field information is pending once CRM share common template."/>
    <m/>
    <s v="Need to discuss with client"/>
    <m/>
    <m/>
    <m/>
    <m/>
    <m/>
    <m/>
    <s v="Real Time"/>
    <m/>
  </r>
  <r>
    <n v="148"/>
    <s v="T38"/>
    <n v="38"/>
    <s v="A016"/>
    <s v="Others"/>
    <s v="General"/>
    <s v="Incremental"/>
    <m/>
    <m/>
    <s v="Display Enrolled Services . Need to check"/>
    <s v="WebService/WebaPI"/>
    <s v="Active Directory"/>
    <s v="CRMNEXT"/>
    <x v="2"/>
    <s v="Discussion Pending"/>
    <m/>
    <m/>
    <m/>
    <m/>
    <m/>
    <m/>
    <m/>
    <m/>
    <s v="Real Time"/>
    <m/>
  </r>
  <r>
    <n v="159"/>
    <s v="T39"/>
    <n v="39"/>
    <s v="A030"/>
    <s v="Misc"/>
    <s v="General"/>
    <m/>
    <m/>
    <m/>
    <s v="Misc1"/>
    <m/>
    <m/>
    <m/>
    <x v="5"/>
    <s v="Discussion Pending"/>
    <m/>
    <m/>
    <m/>
    <m/>
    <m/>
    <m/>
    <m/>
    <m/>
    <m/>
    <m/>
  </r>
  <r>
    <n v="160"/>
    <s v="T40"/>
    <n v="40"/>
    <s v="A031"/>
    <s v="Misc"/>
    <s v="General"/>
    <m/>
    <m/>
    <m/>
    <s v="Misc2"/>
    <m/>
    <m/>
    <m/>
    <x v="5"/>
    <s v="Discussion Pending"/>
    <m/>
    <m/>
    <m/>
    <m/>
    <m/>
    <m/>
    <m/>
    <m/>
    <m/>
    <m/>
  </r>
  <r>
    <n v="161"/>
    <s v="T41"/>
    <n v="41"/>
    <s v="A032"/>
    <s v="Misc"/>
    <s v="General"/>
    <m/>
    <m/>
    <m/>
    <s v="Misc3"/>
    <m/>
    <m/>
    <m/>
    <x v="5"/>
    <s v="Discussion Pending"/>
    <m/>
    <m/>
    <m/>
    <m/>
    <m/>
    <m/>
    <m/>
    <m/>
    <m/>
    <m/>
  </r>
  <r>
    <n v="162"/>
    <s v="T42"/>
    <n v="42"/>
    <s v="A033"/>
    <s v="Misc"/>
    <s v="General"/>
    <m/>
    <m/>
    <m/>
    <s v="Misc4"/>
    <m/>
    <m/>
    <m/>
    <x v="5"/>
    <s v="Discussion Pending"/>
    <m/>
    <m/>
    <m/>
    <m/>
    <m/>
    <m/>
    <m/>
    <m/>
    <m/>
    <m/>
  </r>
  <r>
    <n v="163"/>
    <s v="T43"/>
    <n v="43"/>
    <s v="A034"/>
    <s v="Misc"/>
    <s v="General"/>
    <m/>
    <m/>
    <m/>
    <s v="Misc5"/>
    <m/>
    <m/>
    <m/>
    <x v="5"/>
    <s v="Discussion Pending"/>
    <m/>
    <m/>
    <m/>
    <m/>
    <m/>
    <m/>
    <m/>
    <m/>
    <m/>
    <m/>
  </r>
  <r>
    <n v="164"/>
    <s v="T44"/>
    <n v="44"/>
    <s v="A035"/>
    <s v="Misc"/>
    <s v="General"/>
    <m/>
    <m/>
    <m/>
    <s v="Misc6"/>
    <m/>
    <m/>
    <m/>
    <x v="5"/>
    <s v="Discussion Pending"/>
    <m/>
    <m/>
    <m/>
    <m/>
    <m/>
    <m/>
    <m/>
    <m/>
    <m/>
    <m/>
  </r>
  <r>
    <n v="165"/>
    <s v="T45"/>
    <n v="45"/>
    <s v="A036"/>
    <s v="Misc"/>
    <s v="General"/>
    <m/>
    <m/>
    <m/>
    <s v="Misc7"/>
    <m/>
    <m/>
    <m/>
    <x v="5"/>
    <s v="Discussion Pending"/>
    <m/>
    <m/>
    <m/>
    <m/>
    <m/>
    <m/>
    <m/>
    <m/>
    <m/>
    <m/>
  </r>
  <r>
    <n v="166"/>
    <s v="T46"/>
    <n v="46"/>
    <s v="A037"/>
    <s v="Misc"/>
    <s v="General"/>
    <m/>
    <m/>
    <m/>
    <s v="Misc8"/>
    <m/>
    <m/>
    <m/>
    <x v="5"/>
    <s v="Discussion Pending"/>
    <m/>
    <m/>
    <m/>
    <m/>
    <m/>
    <m/>
    <m/>
    <m/>
    <m/>
    <m/>
  </r>
  <r>
    <n v="167"/>
    <s v="T47"/>
    <n v="47"/>
    <s v="A038"/>
    <s v="Misc"/>
    <s v="General"/>
    <m/>
    <m/>
    <m/>
    <s v="Misc9"/>
    <m/>
    <m/>
    <m/>
    <x v="5"/>
    <s v="Discussion Pending"/>
    <m/>
    <m/>
    <m/>
    <m/>
    <m/>
    <m/>
    <m/>
    <m/>
    <m/>
    <m/>
  </r>
  <r>
    <n v="168"/>
    <s v="T48"/>
    <n v="48"/>
    <s v="A039"/>
    <s v="Misc"/>
    <s v="General"/>
    <m/>
    <m/>
    <m/>
    <s v="Misc10"/>
    <m/>
    <m/>
    <m/>
    <x v="5"/>
    <s v="Discussion Pending"/>
    <m/>
    <m/>
    <m/>
    <m/>
    <m/>
    <m/>
    <m/>
    <m/>
    <m/>
    <m/>
  </r>
  <r>
    <n v="169"/>
    <s v="T49"/>
    <n v="49"/>
    <s v="A040"/>
    <s v="Misc"/>
    <s v="General"/>
    <m/>
    <m/>
    <m/>
    <s v="Misc11"/>
    <m/>
    <m/>
    <m/>
    <x v="5"/>
    <s v="Discussion Pending"/>
    <m/>
    <m/>
    <m/>
    <m/>
    <m/>
    <m/>
    <m/>
    <m/>
    <m/>
    <m/>
  </r>
  <r>
    <n v="170"/>
    <s v="T50"/>
    <n v="50"/>
    <s v="A041"/>
    <s v="Misc"/>
    <s v="General"/>
    <m/>
    <m/>
    <m/>
    <s v="Misc12"/>
    <m/>
    <m/>
    <m/>
    <x v="5"/>
    <s v="Discussion Pending"/>
    <m/>
    <m/>
    <m/>
    <m/>
    <m/>
    <m/>
    <m/>
    <m/>
    <m/>
    <m/>
  </r>
  <r>
    <n v="171"/>
    <s v="T51"/>
    <n v="51"/>
    <s v="A042"/>
    <s v="Misc"/>
    <s v="General"/>
    <m/>
    <m/>
    <m/>
    <s v="Misc13"/>
    <m/>
    <m/>
    <m/>
    <x v="5"/>
    <s v="Discussion Pending"/>
    <m/>
    <m/>
    <m/>
    <m/>
    <m/>
    <m/>
    <m/>
    <m/>
    <m/>
    <m/>
  </r>
  <r>
    <n v="164"/>
    <s v="T52"/>
    <n v="52"/>
    <m/>
    <s v="IDR"/>
    <s v="General"/>
    <s v="Bootup"/>
    <s v="Batch"/>
    <s v="View"/>
    <s v="Segment wise PH Partner Account Id/Code loading"/>
    <m/>
    <s v="Vision"/>
    <s v="CRMNEXT"/>
    <x v="2"/>
    <s v="Discussion Pending"/>
    <m/>
    <m/>
    <m/>
    <m/>
    <m/>
    <m/>
    <m/>
    <m/>
    <m/>
    <m/>
  </r>
  <r>
    <n v="166"/>
    <s v="T53"/>
    <n v="53"/>
    <m/>
    <s v="IDR"/>
    <s v="Customer"/>
    <s v="Incremental"/>
    <s v="Batch"/>
    <s v="View"/>
    <s v="For Business banking and others segment will have 10 calling items in from of tasks with task source as calling"/>
    <m/>
    <s v="CRMNEXT"/>
    <s v="CRMNEXT"/>
    <x v="0"/>
    <s v="SDG , Daily Task created on each RM on top 10 customers and when all customers cover then again start from first customer. It is for Corporate only."/>
    <m/>
    <m/>
    <m/>
    <m/>
    <m/>
    <m/>
    <m/>
    <m/>
    <m/>
    <m/>
  </r>
  <r>
    <n v="167"/>
    <s v="T54"/>
    <n v="54"/>
    <m/>
    <s v="IDR"/>
    <s v="Account"/>
    <s v="Bootup"/>
    <s v="Batch"/>
    <s v="View"/>
    <s v="For Leads specially in case of Premium Banking and Personal Banking- product bundling logic will be provided based on details to be received from bank."/>
    <m/>
    <s v="CRMNEXT"/>
    <s v="CRMNEXT"/>
    <x v="0"/>
    <s v="ESG"/>
    <m/>
    <m/>
    <m/>
    <m/>
    <m/>
    <m/>
    <m/>
    <m/>
    <m/>
    <m/>
  </r>
  <r>
    <n v="12"/>
    <s v="T55"/>
    <n v="55"/>
    <m/>
    <s v="Accounts(Ind/Group)"/>
    <s v="Customer/Account/Transaction"/>
    <s v="Incremental"/>
    <s v="Realtime"/>
    <s v="Web API"/>
    <s v="Display Banca assurance Details: View client portfolio_x000a_"/>
    <s v="WebService/WebaPI"/>
    <s v="Bancassurance"/>
    <s v="CRMNEXT"/>
    <x v="2"/>
    <s v="Discussion Pending"/>
    <m/>
    <s v="To be decided"/>
    <s v="To be decided"/>
    <m/>
    <m/>
    <m/>
    <m/>
    <m/>
    <s v="RealTime"/>
    <m/>
  </r>
  <r>
    <n v="12"/>
    <s v="T56"/>
    <n v="56"/>
    <m/>
    <s v="Accounts(Ind/Group)"/>
    <s v="Transaction"/>
    <s v="Incremental"/>
    <s v="Realtime"/>
    <s v="Web API"/>
    <s v="Display Banca assurance Details: Defaulter on premium - Report_x000a_"/>
    <s v="WebService/WebaPI"/>
    <s v="Bancassurance"/>
    <s v="CRMNEXT"/>
    <x v="2"/>
    <s v="Discussion Pending"/>
    <m/>
    <s v="To be decided"/>
    <s v="To be decided"/>
    <m/>
    <m/>
    <m/>
    <m/>
    <m/>
    <s v="RealTime"/>
    <m/>
  </r>
  <r>
    <n v="12"/>
    <s v="T57"/>
    <n v="57"/>
    <m/>
    <s v="Accounts(Ind/Group)"/>
    <s v="Account"/>
    <s v="Incremental"/>
    <s v="Realtime"/>
    <s v="Web API"/>
    <s v="Display Banca assurance Details-Policies with bank interest-report_x000a_"/>
    <s v="WebService/WebaPI"/>
    <s v="Bancassurance"/>
    <s v="CRMNEXT"/>
    <x v="2"/>
    <s v="Discussion Pending"/>
    <m/>
    <s v="To be decided"/>
    <s v="To be decided"/>
    <m/>
    <m/>
    <m/>
    <m/>
    <m/>
    <s v="RealTime"/>
    <m/>
  </r>
  <r>
    <n v="185"/>
    <s v="T58"/>
    <n v="58"/>
    <m/>
    <s v="Accounts(Ind/Group)"/>
    <s v="Account"/>
    <s v="Bootup/Incremental"/>
    <s v="Batch"/>
    <s v="Web API"/>
    <s v="It should provide existing loans under the CIF : View Client Portfolio "/>
    <s v="Batch"/>
    <s v="Asset Finance"/>
    <s v="CRMNEXT"/>
    <x v="2"/>
    <s v="Discussion Pending"/>
    <m/>
    <m/>
    <m/>
    <m/>
    <m/>
    <m/>
    <m/>
    <m/>
    <s v="RealTime"/>
    <m/>
  </r>
  <r>
    <n v="186"/>
    <s v="T59"/>
    <n v="59"/>
    <m/>
    <s v="Accounts(Ind/Group)"/>
    <s v="Account"/>
    <s v="Bootup/Incremental"/>
    <s v="Batch"/>
    <s v="Web API"/>
    <s v="It should provide a list of Paid off Facilities : View Client History "/>
    <s v="Batch"/>
    <s v="Asset Finance"/>
    <s v="CRMNEXT"/>
    <x v="2"/>
    <s v="Discussion Pending"/>
    <m/>
    <m/>
    <m/>
    <m/>
    <m/>
    <m/>
    <m/>
    <m/>
    <s v="RealTime"/>
    <m/>
  </r>
  <r>
    <n v="187"/>
    <s v="T60"/>
    <n v="60"/>
    <m/>
    <s v="Accounts(Ind/Group)"/>
    <s v="Account"/>
    <s v="Bootup/Incremental"/>
    <s v="Batch"/>
    <s v="Web API"/>
    <s v="It should provide list of applications pending approval/ decision making : View pending proposals"/>
    <s v="Batch"/>
    <s v="Asset Finance"/>
    <s v="CRMNEXT"/>
    <x v="2"/>
    <s v="Discussion Pending"/>
    <m/>
    <m/>
    <m/>
    <m/>
    <m/>
    <m/>
    <m/>
    <m/>
    <s v="RealTime"/>
    <m/>
  </r>
  <r>
    <n v="188"/>
    <s v="T61"/>
    <n v="61"/>
    <m/>
    <s v="Customer(Ind/Group)"/>
    <s v="Customer"/>
    <s v="Bootup/Incremental"/>
    <s v="Batch"/>
    <s v="Web API"/>
    <s v="Customer - Info"/>
    <s v="Batch"/>
    <s v="Credit- Finacle"/>
    <s v="CRMNEXT"/>
    <x v="2"/>
    <s v="Pending Fields_x000a_Colaterals Held: LR Number, Location, Registration Details_x000a_Valuation Details: Date of Vauation, OMV, FSV &amp; Charge Amount"/>
    <m/>
    <m/>
    <m/>
    <m/>
    <m/>
    <m/>
    <m/>
    <m/>
    <s v="RealTime"/>
    <m/>
  </r>
  <r>
    <n v="189"/>
    <s v="T62"/>
    <n v="62"/>
    <m/>
    <s v="Account(Ind/Group)"/>
    <s v="Account"/>
    <s v="Bootup/Incremental"/>
    <s v="Batch"/>
    <s v="Web API"/>
    <s v="Account - Info"/>
    <s v="Batch"/>
    <s v="Credit- Finacle"/>
    <s v="CRMNEXT"/>
    <x v="2"/>
    <s v="Facility Expiry date_x000a_Monthly Turn Over_x000a_Overdraft Utlisation_x000a_Provision"/>
    <m/>
    <m/>
    <m/>
    <m/>
    <m/>
    <m/>
    <m/>
    <m/>
    <s v="RealTime"/>
    <m/>
  </r>
  <r>
    <n v="190"/>
    <s v="T63"/>
    <n v="63"/>
    <m/>
    <s v="Account(Ind/Group)"/>
    <s v="Account"/>
    <s v="Bootup/Incremental"/>
    <s v="Batch"/>
    <s v="Web API"/>
    <s v="Account - Info"/>
    <s v="Batch"/>
    <s v="Credit- LOS"/>
    <s v="CRMNEXT"/>
    <x v="2"/>
    <s v="Exemption Waivers_x000a_Date of Insured_x000a_Insured Amount_x000a_Insurance Company_x000a_Expiry Date"/>
    <m/>
    <m/>
    <m/>
    <m/>
    <m/>
    <m/>
    <m/>
    <m/>
    <s v="RealTime"/>
    <m/>
  </r>
  <r>
    <n v="191"/>
    <s v="T64"/>
    <n v="64"/>
    <m/>
    <s v="Account(Ind/Group)"/>
    <s v="General"/>
    <s v="Bootup/Incremental"/>
    <s v="Batch"/>
    <s v="Web API"/>
    <s v="DMS - Info"/>
    <s v="Batch"/>
    <s v="Credit- DMS/LOS"/>
    <s v="CRMNEXT"/>
    <x v="2"/>
    <s v="Discussion Pending"/>
    <m/>
    <m/>
    <m/>
    <m/>
    <m/>
    <m/>
    <m/>
    <m/>
    <s v="RealTime"/>
    <m/>
  </r>
  <r>
    <n v="192"/>
    <s v="T65"/>
    <n v="65"/>
    <m/>
    <s v="Account(Ind/Group)"/>
    <s v="Account"/>
    <s v="Bootup/Incremental"/>
    <s v="Batch"/>
    <s v="Web API"/>
    <s v="Customer IMS balances@Account Level._x000a_Available in Account 360"/>
    <s v="Batch"/>
    <s v="finacle-IMS"/>
    <s v="CRMNEXT"/>
    <x v="0"/>
    <m/>
    <m/>
    <m/>
    <m/>
    <m/>
    <m/>
    <m/>
    <m/>
    <m/>
    <s v="RealTime"/>
    <m/>
  </r>
  <r>
    <n v="193"/>
    <s v="T66"/>
    <n v="66"/>
    <m/>
    <s v="Account(Ind/Group)"/>
    <s v="Transaction"/>
    <s v="Bootup/Incremental"/>
    <s v="Batch"/>
    <s v="Web API"/>
    <s v="Customer IMS transaction account report@Account Level_x000a_Available in transaction 360."/>
    <s v="Batch"/>
    <s v="finacle-IMS"/>
    <s v="CRMNEXT"/>
    <x v="0"/>
    <m/>
    <m/>
    <m/>
    <m/>
    <m/>
    <m/>
    <m/>
    <m/>
    <m/>
    <s v="RealTime"/>
    <m/>
  </r>
  <r>
    <n v="194"/>
    <s v="T67"/>
    <n v="67"/>
    <m/>
    <s v="Account(Ind/Group)"/>
    <s v="Transaction"/>
    <s v="Bootup/Incremental"/>
    <s v="Batch"/>
    <s v="Web API"/>
    <s v="Customer valuation report_x000a_(Portfolio Total Holding and Valuations)"/>
    <s v="Batch"/>
    <s v="Innova-IMS"/>
    <s v="CRMNEXT"/>
    <x v="2"/>
    <s v="Discussion Pending:_x000a_Portfolio Total Holding and Valuations._x000a_(Need to check with Vendor on feasibility of sharing report on realtime with CRM)_x000a_"/>
    <m/>
    <m/>
    <m/>
    <m/>
    <m/>
    <m/>
    <m/>
    <m/>
    <s v="RealTime"/>
    <m/>
  </r>
  <r>
    <n v="195"/>
    <s v="T68"/>
    <n v="68"/>
    <m/>
    <s v="Account(Ind/Group)"/>
    <s v="Transaction"/>
    <s v="Bootup/Incremental"/>
    <s v="Batch"/>
    <s v="Web API"/>
    <s v="Customer lien report_x000a_(Lien on equities and other securities)"/>
    <s v="Batch"/>
    <s v="Innova-IMS"/>
    <s v="CRMNEXT"/>
    <x v="2"/>
    <s v="Discussion Pending:_x000a_Lien on Equities and other securities,_x000a_(Need to check with Vendor on feasibility of sharing report on realtime with CRM)"/>
    <m/>
    <m/>
    <m/>
    <m/>
    <m/>
    <m/>
    <m/>
    <m/>
    <s v="RealTime"/>
    <m/>
  </r>
  <r>
    <n v="196"/>
    <s v="T69"/>
    <n v="69"/>
    <m/>
    <s v="Account(Ind/Group)"/>
    <s v="General"/>
    <s v="Bootup/Incremental"/>
    <s v="Batch"/>
    <s v="Web API"/>
    <s v="Market reports_x000a_(NSE equities daily stock Price)"/>
    <s v="Batch"/>
    <s v="Outlook-IMS"/>
    <s v="CRMNEXT"/>
    <x v="2"/>
    <s v="Pending PDF,_x000a_NSE equities daily stock Price,_x000a_(Manual Import of pdf will be provided on RM/PH partner landing pages. And it will not be a report)"/>
    <m/>
    <m/>
    <m/>
    <m/>
    <m/>
    <m/>
    <m/>
    <m/>
    <s v="RealTime"/>
    <m/>
  </r>
  <r>
    <n v="197"/>
    <s v="T70"/>
    <n v="70"/>
    <m/>
    <s v="Account(Ind/Group)"/>
    <s v="Transaction"/>
    <s v="Bootup/Incremental"/>
    <s v="Batch"/>
    <s v="Web API"/>
    <s v="Cash flow projections_x000a_(Upcoming Payments)"/>
    <s v="Batch"/>
    <s v="Innova-IMS"/>
    <s v="CRMNEXT"/>
    <x v="2"/>
    <s v="Discussion Pending:_x000a_Upcoming Payments"/>
    <m/>
    <m/>
    <m/>
    <m/>
    <m/>
    <m/>
    <m/>
    <m/>
    <s v="RealTime"/>
    <m/>
  </r>
  <r>
    <n v="198"/>
    <s v="T71"/>
    <n v="71"/>
    <m/>
    <s v="Customer(Ind/Group)"/>
    <s v="Customers"/>
    <s v="Bootup/Incremental"/>
    <s v="Batch"/>
    <s v="Web API"/>
    <s v="IMS clients contacts and address "/>
    <s v="Batch"/>
    <s v="finacle-IMS"/>
    <s v="CRMNEXT"/>
    <x v="0"/>
    <s v="Available in customer 360"/>
    <m/>
    <m/>
    <m/>
    <m/>
    <m/>
    <m/>
    <m/>
    <m/>
    <s v="RealTime"/>
    <m/>
  </r>
  <r>
    <n v="199"/>
    <s v="T72"/>
    <n v="72"/>
    <m/>
    <s v="Customer(Ind/Group)"/>
    <s v="Customer/Account"/>
    <s v="Bootup/Incremental"/>
    <s v="Batch"/>
    <s v="Web API"/>
    <s v="Client mandates_x000a_(Client Signing Mandate)"/>
    <s v="Batch"/>
    <s v="Innova-IMS"/>
    <s v="CRMNEXT"/>
    <x v="2"/>
    <s v="Client Signing Mandate :_x000a_Name of Signatories_x000a_Mandate (Relationship i.e. Singly, Either or, Jointly)"/>
    <m/>
    <m/>
    <m/>
    <m/>
    <m/>
    <m/>
    <m/>
    <m/>
    <s v="RealTime"/>
    <m/>
  </r>
  <r>
    <n v="200"/>
    <s v="T73"/>
    <n v="73"/>
    <m/>
    <s v="Account(Ind/Group)"/>
    <s v="Account"/>
    <s v="Bootup/Incremental"/>
    <s v="Batch"/>
    <s v="Notifications"/>
    <s v="Display outstanding obligations of the client at any one particular time/ or using previous day data (LCs, LC Bills, Guarantees, Avalized Bills). An email notification currently being sent to the client 2 days before maturity."/>
    <s v="Batch"/>
    <s v="Finacle-Trade Finance"/>
    <s v="CRMNEXT"/>
    <x v="2"/>
    <s v="Pending discussion if there is report in Finacle system  RM wise."/>
    <m/>
    <m/>
    <m/>
    <m/>
    <m/>
    <m/>
    <m/>
    <m/>
    <s v="RealTime"/>
    <m/>
  </r>
  <r>
    <n v="201"/>
    <s v="T74"/>
    <n v="74"/>
    <m/>
    <s v="Account(Ind/Group)"/>
    <s v="Account"/>
    <s v="Bootup/Incremental"/>
    <s v="Batch"/>
    <s v="Notifications"/>
    <s v="Notification of obligations falling due for payment (LC Bills &amp; Avalized Bills). An email notification currently being sent to the client 2 days before maturity."/>
    <s v="Batch"/>
    <s v="Finacle-Trade Finance"/>
    <s v="CRMNEXT"/>
    <x v="2"/>
    <s v="Pending discussion if there is report in Finacle system  RM wise."/>
    <m/>
    <m/>
    <m/>
    <m/>
    <m/>
    <m/>
    <m/>
    <m/>
    <s v="RealTime"/>
    <m/>
  </r>
  <r>
    <n v="202"/>
    <s v="T75"/>
    <n v="75"/>
    <m/>
    <s v="Account(Ind/Group)"/>
    <s v="Account"/>
    <s v="Bootup/Incremental"/>
    <s v="Batch"/>
    <s v="Notifications"/>
    <s v="Retrieve client obligations at a particular time for analysis purposes e.g. outstanding trade obligations as at 31st March 2018."/>
    <s v="Batch"/>
    <s v="Finacle-Trade Finance"/>
    <s v="CRMNEXT"/>
    <x v="2"/>
    <s v="Pending discussion if there is report in Finacle system  RM wise."/>
    <m/>
    <m/>
    <m/>
    <m/>
    <m/>
    <m/>
    <m/>
    <m/>
    <s v="RealTime"/>
    <m/>
  </r>
  <r>
    <n v="203"/>
    <s v="T76"/>
    <n v="76"/>
    <m/>
    <s v="Account(Ind/Group)"/>
    <s v="Transaction"/>
    <s v="Bootup/Incremental"/>
    <s v="Batch"/>
    <s v="Notifications"/>
    <s v="Notify RM where an account overdraws (especially when an LC bill is debited). - To appear on RM's as well as TF dashboard"/>
    <s v="Batch"/>
    <s v="Finacle-Trade Finance"/>
    <s v="CRMNEXT"/>
    <x v="2"/>
    <s v="Pending discussion,_x000a_Overdrawn and limit flooded report for the RM from finacle, and it exists as a report."/>
    <m/>
    <m/>
    <m/>
    <m/>
    <m/>
    <m/>
    <m/>
    <m/>
    <s v="RealTime"/>
    <m/>
  </r>
  <r>
    <n v="204"/>
    <s v="T77"/>
    <n v="77"/>
    <m/>
    <s v="Customer(Ind/Group)"/>
    <s v="Customer"/>
    <s v="Bootup/Incremental"/>
    <s v="Batch"/>
    <s v="Batch"/>
    <s v="Customers details,_x000a_(It should provide upto date customer details./ Per customer)"/>
    <s v="Batch"/>
    <s v="iclick"/>
    <s v="CRMNEXT"/>
    <x v="2"/>
    <s v="Abdul to share view from Vision the basis of CIF#."/>
    <m/>
    <m/>
    <m/>
    <m/>
    <m/>
    <m/>
    <m/>
    <m/>
    <s v="RealTime"/>
    <m/>
  </r>
  <r>
    <n v="205"/>
    <s v="T78"/>
    <n v="78"/>
    <m/>
    <s v="Customer(Ind/Group)"/>
    <s v="Transaction"/>
    <s v="Bootup/Incremental"/>
    <s v="Batch"/>
    <s v="Batch"/>
    <s v="Monthly reported,_x000a_(It should provide upto date reports on the values and amount transacted during the entire month./Per Customer)"/>
    <s v="Batch"/>
    <s v="iclick"/>
    <s v="CRMNEXT"/>
    <x v="2"/>
    <s v="Abdul to share view from Vision the basis of CIF#."/>
    <m/>
    <m/>
    <m/>
    <m/>
    <m/>
    <m/>
    <m/>
    <m/>
    <s v="RealTime"/>
    <m/>
  </r>
  <r>
    <n v="206"/>
    <s v="T79"/>
    <n v="79"/>
    <m/>
    <s v="Customer(Ind/Group)"/>
    <s v="Transaction"/>
    <s v="Bootup/Incremental"/>
    <s v="Batch"/>
    <s v="Batch"/>
    <s v="Daily KPLC REPORTS,_x000a_(It should provide upto date daily kplc transactions amounts per client)"/>
    <s v="Batch"/>
    <s v="Finacle"/>
    <s v="CRMNEXT"/>
    <x v="6"/>
    <s v="Not gone live yet."/>
    <m/>
    <m/>
    <m/>
    <m/>
    <m/>
    <m/>
    <m/>
    <m/>
    <s v="RealTime"/>
    <m/>
  </r>
  <r>
    <n v="207"/>
    <s v="T80"/>
    <n v="80"/>
    <m/>
    <s v="Account(Ind/Group)"/>
    <s v="Customer"/>
    <s v="Bootup/Incremental"/>
    <s v="Batch"/>
    <s v="Batch"/>
    <s v="Basic client Information "/>
    <m/>
    <s v="Finacle Core-Treasury"/>
    <s v="CRMNEXT"/>
    <x v="0"/>
    <s v="Taken care customer 360"/>
    <m/>
    <m/>
    <m/>
    <m/>
    <m/>
    <m/>
    <m/>
    <m/>
    <m/>
    <m/>
  </r>
  <r>
    <n v="208"/>
    <s v="T81"/>
    <n v="81"/>
    <m/>
    <s v="Account(Ind/Group)"/>
    <s v="Transaction"/>
    <s v="Bootup/Incremental"/>
    <s v="Batch"/>
    <s v="realtime"/>
    <s v="FX Volume per Currency and USD equivalent "/>
    <m/>
    <s v="Vision-Treasury"/>
    <s v="CRMNEXT"/>
    <x v="0"/>
    <s v="Total FX Volume for each client in currency dealt and Total USD Equivalent @Account level"/>
    <m/>
    <m/>
    <m/>
    <m/>
    <m/>
    <m/>
    <m/>
    <m/>
    <m/>
    <m/>
  </r>
  <r>
    <n v="173"/>
    <s v="T82"/>
    <n v="82"/>
    <m/>
    <s v="IDR"/>
    <s v="Transaction"/>
    <s v="Bootup"/>
    <s v="Batch"/>
    <s v="View"/>
    <s v="Total Profit/Loss(P&amp;L) in KES per client._x000a_Fx Treasury- Target is as per Segment. CIB is treated as 2 segments ._x000a_Fx Treasury:  Vol/Customer, Vol/P&amp;L and Vol/Currency Aggregate: Reports will be pulled from Vision into CRMNext"/>
    <m/>
    <s v="Vision"/>
    <s v="CRMNEXT"/>
    <x v="0"/>
    <s v="(Total FX Profit/Loss For each Client over a period of time (RMs Require deal breakdown - FX Profit/Loss per deal) @Account Level.)_x000a_BAL_TYPE , 1-EOP , 2 Avg for particular month , 3 profitability &amp; loss._x000a_Balance Sheet Line in 1,2,3  .3 is only for Profitability and Loss."/>
    <m/>
    <m/>
    <m/>
    <m/>
    <m/>
    <m/>
    <m/>
    <m/>
    <m/>
    <m/>
  </r>
  <r>
    <n v="210"/>
    <s v="T83"/>
    <n v="83"/>
    <m/>
    <s v="Account(Ind/Group)"/>
    <s v="Transaction"/>
    <s v="Bootup/Incremental"/>
    <s v="Batch"/>
    <s v="realtime"/>
    <s v="Productwise FX Profit &amp; Volume._x000a_(Volume/Profit to be spilt on each Treasury product client has dealt for (subtype-FX Spot, FX Forward, FX Swap))"/>
    <m/>
    <s v="Vision-Treasury"/>
    <s v="CRMNEXT"/>
    <x v="1"/>
    <s v="Product category &amp; products  mapping from SFE and Vision system"/>
    <m/>
    <m/>
    <m/>
    <m/>
    <m/>
    <m/>
    <m/>
    <m/>
    <m/>
    <m/>
  </r>
  <r>
    <n v="171"/>
    <s v="T84"/>
    <n v="84"/>
    <m/>
    <s v="IDR"/>
    <s v="Transaction"/>
    <s v="Bootup"/>
    <s v="Batch"/>
    <s v="View"/>
    <s v="FX Margin _x000a_Fx Treasury- Target is manually maintained. Vision to setup budget and achievement for Finacle Treasury products which will be then pulled into CRM from Vision along with Bank's budget and achievements."/>
    <m/>
    <s v="Vision"/>
    <s v="CRMNEXT"/>
    <x v="2"/>
    <s v="target and achieved by each client  – will keep RM’s updated on progress and is a measure tool."/>
    <m/>
    <m/>
    <m/>
    <m/>
    <m/>
    <m/>
    <m/>
    <m/>
    <m/>
    <m/>
  </r>
  <r>
    <n v="212"/>
    <s v="T85"/>
    <n v="85"/>
    <m/>
    <s v="Account(Ind/Group)"/>
    <s v="Account"/>
    <s v="Bootup/Incremental"/>
    <s v="Batch"/>
    <s v="realtime"/>
    <s v="Account Details"/>
    <m/>
    <s v="Finacle Core-Treasury"/>
    <s v="CRMNEXT"/>
    <x v="0"/>
    <s v="list of client currency accounts -to enable cross sell of other FCY accounts._x000a_(Already included in account 360)"/>
    <m/>
    <m/>
    <m/>
    <m/>
    <m/>
    <m/>
    <m/>
    <m/>
    <m/>
    <m/>
  </r>
  <r>
    <n v="213"/>
    <s v="T86"/>
    <n v="86"/>
    <m/>
    <s v="Account(Ind/Group)"/>
    <s v="Transaction"/>
    <s v="Bootup/Incremental"/>
    <s v="Batch"/>
    <s v="realtime"/>
    <s v="Number of FX Transactions in Client Account"/>
    <m/>
    <s v="Finacle Treasury-Treasury"/>
    <s v="CRMNEXT"/>
    <x v="0"/>
    <s v="select no_of_txns from vw_fx_crm where cust_id=0120711"/>
    <m/>
    <m/>
    <m/>
    <m/>
    <m/>
    <m/>
    <m/>
    <m/>
    <m/>
    <m/>
  </r>
  <r>
    <n v="214"/>
    <s v="T87"/>
    <n v="87"/>
    <m/>
    <s v="Account(Ind/Group)"/>
    <s v="General"/>
    <s v="Bootup/Incremental"/>
    <s v="Batch"/>
    <s v="realtime"/>
    <s v="RM Portfolio"/>
    <m/>
    <s v="Finacle Core-Treasury"/>
    <s v="CRMNEXT"/>
    <x v="0"/>
    <s v="List of each individual Relationship manager portfolio-all clients under each Relationship Manager._x000a_(Already included in account 360)"/>
    <m/>
    <m/>
    <m/>
    <m/>
    <m/>
    <m/>
    <m/>
    <m/>
    <m/>
    <m/>
  </r>
  <r>
    <n v="215"/>
    <s v="T88"/>
    <n v="88"/>
    <m/>
    <s v="Account(Ind/Group)"/>
    <s v="Transaction"/>
    <s v="Bootup/Incremental"/>
    <s v="Batch"/>
    <s v="realtime"/>
    <s v="Top 100 Client List (Profit/Volume wise)"/>
    <m/>
    <s v="Finacle Core-Treasury"/>
    <s v="CRMNEXT"/>
    <x v="0"/>
    <s v="select top 100 name from vw_fx_crm order by Profit desc;_x000a_select top 100 name from vw_fx_crm order by no_of_txns desc;"/>
    <m/>
    <m/>
    <m/>
    <m/>
    <m/>
    <m/>
    <m/>
    <m/>
    <m/>
    <m/>
  </r>
  <r>
    <n v="216"/>
    <s v="T89"/>
    <n v="89"/>
    <m/>
    <s v="Account(Ind/Group)"/>
    <s v="General"/>
    <s v="Bootup/Incremental"/>
    <s v="Batch"/>
    <s v="realtime"/>
    <s v="FX Master Agreement Check Box._x000a_(This is required for follow up by respective RMs to have clients sign Master Agreements to enable direct dealing with Treasury and for Treasury staff to know if client has signed it)"/>
    <m/>
    <s v="Finacle Treasury-Treasury"/>
    <s v="CRMNEXT"/>
    <x v="2"/>
    <s v="Discussion pending with DMS/LOS/Treasury system"/>
    <m/>
    <m/>
    <m/>
    <m/>
    <m/>
    <m/>
    <m/>
    <m/>
    <m/>
    <m/>
  </r>
  <r>
    <n v="217"/>
    <s v="T90"/>
    <n v="90"/>
    <m/>
    <s v="Account(Ind/Group)"/>
    <s v="General"/>
    <s v="Bootup/Incremental"/>
    <s v="Batch"/>
    <s v="realtime"/>
    <s v="Graphical Display ._x000a_(Graphical representation of Profit and volume over a period of time (as per data available) for a particular client and segment too.)"/>
    <m/>
    <s v="Finacle Treasury-Treasury"/>
    <s v="CRMNEXT"/>
    <x v="7"/>
    <s v="Vision does not have graph and CRM will not be able to produce graph on Live Data"/>
    <m/>
    <m/>
    <m/>
    <m/>
    <m/>
    <m/>
    <m/>
    <m/>
    <m/>
    <m/>
  </r>
  <r>
    <n v="218"/>
    <s v="T91"/>
    <n v="91"/>
    <m/>
    <s v="Account(Ind/Group)"/>
    <s v="Account"/>
    <s v="Bootup/Incremental"/>
    <s v="Batch"/>
    <s v="realtime"/>
    <s v="Forward Limit Display._x000a_(Current Forward Limits, Utilization of Forward Limits and their expiry dates – For RM and Treasury – Will enable Proactive follow up of Limit renewal and Updation)"/>
    <m/>
    <s v="Finacle Treasury-Treasury"/>
    <s v="CRMNEXT"/>
    <x v="2"/>
    <s v="Pending discussion._x000a_(It is a field in finacle treasury)"/>
    <m/>
    <m/>
    <m/>
    <m/>
    <m/>
    <m/>
    <m/>
    <m/>
    <m/>
    <m/>
  </r>
  <r>
    <n v="219"/>
    <s v="T92"/>
    <n v="92"/>
    <m/>
    <s v="Account(Ind/Group)"/>
    <s v="General"/>
    <s v="Bootup/Incremental"/>
    <s v="Batch"/>
    <s v="realtime"/>
    <s v="List of group companies._x000a_(View to see a client's sister companies)"/>
    <m/>
    <s v="Finacle Core-Treasury"/>
    <s v="CRMNEXT"/>
    <x v="0"/>
    <s v="Part of customer 360"/>
    <m/>
    <m/>
    <m/>
    <m/>
    <m/>
    <m/>
    <m/>
    <m/>
    <m/>
    <m/>
  </r>
  <r>
    <n v="220"/>
    <s v="T93"/>
    <n v="93"/>
    <m/>
    <s v="Account(Ind/Group)"/>
    <s v="Transaction"/>
    <s v="Bootup/Incremental"/>
    <s v="Batch"/>
    <s v="realtime"/>
    <s v="Interbank - Banks Volume._x000a_(to show Volume (over date range))"/>
    <m/>
    <s v="Finacle Treasury-Treasury"/>
    <s v="CRMNEXT"/>
    <x v="6"/>
    <s v="Treasury team to work Vision to prepare the report in vision and decide how data can be moved to CRM."/>
    <m/>
    <m/>
    <m/>
    <m/>
    <m/>
    <m/>
    <m/>
    <m/>
    <m/>
    <m/>
  </r>
  <r>
    <n v="221"/>
    <s v="T94"/>
    <n v="94"/>
    <m/>
    <s v="Account(Ind/Group)"/>
    <s v="Transaction"/>
    <s v="Bootup/Incremental"/>
    <s v="Batch"/>
    <s v="realtime"/>
    <s v="Total Corporate Treasury Profit._x000a_(Year to Date Corporate Treasury Profit)"/>
    <m/>
    <s v="Finacle Core-Treasury"/>
    <s v="CRMNEXT"/>
    <x v="0"/>
    <s v="Abdul has provided the View._x000a_How to take YTD Corporate Treasury Profit..(Corporate is segment)._x000a_select profit from vw_fx_crm where  deal_date (Year to Date) and cust_id=0120711."/>
    <m/>
    <m/>
    <m/>
    <m/>
    <m/>
    <m/>
    <m/>
    <m/>
    <m/>
    <m/>
  </r>
  <r>
    <n v="8"/>
    <s v="T95"/>
    <n v="95"/>
    <s v="A014"/>
    <s v="Accounts(Ind/Group)"/>
    <s v="General"/>
    <s v="Incremental"/>
    <s v="Realtime"/>
    <s v="Web API"/>
    <s v="Display Customer Risk details"/>
    <s v="WebService/WebaPI"/>
    <s v="Finacle"/>
    <s v="CRMNEXT"/>
    <x v="2"/>
    <s v="Details needs to be confirmed by Bank"/>
    <m/>
    <s v="Need to share"/>
    <s v="Need to share"/>
    <m/>
    <m/>
    <m/>
    <m/>
    <m/>
    <s v="RealTime"/>
    <m/>
  </r>
  <r>
    <n v="9"/>
    <s v="T96"/>
    <n v="96"/>
    <s v="A023"/>
    <s v="Accounts(Ind/Group)"/>
    <s v="Customer"/>
    <s v="Incremental"/>
    <s v="Realtime"/>
    <s v="Web API"/>
    <s v="Display Customer Cards Details"/>
    <s v="WebService/WebaPI"/>
    <s v="Card System"/>
    <s v="CRMNEXT"/>
    <x v="2"/>
    <s v="discussion pending"/>
    <m/>
    <s v="Need to share"/>
    <s v="Need to share"/>
    <m/>
    <m/>
    <m/>
    <m/>
    <m/>
    <s v="RealTime"/>
    <m/>
  </r>
  <r>
    <n v="10"/>
    <s v="T97"/>
    <n v="97"/>
    <s v="A013"/>
    <s v="Accounts(Ind/Group)"/>
    <s v="Transaction"/>
    <s v="Incremental"/>
    <s v="Realtime"/>
    <s v="Web API"/>
    <s v="Display Funded / Non Funded Product and Transaction records for Lines"/>
    <s v="WebService/WebaPI"/>
    <s v="Finacle"/>
    <s v="CRMNEXT"/>
    <x v="2"/>
    <s v="Details needs to be confirmed by Bank"/>
    <m/>
    <s v="To be decided"/>
    <s v="To be decided"/>
    <m/>
    <m/>
    <m/>
    <m/>
    <m/>
    <s v="RealTime"/>
    <m/>
  </r>
  <r>
    <n v="11"/>
    <s v="T98"/>
    <n v="98"/>
    <s v="A020"/>
    <s v="Target,Account Planning"/>
    <s v="Transaction"/>
    <s v="Incremental"/>
    <s v="Realtime"/>
    <s v="Web API"/>
    <s v="Display Treasury Products and Transaction Records"/>
    <s v="WebService/WebaPI"/>
    <s v="Finacle Treasury"/>
    <s v="CRMNEXT"/>
    <x v="2"/>
    <s v="discussion pending for product bootup"/>
    <m/>
    <s v="To be decided"/>
    <s v="To be decided"/>
    <m/>
    <m/>
    <m/>
    <m/>
    <m/>
    <s v="RealTime"/>
    <m/>
  </r>
  <r>
    <n v="12"/>
    <s v="T99"/>
    <n v="99"/>
    <s v="A024"/>
    <s v="Accounts(Ind/Group)"/>
    <s v="Account"/>
    <s v="Incremental"/>
    <s v="Realtime"/>
    <s v="Web API"/>
    <s v="Display Trade Finance Products Details"/>
    <s v="WebService/WebaPI"/>
    <s v="Trade System"/>
    <s v="CRMNEXT"/>
    <x v="0"/>
    <s v="It should be from Finacle"/>
    <m/>
    <s v="To be decided"/>
    <s v="To be decided"/>
    <m/>
    <m/>
    <m/>
    <m/>
    <m/>
    <s v="RealTime"/>
    <m/>
  </r>
  <r>
    <n v="12"/>
    <s v="T100"/>
    <n v="100"/>
    <m/>
    <s v="Accounts(Ind/Group)"/>
    <s v="Customer/Account/Transaction"/>
    <s v="Incremental"/>
    <s v="Realtime"/>
    <s v="Web API"/>
    <s v="Display IMS  Details"/>
    <s v="WebService/WebaPI"/>
    <s v="IMS"/>
    <s v="CRMNEXT"/>
    <x v="8"/>
    <m/>
    <m/>
    <s v="To be decided"/>
    <s v="To be decided"/>
    <m/>
    <m/>
    <m/>
    <m/>
    <m/>
    <s v="RealTime"/>
    <m/>
  </r>
  <r>
    <n v="12"/>
    <s v="T101"/>
    <n v="101"/>
    <m/>
    <s v="Accounts(Ind/Group)"/>
    <s v="Customer/Account/Transaction"/>
    <s v="Incremental"/>
    <s v="Realtime"/>
    <s v="Web API"/>
    <s v="Display Omni Channel Details"/>
    <s v="WebService/WebaPI"/>
    <s v="Omni Channel"/>
    <s v="CRMNEXT"/>
    <x v="7"/>
    <s v="As system is not developed yet."/>
    <m/>
    <s v="To be decided"/>
    <s v="To be decided"/>
    <m/>
    <m/>
    <m/>
    <m/>
    <m/>
    <s v="RealTime"/>
    <m/>
  </r>
  <r>
    <n v="13"/>
    <s v="T102"/>
    <n v="102"/>
    <s v="A021"/>
    <s v="Accounts(Ind/Group)"/>
    <s v="Customer/Account/Transaction"/>
    <s v="Incremental"/>
    <s v="Realtime"/>
    <s v="Web API"/>
    <s v="Display Financial Indicators  and Revenue Details"/>
    <s v="WebService/WebaPI"/>
    <s v="Finacle"/>
    <s v="CRMNEXT"/>
    <x v="2"/>
    <s v="discussion pending"/>
    <m/>
    <m/>
    <m/>
    <m/>
    <m/>
    <m/>
    <m/>
    <m/>
    <s v="Real Time"/>
    <m/>
  </r>
  <r>
    <n v="14"/>
    <s v="T103"/>
    <n v="103"/>
    <s v="A022"/>
    <s v="Accounts(Ind/Group)"/>
    <s v="Account"/>
    <s v="Incremental"/>
    <s v="Realtime"/>
    <s v="Web API"/>
    <s v="Limit &amp; Utilization Summary"/>
    <s v="WebService/WebaPI"/>
    <s v="Finacle"/>
    <s v="CRMNEXT"/>
    <x v="2"/>
    <s v="discussion pending"/>
    <m/>
    <m/>
    <m/>
    <m/>
    <m/>
    <m/>
    <m/>
    <m/>
    <s v="Real Time"/>
    <m/>
  </r>
  <r>
    <n v="15"/>
    <s v="T104"/>
    <n v="104"/>
    <s v="A025"/>
    <s v="Accounts(Ind/Group)"/>
    <s v="General"/>
    <s v="Incremental"/>
    <s v="Realtime"/>
    <s v="Web API"/>
    <s v="Display Market Data"/>
    <s v="WebService/WebaPI"/>
    <s v="Market Data"/>
    <s v="CRMNEXT"/>
    <x v="2"/>
    <s v="discussion pending"/>
    <m/>
    <m/>
    <m/>
    <m/>
    <m/>
    <m/>
    <m/>
    <m/>
    <s v="Real Time"/>
    <m/>
  </r>
  <r>
    <n v="16"/>
    <s v="T105"/>
    <n v="105"/>
    <s v="A026"/>
    <s v="Accounts(Ind/Group)"/>
    <s v="General"/>
    <s v="Incremental"/>
    <s v="Realtime"/>
    <s v="Web API"/>
    <s v="Compliance Alerts"/>
    <s v="WebService/WebaPI"/>
    <s v="Compliance"/>
    <s v="CRMNEXT"/>
    <x v="2"/>
    <s v="discussion pending"/>
    <m/>
    <m/>
    <m/>
    <m/>
    <m/>
    <m/>
    <m/>
    <m/>
    <s v="Real Time"/>
    <m/>
  </r>
  <r>
    <n v="17"/>
    <s v="T106"/>
    <n v="106"/>
    <s v="A027"/>
    <s v="Accounts(Ind/Group)"/>
    <s v="General"/>
    <s v="Incremental"/>
    <s v="Realtime"/>
    <s v="Web API"/>
    <s v="Integration with Content Management System"/>
    <s v="WebService/WebaPI"/>
    <s v="Integration with Content Management System"/>
    <s v="CRMNEXT"/>
    <x v="2"/>
    <s v="discussion pending"/>
    <m/>
    <m/>
    <m/>
    <m/>
    <m/>
    <m/>
    <m/>
    <m/>
    <s v="Real Time"/>
    <m/>
  </r>
  <r>
    <n v="18"/>
    <s v="T107"/>
    <n v="107"/>
    <s v="A028"/>
    <s v="Accounts(Ind/Group)"/>
    <s v="General"/>
    <s v="Incremental"/>
    <s v="Realtime"/>
    <s v="Web API"/>
    <s v="Integration with DMS +_x000a_Integration with DMS needs to happen to show the security documents. _x000a_Mandate Trade Finance to use DMS for doc upload"/>
    <s v="WebService/WebaPI"/>
    <s v="DMS"/>
    <s v="CRMNEXT"/>
    <x v="2"/>
    <s v="discussion pending"/>
    <m/>
    <m/>
    <m/>
    <m/>
    <m/>
    <m/>
    <m/>
    <m/>
    <s v="Real Time"/>
    <m/>
  </r>
  <r>
    <n v="162"/>
    <s v="T108"/>
    <n v="108"/>
    <m/>
    <s v="IDR"/>
    <s v="General"/>
    <s v="Incremental"/>
    <s v="Batch/realtime"/>
    <s v="View/Web Service"/>
    <s v="Impact of upgradation of Finacle and Treasury on existing touch points"/>
    <m/>
    <s v="Finacle"/>
    <s v="CRMNEXT"/>
    <x v="2"/>
    <s v="discussion pending._x000a_The customer 360 integration with Finacle is through Vision. Also, lead to customer onboarding with Finacle is through Digital Factory. Hence, the change of Finacle upgrade 7 to 10 version will be handled in Vision as well as Digital factory."/>
    <m/>
    <m/>
    <m/>
    <m/>
    <m/>
    <m/>
    <m/>
    <m/>
    <m/>
    <m/>
  </r>
  <r>
    <n v="165"/>
    <s v="T109"/>
    <n v="109"/>
    <m/>
    <s v="IDR"/>
    <s v="Customer/Account/Transaction"/>
    <s v="Bootup"/>
    <s v="Batch"/>
    <s v="View"/>
    <s v="1. Account Revenue, Client Financials, Credit Information to be fetched from LOS (Year wise if maintained it so)_x000a_2. Also, the below details to be provided as one time upload in CRMNext for every customers across all segments. Once uploaded, the individual values will be modified in CRMNext. If no details loaded as one time boot up, the values will be available in modifiable mode._x000a_1. Type of Security_x000a_2. Market Value &amp; Forced Sale Value_x000a_3. Charge Value_x000a_4. Insurance Valuation Report_x000a_5. Insurance Valuation Date_x000a_Though valid for borrowing customers, will be applicable for all customers across segments. The details will not be linked to any system."/>
    <m/>
    <s v="LOS"/>
    <s v="CRMNEXT"/>
    <x v="2"/>
    <s v="discussion pending"/>
    <m/>
    <m/>
    <m/>
    <m/>
    <m/>
    <m/>
    <m/>
    <m/>
    <m/>
    <m/>
  </r>
  <r>
    <n v="172"/>
    <s v="T110"/>
    <n v="110"/>
    <m/>
    <s v="IDR"/>
    <s v="Account"/>
    <s v="Bootup"/>
    <s v="Batch"/>
    <s v="View"/>
    <s v="Finacle Treasury:  Previous year revenue to be pulled from Vision."/>
    <m/>
    <s v="Vision"/>
    <s v="CRMNEXT"/>
    <x v="0"/>
    <s v="select Profit_loss_kes from vw_fx_crm where CUST_ID=0021680 and Deal_date=currentyear-1."/>
    <m/>
    <m/>
    <m/>
    <m/>
    <m/>
    <m/>
    <m/>
    <m/>
    <m/>
    <m/>
  </r>
  <r>
    <n v="174"/>
    <s v="T111"/>
    <n v="111"/>
    <m/>
    <s v="IDR"/>
    <s v="Account"/>
    <s v="Bootup"/>
    <s v="Batch"/>
    <s v="View"/>
    <s v="Treasury Achievements 95% available at customer level and can be shown in customer 360 whereas remaining 5% will be shown on landing page of PH partner."/>
    <m/>
    <s v="Vision"/>
    <s v="CRMNEXT"/>
    <x v="7"/>
    <s v="Post data cleanup details will appear correctly."/>
    <m/>
    <m/>
    <m/>
    <m/>
    <m/>
    <m/>
    <m/>
    <m/>
    <m/>
    <m/>
  </r>
  <r>
    <n v="175"/>
    <s v="T112"/>
    <n v="112"/>
    <m/>
    <s v="IDR"/>
    <s v="Account"/>
    <s v="Bootup"/>
    <s v="Batch"/>
    <s v="View"/>
    <s v="Trade Finance- The LC/BG report to be pulled from Finacle in Batch Mode"/>
    <m/>
    <s v="Finacle"/>
    <s v="CRMNEXT"/>
    <x v="2"/>
    <s v="Discussion pending"/>
    <m/>
    <m/>
    <m/>
    <m/>
    <m/>
    <m/>
    <m/>
    <m/>
    <m/>
    <m/>
  </r>
  <r>
    <n v="176"/>
    <s v="T113"/>
    <n v="113"/>
    <m/>
    <s v="IDR"/>
    <s v="General"/>
    <s v="Bootup"/>
    <s v="Batch"/>
    <s v="View"/>
    <s v="Suggest Billy and Macau on Sending Deals, Net revenue, Disbursement and Repayment details back to Vision to calculate BAU revenue pipeline"/>
    <m/>
    <s v="CRMNEXT"/>
    <s v="Vision"/>
    <x v="9"/>
    <s v="Discussion pending"/>
    <m/>
    <m/>
    <m/>
    <m/>
    <m/>
    <m/>
    <m/>
    <m/>
    <m/>
    <m/>
  </r>
  <r>
    <n v="40"/>
    <s v="T114"/>
    <n v="114"/>
    <m/>
    <s v="Leads(Ind/Group)"/>
    <s v="General"/>
    <s v="Boot up from UI"/>
    <m/>
    <m/>
    <s v="Leads Import"/>
    <s v="UI Import/Manual creation"/>
    <s v="csv file"/>
    <s v="CRMNEXT"/>
    <x v="0"/>
    <s v="through product- Pending from CRM"/>
    <s v="ESG"/>
    <s v="Bank to share field details in  csv file with bank unique source id and source name"/>
    <s v="CRM LeadID, Response Details"/>
    <m/>
    <m/>
    <m/>
    <m/>
    <m/>
    <s v="BatchMode"/>
    <m/>
  </r>
  <r>
    <n v="52"/>
    <s v="T115"/>
    <n v="115"/>
    <s v="A010"/>
    <s v="Leads(Ind/Group)"/>
    <s v="General"/>
    <s v="Incremental"/>
    <s v="Realtime"/>
    <s v="Web API"/>
    <s v="Integration with Email for Leads (for campaign and analytics leads).  "/>
    <s v="WebService/WebaPI"/>
    <s v="Email Syndication"/>
    <s v="CRMNEXT"/>
    <x v="10"/>
    <s v="through product: Need generic Emails and outlook server details for integration"/>
    <s v="ESG"/>
    <s v="To be decided "/>
    <s v="To be decided "/>
    <m/>
    <m/>
    <m/>
    <m/>
    <m/>
    <s v="RealTime"/>
    <m/>
  </r>
  <r>
    <n v="83"/>
    <s v="T116"/>
    <n v="116"/>
    <m/>
    <s v="Products(Ind/Grp)"/>
    <s v="General"/>
    <s v="Boot up from UI"/>
    <m/>
    <m/>
    <s v="Products Creation in CRMNEXT "/>
    <s v="UI Import/Manual creation"/>
    <s v="csv file"/>
    <s v="CRMNEXT"/>
    <x v="10"/>
    <s v="through product- Pending data from Finacle/SFE"/>
    <s v="ESG Admin"/>
    <s v="Bank to share field details in  csv file"/>
    <s v="CRM ProductID, Response Details"/>
    <m/>
    <m/>
    <m/>
    <m/>
    <m/>
    <s v="Csv import"/>
    <m/>
  </r>
  <r>
    <n v="84"/>
    <s v="T117"/>
    <n v="117"/>
    <m/>
    <s v="Products(Ind/Grp)"/>
    <s v="General"/>
    <s v="Incremental"/>
    <m/>
    <m/>
    <s v="Products updated in CRMNEXT "/>
    <s v="Update through UI"/>
    <s v="csv file/Source Table"/>
    <s v="CRMNEXT"/>
    <x v="10"/>
    <s v="through product- Pending data from Finacle/SFE"/>
    <s v="ESG Admin"/>
    <s v="Bank to share field details in landing table or csv file"/>
    <s v="CRM ProductID, updated with desired fields"/>
    <m/>
    <m/>
    <m/>
    <m/>
    <m/>
    <s v="BatchMode"/>
    <m/>
  </r>
  <r>
    <n v="122"/>
    <s v="T118"/>
    <n v="118"/>
    <n v="205"/>
    <s v="Integration Points(RFP)"/>
    <s v="General"/>
    <m/>
    <m/>
    <m/>
    <s v="System should  provide the ability to integrate with standard Microsoft Office products, including MS Word, MS Excel, MS Access, Lync and MS Outlook."/>
    <s v="WebService/WebaPI"/>
    <m/>
    <m/>
    <x v="2"/>
    <s v="through product- Pending clarity from Bank"/>
    <m/>
    <m/>
    <m/>
    <m/>
    <m/>
    <m/>
    <m/>
    <m/>
    <m/>
    <m/>
  </r>
  <r>
    <n v="149"/>
    <s v="T119"/>
    <n v="119"/>
    <s v="A017"/>
    <s v="Others"/>
    <s v="General"/>
    <s v="Incremental"/>
    <m/>
    <m/>
    <s v="Integration with Outlook"/>
    <s v="WebService/WebaPI"/>
    <s v="Outlook"/>
    <s v="CRMNEXT"/>
    <x v="11"/>
    <s v="through product -Pending Outlook server/SMTP server details. Will handled through condi"/>
    <s v="ESG"/>
    <m/>
    <m/>
    <m/>
    <m/>
    <m/>
    <m/>
    <m/>
    <s v="Real Time"/>
    <m/>
  </r>
  <r>
    <n v="150"/>
    <s v="T120"/>
    <n v="120"/>
    <s v="A018"/>
    <s v="Others"/>
    <s v="General"/>
    <s v="Incremental"/>
    <m/>
    <m/>
    <s v="Integration with SMS Gateway"/>
    <s v="WebService/WebaPI"/>
    <s v="SMS Gateway"/>
    <s v="CRMNEXT"/>
    <x v="2"/>
    <s v="through product- Pending SMS Gateway details"/>
    <s v="ESG"/>
    <m/>
    <m/>
    <m/>
    <m/>
    <m/>
    <m/>
    <m/>
    <s v="Real Time"/>
    <m/>
  </r>
  <r>
    <n v="151"/>
    <s v="T121"/>
    <n v="121"/>
    <s v="A019"/>
    <s v="Others"/>
    <s v="General"/>
    <s v="Incremental"/>
    <m/>
    <m/>
    <s v="Integration with CTI"/>
    <s v="WebService/WebaPI"/>
    <s v="CTI system"/>
    <s v="CRMNEXT"/>
    <x v="2"/>
    <s v="through product- Pending Bank's requirement"/>
    <s v="ESG+SDG"/>
    <m/>
    <m/>
    <m/>
    <m/>
    <m/>
    <m/>
    <m/>
    <s v="Real Time"/>
    <m/>
  </r>
  <r>
    <n v="152"/>
    <s v="T122"/>
    <n v="122"/>
    <m/>
    <s v="Others"/>
    <s v="General"/>
    <s v="Bootup"/>
    <m/>
    <m/>
    <s v="user Import "/>
    <s v="UI Import/Manual creation"/>
    <m/>
    <m/>
    <x v="10"/>
    <s v="through product- Pending data from Finacle/SFE"/>
    <s v="ESG"/>
    <m/>
    <m/>
    <m/>
    <m/>
    <m/>
    <m/>
    <m/>
    <s v="BatchMode"/>
    <m/>
  </r>
  <r>
    <n v="153"/>
    <s v="T123"/>
    <n v="123"/>
    <m/>
    <s v="Others"/>
    <s v="General"/>
    <s v="Bootup"/>
    <m/>
    <m/>
    <s v="Territory Import"/>
    <s v="UI Import/Manual creation"/>
    <m/>
    <m/>
    <x v="10"/>
    <s v="through product- Pending data from Finacle/SFE"/>
    <s v="ESG Admin"/>
    <m/>
    <m/>
    <m/>
    <m/>
    <m/>
    <m/>
    <m/>
    <s v="BatchMode"/>
    <m/>
  </r>
  <r>
    <n v="154"/>
    <s v="T124"/>
    <n v="124"/>
    <m/>
    <s v="Others"/>
    <s v="General"/>
    <s v="Bootup"/>
    <m/>
    <m/>
    <s v="Team Import"/>
    <s v="UI Import/Manual creation"/>
    <m/>
    <m/>
    <x v="10"/>
    <s v="through product- Pending data from Finacle/SFE"/>
    <s v="ESG Admin"/>
    <m/>
    <m/>
    <m/>
    <m/>
    <m/>
    <m/>
    <m/>
    <s v="BatchMode"/>
    <m/>
  </r>
  <r>
    <n v="158"/>
    <s v="T125"/>
    <n v="125"/>
    <m/>
    <s v="Others"/>
    <s v="General"/>
    <s v="Bootup"/>
    <m/>
    <m/>
    <s v="Geography Import"/>
    <s v="UI Import/Manual creation"/>
    <m/>
    <m/>
    <x v="10"/>
    <s v="through product- Pending data from Finacle/SFE"/>
    <s v="ESG Admin"/>
    <m/>
    <m/>
    <m/>
    <m/>
    <m/>
    <m/>
    <m/>
    <s v="BatchMode"/>
    <m/>
  </r>
  <r>
    <n v="160"/>
    <s v="T126"/>
    <n v="126"/>
    <s v="A011"/>
    <s v="Others"/>
    <s v="General"/>
    <s v="Incremental"/>
    <s v="Realtime"/>
    <s v="Web API"/>
    <s v="LDAP/AD authentication"/>
    <s v="WebService/WebaPI"/>
    <s v="LDAP"/>
    <s v="CRMNEXT"/>
    <x v="2"/>
    <s v="through product- Pending AD authentication Details"/>
    <m/>
    <m/>
    <m/>
    <m/>
    <m/>
    <m/>
    <m/>
    <m/>
    <m/>
    <m/>
  </r>
  <r>
    <n v="169"/>
    <s v="T127"/>
    <n v="127"/>
    <m/>
    <s v="IDR"/>
    <s v="General"/>
    <s v="Bootup"/>
    <s v="Batch"/>
    <s v="View"/>
    <s v="Lookups to be populated from Core"/>
    <s v="UI Import/Manual creation"/>
    <s v="CRMNEXT"/>
    <s v="CRMNEXT"/>
    <x v="10"/>
    <s v="through product- Pending data from Finacle/SFE"/>
    <s v="ESG"/>
    <m/>
    <m/>
    <m/>
    <m/>
    <m/>
    <m/>
    <m/>
    <m/>
    <m/>
  </r>
  <r>
    <n v="119"/>
    <s v="T128"/>
    <n v="128"/>
    <n v="188"/>
    <s v="Integration Points(RFP)"/>
    <s v="Account"/>
    <m/>
    <m/>
    <m/>
    <s v="CRM should provide help mine data on   directors and third party  information including identifications and contacts  and generate sales leads with suggested most suitable products that can be sold "/>
    <m/>
    <s v="CRMNEXT"/>
    <s v="CRMNEXT"/>
    <x v="2"/>
    <s v="Pending with CRM- Pending Discussion with Champions"/>
    <m/>
    <m/>
    <m/>
    <m/>
    <m/>
    <m/>
    <m/>
    <m/>
    <m/>
    <m/>
  </r>
  <r>
    <n v="19"/>
    <s v="T129"/>
    <n v="129"/>
    <s v="A029"/>
    <s v="Accounts(Ind/Group)"/>
    <s v="Account"/>
    <s v="Incremental"/>
    <s v="Realtime"/>
    <s v="Batch"/>
    <s v="Lead Bootup &amp; Incremental Leads through Batch:"/>
    <s v="Batch"/>
    <s v="Bancassurance"/>
    <s v="CRMNEXT"/>
    <x v="2"/>
    <s v="Discussion pending with Bancassurance on Field Mapping for bootup. T13 can be combined if CRM received data in one common table."/>
    <m/>
    <m/>
    <m/>
    <m/>
    <m/>
    <m/>
    <m/>
    <m/>
    <s v="Batch"/>
    <m/>
  </r>
  <r>
    <n v="190"/>
    <s v="T130"/>
    <n v="130"/>
    <m/>
    <s v="Account(Ind/Group)"/>
    <s v="Customer"/>
    <s v="Bootup/Incremental"/>
    <s v="Batch"/>
    <s v="Web API"/>
    <s v="Customer- Info"/>
    <s v="Batch"/>
    <s v="Credit- LOS"/>
    <s v="CRMNEXT"/>
    <x v="2"/>
    <s v="Financial Covenants, Director Share Holders"/>
    <m/>
    <m/>
    <m/>
    <m/>
    <m/>
    <m/>
    <m/>
    <m/>
    <s v="RealTime"/>
    <m/>
  </r>
  <r>
    <n v="1"/>
    <s v="T131"/>
    <n v="131"/>
    <s v="A001"/>
    <s v="Accounts(Group)"/>
    <s v="Customer"/>
    <s v="Boot up/Increamental"/>
    <s v="Batch"/>
    <s v="View"/>
    <s v="Prior Year Actual field updation on Customer_x000a__x000a_"/>
    <s v="Insert object"/>
    <s v="Finacle_x000a_Vision"/>
    <s v="CRMNEXT"/>
    <x v="0"/>
    <s v="Pending Fields:_x000a_Prior Year Actual Revenue (Ksh'm) (G023999+G024999)_x000a_select new coumn from VW_CUST_PROFITABILITY_CRM  where MGT_LINE  in('G023999','G024999') and year =currentyear-1 and customer_id=cusid,_x000a__x000a_Prior Year Actual Fee Income (Ksh'm)-Total Non Interest Income from profitability view, BalType-3, G024999_x000a_select new coumn from VW_CUST_PROFITABILITY_CRM  where MGT_LINE ='G024999' and year=currentyear-1_x000a_and customer_id=custid_x000a__x000a_Abdul will provide new column for SUM of all month._x000a_This will update once in year.."/>
    <m/>
    <s v="Bank to share field details in landing table or csv file(With Sourceid and Source Name and any other unique field)._x000a_Vision will provide view using multiple tables "/>
    <m/>
    <m/>
    <m/>
    <m/>
    <m/>
    <m/>
    <m/>
    <m/>
  </r>
  <r>
    <n v="20"/>
    <s v="T132"/>
    <n v="132"/>
    <s v="A001"/>
    <s v="Accounts(Individual)"/>
    <s v="Account"/>
    <s v="Boot up/Increamental"/>
    <s v="Batch"/>
    <s v="View"/>
    <s v="Nominee Detail updation on Customer "/>
    <s v="Insert object"/>
    <s v="Finacle_x000a_Vision"/>
    <s v="CRMNEXT"/>
    <x v="2"/>
    <s v="Get below from Abdul :-_x000a_Nominee Details_x000a_Nominee Name_x000a_Nominee Contact No_x000a_Nominee Email Address_x000a_"/>
    <m/>
    <m/>
    <m/>
    <m/>
    <m/>
    <m/>
    <m/>
    <m/>
    <m/>
    <m/>
  </r>
</pivotCacheRecords>
</file>

<file path=xl/pivotCache/pivotCacheRecords2.xml><?xml version="1.0" encoding="utf-8"?>
<pivotCacheRecords xmlns="http://schemas.openxmlformats.org/spreadsheetml/2006/main" xmlns:r="http://schemas.openxmlformats.org/officeDocument/2006/relationships" count="229">
  <r>
    <n v="1"/>
    <s v="RFP discussion will be taken post completion of IDR functional walk through to check completeness of RFP and arrive at CRs, work Around and   decommissioned points."/>
    <x v="0"/>
    <s v="CRMNEXT"/>
    <d v="2018-05-16T00:00:00"/>
    <m/>
    <s v="This will be discussed with bank during 4th week in IDR."/>
    <m/>
    <m/>
    <m/>
    <m/>
    <m/>
  </r>
  <r>
    <n v="2"/>
    <s v="Come up with Integration touch point list and to mark preferred mode of Integration (to decide Realtime and Batch mode). The list will contain following columns_x000a_1. Touch Points description_x000a_2. What details of touch points to be covered_x000a_3. Pain/Challenges for getting details from other systems_x000a_4. expected time line _x000a_5. Feasibility to be done on current or new system"/>
    <x v="0"/>
    <s v="CRMNEXT"/>
    <d v="2018-05-16T00:00:00"/>
    <m/>
    <s v="This list will be prepared along with functional IDR sessions and will be shared at end of every week with bank."/>
    <m/>
    <m/>
    <m/>
    <m/>
    <m/>
  </r>
  <r>
    <n v="3"/>
    <s v="Fin 7 to Fin 10 migration is on cards. Expected timelines is Mar 2019. Need to work along with Finacle team see feasibility on carrying out integration on Finacle 10."/>
    <x v="1"/>
    <s v="CRMNEXT"/>
    <d v="2018-05-16T00:00:00"/>
    <m/>
    <s v="The customer 360 integration with Finacle is through Vision. Also, lead to customer onboarding with Finacle is through Digital Factory. Hence, the change of Finacle upgrade 7 to 10 version will be handled in Vision as well as Digital factory."/>
    <m/>
    <s v="Y"/>
    <s v="Finacle"/>
    <s v="Batch"/>
    <m/>
  </r>
  <r>
    <n v="4"/>
    <s v="IT Roadmap: _x000a_Finacle core 7 to 10_x000a_Treasury 11 to 12_x000a_internet banking/Mobile banking- Omni Channel_x000a_Phase 1- 30 June 18_x000a_Phase 2- Mar 19_x000a_Card System will change- prepaid this month_x000a_Debit card- June_x000a_CC - Oct"/>
    <x v="0"/>
    <s v="CRMNEXT"/>
    <d v="2018-05-16T00:00:00"/>
    <m/>
    <s v="Need to check impact of Road map and suggest the feasibility as per points# 2 &amp;3."/>
    <m/>
    <m/>
    <m/>
    <m/>
    <m/>
  </r>
  <r>
    <n v="5"/>
    <s v="Eligibility criteria to be given by bank - whether corporate qualify for account planning. This is just for reporting purpose._x000a_ However, account planning and deal management process will be available to all CO&amp;IB and BB banking customers._x000a_The lead process will be provided to all 4 segments."/>
    <x v="2"/>
    <s v="Kishen"/>
    <d v="2018-05-16T00:00:00"/>
    <d v="2018-05-16T00:00:00"/>
    <s v="Decision made as mentioned under description."/>
    <s v="Y"/>
    <m/>
    <m/>
    <m/>
    <m/>
  </r>
  <r>
    <n v="6"/>
    <s v="Expected closure date Expected Month of closure will be mandatory on deals. Change of Deal end date- New status code &quot;Follow-up&quot; to be added. Which will facilitate the movement of deal across financial and account planning. The follow-up status code will be added post &quot;ongoing client discussion&quot; status code specifically to change the expected closure date."/>
    <x v="2"/>
    <s v="Kishen"/>
    <d v="2018-05-16T00:00:00"/>
    <d v="2018-05-17T00:00:00"/>
    <s v="Decision made as mentioned under description."/>
    <m/>
    <m/>
    <m/>
    <m/>
    <m/>
  </r>
  <r>
    <n v="7"/>
    <s v="Account Planning will be financial year specific."/>
    <x v="2"/>
    <s v="Kishen"/>
    <d v="2018-05-16T00:00:00"/>
    <d v="2018-05-16T00:00:00"/>
    <s v="Decision made as mentioned under description."/>
    <s v="Y"/>
    <m/>
    <m/>
    <m/>
    <m/>
  </r>
  <r>
    <n v="8"/>
    <s v="Corporate RM will create deal and will get assigned to himself. However, he can re-assign it manually to product house owners or other RM to work."/>
    <x v="2"/>
    <s v="Kishen"/>
    <d v="2018-05-16T00:00:00"/>
    <d v="2018-05-16T00:00:00"/>
    <s v="Decision made as mentioned under description."/>
    <m/>
    <m/>
    <m/>
    <m/>
    <m/>
  </r>
  <r>
    <n v="9"/>
    <s v="Predictive Offers won't be there for Corporate &amp; Institutional Banking and will be there for Business Banking. Logic to show it on the Business Banking Customer to be shared by I&amp;M"/>
    <x v="0"/>
    <s v="Kishen"/>
    <d v="2018-05-16T00:00:00"/>
    <m/>
    <s v="Finalization of logic to be made"/>
    <m/>
    <m/>
    <m/>
    <m/>
    <m/>
  </r>
  <r>
    <n v="10"/>
    <s v="Integration systems for Corporate 360:_x000a_LOS_x000a_Finacle_x000a_Vision for revenue+ Card data_x000a_IMS_x000a_Trade Finance_x000a_Finacle Treasury_x000a_Banc assurance_x000a_DMS_x000a_Finacle OMNI Channels"/>
    <x v="0"/>
    <s v="CRMNEXT/Bank"/>
    <d v="2018-05-16T00:00:00"/>
    <m/>
    <s v="This will be taken up at 2 levels_x000a_1. Finalisation of fields and integrations during functional IDR_x000a_2. Technical Integration methodology during discussions with Vendor._x000a_"/>
    <m/>
    <s v="Y"/>
    <s v="Source Systems"/>
    <s v="Batch"/>
    <m/>
  </r>
  <r>
    <n v="11"/>
    <s v="Forex rate -same T-1 feed going to Vision from core will be provide to CRMNext as well. This is needed for conversion on deal page. _x000a_Forex rate for converting USD into KSH change on daily basis. When deal amount is entered in USD from KSH then current forex  required to come and populate on other "/>
    <x v="2"/>
    <s v="Kishen"/>
    <d v="2018-05-16T00:00:00"/>
    <d v="2018-05-16T00:00:00"/>
    <s v="Decision made as mentioned under description."/>
    <m/>
    <s v="Y"/>
    <s v="Finacle"/>
    <s v="Batch"/>
    <m/>
  </r>
  <r>
    <n v="12"/>
    <s v="The current account planning sheet will be divided into 3 sections namely_x000a_1. Corporate 360 sections- pertaining to information about customer from various systems as well as manually enterable details._x000a_2. Wallet Sizing and Account planning will be handled as part of Account Planning Process_x000a_3. Deals will be separated from Account Planning. However, account planning will show corresponding multiple deal details."/>
    <x v="2"/>
    <s v="Bank/CRMNext"/>
    <d v="2018-05-16T00:00:00"/>
    <d v="2018-05-16T00:00:00"/>
    <s v="Decision made as mentioned under description."/>
    <m/>
    <s v="Y"/>
    <s v="Vision"/>
    <s v="Batch"/>
    <m/>
  </r>
  <r>
    <n v="13"/>
    <s v="All product house partners will be captured. Currently excel has provision for only 4. These will be manually selected in CRMNEXT by RM and will not go to Core banking or any other system."/>
    <x v="2"/>
    <s v="Kishen/CRMNEXT"/>
    <d v="2018-05-16T00:00:00"/>
    <d v="2018-05-16T00:00:00"/>
    <s v="Decision made as mentioned under description."/>
    <m/>
    <s v="Y"/>
    <s v="Vision"/>
    <s v="Batch"/>
    <m/>
  </r>
  <r>
    <n v="14"/>
    <s v="Account Revenue, Client Financials, Credit Information to be fetched from LOS"/>
    <x v="3"/>
    <s v="Kishen/CRMNEXT"/>
    <d v="2018-05-16T00:00:00"/>
    <d v="2018-05-16T00:00:00"/>
    <s v="Decision made as mentioned under description."/>
    <m/>
    <s v="Y"/>
    <s v="LOS"/>
    <s v="Batch"/>
    <m/>
  </r>
  <r>
    <n v="15"/>
    <s v="Value Chain (distributors and Suppliers) will be created as contacts on customer 360 manually.  One time boot up migration will  be done from Web Based SFE tool to assists RMs on data entry."/>
    <x v="2"/>
    <s v="Kishen/CRMNEXT"/>
    <d v="2018-05-16T00:00:00"/>
    <d v="2018-05-16T00:00:00"/>
    <s v="Decision made as mentioned under description."/>
    <m/>
    <s v="Y"/>
    <s v="SFE Web tool"/>
    <s v="Batch"/>
    <m/>
  </r>
  <r>
    <n v="16"/>
    <s v="Employee details will be manually enterable on corporate 360 details page."/>
    <x v="2"/>
    <s v="Kishen/CRMNEXT"/>
    <d v="2018-05-16T00:00:00"/>
    <d v="2018-05-16T00:00:00"/>
    <s v="Decision made as mentioned under description."/>
    <m/>
    <m/>
    <m/>
    <m/>
    <m/>
  </r>
  <r>
    <n v="17"/>
    <s v="Qualitative Information  will be manually enterable on corporate 360 details page."/>
    <x v="2"/>
    <s v="Kishen/CRMNEXT"/>
    <d v="2018-05-16T00:00:00"/>
    <d v="2018-05-16T00:00:00"/>
    <s v="Decision made as mentioned under description."/>
    <m/>
    <m/>
    <m/>
    <m/>
    <m/>
  </r>
  <r>
    <n v="18"/>
    <s v="Competition/Competitor Information  will be manually enterable on corporate 360 details page."/>
    <x v="2"/>
    <s v="Kishen/CRMNEXT"/>
    <d v="2018-05-16T00:00:00"/>
    <d v="2018-05-16T00:00:00"/>
    <s v="Decision made as mentioned under description."/>
    <m/>
    <m/>
    <m/>
    <m/>
    <m/>
  </r>
  <r>
    <n v="19"/>
    <s v="Client Coverage profile and Meeting History Information  will be manually enterable on corporate 360 details plus Lead details through appointments."/>
    <x v="2"/>
    <s v="Kishen/CRMNEXT"/>
    <d v="2018-05-16T00:00:00"/>
    <d v="2018-05-16T00:00:00"/>
    <s v="Decision made as mentioned under description."/>
    <m/>
    <m/>
    <m/>
    <m/>
    <m/>
  </r>
  <r>
    <n v="20"/>
    <s v="Reports - highlighting missed appointments as well as tasks will be made available."/>
    <x v="2"/>
    <s v="Kishen/CRMNEXT"/>
    <d v="2018-05-16T00:00:00"/>
    <d v="2018-05-16T00:00:00"/>
    <s v="Decision made as mentioned under description."/>
    <s v="Y"/>
    <m/>
    <m/>
    <m/>
    <m/>
  </r>
  <r>
    <n v="21"/>
    <s v="Sales Action List will be achieved through appointments and Tasks on Deals. Their status will be tracked  by drilling through deals view and deals details/Card View."/>
    <x v="2"/>
    <s v="Kishen/CRMNEXT"/>
    <d v="2018-05-16T00:00:00"/>
    <d v="2018-05-16T00:00:00"/>
    <s v="Decision made as mentioned under description."/>
    <s v="Y"/>
    <m/>
    <m/>
    <m/>
    <m/>
  </r>
  <r>
    <n v="22"/>
    <s v="Wallet Sizing- Do not refer to excel sheet. The demo will be arranged on web version of account planning tool and needs to consider the same to complete wallet sizing._x000a_No wallet sharing in CRM. The revenue calculation will be handled at deal level based on formulae shared by Bank. "/>
    <x v="2"/>
    <s v="Kishen"/>
    <d v="2018-05-16T00:00:00"/>
    <d v="2018-06-01T00:00:00"/>
    <s v="Decision made as mentioned under description."/>
    <m/>
    <m/>
    <m/>
    <m/>
    <m/>
  </r>
  <r>
    <n v="23"/>
    <s v="Integration with DMS needs to happen to show the security documents. Also, the below details to be provided as one time upload in CRMNext for every customers across all segments. Once uploaded, the individual values will be modified in CRMNext. If no details loaded as one time boot up, the values will be available in modifiable mode._x000a_1. Type of Security_x000a_2. Market Value_x000a_3. Charge Value_x000a_4. Insurance Valuation Report_x000a_5. Insurance Valuation Date_x000a_Though valid for borrowing customers, will be applicable for all customers across segments. The details will not be linked to any system."/>
    <x v="2"/>
    <s v="Kishen/CRMNEXT"/>
    <d v="2018-05-16T00:00:00"/>
    <d v="2018-05-16T00:00:00"/>
    <s v="Decision made as mentioned under description."/>
    <m/>
    <s v="Y"/>
    <s v="DMS"/>
    <s v="Realtime"/>
    <m/>
  </r>
  <r>
    <n v="24"/>
    <s v="Prospect will be created by RM as first step towards opportunity/Deal creation for NTB customers. The Opportunity will have bare minimum fields. The Company Registration Number and Pin number (tax details) will be unique and mandatory for prospect creation. However, as discussed on 17th Dec both fields will be optional and Postal Code and PO Box fields will be mandatory."/>
    <x v="2"/>
    <s v="Kishen/CRMNEXT"/>
    <d v="2018-05-16T00:00:00"/>
    <d v="2018-05-17T00:00:00"/>
    <s v="Decision made as mentioned under description."/>
    <m/>
    <m/>
    <m/>
    <m/>
    <m/>
  </r>
  <r>
    <n v="25"/>
    <s v="No Budgeting process in CRMNEXT will be provided. The details are available in Vision and will continue to be handled inside Vision."/>
    <x v="2"/>
    <s v="Kishen/CRMNEXT"/>
    <d v="2018-05-16T00:00:00"/>
    <d v="2018-05-16T00:00:00"/>
    <s v="Decision made as mentioned under description."/>
    <s v="Y"/>
    <s v="Y"/>
    <s v="Vision"/>
    <s v="Batch"/>
    <m/>
  </r>
  <r>
    <n v="26"/>
    <s v="No Achievement process in CRMNEXT will be provided. The details are available in Vision on drawdown amount and will continue to be handled inside Vision."/>
    <x v="2"/>
    <s v="Kishen/CRMNEXT"/>
    <d v="2018-05-16T00:00:00"/>
    <d v="2018-05-16T00:00:00"/>
    <s v="Decision made as mentioned under description."/>
    <s v="Y"/>
    <s v="Y"/>
    <s v="Vision"/>
    <s v="Batch"/>
    <m/>
  </r>
  <r>
    <n v="27"/>
    <s v="No Expected BAU in CRMNEXT will be provided for existing closed deals. The details are available in Core Banking and will be computed in Vision. However, till vision is not available with expected BAU, the approx. formulae will be applied in the view of Vision to get extracted and loaded in CRMNext."/>
    <x v="2"/>
    <s v="Kishen/CRMNEXT"/>
    <d v="2018-05-16T00:00:00"/>
    <d v="2018-05-16T00:00:00"/>
    <s v="Decision made as mentioned under description."/>
    <s v="Y"/>
    <s v="Y"/>
    <s v="Vision"/>
    <s v="Batch"/>
    <m/>
  </r>
  <r>
    <n v="28"/>
    <s v="Along with Expected BAU, the below fields will be made available in Vision view_x000a_1.  Avg. TNR/Client YTD_x000a_2. Reqd. Avg. TNR/Client YTD_x000a_3. FY Reqd. Avg. TNR/Client _x000a_4. Cross Sell (will be added in the BI system)_x000a_5. Required Cross sell(will be added in the BI system)"/>
    <x v="2"/>
    <s v="Kishen/CRMNEXT"/>
    <d v="2018-05-16T00:00:00"/>
    <d v="2018-05-16T00:00:00"/>
    <s v="Decision made as mentioned under description."/>
    <s v="Y"/>
    <s v="Y"/>
    <s v="Vision"/>
    <s v="Batch"/>
    <m/>
  </r>
  <r>
    <n v="29"/>
    <s v="The Budget, Achievement and expected BAU data will be provided by Vision at RM, Segment and month wise for 12 months as month end Batch Job. The same job will also populate the pipe line from CRMNext through Lead &amp; Deal Management modules."/>
    <x v="2"/>
    <s v="Kishen/CRMNEXT"/>
    <d v="2018-05-16T00:00:00"/>
    <d v="2018-05-16T00:00:00"/>
    <s v="Decision made as mentioned under description."/>
    <s v="Y"/>
    <s v="Y"/>
    <s v="Vision"/>
    <s v="Batch"/>
    <m/>
  </r>
  <r>
    <n v="30"/>
    <s v="This data will be summarised and made available in form of dashboard on landing page of RM."/>
    <x v="2"/>
    <s v="Kishen/CRMNEXT"/>
    <d v="2018-05-16T00:00:00"/>
    <d v="2018-05-16T00:00:00"/>
    <s v="Decision made as mentioned under description."/>
    <s v="Y"/>
    <m/>
    <m/>
    <m/>
    <m/>
  </r>
  <r>
    <n v="31"/>
    <s v="This data will be summarised and made available in form of dashboard report to be shared with leadership."/>
    <x v="2"/>
    <s v="Kishen/CRMNEXT"/>
    <d v="2018-05-16T00:00:00"/>
    <d v="2018-05-16T00:00:00"/>
    <s v="Decision made as mentioned under description."/>
    <s v="Y"/>
    <m/>
    <m/>
    <m/>
    <m/>
  </r>
  <r>
    <n v="32"/>
    <s v="Deal/Lead pipeline drill down dashboard to be made available "/>
    <x v="2"/>
    <s v="Kishen/CRMNEXT"/>
    <d v="2018-05-16T00:00:00"/>
    <d v="2018-05-16T00:00:00"/>
    <s v="Decision made as mentioned under description."/>
    <s v="Y"/>
    <m/>
    <m/>
    <m/>
    <m/>
  </r>
  <r>
    <n v="33"/>
    <s v="Segment Head should be able to view dashboard at Segment, top 10 RM level."/>
    <x v="2"/>
    <s v="Kishen/CRMNEXT"/>
    <d v="2018-05-16T00:00:00"/>
    <d v="2018-05-16T00:00:00"/>
    <s v="Decision made as mentioned under description."/>
    <s v="Y"/>
    <m/>
    <m/>
    <m/>
    <m/>
  </r>
  <r>
    <n v="34"/>
    <s v="The formula for the gap will be (at segment level)_x000a_Gap = Budget- Achievement- Expected BAU"/>
    <x v="2"/>
    <s v="Kishen/CRMNEXT"/>
    <d v="2018-05-16T00:00:00"/>
    <d v="2018-05-16T00:00:00"/>
    <s v="Decision made as mentioned under description."/>
    <m/>
    <s v="Y"/>
    <s v="Vision"/>
    <s v="Batch"/>
    <m/>
  </r>
  <r>
    <n v="35"/>
    <s v="The Deal/Lead pipeline will be compared against Gap at segment level with and without hit ratio of 40%."/>
    <x v="2"/>
    <s v="Kishen/CRMNEXT"/>
    <d v="2018-05-16T00:00:00"/>
    <d v="2018-05-16T00:00:00"/>
    <s v="Decision made as mentioned under description."/>
    <m/>
    <s v="Y"/>
    <s v="Vision"/>
    <s v="Batch"/>
    <m/>
  </r>
  <r>
    <n v="36"/>
    <s v="The account on boarding should happen in core systems and not through CRMNext._x000a_CRMNext will have bare minimum needed fields. Integration strategy will be finalised with core system vendors (for e.g. LOS, Finacle or DMS system)."/>
    <x v="2"/>
    <s v="Kishen/CRMNEXT"/>
    <d v="2018-05-16T00:00:00"/>
    <d v="2018-05-16T00:00:00"/>
    <s v="Decision made as mentioned under description."/>
    <m/>
    <s v="Y"/>
    <s v="Finacle"/>
    <s v="Batch"/>
    <m/>
  </r>
  <r>
    <n v="37"/>
    <s v="Internal approval by credit risk committee will be provided out side CRMNext over email to RM and RM will personally approve the deal in CRMNext by attaching approval email in pdf format."/>
    <x v="2"/>
    <s v="Kishen/CRMNEXT"/>
    <d v="2018-05-16T00:00:00"/>
    <d v="2018-05-16T00:00:00"/>
    <s v="Decision made as mentioned under description."/>
    <m/>
    <m/>
    <m/>
    <m/>
    <m/>
  </r>
  <r>
    <n v="38"/>
    <s v="External approval by customer  will be provided out side CRMNext  signed form copy to RM. RM will personally approve the deal in CRMNext by attaching signed format in pdf format."/>
    <x v="2"/>
    <s v="Kishen/CRMNEXT"/>
    <d v="2018-05-16T00:00:00"/>
    <d v="2018-05-16T00:00:00"/>
    <s v="Decision made as mentioned under description."/>
    <m/>
    <m/>
    <m/>
    <m/>
    <m/>
  </r>
  <r>
    <n v="39"/>
    <s v="No PH Manager role is needed as the functionality will be achieved through PH Rep role."/>
    <x v="2"/>
    <s v="Kishen/CRMNEXT"/>
    <d v="2018-05-16T00:00:00"/>
    <d v="2018-05-16T00:00:00"/>
    <s v="Decision made as mentioned under description."/>
    <m/>
    <m/>
    <m/>
    <m/>
    <m/>
  </r>
  <r>
    <n v="40"/>
    <s v="No approval by BB Segment head. It will be approved by RM by attaching email in pdf format."/>
    <x v="2"/>
    <s v="Kishen/CRMNEXT"/>
    <d v="2018-05-16T00:00:00"/>
    <d v="2018-05-16T00:00:00"/>
    <s v="Decision made as mentioned under description."/>
    <m/>
    <m/>
    <m/>
    <m/>
    <m/>
  </r>
  <r>
    <n v="41"/>
    <s v="The status code change in deal will result in alerts automatically sent to RM and PH Rep."/>
    <x v="2"/>
    <s v="Kishen/CRMNEXT"/>
    <d v="2018-05-16T00:00:00"/>
    <d v="2018-05-16T00:00:00"/>
    <s v="Decision made as mentioned under description."/>
    <m/>
    <m/>
    <m/>
    <m/>
    <m/>
  </r>
  <r>
    <n v="42"/>
    <s v="Add role, Champion with read-only access to deals."/>
    <x v="2"/>
    <s v="Kishen/CRMNEXT"/>
    <d v="2018-05-16T00:00:00"/>
    <d v="2018-05-16T00:00:00"/>
    <s v="Decision made as mentioned under description."/>
    <m/>
    <m/>
    <m/>
    <m/>
    <m/>
  </r>
  <r>
    <n v="43"/>
    <s v="Champion role will have right to assign the deal to PH rep or other RM on behalf of segment head."/>
    <x v="2"/>
    <s v="Kishen/CRMNEXT"/>
    <d v="2018-05-16T00:00:00"/>
    <d v="2018-05-16T00:00:00"/>
    <s v="Decision made as mentioned under description."/>
    <m/>
    <m/>
    <m/>
    <m/>
    <m/>
  </r>
  <r>
    <n v="44"/>
    <s v="Calling List- No calling list will be generated for CIB customers."/>
    <x v="2"/>
    <s v="Kishen/CRMNEXT"/>
    <d v="2018-05-16T00:00:00"/>
    <d v="2018-05-16T00:00:00"/>
    <s v="Decision made as mentioned under description."/>
    <m/>
    <m/>
    <m/>
    <m/>
    <m/>
  </r>
  <r>
    <n v="45"/>
    <s v="For Business banking and others segment will have 10 calling items in from of appointments."/>
    <x v="2"/>
    <s v="Kishen/CRMNEXT"/>
    <d v="2018-05-16T00:00:00"/>
    <d v="2018-05-16T00:00:00"/>
    <s v="Decision made as mentioned under description."/>
    <m/>
    <s v="Y"/>
    <s v="CRMNEXT"/>
    <s v="Batch"/>
    <m/>
  </r>
  <r>
    <n v="46"/>
    <s v="The logic to identify calling list will be provided by bank. "/>
    <x v="2"/>
    <s v="Kishen"/>
    <d v="2018-05-16T00:00:00"/>
    <d v="2018-06-01T00:00:00"/>
    <s v="It will be 10 calls in round robin manner for all customers belonging to RM within Segment."/>
    <m/>
    <m/>
    <m/>
    <m/>
    <m/>
  </r>
  <r>
    <n v="47"/>
    <s v="Product Bundling- no product bundling is needed in Deals. "/>
    <x v="2"/>
    <s v="Kishen/CRMNEXT"/>
    <d v="2018-05-16T00:00:00"/>
    <d v="2018-05-16T00:00:00"/>
    <s v="Decision made as mentioned under description."/>
    <m/>
    <m/>
    <m/>
    <m/>
    <m/>
  </r>
  <r>
    <n v="48"/>
    <s v="For Leads specially in case of Premium Banking and Personal Banking- product bundling logic will be provided based on details to be received from bank."/>
    <x v="2"/>
    <s v="Fredrick"/>
    <d v="2018-05-16T00:00:00"/>
    <d v="2018-06-01T00:00:00"/>
    <s v="3 bundle details have been shared by Bank."/>
    <m/>
    <s v="Y"/>
    <s v="Business"/>
    <s v="Batch"/>
    <m/>
  </r>
  <r>
    <n v="49"/>
    <s v="Escalation alert rules- CRMNext to check feasibility to raise escalations based on Expected closure date. Expected Month of Closure._x000a_Level 1: Exp closure date - 1 month_x000a_Level 2: Exp closure date - 1 week_x000a_Level3: Exp closure date - 0 days"/>
    <x v="2"/>
    <s v="CRMNEXT"/>
    <d v="2018-05-16T00:00:00"/>
    <d v="2018-06-01T00:00:00"/>
    <s v="CRM confirmed, it is possible in CRMNEXT product."/>
    <m/>
    <m/>
    <m/>
    <m/>
    <m/>
  </r>
  <r>
    <n v="50"/>
    <s v="Appointment and Tasks fields-have been finalised as proposed in solution approach"/>
    <x v="2"/>
    <s v="Kishen/CRMNEXT"/>
    <d v="2018-05-16T00:00:00"/>
    <d v="2018-05-16T00:00:00"/>
    <s v="Decision made as mentioned under description."/>
    <m/>
    <m/>
    <m/>
    <m/>
    <m/>
  </r>
  <r>
    <n v="51"/>
    <s v="Coaches Text: No specific Coach Text is not needed. Instead the notification alert will be provided on one of deal stages to make RM realise the product wise set of documents."/>
    <x v="2"/>
    <s v="Kishen/CRMNEXT"/>
    <d v="2018-05-16T00:00:00"/>
    <d v="2018-05-16T00:00:00"/>
    <s v="Decision made as mentioned under description."/>
    <m/>
    <m/>
    <m/>
    <m/>
    <m/>
  </r>
  <r>
    <n v="52"/>
    <s v="Coaching Notification text will be provided by Kishen"/>
    <x v="0"/>
    <s v="Bank"/>
    <d v="2018-05-16T00:00:00"/>
    <m/>
    <s v="Product wise notification will be provided on Save of record based on status code._x000a_Awaiting product wise input from Bank."/>
    <m/>
    <m/>
    <m/>
    <m/>
    <m/>
  </r>
  <r>
    <n v="53"/>
    <s v="SFE Tool"/>
    <x v="4"/>
    <m/>
    <m/>
    <m/>
    <m/>
    <m/>
    <m/>
    <m/>
    <m/>
    <m/>
  </r>
  <r>
    <n v="54"/>
    <s v="RM wise call list is not applicable for CIB Segment. Hence, will not be provided."/>
    <x v="2"/>
    <s v="Kishen/CRMNEXT"/>
    <d v="2018-05-17T00:00:00"/>
    <d v="2018-05-17T00:00:00"/>
    <m/>
    <m/>
    <m/>
    <m/>
    <m/>
    <m/>
  </r>
  <r>
    <n v="55"/>
    <s v="Call list of 10 gets generated on random basis for every RM of BB, Prm Banking and Pers Banking segments._x000a_This list gets repeated once all the customers coded with RM have been listed in call list."/>
    <x v="2"/>
    <s v="Kishen/CRMNEXT"/>
    <d v="2018-05-17T00:00:00"/>
    <d v="2018-05-17T00:00:00"/>
    <m/>
    <m/>
    <s v="Y"/>
    <s v="CRMNEXT"/>
    <s v="Batch"/>
    <m/>
  </r>
  <r>
    <n v="56"/>
    <s v="Abdul to provide mapping of products in Core and SFE. The products will be at 3 levels._x000a_2 Levels namely Product category and Product will be maintained in CRMNEXT whereas Scheme Code will continue to be fin finacle. Similar to SFE. However, final decision will be taken post discussion with Finacle for handshake of deals"/>
    <x v="0"/>
    <s v="Abdul/Nitin"/>
    <d v="2018-05-17T00:00:00"/>
    <m/>
    <m/>
    <m/>
    <s v="Y"/>
    <s v="Finacle"/>
    <s v="Import"/>
    <m/>
  </r>
  <r>
    <n v="57"/>
    <s v="While creating a lead, all the products will be loaded in CRM. It will load the products even if those have already held by customer. However, while saving the lead, a validation will take place to not to allow to create the lead for non Term Loan products. For term loan products, the lead still be created. The same person can have leads for existing products in case of term loan products."/>
    <x v="2"/>
    <s v="Kishen/CRMNEXT"/>
    <d v="2018-05-17T00:00:00"/>
    <d v="2018-05-17T00:00:00"/>
    <m/>
    <m/>
    <m/>
    <m/>
    <m/>
    <m/>
  </r>
  <r>
    <n v="58"/>
    <s v="No product bundling and Product grouping is needed for CIB and BB customers. The next best product will be provided for Premium and personal banking."/>
    <x v="2"/>
    <s v="Kishen/CRMNEXT"/>
    <d v="2018-05-17T00:00:00"/>
    <d v="2018-05-17T00:00:00"/>
    <m/>
    <m/>
    <m/>
    <m/>
    <m/>
    <m/>
  </r>
  <r>
    <n v="59"/>
    <s v="SFE tool currently uses Market Basket Analysis for predicting next best product. However, this will not be used in CRMNEXT. Following attributes will be used by CRM next to derive the next best products_x000a_Age_x000a_Married_x000a_Occupation_x000a_Monthly Income_x000a_This will be further discussed along with personal banking IDR sessions."/>
    <x v="2"/>
    <s v="Fredrick"/>
    <d v="2018-05-17T00:00:00"/>
    <d v="2018-06-01T00:00:00"/>
    <s v="Bank has shared the needed parameters for the next best product."/>
    <m/>
    <s v="Y"/>
    <s v="CRMNEXT"/>
    <s v="White Space"/>
    <m/>
  </r>
  <r>
    <n v="60"/>
    <s v="The bundling logic for personal and Premium banking is not available in system.  Currently it happens through email._x000a_This will be further discussed along with personal banking IDR sessions."/>
    <x v="3"/>
    <s v="Fredrick"/>
    <d v="2018-05-17T00:00:00"/>
    <d v="2018-06-01T00:00:00"/>
    <s v="3 bundle details have been shared by Bank."/>
    <m/>
    <s v="Y"/>
    <s v="CRMNEXT"/>
    <s v="White Space"/>
    <m/>
  </r>
  <r>
    <n v="61"/>
    <s v="Bundling is applicable for NTB customers whereas Next Best for ETB customers."/>
    <x v="5"/>
    <s v="Kishen"/>
    <d v="2018-05-17T00:00:00"/>
    <d v="2018-05-17T00:00:00"/>
    <m/>
    <m/>
    <m/>
    <m/>
    <m/>
    <m/>
  </r>
  <r>
    <n v="62"/>
    <s v="Branch Manager will have segment specific Account Officer code which means the BM will have multiple logins per segment and corresponding hierarchy."/>
    <x v="2"/>
    <s v="Kishen/CRMNEXT"/>
    <d v="2018-05-17T00:00:00"/>
    <d v="2018-05-17T00:00:00"/>
    <m/>
    <m/>
    <m/>
    <m/>
    <m/>
    <m/>
  </r>
  <r>
    <n v="63"/>
    <s v="Hence, Number of logins will correspond to number of Account officer code exists."/>
    <x v="2"/>
    <s v="Kishen/CRMNEXT"/>
    <d v="2018-05-17T00:00:00"/>
    <d v="2018-05-17T00:00:00"/>
    <m/>
    <m/>
    <m/>
    <m/>
    <m/>
    <m/>
  </r>
  <r>
    <n v="64"/>
    <s v="Dashboard for RMs should have provision to segregate existing and ex RMs who have left the Segments. For this Vision/Core to provide additional attribute identifying existing/Left RMs in Vision Oracle Views."/>
    <x v="2"/>
    <s v="Kishen/CRMNEXT"/>
    <d v="2018-05-17T00:00:00"/>
    <d v="2018-05-17T00:00:00"/>
    <m/>
    <s v="Y"/>
    <s v="Y"/>
    <s v="Vision"/>
    <s v="Batch"/>
    <m/>
  </r>
  <r>
    <n v="65"/>
    <s v="Individual banking (personal/Premium) will  not have provision to create Prospect where as BB and CIB will need to create prospect for NTB customers.  The Individuals will be handled through Leads. All customers will be on boarded in CRM after on boarding into core system.  "/>
    <x v="2"/>
    <s v="Kishen/CRMNEXT"/>
    <d v="2018-05-17T00:00:00"/>
    <d v="2018-05-17T00:00:00"/>
    <m/>
    <m/>
    <m/>
    <m/>
    <m/>
    <m/>
  </r>
  <r>
    <n v="66"/>
    <s v="Vision has lookups and other masters populated from Finacle Core."/>
    <x v="5"/>
    <s v="Abdul"/>
    <d v="2018-05-17T00:00:00"/>
    <d v="2018-05-17T00:00:00"/>
    <m/>
    <m/>
    <s v="Y"/>
    <s v="Finacle"/>
    <s v="Batch"/>
    <m/>
  </r>
  <r>
    <n v="67"/>
    <s v="Account Office Code starts with_x000a_1- Corporate Banking RM_x000a_2- Business Banking RM_x000a_3- Personal Banking RM_x000a_4- Institutional Banking RM_x000a_5- Premium Banking RM"/>
    <x v="5"/>
    <s v="Kishen"/>
    <d v="2018-05-17T00:00:00"/>
    <d v="2018-05-17T00:00:00"/>
    <m/>
    <m/>
    <m/>
    <m/>
    <m/>
    <m/>
  </r>
  <r>
    <n v="68"/>
    <s v="Pin for Leads will be mandatory. While creating leads, for ETB customers, pin will populate from customer 360 . For  NTB leads,  if pin exists in Customer 360, the lead creation will be enforced to be created from customer 360."/>
    <x v="2"/>
    <s v="Kishen/Mainakh"/>
    <d v="2018-05-17T00:00:00"/>
    <d v="2018-06-01T00:00:00"/>
    <s v="Agreed by all."/>
    <m/>
    <m/>
    <m/>
    <m/>
    <m/>
  </r>
  <r>
    <n v="69"/>
    <s v="The ICT department runs campaigns for 2 sets of audience_x000a_1. List of customers identified by Product House. In this case, PH provides the list and Campaigns are executed by ICT department. The Email response by customers to such campaigns are tracked by PH departments using Mantis._x000a_2. List of customers identified by Vision through Analytics engine.  The Email response by customers to such campaigns are tracked by Vision by sending the leads to SFE web tool using Cron Job and webservice call. "/>
    <x v="5"/>
    <s v="Kishen/CRMNEXT"/>
    <d v="2018-05-17T00:00:00"/>
    <d v="2018-05-17T00:00:00"/>
    <m/>
    <m/>
    <s v="Y"/>
    <s v="Vision"/>
    <s v="Batch"/>
    <m/>
  </r>
  <r>
    <n v="70"/>
    <s v="Analytics as well as Campaign leads will be handled in same way in CRMNext. Further details will be finalised during IDR session for Campaign and Leads."/>
    <x v="2"/>
    <s v="Kapil/Manish"/>
    <d v="2018-05-17T00:00:00"/>
    <d v="2018-06-01T00:00:00"/>
    <s v="Details of Campaign integration have been included in solution approach document. "/>
    <m/>
    <m/>
    <m/>
    <m/>
    <m/>
  </r>
  <r>
    <n v="71"/>
    <s v="Expected Revenue Calculation: Pleas refer to worksheet &quot;Expected Income&quot;._x000a_Expected Revenue =  Processing Fees + Interest Income based on (disbursements/Payments)"/>
    <x v="5"/>
    <s v="Kishen/CRMNEXT"/>
    <d v="2018-05-17T00:00:00"/>
    <d v="2018-05-17T00:00:00"/>
    <m/>
    <m/>
    <m/>
    <m/>
    <m/>
    <m/>
  </r>
  <r>
    <n v="72"/>
    <s v="      "/>
    <x v="2"/>
    <s v="Bank/CRMNext"/>
    <d v="2018-05-17T00:00:00"/>
    <d v="2018-05-17T00:00:00"/>
    <m/>
    <m/>
    <m/>
    <m/>
    <m/>
    <m/>
  </r>
  <r>
    <n v="73"/>
    <s v="Deals will have dependent fields for calculating Expected revenue as mentioned under sheet &quot;Exp Income Dependent Fields&quot;. These fields will be either manual enterable fields or Formula fields as provided in same worksheet."/>
    <x v="2"/>
    <s v="Kishen/CRMNEXT"/>
    <d v="2018-05-17T00:00:00"/>
    <d v="2018-05-17T00:00:00"/>
    <m/>
    <m/>
    <m/>
    <m/>
    <m/>
    <m/>
  </r>
  <r>
    <n v="74"/>
    <s v="Kishen  to add IMS and Cash management fields too in &quot;Exp Income Dependent Fields&quot;."/>
    <x v="3"/>
    <s v="Kishen"/>
    <d v="2018-05-17T00:00:00"/>
    <m/>
    <s v="Bank has shared the needed details."/>
    <m/>
    <m/>
    <m/>
    <m/>
    <m/>
  </r>
  <r>
    <n v="75"/>
    <s v="The deals will also have 10 set of fields for disbursement amount , disbursement date, repay amount as well as repay date. This will be used  along with  expected month of closure while calculating expected BAU amount."/>
    <x v="2"/>
    <s v="Kishen/CRMNEXT"/>
    <d v="2018-05-17T00:00:00"/>
    <d v="2018-05-17T00:00:00"/>
    <m/>
    <m/>
    <m/>
    <m/>
    <m/>
    <m/>
  </r>
  <r>
    <n v="76"/>
    <s v="Need to check with Charity on FTP load"/>
    <x v="0"/>
    <s v="Abdul/Nitin"/>
    <d v="2018-05-17T00:00:00"/>
    <m/>
    <m/>
    <m/>
    <m/>
    <m/>
    <m/>
    <m/>
  </r>
  <r>
    <n v="77"/>
    <s v="Hit Ratio for RM= Total Deals disbursed amount across all accounts/Total Deals amount across all accounts (to be shown on RM landing page through RM wise Hit Ratio report)"/>
    <x v="2"/>
    <s v="Kishen/CRMNEXT"/>
    <d v="2018-05-17T00:00:00"/>
    <d v="2018-05-17T00:00:00"/>
    <m/>
    <s v="Y"/>
    <m/>
    <m/>
    <m/>
    <m/>
  </r>
  <r>
    <n v="78"/>
    <s v="Customer type for Business banking will be _x000a_1. Small Business_x000a_2. Service_x000a_3. Manufacturing_x000a_4. Trading"/>
    <x v="2"/>
    <s v="Kishen/CRMNEXT"/>
    <d v="2018-05-17T00:00:00"/>
    <d v="2018-05-17T00:00:00"/>
    <m/>
    <m/>
    <m/>
    <m/>
    <m/>
    <m/>
  </r>
  <r>
    <n v="79"/>
    <s v="Customer Type for CIB needs to have one more value over and above mentioned under account planning sheet (under column segment) as &quot;Local Corporate&quot;"/>
    <x v="2"/>
    <s v="Kishen/CRMNEXT"/>
    <d v="2018-05-17T00:00:00"/>
    <d v="2018-05-17T00:00:00"/>
    <m/>
    <m/>
    <m/>
    <m/>
    <m/>
    <m/>
  </r>
  <r>
    <n v="80"/>
    <s v="Probability field will be added based on status codes. % will be provided based on CRM experience."/>
    <x v="2"/>
    <s v="Kishen/CRMNEXT"/>
    <d v="2018-05-17T00:00:00"/>
    <d v="2018-05-17T00:00:00"/>
    <m/>
    <m/>
    <m/>
    <m/>
    <m/>
    <m/>
  </r>
  <r>
    <n v="81"/>
    <s v="Employee Strength will have ranges as below_x000a_1  - 20_x000a_21 - 50_x000a_51 - 100_x000a_100+"/>
    <x v="2"/>
    <s v="Kishen/CRMNEXT"/>
    <d v="2018-05-17T00:00:00"/>
    <d v="2018-05-17T00:00:00"/>
    <m/>
    <m/>
    <m/>
    <m/>
    <m/>
    <m/>
  </r>
  <r>
    <n v="82"/>
    <s v="The expected revenue will be mandatory to calculate before sending the deal for &quot;Internal Approval Milestone&quot;."/>
    <x v="2"/>
    <s v="Kishen/CRMNEXT"/>
    <d v="2018-05-17T00:00:00"/>
    <d v="2018-05-17T00:00:00"/>
    <m/>
    <m/>
    <m/>
    <m/>
    <m/>
    <m/>
  </r>
  <r>
    <n v="83"/>
    <s v="Abdul to provide list of Industry description and codes._x000a_Kindly refer to &quot;Vision Industry Codes&quot;"/>
    <x v="3"/>
    <s v="Abdul/Nitin"/>
    <d v="2018-05-17T00:00:00"/>
    <d v="2018-05-17T00:00:00"/>
    <m/>
    <m/>
    <s v="Y"/>
    <s v="Finacle"/>
    <s v="Batch"/>
    <m/>
  </r>
  <r>
    <n v="84"/>
    <s v="Approx. number of customers_x000a_Total: 100000_x000a_CIB: 800 to 1000 / Institution Banking= 1500 to 1700_x000a_BB: 10000_x000a_Personal &amp; Premium: 85000 to 95000"/>
    <x v="5"/>
    <s v="Kishen"/>
    <d v="2018-05-17T00:00:00"/>
    <d v="2018-05-17T00:00:00"/>
    <m/>
    <m/>
    <m/>
    <m/>
    <m/>
    <m/>
  </r>
  <r>
    <n v="85"/>
    <s v="Approx. number of Deals/Leads_x000a_Deals in First 2 months: 50 * 15 * 8 weeks=6000_x000a_Overall Yearly Deals incl of 2 months = 6000 + 4000= 10000_x000a__x000a_Approximate number of Leads= 2 per RM per week -&gt; (220*2 + 7*10+ 2 *15 ) * 50= 25000/yr"/>
    <x v="5"/>
    <s v="Kishen/Abdul"/>
    <d v="2018-05-17T00:00:00"/>
    <d v="2018-05-17T00:00:00"/>
    <m/>
    <m/>
    <m/>
    <m/>
    <m/>
    <m/>
  </r>
  <r>
    <n v="86"/>
    <s v="Bank to provide PH holder name and corresponding Account Code/Emp Id"/>
    <x v="5"/>
    <s v="Kishen/Abdul"/>
    <d v="2018-05-17T00:00:00"/>
    <d v="2018-05-17T00:00:00"/>
    <m/>
    <m/>
    <s v="Y"/>
    <s v="Finacle"/>
    <s v="Import"/>
    <m/>
  </r>
  <r>
    <n v="87"/>
    <s v="If PH partner is not applicable for customer then RM will not select PH partner value on Customer 360."/>
    <x v="5"/>
    <s v="Kishen/Abdul"/>
    <d v="2018-05-17T00:00:00"/>
    <d v="2018-05-17T00:00:00"/>
    <m/>
    <m/>
    <m/>
    <m/>
    <m/>
    <m/>
  </r>
  <r>
    <n v="88"/>
    <s v="Alternate RM will be added to Deals along with Deal Owner/RM and Assigned to/PH Partner. The alternate RM will be able to edit and save the deals except status code changes."/>
    <x v="2"/>
    <s v="Kishen/CRMNEXT"/>
    <d v="2018-05-17T00:00:00"/>
    <d v="2018-05-17T00:00:00"/>
    <m/>
    <m/>
    <m/>
    <m/>
    <m/>
    <m/>
  </r>
  <r>
    <n v="89"/>
    <s v="Corporate 360: &quot;Current Revenue&quot; Information to be taken from Vision "/>
    <x v="5"/>
    <s v="Kishen/CRMNEXT"/>
    <d v="2018-05-17T00:00:00"/>
    <d v="2018-05-17T00:00:00"/>
    <m/>
    <m/>
    <s v="Y"/>
    <s v="Vision "/>
    <s v="Batch"/>
    <m/>
  </r>
  <r>
    <n v="90"/>
    <s v="Corporate 360: Credit Information to be taken from LOS"/>
    <x v="3"/>
    <s v="Kishen/CRMNEXT"/>
    <d v="2018-05-17T00:00:00"/>
    <d v="2018-05-17T00:00:00"/>
    <m/>
    <m/>
    <s v="Y"/>
    <s v="LOS"/>
    <s v="Batch"/>
    <m/>
  </r>
  <r>
    <n v="91"/>
    <s v="Corporate 360/Credit Information: Field &quot;Rating Agency&quot;  not to be included in Corporate 360."/>
    <x v="2"/>
    <s v="Kishen/CRMNEXT"/>
    <d v="2018-05-17T00:00:00"/>
    <d v="2018-05-17T00:00:00"/>
    <m/>
    <m/>
    <m/>
    <m/>
    <m/>
    <m/>
  </r>
  <r>
    <n v="92"/>
    <s v="Corporate 360: Financials to be taken from LOS"/>
    <x v="3"/>
    <s v="Kishen/CRMNEXT"/>
    <d v="2018-05-17T00:00:00"/>
    <d v="2018-05-17T00:00:00"/>
    <m/>
    <m/>
    <s v="Y"/>
    <s v="LOS"/>
    <s v="Batch"/>
    <m/>
  </r>
  <r>
    <n v="93"/>
    <s v="Deal Type Field will have values such as Existing, Existing Recurring , New etc. Exact values will be shared by Bank"/>
    <x v="2"/>
    <s v="Kishen"/>
    <d v="2018-05-17T00:00:00"/>
    <d v="2018-06-01T00:00:00"/>
    <m/>
    <m/>
    <s v="Y"/>
    <s v="Finacle"/>
    <s v="Import"/>
    <m/>
  </r>
  <r>
    <n v="94"/>
    <s v="In current SFE tool, 2 tasks are mandatory. Otherwise it does not allow to create the next deal."/>
    <x v="5"/>
    <s v="Kishen/CRMNEXT"/>
    <d v="2018-05-17T00:00:00"/>
    <d v="2018-05-17T00:00:00"/>
    <m/>
    <m/>
    <m/>
    <m/>
    <m/>
    <m/>
  </r>
  <r>
    <n v="95"/>
    <s v="A new status code &quot;Follow-up&quot; to be added under milestone &quot;Internal Approval Received&quot; post Qualified status code."/>
    <x v="2"/>
    <s v="Kishen/CRMNEXT"/>
    <d v="2018-05-17T00:00:00"/>
    <d v="2018-05-17T00:00:00"/>
    <m/>
    <m/>
    <m/>
    <m/>
    <m/>
    <m/>
  </r>
  <r>
    <n v="96"/>
    <s v="&quot;Security perfection&quot; status code to be added after &quot;External Approval received&quot; and before deal closure."/>
    <x v="2"/>
    <s v="Kishen/CRMNEXT"/>
    <d v="2018-05-17T00:00:00"/>
    <d v="2018-05-17T00:00:00"/>
    <m/>
    <m/>
    <m/>
    <m/>
    <m/>
    <m/>
  </r>
  <r>
    <n v="97"/>
    <s v="Corporate: Market Value/Securities to be pulled from LOS "/>
    <x v="3"/>
    <s v="Kishen/CRMNEXT"/>
    <d v="2018-05-17T00:00:00"/>
    <d v="2018-05-17T00:00:00"/>
    <m/>
    <m/>
    <s v="Y"/>
    <s v="LOS"/>
    <s v="Batch"/>
    <m/>
  </r>
  <r>
    <n v="98"/>
    <s v="Deals will be viewed from Corporate/Prospect 360/Details page. A separate view will be provided for deals to be re-assigned and will be for all deals."/>
    <x v="2"/>
    <s v="Kishen/CRMNEXT"/>
    <d v="2018-05-17T00:00:00"/>
    <d v="2018-05-17T00:00:00"/>
    <m/>
    <m/>
    <m/>
    <m/>
    <m/>
    <m/>
  </r>
  <r>
    <n v="99"/>
    <s v="Need product wise Deal report including Term Loans"/>
    <x v="2"/>
    <s v="Kishen/CRMNEXT"/>
    <d v="2018-05-17T00:00:00"/>
    <d v="2018-05-17T00:00:00"/>
    <m/>
    <s v="Y"/>
    <m/>
    <m/>
    <m/>
    <m/>
  </r>
  <r>
    <n v="100"/>
    <s v="Wallet Sharing sheet of Account planning excel sheet should not be replicated in CRM. Instead dependent fields will be added to calculate expected revenue."/>
    <x v="2"/>
    <s v="Kishen/CRMNEXT"/>
    <d v="2018-05-17T00:00:00"/>
    <d v="2018-05-17T00:00:00"/>
    <m/>
    <m/>
    <m/>
    <m/>
    <m/>
    <m/>
  </r>
  <r>
    <n v="101"/>
    <s v="The expected month of closure will be excluded from prorated calculation for expected revenue. For e.g. If it is Oct. Then proration will be (12-10)/12=2/12."/>
    <x v="5"/>
    <s v="Kishen/CRMNEXT"/>
    <d v="2018-05-17T00:00:00"/>
    <d v="2018-05-17T00:00:00"/>
    <m/>
    <m/>
    <m/>
    <m/>
    <m/>
    <m/>
  </r>
  <r>
    <n v="102"/>
    <s v="Case should not be shown in Corporate 360 card view but needs to be included in Detail view"/>
    <x v="2"/>
    <s v="Kishen/CRMNEXT"/>
    <d v="2018-05-17T00:00:00"/>
    <d v="2018-05-17T00:00:00"/>
    <m/>
    <m/>
    <s v="Y"/>
    <s v="Mantis"/>
    <s v="Batch"/>
    <m/>
  </r>
  <r>
    <n v="103"/>
    <s v="The 6th Card of Corporate 360 will be of related attachments &amp; Notes."/>
    <x v="2"/>
    <s v="Kishen/CRMNEXT"/>
    <d v="2018-05-17T00:00:00"/>
    <d v="2018-05-17T00:00:00"/>
    <m/>
    <m/>
    <m/>
    <m/>
    <m/>
    <m/>
  </r>
  <r>
    <n v="104"/>
    <s v="Customer classification to be shown on Customer 360 coming from Core. It will contain values such as Normal, Watch, Sub Std, Doubtful, Lost._x000a_"/>
    <x v="2"/>
    <s v="Kishen/CRMNEXT"/>
    <d v="2018-05-17T00:00:00"/>
    <d v="2018-05-17T00:00:00"/>
    <m/>
    <m/>
    <s v="Y"/>
    <s v="Finacle"/>
    <s v="Import"/>
    <m/>
  </r>
  <r>
    <n v="105"/>
    <s v="Show Arrears -Y/N, Arrears amount, aging. Last payment received, &quot;arrears since&quot; from Core."/>
    <x v="2"/>
    <s v="Kishen/CRMNEXT"/>
    <d v="2018-05-17T00:00:00"/>
    <d v="2018-05-17T00:00:00"/>
    <m/>
    <m/>
    <s v="Y"/>
    <s v="Finacle"/>
    <s v="Batch"/>
    <m/>
  </r>
  <r>
    <n v="106"/>
    <s v="Gearing Ratio: Debt to Equity Ratio or Debt to Capital"/>
    <x v="5"/>
    <s v="Kishen"/>
    <d v="2018-05-17T00:00:00"/>
    <d v="2018-05-17T00:00:00"/>
    <m/>
    <m/>
    <m/>
    <m/>
    <m/>
    <m/>
  </r>
  <r>
    <n v="107"/>
    <s v="PH role -landing page should contain_x000a_1. Appointments_x000a_2. Tasks_x000a_3. Opportunities pipeline for that PH partner"/>
    <x v="2"/>
    <s v="Kishen/CRMNEXT"/>
    <d v="2018-05-18T00:00:00"/>
    <d v="2018-05-18T00:00:00"/>
    <m/>
    <m/>
    <m/>
    <m/>
    <m/>
    <m/>
  </r>
  <r>
    <n v="108"/>
    <s v="Fx Treasury- Target is manually maintained. Vision to setup budget and achievement for Finacle Treasury products which will be then pulled into CRM from Vision along with Bank's budget and achievements,"/>
    <x v="0"/>
    <s v="Abdul/Charandeep"/>
    <d v="2018-05-18T00:00:00"/>
    <m/>
    <m/>
    <m/>
    <s v="Y"/>
    <s v="Vision"/>
    <s v="Batch"/>
    <m/>
  </r>
  <r>
    <n v="109"/>
    <s v="Finacle Treasury:  Previous year revenue to be pulled from Vision."/>
    <x v="3"/>
    <s v="Abdul/Charandeep"/>
    <d v="2018-05-18T00:00:00"/>
    <d v="2018-06-01T00:00:00"/>
    <s v="Details received from Vision."/>
    <m/>
    <s v="Y"/>
    <s v="Vision"/>
    <s v="Batch"/>
    <m/>
  </r>
  <r>
    <n v="110"/>
    <s v="Fx Treasury- Budget is not per customer currently as 80% of the customers are defined and 5% are not defined."/>
    <x v="5"/>
    <s v="Kishen"/>
    <d v="2018-05-18T00:00:00"/>
    <d v="2018-05-18T00:00:00"/>
    <m/>
    <m/>
    <m/>
    <m/>
    <m/>
    <m/>
  </r>
  <r>
    <n v="111"/>
    <s v="Fx Treasury- Target is as per Segment. CIB is treated as 2 segments ."/>
    <x v="5"/>
    <s v="Charandeep"/>
    <d v="2018-05-18T00:00:00"/>
    <d v="2018-05-18T00:00:00"/>
    <m/>
    <m/>
    <s v="Y"/>
    <s v="Vision"/>
    <s v="Batch"/>
    <m/>
  </r>
  <r>
    <n v="112"/>
    <s v="Finacle Treasury is getting upgraded to Finacle treasury 11."/>
    <x v="5"/>
    <s v="Charandeep"/>
    <d v="2018-05-18T00:00:00"/>
    <d v="2018-05-18T00:00:00"/>
    <m/>
    <m/>
    <s v="Y"/>
    <m/>
    <m/>
    <m/>
  </r>
  <r>
    <n v="113"/>
    <s v="Fx Treasury:  Vol/Customer, Vol/P&amp;L and Vol/Currency Aggregate: Reports will be pulled from Vision into CRMNext"/>
    <x v="3"/>
    <s v="Abdul/Charandeep"/>
    <d v="2018-05-18T00:00:00"/>
    <d v="2018-06-01T00:00:00"/>
    <s v="Details received from Vision."/>
    <s v="Y"/>
    <s v="Y"/>
    <s v="Vision"/>
    <s v="Batch"/>
    <m/>
  </r>
  <r>
    <n v="114"/>
    <s v="Treasury Achievements 95% available at customer level and can be shown in customer 360 whereas remaining 5% will be shown on landing page of PH partner."/>
    <x v="0"/>
    <s v="Abdul/Charandeep"/>
    <d v="2018-05-18T00:00:00"/>
    <m/>
    <m/>
    <m/>
    <s v="Y"/>
    <s v="Vision"/>
    <s v="Batch"/>
    <m/>
  </r>
  <r>
    <n v="115"/>
    <s v="Fx Treasury:  P&amp;L report at customer, RM and Segment level."/>
    <x v="3"/>
    <s v="Abdul/Charandeep"/>
    <d v="2018-05-18T00:00:00"/>
    <d v="2018-06-01T00:00:00"/>
    <s v="Details received from Vision."/>
    <s v="Y"/>
    <m/>
    <m/>
    <m/>
    <m/>
  </r>
  <r>
    <n v="116"/>
    <s v="PH partner for treasury to be defined at customer 360 level."/>
    <x v="2"/>
    <s v="Kishen/CRMNEXT"/>
    <d v="2018-05-18T00:00:00"/>
    <d v="2018-05-18T00:00:00"/>
    <m/>
    <m/>
    <m/>
    <m/>
    <m/>
    <m/>
  </r>
  <r>
    <n v="117"/>
    <s v="Trade Finance - KYC documents are locally maintained whereas Treasury is maintained at shared location._x000a_The recommendation from CRM is to move all the documents into DMS. This way one common document repository will be maintained."/>
    <x v="0"/>
    <s v="Kishen"/>
    <d v="2018-05-18T00:00:00"/>
    <m/>
    <m/>
    <m/>
    <s v="Y"/>
    <s v="DMS"/>
    <s v="Realtime"/>
    <m/>
  </r>
  <r>
    <n v="118"/>
    <s v="Fx Treasury- Customer 360 will have check box for checking whether security document is submitted or not. This will be manually updated by RM."/>
    <x v="2"/>
    <s v="Kishen/Charandeep"/>
    <d v="2018-05-18T00:00:00"/>
    <m/>
    <m/>
    <m/>
    <m/>
    <m/>
    <m/>
    <m/>
  </r>
  <r>
    <n v="119"/>
    <s v="Profitability Report- To be pulled from Vision and shown into CRMNext."/>
    <x v="2"/>
    <s v="Kishen/Abdul"/>
    <d v="2018-05-18T00:00:00"/>
    <m/>
    <m/>
    <s v="Y"/>
    <s v="Y"/>
    <s v="Vision"/>
    <s v="Batch"/>
    <m/>
  </r>
  <r>
    <n v="120"/>
    <s v="Recommendation from Vision: To provide details at customer level and RM as well as Segment details needs to be derived in CRM."/>
    <x v="2"/>
    <s v="Abdul"/>
    <d v="2018-05-18T00:00:00"/>
    <m/>
    <m/>
    <m/>
    <m/>
    <m/>
    <m/>
    <m/>
  </r>
  <r>
    <n v="121"/>
    <s v="Group Name Search to be added in Customer Search."/>
    <x v="2"/>
    <s v="Abdul"/>
    <d v="2018-05-18T00:00:00"/>
    <m/>
    <m/>
    <m/>
    <m/>
    <m/>
    <m/>
    <m/>
  </r>
  <r>
    <n v="122"/>
    <s v="Trade Finance- The LC/BG report to be pulled from Finacle in Batch Mode"/>
    <x v="2"/>
    <s v="Abdul"/>
    <d v="2018-05-18T00:00:00"/>
    <m/>
    <m/>
    <s v="Y"/>
    <s v="Y"/>
    <s v="Finacle"/>
    <s v="Batch"/>
    <m/>
  </r>
  <r>
    <n v="123"/>
    <s v="Fx Treasury-Forward Limit- to be added on Corporate 360."/>
    <x v="2"/>
    <s v="Kishen/Charandeep"/>
    <d v="2018-05-18T00:00:00"/>
    <d v="2018-05-18T00:00:00"/>
    <m/>
    <m/>
    <m/>
    <m/>
    <m/>
    <m/>
  </r>
  <r>
    <n v="124"/>
    <s v="Last Debit Transaction Date and Last Credit Transaction Date to be shown on Corporate 360."/>
    <x v="2"/>
    <s v="Kishen/CRMNEXT"/>
    <d v="2018-05-18T00:00:00"/>
    <d v="2018-05-18T00:00:00"/>
    <m/>
    <m/>
    <s v="Y"/>
    <s v="Finacle"/>
    <s v="Batch"/>
    <m/>
  </r>
  <r>
    <n v="125"/>
    <s v="Suggest Billy and Macau on Sending Deals, Net revenue, Disbursement and Repayment details back to Vision to calculate BAU revenue pipeline"/>
    <x v="2"/>
    <s v="Kishen/Imtiyaz"/>
    <d v="2018-05-18T00:00:00"/>
    <d v="2018-06-01T00:00:00"/>
    <s v="Consensus not arrived on expected Income calculation to be send in Vision or calculated in Vision."/>
    <m/>
    <s v="Y"/>
    <s v="Vision"/>
    <s v="Batch"/>
    <m/>
  </r>
  <r>
    <n v="126"/>
    <s v="Vision: Budget details will be pulled from Vision at RM level and will be shown in read-only mode along with Reports and Dashboards."/>
    <x v="0"/>
    <s v="Kishen/CRMNEXT"/>
    <d v="2018-05-18T00:00:00"/>
    <m/>
    <m/>
    <s v="Y"/>
    <s v="Y"/>
    <s v="Vision"/>
    <s v="Batch"/>
    <m/>
  </r>
  <r>
    <n v="127"/>
    <s v="Vision: Achievement details will be pulled from Vision at RM level and will be shown in read-only mode along with Reports and Dashboards."/>
    <x v="0"/>
    <s v="Kishen/CRMNEXT"/>
    <d v="2018-05-18T00:00:00"/>
    <m/>
    <m/>
    <s v="Y"/>
    <s v="Y"/>
    <s v="Vision"/>
    <s v="Batch"/>
    <m/>
  </r>
  <r>
    <n v="128"/>
    <s v="Vision: Account Plan details will be pulled from Vision at RM level and will be shown in read-only mode along with Reports and Dashboards."/>
    <x v="0"/>
    <s v="Kishen/CRMNEXT"/>
    <d v="2018-05-18T00:00:00"/>
    <m/>
    <m/>
    <s v="Y"/>
    <s v="Y"/>
    <s v="Vision"/>
    <s v="Batch"/>
    <m/>
  </r>
  <r>
    <n v="129"/>
    <s v="Banc assurance: The bank customers have the CIF where as non bank customers do not have CIF"/>
    <x v="5"/>
    <s v="Monique"/>
    <d v="2018-05-18T00:00:00"/>
    <d v="2018-05-18T00:00:00"/>
    <m/>
    <m/>
    <m/>
    <m/>
    <m/>
    <m/>
  </r>
  <r>
    <n v="130"/>
    <s v="The Insurance Customer details to be Imported along with bank customers where CIF exists. Where CIF does not exist, these customers will be created as lead and assigned to Branch Manager as &quot;Sol Id&quot;/Branch Id will be present against Banc assurance   customer. He will manually assign it to RMs of a particular segments for the further processing or can assign it to himself.  For this consider product as &quot;Transaction Account Banking&quot;."/>
    <x v="2"/>
    <s v="Kishen/CRMNEXT"/>
    <d v="2018-05-18T00:00:00"/>
    <d v="2018-05-18T00:00:00"/>
    <m/>
    <m/>
    <s v="Y"/>
    <s v="Banc assurance"/>
    <s v="Batch"/>
    <m/>
  </r>
  <r>
    <n v="131"/>
    <s v="PH wise pipeline details to be available on landing page of PH partner."/>
    <x v="2"/>
    <s v="Kishen/CRMNEXT"/>
    <d v="2018-05-18T00:00:00"/>
    <d v="2018-05-18T00:00:00"/>
    <m/>
    <s v="Y"/>
    <m/>
    <m/>
    <m/>
    <m/>
  </r>
  <r>
    <n v="132"/>
    <s v="Bank do not keep Dev, SIT &amp; Prep Prod Environments. Bank will provide only UAT environment. CRMNEXT recommended to provide the separate Dev and Preprod environment."/>
    <x v="2"/>
    <s v="Kishen/CRMNEXT"/>
    <d v="2018-05-21T00:00:00"/>
    <d v="2018-05-21T00:00:00"/>
    <m/>
    <m/>
    <m/>
    <m/>
    <m/>
    <m/>
  </r>
  <r>
    <n v="133"/>
    <s v="Bank to provide access of UAT environment from Offshore to do the integration testing and also that UAT environment should have access to other systems"/>
    <x v="2"/>
    <s v="Kishen/CRMNEXT"/>
    <d v="2018-05-21T00:00:00"/>
    <m/>
    <m/>
    <m/>
    <m/>
    <m/>
    <m/>
    <m/>
  </r>
  <r>
    <n v="134"/>
    <s v="Bank has asked to set Firewall to access the environment and the Operations team from Bank and CRM to discuss the same"/>
    <x v="0"/>
    <s v="ICT team/CRMNEXT operations"/>
    <d v="2018-05-21T00:00:00"/>
    <m/>
    <m/>
    <m/>
    <m/>
    <m/>
    <m/>
    <m/>
  </r>
  <r>
    <n v="135"/>
    <s v="Weekly progress and clarifications call to be setup on Tuesday and Friday for 2 hours separately with Kishen/Fred as well as Abdul for Functional and Technical clarifications."/>
    <x v="2"/>
    <s v="Kishen/CRMNEXT"/>
    <d v="2018-05-21T00:00:00"/>
    <d v="2018-05-21T00:00:00"/>
    <m/>
    <m/>
    <m/>
    <m/>
    <m/>
    <m/>
  </r>
  <r>
    <n v="136"/>
    <s v="Bank to provide mandatory field list from Core Banking to CRM"/>
    <x v="0"/>
    <s v="Abdul"/>
    <d v="2018-05-21T00:00:00"/>
    <m/>
    <s v="Awaiting details from Digital Factory."/>
    <m/>
    <s v="Y"/>
    <m/>
    <m/>
    <m/>
  </r>
  <r>
    <n v="137"/>
    <s v="SMS campaign is not a part of the system as of now."/>
    <x v="2"/>
    <s v="Kishen/CRMNEXT"/>
    <d v="2018-05-21T00:00:00"/>
    <d v="2018-05-21T00:00:00"/>
    <m/>
    <m/>
    <m/>
    <m/>
    <m/>
    <m/>
  </r>
  <r>
    <n v="138"/>
    <s v="Mantis will be replaced by CRMNEXT to capture the leads for Email campaigns. However, other customer service related support is not in scope of CRMNext. CRMNext will integrate with Mantis to show the open and closed cases on customer 360."/>
    <x v="2"/>
    <s v="Kishen/CRMNEXT"/>
    <d v="2018-05-21T00:00:00"/>
    <d v="2018-05-21T00:00:00"/>
    <m/>
    <m/>
    <s v="Y"/>
    <m/>
    <m/>
    <m/>
  </r>
  <r>
    <n v="139"/>
    <s v="Call Centre Executive role to be added for Email campaigns and will contact the Customer to fill in the details and will assign to the respective role."/>
    <x v="2"/>
    <s v="Kishen/CRMNEXT"/>
    <d v="2018-05-21T00:00:00"/>
    <d v="2018-05-21T00:00:00"/>
    <m/>
    <m/>
    <m/>
    <m/>
    <m/>
    <m/>
  </r>
  <r>
    <n v="140"/>
    <s v="Client Financials will be shown if maintained in LOS and if it is not present in LOS then the fields will be editable for the RM and the values will not go back to the Core/LOS. Need to check with LOS how they maintain the data. If available year wise in LOS, it will be shown year wise in CRM too. Else, it will show current year fields."/>
    <x v="0"/>
    <s v="Kishen/CRMNEXT"/>
    <d v="2018-05-21T00:00:00"/>
    <m/>
    <m/>
    <m/>
    <s v="Y"/>
    <m/>
    <m/>
    <m/>
  </r>
  <r>
    <n v="141"/>
    <s v="Lead Life Cycle for Campaign Leads will be maintained in CRM. The response of emails from customer will be captured in CRMNext through email syndication. Based on this either lead will be mapped to customer or will be put in suspense queue for call centre executive to work on this and assign it to Branch."/>
    <x v="2"/>
    <s v="Kishen/CRMNEXT"/>
    <d v="2018-05-21T00:00:00"/>
    <d v="2018-05-21T00:00:00"/>
    <m/>
    <m/>
    <m/>
    <m/>
    <m/>
    <m/>
  </r>
  <r>
    <n v="142"/>
    <s v="All the analytics leads list will be generated in Vision and list will be uploaded in CRM and same will be worked upon by Call centre user to proceed further. The email will be sent from CRMNEXT. Further processing will remain same as that of Campaign Leads."/>
    <x v="2"/>
    <s v="Kishen/CRMNEXT"/>
    <d v="2018-05-21T00:00:00"/>
    <d v="2018-05-21T00:00:00"/>
    <m/>
    <m/>
    <s v="Y"/>
    <m/>
    <m/>
    <m/>
  </r>
  <r>
    <n v="143"/>
    <s v="Field Validations of Core will not be maintained in CRMNEXT  considering the purpose of CRM is to track up sale and cross sale whereas for the purpose of core is customer on boarding."/>
    <x v="5"/>
    <s v="Kishen/CRMNEXT"/>
    <d v="2018-05-21T00:00:00"/>
    <d v="2018-05-21T00:00:00"/>
    <m/>
    <m/>
    <m/>
    <m/>
    <m/>
    <m/>
  </r>
  <r>
    <n v="144"/>
    <s v="Customer Prioritization on the basis of Financials/Turnover will be needed from LOS Retail 360."/>
    <x v="2"/>
    <s v="Kishen/CRMNEXT"/>
    <d v="2018-05-21T00:00:00"/>
    <d v="2018-05-21T00:00:00"/>
    <m/>
    <s v="Y"/>
    <s v="Y"/>
    <m/>
    <m/>
    <m/>
  </r>
  <r>
    <n v="145"/>
    <s v="Branch Manager, Segment Head, Champions roles will be able to  re-assign leads to other CSO/RMs."/>
    <x v="2"/>
    <s v="Kishen/CRMNEXT"/>
    <d v="2018-05-21T00:00:00"/>
    <d v="2018-05-21T00:00:00"/>
    <m/>
    <m/>
    <m/>
    <m/>
    <m/>
    <m/>
  </r>
  <r>
    <n v="146"/>
    <s v="Lead to Lead dedupe for Product and Mobile number will be there for new lead creation"/>
    <x v="2"/>
    <s v="Kishen/CRMNEXT"/>
    <d v="2018-05-21T00:00:00"/>
    <d v="2018-05-21T00:00:00"/>
    <m/>
    <m/>
    <m/>
    <m/>
    <m/>
    <m/>
  </r>
  <r>
    <n v="147"/>
    <s v="8 Team Leads from DSE will have access to CRMNEXT to view the leads"/>
    <x v="2"/>
    <s v="Kishen/CRMNEXT"/>
    <d v="2018-05-21T00:00:00"/>
    <d v="2018-05-21T00:00:00"/>
    <m/>
    <m/>
    <m/>
    <m/>
    <m/>
    <m/>
  </r>
  <r>
    <n v="148"/>
    <s v="Asset Finance, Banc assurance and Call Centre Executives to have access to CRM system to create and modify leads. The logic and roles will be provided from the bank. The Call Centre Executive role will be added whereas the PH-Rep role will be provided to all PH partners."/>
    <x v="2"/>
    <s v="Kishen/CRMNEXT"/>
    <d v="2018-05-21T00:00:00"/>
    <m/>
    <m/>
    <m/>
    <m/>
    <m/>
    <m/>
    <m/>
  </r>
  <r>
    <n v="149"/>
    <s v="23 Call Centre Executives need access to CRM for editing leads. For them, a crm role of &quot;Call Centre Executive&quot; will be added in CRMNEXT."/>
    <x v="2"/>
    <s v="Kishen/CRMNEXT"/>
    <d v="2018-05-21T00:00:00"/>
    <d v="2018-05-21T00:00:00"/>
    <m/>
    <m/>
    <m/>
    <m/>
    <m/>
    <m/>
  </r>
  <r>
    <n v="150"/>
    <s v="List values for &quot;Lead Source&quot; will be provided by bank"/>
    <x v="0"/>
    <s v="Fredrick"/>
    <d v="2018-05-21T00:00:00"/>
    <d v="2018-06-01T00:00:00"/>
    <s v="Received from Bank/Fredrick."/>
    <m/>
    <s v="Y"/>
    <m/>
    <m/>
    <m/>
  </r>
  <r>
    <n v="151"/>
    <s v="Logic of Predictive Offers/Next Best Product on Customers to be provided by Bank"/>
    <x v="2"/>
    <s v="Fredrick"/>
    <d v="2018-05-21T00:00:00"/>
    <m/>
    <s v="Provided document for next best products"/>
    <m/>
    <s v="Y"/>
    <m/>
    <m/>
    <m/>
  </r>
  <r>
    <n v="152"/>
    <s v="Logic of Product Bundling  to be provided by Bank"/>
    <x v="2"/>
    <s v="Fredrick/CRMnext"/>
    <d v="2018-05-21T00:00:00"/>
    <m/>
    <s v="A single lead will be created from the bundle and will be linked to corresponding bundle products for the same customers"/>
    <m/>
    <s v="Y"/>
    <m/>
    <m/>
    <m/>
  </r>
  <r>
    <n v="153"/>
    <s v="Add role, Champion withreadonly access to deals. (however, champions to approve deletion/removal of deals to avoid RMs gaming pipeline and hit ratio)_x000a_CRM: No deletion will be allowed to the Champion however the deal will be marked as Not Interested/Rejected and will be moved out of the bucket and no further action will be required. The RM who is the lead of Deal will need to justify the reason behind &quot;Not Interested&quot; and &quot;Rejected&quot;."/>
    <x v="2"/>
    <s v="Kishen"/>
    <d v="2018-05-16T00:00:00"/>
    <d v="2018-05-16T00:00:00"/>
    <s v="Decision made as mentioned under description."/>
    <m/>
    <m/>
    <m/>
    <m/>
    <m/>
  </r>
  <r>
    <n v="153"/>
    <s v="Occupation refined list to be provided by bank"/>
    <x v="2"/>
    <s v="Fredrick"/>
    <d v="2018-05-22T00:00:00"/>
    <m/>
    <s v="List provided"/>
    <m/>
    <m/>
    <m/>
    <m/>
    <m/>
  </r>
  <r>
    <n v="154"/>
    <s v="Religion list to be provided by bank. This will be added as editable field in Customer 360."/>
    <x v="2"/>
    <s v="Fredrick"/>
    <d v="2018-05-22T00:00:00"/>
    <d v="2018-05-22T00:00:00"/>
    <m/>
    <m/>
    <m/>
    <m/>
    <m/>
    <m/>
  </r>
  <r>
    <n v="155"/>
    <s v="There will be sub type for the channel &quot;Referrals&quot; for which there will be a list of values. _x000a_The bank will provide a list of sub type for referrals. Same will be added in lead screen"/>
    <x v="2"/>
    <s v="Fredrick"/>
    <d v="2018-05-22T00:00:00"/>
    <d v="2018-05-22T00:00:00"/>
    <m/>
    <m/>
    <m/>
    <m/>
    <m/>
    <m/>
  </r>
  <r>
    <n v="156"/>
    <s v="Expected Close Date to be added for Individual process (lead management)."/>
    <x v="2"/>
    <s v="Fredrick"/>
    <d v="2018-05-22T00:00:00"/>
    <d v="2018-05-22T00:00:00"/>
    <m/>
    <m/>
    <m/>
    <m/>
    <m/>
    <m/>
  </r>
  <r>
    <n v="157"/>
    <s v="Generate the lead reports for &quot;Start Date&quot; to &quot;End Date&quot; for all status codes."/>
    <x v="2"/>
    <s v="Fredrick"/>
    <d v="2018-05-22T00:00:00"/>
    <d v="2018-05-22T00:00:00"/>
    <m/>
    <s v="Y"/>
    <m/>
    <m/>
    <m/>
    <m/>
  </r>
  <r>
    <n v="158"/>
    <s v="The Customer 360 will be listed as two: _x000a_1. Corporate 360_x000a_2. Individual 360"/>
    <x v="2"/>
    <s v="CRMNEXT"/>
    <d v="2018-05-22T00:00:00"/>
    <d v="2018-05-22T00:00:00"/>
    <m/>
    <m/>
    <m/>
    <m/>
    <m/>
    <m/>
  </r>
  <r>
    <n v="159"/>
    <s v="Field list for all processes will be provided from bank from different systems. The field will be provided to all the product house representatives and they will concur on the fields that require to be showcased"/>
    <x v="0"/>
    <s v="Abdul/Nitin"/>
    <d v="2018-05-22T00:00:00"/>
    <m/>
    <m/>
    <m/>
    <m/>
    <m/>
    <m/>
    <m/>
  </r>
  <r>
    <n v="160"/>
    <s v="Calculation of pipeline formula will be provided by bank and CRM will be used with sole purpose of lead tracking."/>
    <x v="2"/>
    <s v="Kishen/CRMNEXT"/>
    <d v="2018-05-22T00:00:00"/>
    <d v="2018-05-22T00:00:00"/>
    <m/>
    <m/>
    <s v="Y"/>
    <m/>
    <m/>
    <m/>
  </r>
  <r>
    <n v="161"/>
    <s v="Product bundling logic is defined as follows:_x000a_There will be product bundles which will have multiple products in each bundle._x000a_Product bundle will be a part of the product category and the related product will be there at the time of lead creation._x000a_Only one product will be selected on the selected product bundle from the Category._x000a_Individual leads will be created for the bundle and on successful Customer creation, the related leads will be stamped with the Customer ID."/>
    <x v="2"/>
    <s v="Fredrick/CRMnext"/>
    <d v="2018-05-22T00:00:00"/>
    <d v="2018-05-23T00:00:00"/>
    <m/>
    <m/>
    <m/>
    <m/>
    <m/>
    <m/>
  </r>
  <r>
    <n v="162"/>
    <s v="Lead analysis report is required for products to see the performance of the products."/>
    <x v="2"/>
    <s v="Fredrick/CRMnext"/>
    <d v="2018-05-22T00:00:00"/>
    <d v="2018-05-22T00:00:00"/>
    <m/>
    <s v="Y"/>
    <m/>
    <m/>
    <m/>
    <m/>
  </r>
  <r>
    <n v="163"/>
    <s v="Predictive Products/Offers for Individual banking logic to be provided by Bank"/>
    <x v="2"/>
    <s v="Fredrick"/>
    <d v="2018-05-22T00:00:00"/>
    <m/>
    <s v="Mentioned above in point 150,151"/>
    <m/>
    <m/>
    <m/>
    <m/>
    <m/>
  </r>
  <r>
    <n v="164"/>
    <s v="Any change in the Customer360 will remain in CRM only and will not flow back to VISION."/>
    <x v="2"/>
    <s v="Kishen/CRMNEXT"/>
    <d v="2018-05-22T00:00:00"/>
    <d v="2018-05-22T00:00:00"/>
    <m/>
    <m/>
    <s v="Y"/>
    <m/>
    <m/>
    <m/>
  </r>
  <r>
    <n v="165"/>
    <s v="Lead field should be minimum in CRM as it is not Customer On boarding that is happening in CRM"/>
    <x v="2"/>
    <s v="Fredrick/CRMnext"/>
    <d v="2018-05-22T00:00:00"/>
    <d v="2018-05-22T00:00:00"/>
    <m/>
    <m/>
    <m/>
    <m/>
    <m/>
    <m/>
  </r>
  <r>
    <n v="166"/>
    <s v="Revenue calculation for Individual process should be simple and will further go to VISION for rollup of expected revenue. Awaiting Formula details."/>
    <x v="2"/>
    <s v="Fredrick/CRMnext"/>
    <d v="2018-05-22T00:00:00"/>
    <m/>
    <m/>
    <m/>
    <s v="Y"/>
    <m/>
    <m/>
    <m/>
  </r>
  <r>
    <n v="167"/>
    <s v="Collated report for the Corporate 360 is required for CIB customers by bank based on details in CRM (in printable format). Make it jazzy as it will be used by CEO."/>
    <x v="2"/>
    <s v="Kishen"/>
    <d v="2018-05-22T00:00:00"/>
    <d v="2018-05-22T00:00:00"/>
    <m/>
    <s v="Y"/>
    <s v="Y"/>
    <m/>
    <m/>
    <m/>
  </r>
  <r>
    <n v="168"/>
    <s v="Category in Mantis goes with value &quot;Sales Lead&quot;."/>
    <x v="5"/>
    <s v="Kapil"/>
    <d v="2018-05-23T00:00:00"/>
    <d v="2018-05-23T00:00:00"/>
    <m/>
    <m/>
    <m/>
    <m/>
    <m/>
    <m/>
  </r>
  <r>
    <n v="169"/>
    <s v="Product House will raise a request for the Campaign offline (not in system)"/>
    <x v="2"/>
    <s v="Kapil"/>
    <d v="2018-05-23T00:00:00"/>
    <d v="2018-05-23T00:00:00"/>
    <m/>
    <m/>
    <m/>
    <m/>
    <m/>
    <m/>
  </r>
  <r>
    <n v="170"/>
    <s v="Marketing team will create a Campaign and the template will be attached as well._x000a_Budget for the campaign will also be added._x000a_The approval will go the marketing manager or Senior Marketing head for his/her approval."/>
    <x v="2"/>
    <s v="Kapil/Crmnext"/>
    <d v="2018-05-23T00:00:00"/>
    <d v="2018-05-23T00:00:00"/>
    <m/>
    <m/>
    <m/>
    <m/>
    <m/>
    <m/>
  </r>
  <r>
    <n v="171"/>
    <s v="Campaign types will be:_x000a_1. Offline_x000a_2. Digital_x000a_3. Email_x000a_4. Generic"/>
    <x v="2"/>
    <s v="Kapil/Crmnext"/>
    <d v="2018-05-23T00:00:00"/>
    <d v="2018-05-23T00:00:00"/>
    <m/>
    <m/>
    <m/>
    <m/>
    <m/>
    <m/>
  </r>
  <r>
    <n v="172"/>
    <s v="There will be multiple sub channels for the campaign type on lead screen will be:_x000a_1. Google_x000a_2. Facebook_x000a_3. LinkedIn_x000a_4. Twitter_x000a_5. Newspaper Ads_x000a_6. Magazine_x000a_7. Radio Ads_x000a_8. TV Ads"/>
    <x v="2"/>
    <s v="Kapil"/>
    <d v="2018-05-23T00:00:00"/>
    <d v="2018-05-23T00:00:00"/>
    <m/>
    <m/>
    <m/>
    <m/>
    <m/>
    <m/>
  </r>
  <r>
    <n v="173"/>
    <s v="There will not be a Campaign Type on Leads whereas Kapil to provide mapping between Campaign Type and Sub Channels."/>
    <x v="2"/>
    <s v="Kapil/Manish"/>
    <d v="2018-05-23T00:00:00"/>
    <m/>
    <s v="Campaign types and channels were provided and discussed"/>
    <m/>
    <m/>
    <m/>
    <m/>
    <m/>
  </r>
  <r>
    <n v="174"/>
    <s v="A pdf can be attached on the campaign on the status code &quot;Planned&quot; so that it can further be moved for approval."/>
    <x v="2"/>
    <s v="Kapil/Crmnext"/>
    <d v="2018-05-23T00:00:00"/>
    <d v="2018-05-23T00:00:00"/>
    <m/>
    <m/>
    <m/>
    <m/>
    <m/>
    <m/>
  </r>
  <r>
    <n v="175"/>
    <s v="Generic Email Ids and templates to be shared by bank"/>
    <x v="3"/>
    <s v="Kapil"/>
    <d v="2018-05-23T00:00:00"/>
    <d v="2018-06-01T00:00:00"/>
    <s v="Not needed as per proposed solution."/>
    <m/>
    <m/>
    <m/>
    <m/>
    <m/>
  </r>
  <r>
    <n v="176"/>
    <s v="Except for e-mail campaigns that to for specific ones the product will appear on the subject line._x000a_While for e-mail when the campaign is having multiple products, the selected product will appear in the subject line and only ."/>
    <x v="2"/>
    <s v="Kapil/Crmnext"/>
    <d v="2018-05-23T00:00:00"/>
    <d v="2018-05-23T00:00:00"/>
    <m/>
    <m/>
    <s v="Y"/>
    <m/>
    <m/>
    <m/>
  </r>
  <r>
    <m/>
    <s v="Generic email Ids and receipt email format to be shared by the bank"/>
    <x v="0"/>
    <s v="Bank/CRMNext"/>
    <d v="2018-05-23T00:00:00"/>
    <m/>
    <m/>
    <m/>
    <m/>
    <m/>
    <m/>
    <m/>
  </r>
  <r>
    <n v="178"/>
    <s v="Customer Creation Date will be there and will be fetched from the VISION and will be displayed on the Customer 360"/>
    <x v="2"/>
    <s v="Kapil/Crmnext"/>
    <d v="2018-05-23T00:00:00"/>
    <d v="2018-05-23T00:00:00"/>
    <m/>
    <m/>
    <s v="Y"/>
    <m/>
    <m/>
    <m/>
  </r>
  <r>
    <n v="179"/>
    <s v="List of profession to be provide by the bank"/>
    <x v="2"/>
    <s v="Fredrick/mainakh"/>
    <d v="2018-05-23T00:00:00"/>
    <d v="2018-05-28T00:00:00"/>
    <s v="Provided on 28th May"/>
    <m/>
    <m/>
    <m/>
    <m/>
    <m/>
  </r>
  <r>
    <n v="180"/>
    <s v="Product dependent on the profession and gender will be provide by bank"/>
    <x v="2"/>
    <s v="Fredrick/mainakh"/>
    <d v="2018-05-23T00:00:00"/>
    <d v="2018-05-28T00:00:00"/>
    <s v="Not a part of dependency"/>
    <m/>
    <m/>
    <m/>
    <m/>
    <m/>
  </r>
  <r>
    <n v="181"/>
    <s v="Credit Rating Field should be added in Corporate 360. However, bank to confirm from which system it needs to  be pulled"/>
    <x v="0"/>
    <s v="Kishen/CRMNEXT"/>
    <d v="2018-05-23T00:00:00"/>
    <m/>
    <m/>
    <m/>
    <m/>
    <m/>
    <m/>
    <m/>
  </r>
  <r>
    <n v="182"/>
    <s v="Dashboards will be a combination of multiple reports."/>
    <x v="2"/>
    <s v="Kishen/CRMNEXT"/>
    <d v="2018-05-23T00:00:00"/>
    <d v="2018-05-23T00:00:00"/>
    <m/>
    <s v="Y"/>
    <m/>
    <m/>
    <m/>
    <m/>
  </r>
  <r>
    <n v="183"/>
    <s v="All the values of asset finance will be to all roles throughout in bank CRM."/>
    <x v="2"/>
    <s v="Kishen/CRMNEXT"/>
    <d v="2018-05-24T00:00:00"/>
    <d v="2018-05-24T00:00:00"/>
    <m/>
    <m/>
    <m/>
    <m/>
    <m/>
    <m/>
  </r>
  <r>
    <n v="184"/>
    <s v="Tenor in deals should be in months as the maximum value can be 10 months."/>
    <x v="2"/>
    <s v="Kishen/CRMNEXT"/>
    <d v="2018-05-24T00:00:00"/>
    <d v="2018-05-24T00:00:00"/>
    <m/>
    <m/>
    <m/>
    <m/>
    <m/>
    <m/>
  </r>
  <r>
    <n v="185"/>
    <s v="In Asset finance/HP/IPF, there will be a field to capture:_x000a_-Tenor_x000a_-Revolving_x000a_If it is tenor then calculation will be related to the asset finance/HP/IPF._x000a_If it is revolving, then there will be a field: Average Utilization &amp; the calculation formula will be used from overdraft."/>
    <x v="2"/>
    <s v="Kishen/CRMNEXT"/>
    <d v="2018-05-24T00:00:00"/>
    <d v="2018-05-24T00:00:00"/>
    <m/>
    <m/>
    <m/>
    <m/>
    <m/>
    <m/>
  </r>
  <r>
    <n v="186"/>
    <s v="While getting data from Turn Quest(TQ-Bancassurance) CRM will pass on CIF &amp; the bancassurance system should have CIF"/>
    <x v="2"/>
    <s v="Monique"/>
    <d v="2018-05-24T00:00:00"/>
    <d v="2018-05-24T00:00:00"/>
    <m/>
    <m/>
    <m/>
    <m/>
    <m/>
    <m/>
  </r>
  <r>
    <n v="187"/>
    <s v="Discussion on integration with Mr. Kanani for bancassurance"/>
    <x v="0"/>
    <s v="kanani/christine"/>
    <d v="2018-05-24T00:00:00"/>
    <m/>
    <m/>
    <m/>
    <m/>
    <m/>
    <m/>
    <m/>
  </r>
  <r>
    <n v="188"/>
    <s v="Name of the group in credit will be manually enterable. One time fetching of values for the field will be fetched from LOS. No incremental bootup will be there."/>
    <x v="2"/>
    <s v="Kishen/CRMNEXT"/>
    <d v="2018-05-24T00:00:00"/>
    <d v="2018-05-24T00:00:00"/>
    <m/>
    <m/>
    <m/>
    <m/>
    <m/>
    <m/>
  </r>
  <r>
    <n v="189"/>
    <s v="Group CIF is currently not maintained in bank"/>
    <x v="5"/>
    <s v="Kishen"/>
    <d v="2018-05-24T00:00:00"/>
    <d v="2018-05-24T00:00:00"/>
    <m/>
    <m/>
    <m/>
    <m/>
    <m/>
    <m/>
  </r>
  <r>
    <n v="190"/>
    <s v="Need to add one group CIF field on Corporate 360 which will be editable for the RM"/>
    <x v="2"/>
    <s v="Kishen/CRMNEXT"/>
    <d v="2018-05-24T00:00:00"/>
    <d v="2018-05-24T00:00:00"/>
    <m/>
    <m/>
    <m/>
    <m/>
    <m/>
    <m/>
  </r>
  <r>
    <n v="191"/>
    <s v="Based on the GCIF a report will be provided to the related parties"/>
    <x v="3"/>
    <s v="CRMNEXT"/>
    <d v="2018-05-24T00:00:00"/>
    <m/>
    <s v="All the customers having same group CIF will be shown together on Corporate 360."/>
    <s v="Y"/>
    <m/>
    <m/>
    <m/>
    <m/>
  </r>
  <r>
    <n v="192"/>
    <s v="Account balances to be checked with Abdul &amp; will be a integration touchpoint."/>
    <x v="2"/>
    <s v="CRMNEXT"/>
    <d v="2018-05-24T00:00:00"/>
    <d v="2018-05-24T00:00:00"/>
    <m/>
    <m/>
    <s v="Y"/>
    <m/>
    <m/>
    <m/>
  </r>
  <r>
    <n v="193"/>
    <s v="Asset Quality for the Customer will be:_x000a_-- Normal_x000a_-- Watch_x000a_-- Doubtful_x000a_-- Substandard"/>
    <x v="2"/>
    <s v="Kishen/CRMNEXT"/>
    <d v="2018-05-24T00:00:00"/>
    <d v="2018-05-24T00:00:00"/>
    <m/>
    <m/>
    <m/>
    <m/>
    <m/>
    <m/>
  </r>
  <r>
    <n v="194"/>
    <s v="Pricing on Each product &amp; Financial Covenants needs to be confirmed by bank on credit HO"/>
    <x v="0"/>
    <s v="Kishen"/>
    <d v="2018-05-24T00:00:00"/>
    <m/>
    <m/>
    <m/>
    <m/>
    <m/>
    <m/>
    <m/>
  </r>
  <r>
    <n v="195"/>
    <s v="Date Of Birth &amp; Date Of Incorporation is same and will be available at Finacle"/>
    <x v="2"/>
    <s v="Kishen/CRMNEXT"/>
    <d v="2018-05-24T00:00:00"/>
    <d v="2018-05-24T00:00:00"/>
    <m/>
    <m/>
    <m/>
    <m/>
    <m/>
    <m/>
  </r>
  <r>
    <n v="196"/>
    <s v="Monthly turnovers for credit HO will be a report &amp; will fetch the same report from finacle. Need to confirm from finacle."/>
    <x v="0"/>
    <s v="Kishen"/>
    <d v="2018-05-24T00:00:00"/>
    <m/>
    <m/>
    <m/>
    <s v="Y"/>
    <m/>
    <m/>
    <m/>
  </r>
  <r>
    <n v="197"/>
    <s v="Provision comes from finacle. These are basically lost provisions when a Customer is marked in a negative state. For eg: the Customer is in a state of Watch or Doubtful."/>
    <x v="5"/>
    <s v="Kishen"/>
    <d v="2018-05-24T00:00:00"/>
    <d v="2018-05-24T00:00:00"/>
    <m/>
    <m/>
    <m/>
    <m/>
    <m/>
    <m/>
  </r>
  <r>
    <n v="198"/>
    <s v="Treasury reports will be finalized post discussion"/>
    <x v="0"/>
    <s v="Abdul/Charandeep"/>
    <d v="2018-05-24T00:00:00"/>
    <m/>
    <m/>
    <s v="Y"/>
    <m/>
    <m/>
    <m/>
    <m/>
  </r>
  <r>
    <n v="199"/>
    <s v="Hit ratios to be maintained in deal pipeline._x000a_Hit Ratio is considered to be in two points:_x000a_1. Including state &quot;Security Perfection&quot;, where formula will be _x000a_(&quot;Deals Closed&quot; amount + &quot;Security Perfection&quot; amount)/&quot;Deals Open&quot; amount._x000a_2. Excluding state &quot;Security Perfection&quot;, where formula will be_x000a_(&quot;Deals Closed&quot; amount )/&quot;Deals Open&quot; amount."/>
    <x v="2"/>
    <s v="Kishen/CRMNEXT"/>
    <d v="2018-05-24T00:00:00"/>
    <d v="2018-05-24T00:00:00"/>
    <m/>
    <m/>
    <m/>
    <m/>
    <m/>
    <m/>
  </r>
  <r>
    <n v="200"/>
    <s v="All the editable fields on Customer 360 (group &amp; individual) will be the sole responsibility of the RM"/>
    <x v="2"/>
    <s v="Kishen/CRMNEXT"/>
    <d v="2018-05-25T00:00:00"/>
    <d v="2018-05-25T00:00:00"/>
    <m/>
    <m/>
    <m/>
    <m/>
    <m/>
    <m/>
  </r>
  <r>
    <n v="201"/>
    <s v="Security document should be defined at the Account level or Customer level."/>
    <x v="2"/>
    <s v="Kishen/CRMNEXT"/>
    <d v="2018-05-25T00:00:00"/>
    <d v="2018-05-25T00:00:00"/>
    <m/>
    <m/>
    <m/>
    <m/>
    <m/>
    <m/>
  </r>
  <r>
    <n v="202"/>
    <s v="For IMS, need to check with Innova system if reports can be fetched from it."/>
    <x v="0"/>
    <s v="Hilda"/>
    <d v="2018-05-25T00:00:00"/>
    <m/>
    <m/>
    <m/>
    <m/>
    <m/>
    <m/>
    <m/>
  </r>
  <r>
    <n v="203"/>
    <s v="Deal Handshake for IMS system will be with Innova system"/>
    <x v="2"/>
    <s v="Kishen/CRMNEXT"/>
    <d v="2018-05-25T00:00:00"/>
    <d v="2018-05-25T00:00:00"/>
    <m/>
    <m/>
    <m/>
    <m/>
    <m/>
    <m/>
  </r>
  <r>
    <n v="204"/>
    <s v="Signing mandate will be available throughout the Customer 360 and will be coming from finacle based on:_x000a_Singly_x000a_Either Or_x000a_Jointly"/>
    <x v="2"/>
    <s v="Kishen/CRMNEXT"/>
    <d v="2018-05-25T00:00:00"/>
    <d v="2018-05-25T00:00:00"/>
    <m/>
    <m/>
    <m/>
    <m/>
    <m/>
    <m/>
  </r>
  <r>
    <n v="205"/>
    <s v="Cards currently don't have a CIF linked to it in the bank"/>
    <x v="5"/>
    <s v="Josiah"/>
    <d v="2018-05-25T00:00:00"/>
    <d v="2018-05-25T00:00:00"/>
    <m/>
    <m/>
    <m/>
    <m/>
    <m/>
    <m/>
  </r>
  <r>
    <n v="206"/>
    <s v="Deal closure for certain products which are not there in core eg: IMS will be closed by the RM manually with his closing comments._x000a_List of products for manual closure will be shared by the bank"/>
    <x v="0"/>
    <s v="Kishen"/>
    <d v="2018-05-25T00:00:00"/>
    <m/>
    <m/>
    <m/>
    <m/>
    <m/>
    <m/>
    <m/>
  </r>
  <r>
    <n v="207"/>
    <s v="For customer onboarding, CRM will integrate with DMS/Digital Factory for all the systems such as Finacle, LOS, Treasury, Bancassurance, Cards, Innova etc through realtime integration. The Digital Factory team will massage the data and send to the respective systems._x000a__x000a_For Account On boarding, CRMNEXT will integrate with digital factory and corresponding MOM has been circulated."/>
    <x v="2"/>
    <s v="Chhanda Mishraji"/>
    <d v="2018-05-26T00:00:00"/>
    <d v="2018-05-26T00:00:00"/>
    <s v="Way forward suggested by Chanda Mishraji."/>
    <m/>
    <m/>
    <m/>
    <m/>
    <m/>
  </r>
  <r>
    <n v="208"/>
    <s v="The next best product currently won't be there in Corporate, but will be there for Individual process"/>
    <x v="2"/>
    <s v="Kishen/Fred/CRMNEXT"/>
    <d v="2018-05-29T00:00:00"/>
    <d v="2018-05-29T00:00:00"/>
    <m/>
    <m/>
    <m/>
    <m/>
    <m/>
    <m/>
  </r>
  <r>
    <n v="209"/>
    <s v="There will be manual closure for deals and there won't be &quot;Security Perfection&quot; status code with respect to product categories other than Trade Finance, Credit and Asset Finance. To be confirmed with the segment heads."/>
    <x v="2"/>
    <s v="Kishen"/>
    <d v="2018-05-29T00:00:00"/>
    <d v="2018-06-01T00:00:00"/>
    <s v="Details provided by Kishen."/>
    <m/>
    <m/>
    <m/>
    <m/>
    <m/>
  </r>
  <r>
    <n v="210"/>
    <s v="Relationship Analyst will have the right to create a deal and complete the life cycle for the deal as well on behalf of the RM. However, the originator will be manually selected at the deal creation page by the RA."/>
    <x v="2"/>
    <s v="Kishen/CRMNEXT"/>
    <d v="2018-05-29T00:00:00"/>
    <d v="2018-05-29T00:00:00"/>
    <m/>
    <m/>
    <m/>
    <m/>
    <m/>
    <m/>
  </r>
  <r>
    <n v="211"/>
    <s v="For the Import part there should be a Source system and a source system ID in csv"/>
    <x v="2"/>
    <s v="Kishen/CRMNEXT"/>
    <d v="2018-05-29T00:00:00"/>
    <d v="2018-05-29T00:00:00"/>
    <m/>
    <m/>
    <m/>
    <m/>
    <m/>
    <m/>
  </r>
  <r>
    <n v="212"/>
    <s v="CTI integration is an ask from the Call Center team. Need to know the parameters required for CTI for the lead creation in CRMNEXT._x000a_Call center team to  discuss the integration plan for the inbound calls through CISCO"/>
    <x v="0"/>
    <s v="Joey/CRMNEXT"/>
    <d v="2018-05-30T00:00:00"/>
    <m/>
    <m/>
    <m/>
    <m/>
    <m/>
    <m/>
    <m/>
  </r>
  <r>
    <n v="213"/>
    <s v="For Customer 360, to check if it can be a standalone and can be viewed directly on the summary page."/>
    <x v="0"/>
    <s v="CRMNEXT"/>
    <d v="2018-05-30T00:00:00"/>
    <m/>
    <m/>
    <m/>
    <m/>
    <m/>
    <m/>
    <m/>
  </r>
  <r>
    <n v="215"/>
    <s v="There will not be any outbound calls for lead creation through CRMNEXT._x000a_The Call center team need to login to CRMNEXT to create the campaign related leads as well."/>
    <x v="2"/>
    <s v="Joey/CRMNEXT"/>
    <d v="2018-05-30T00:00:00"/>
    <d v="2018-05-30T00:00:00"/>
    <m/>
    <m/>
    <m/>
    <m/>
    <m/>
    <m/>
  </r>
  <r>
    <n v="216"/>
    <s v="The Call center team will not be able to edit the Customer through Customer 360. "/>
    <x v="2"/>
    <s v="Joey/CRMNEXT"/>
    <d v="2018-05-30T00:00:00"/>
    <d v="2018-05-30T00:00:00"/>
    <m/>
    <m/>
    <m/>
    <m/>
    <m/>
    <m/>
  </r>
  <r>
    <n v="217"/>
    <s v="While creating a lead the call center team will search and pick the branch for the NTB leads and the assignment of the lead will be automatic. Based on the logic of product and branch."/>
    <x v="2"/>
    <s v="Joey/CRMNEXT"/>
    <d v="2018-05-30T00:00:00"/>
    <d v="2018-05-30T00:00:00"/>
    <m/>
    <m/>
    <m/>
    <m/>
    <m/>
    <m/>
  </r>
  <r>
    <n v="218"/>
    <s v="For Deals process, there will be no source of origiation. The RM will directly create it via UI."/>
    <x v="2"/>
    <s v="Kishen/CRMNEXT"/>
    <d v="2018-05-30T00:00:00"/>
    <d v="2018-05-30T00:00:00"/>
    <m/>
    <m/>
    <m/>
    <m/>
    <m/>
    <m/>
  </r>
  <r>
    <n v="219"/>
    <s v="There will be a view for the Call Center team to see the open leads which were created by them"/>
    <x v="2"/>
    <s v="Joey/CRMNEXT"/>
    <d v="2018-05-30T00:00:00"/>
    <d v="2018-05-30T00:00:00"/>
    <m/>
    <m/>
    <m/>
    <m/>
    <m/>
    <m/>
  </r>
  <r>
    <n v="220"/>
    <s v="A jazzy landing page should be made available for the segment head which would include:_x000a_Top 10 deals for the RM_x000a_Top 10 RM performances_x000a_Top 10 Revenue Accounts"/>
    <x v="2"/>
    <s v="Joey/CRMNEXT"/>
    <d v="2018-05-30T00:00:00"/>
    <d v="2018-05-30T00:00:00"/>
    <m/>
    <m/>
    <m/>
    <m/>
    <m/>
    <m/>
  </r>
  <r>
    <n v="221"/>
    <s v="For Transactions, two views will  be available on the Customer 360 as:_x000a_Daily Transaction Data(DTD)_x000a_History Transaction Data(HTD)_x000a_For DTD: Based on the &quot;CIF&quot; the details will be fetched from VISION table 'v_DTD' and will be shown on the Customer 360 on the basis of realtime._x000a_For HTD: Based on the ACID(Account Holding Number), &quot;From Date&quot; and &quot;To Date&quot; the details will be fetched from the table 'v_HTD' and will just override the details of DTD and the HTD details will be visible."/>
    <x v="2"/>
    <s v="Abdul/CRMNEXT"/>
    <d v="2018-05-31T00:00:00"/>
    <d v="2018-05-31T00:00:00"/>
    <m/>
    <m/>
    <m/>
    <m/>
    <m/>
    <m/>
  </r>
  <r>
    <n v="222"/>
    <s v="General Account Management (GAM): To show the Product holdings and the account balances, will be handled by passing the CIF to VISION and the details will be fetched from there. This will be a view."/>
    <x v="2"/>
    <s v="Abdul/CRMNEXT"/>
    <d v="2018-05-31T00:00:00"/>
    <d v="2018-05-31T00:00:00"/>
    <m/>
    <m/>
    <m/>
    <m/>
    <m/>
    <m/>
  </r>
  <r>
    <n v="223"/>
    <s v="Risk Management Partner field will be there on the Individual Customer 360 and will be editable."/>
    <x v="2"/>
    <s v="Bamidele/CRMNEXT"/>
    <d v="2018-05-31T00:00:00"/>
    <d v="2018-05-31T00:00:00"/>
    <m/>
    <m/>
    <m/>
    <m/>
    <m/>
    <m/>
  </r>
  <r>
    <n v="224"/>
    <s v="Importance field will be added on leads creation page with values as:_x000a_Low_x000a_Medium_x000a_High"/>
    <x v="2"/>
    <s v="Bamidele/CRMNEXT"/>
    <d v="2018-05-31T00:00:00"/>
    <d v="2018-05-31T00:00:00"/>
    <m/>
    <m/>
    <m/>
    <m/>
    <m/>
    <m/>
  </r>
  <r>
    <n v="225"/>
    <s v="Solution documents to be provided to the Risk team"/>
    <x v="2"/>
    <s v="Kishen/Bamidele/CRMNEXT"/>
    <d v="2018-05-31T00:00:00"/>
    <d v="2018-05-31T00:00:00"/>
    <m/>
    <m/>
    <m/>
    <m/>
    <m/>
    <m/>
  </r>
  <r>
    <n v="226"/>
    <s v="UTTRP(User Team Territory Role Products) Mapping to be provided with lookup values for all processes."/>
    <x v="0"/>
    <s v="Abdul/CRMNEXT"/>
    <d v="2018-05-31T00:00:00"/>
    <m/>
    <m/>
    <m/>
    <m/>
    <m/>
    <m/>
    <m/>
  </r>
  <r>
    <n v="227"/>
    <s v="There will be no integration with Iclick, however for that CRMNEXT will integrate with Omnichannel"/>
    <x v="2"/>
    <s v="Chhanda Mishra"/>
    <d v="2018-05-30T00:00:00"/>
    <d v="2018-05-30T00:00:00"/>
    <m/>
    <m/>
    <m/>
    <m/>
    <m/>
    <m/>
  </r>
  <r>
    <n v="228"/>
    <s v="Decision on Account planning sheet pending with finance"/>
    <x v="0"/>
    <s v="Kishen/CRMNEXT"/>
    <d v="2018-05-31T00:00:00"/>
    <m/>
    <m/>
    <m/>
    <m/>
    <m/>
    <m/>
    <m/>
  </r>
  <r>
    <n v="229"/>
    <s v="CRMNEXT to share the template for the lookup and other masters with Abdul, Charity"/>
    <x v="0"/>
    <s v="CRMNEXT"/>
    <d v="2018-05-31T00:00:00"/>
    <m/>
    <m/>
    <m/>
    <m/>
    <m/>
    <m/>
    <m/>
  </r>
</pivotCacheRecords>
</file>

<file path=xl/pivotCache/pivotCacheRecords3.xml><?xml version="1.0" encoding="utf-8"?>
<pivotCacheRecords xmlns="http://schemas.openxmlformats.org/spreadsheetml/2006/main" xmlns:r="http://schemas.openxmlformats.org/officeDocument/2006/relationships" count="677">
  <r>
    <s v="X"/>
    <s v="FUNCTIONAL REQUIREMENTS"/>
    <m/>
    <m/>
    <m/>
    <m/>
    <m/>
    <m/>
    <m/>
    <m/>
    <x v="0"/>
    <m/>
    <m/>
    <m/>
    <m/>
    <m/>
    <m/>
    <m/>
    <m/>
    <m/>
    <m/>
    <m/>
    <m/>
    <m/>
    <m/>
    <m/>
  </r>
  <r>
    <s v="XA"/>
    <s v="Sales Workflow Management"/>
    <m/>
    <m/>
    <m/>
    <m/>
    <m/>
    <m/>
    <m/>
    <m/>
    <x v="0"/>
    <m/>
    <m/>
    <m/>
    <m/>
    <m/>
    <m/>
    <m/>
    <m/>
    <m/>
    <m/>
    <m/>
    <m/>
    <m/>
    <m/>
    <m/>
  </r>
  <r>
    <n v="1"/>
    <s v="Sales Workflow "/>
    <s v="Ability to input sales leads to CRM either individually or my mass import."/>
    <s v="Vital"/>
    <s v="AV"/>
    <s v="CRMNEXT has lead management module as part of Sales Automation. Leads can be created using desired lead processes designed using inbuilt Autoflow Business process designer tool or leads can be imported. CRMNEXT has inbuilt import mapping functionality that enables users to import data into CRMnext. For this an export file of the information is required in a specific file format. CRMNEXT's import wizard helps to upload data into CRMNEXT. Lead records can either be created and updated in the application based on their IDs. Data can be imported from Outlook or any other program that can save data in CSV (comma separated values) format, such as Excel._x000a__x000a__x000a_"/>
    <s v="OK"/>
    <m/>
    <m/>
    <m/>
    <x v="1"/>
    <s v="Section 4.5.1"/>
    <s v="Also, can be done via sources as: Campaign, Referrals, Walkin etc"/>
    <m/>
    <m/>
    <m/>
    <m/>
    <m/>
    <m/>
    <m/>
    <m/>
    <m/>
    <m/>
    <m/>
    <m/>
    <m/>
  </r>
  <r>
    <n v="2"/>
    <s v="Sales Workflow "/>
    <s v="Ability to assign Sales Leads to individuals or teams/departments/region"/>
    <s v="Vital"/>
    <s v="AV"/>
    <s v="Yes, CRMnext has ability to configure flexible assignment rules as per the bank's requirements. CRMnext provides UI based toolbox in Leads module, to modify or update the rules. Using automatic assignment rules, the Leads can be assigned to individuals or teams/departments/region. _x000a__x000a_CRMNEXT has inbuilt Autoflow designer, drag and drop based business process designer tool. These assignment rules can be used in desired worklfows."/>
    <s v="OK"/>
    <m/>
    <m/>
    <m/>
    <x v="1"/>
    <s v="Section 5.1 (3)"/>
    <s v="Assignment will be handled for various sources to different departments either manually for certain scenarios and automatic assignment for scenarios where there is branch, product etc."/>
    <s v="Section 6"/>
    <s v="Assignment Logic table maintained"/>
    <m/>
    <m/>
    <m/>
    <m/>
    <m/>
    <m/>
    <m/>
    <m/>
    <m/>
    <m/>
    <m/>
  </r>
  <r>
    <n v="3"/>
    <s v="Sales Workflow "/>
    <s v="Ability to convert a Sales Lead to a Prospect and subsequently to a Sale/No Sale per the  Bank's  Sales Process."/>
    <s v="Vital"/>
    <s v="AV"/>
    <s v="CRMNEXT has inbuilt Autoflow business process designer tool that enables users to create simple or complex, serial or parallel workflows as per the bank's sales process. CRMNEXT has inbuilt rule engine to apply Business enforcement rules and triggers which can be called to convert a lead to prospect and subsequently an account."/>
    <s v="OK"/>
    <m/>
    <m/>
    <m/>
    <x v="1"/>
    <s v="Section 4.5, 4.6, 4.7"/>
    <s v="A sales lead will be created and it will follow the process cycle for it. Wherein, the lead will either be converted to a Customer or will not on the basis of Rejection or Not Interested status."/>
    <m/>
    <m/>
    <m/>
    <m/>
    <m/>
    <m/>
    <m/>
    <m/>
    <m/>
    <m/>
    <m/>
    <m/>
    <m/>
  </r>
  <r>
    <n v="4"/>
    <s v="Sales Workflow "/>
    <s v="Ability to define the sales stages for different product types e.g. Asset finance: Lead &gt; Prospect &gt; Application &gt; Approval &gt; Disbursal/Sale"/>
    <s v="Vital"/>
    <s v="AV"/>
    <s v="CRMNEXT has inbuilt Autoflow business process designer tool that enables users to create stages/ milestones based on status codes for simple or complex, serial or parallel workflows as per the bank's sales process. Any number of stages can be defined for a process."/>
    <s v="OK"/>
    <m/>
    <m/>
    <m/>
    <x v="1"/>
    <s v="Section 4.5, 4.6, 4.7"/>
    <s v="A lead will have a complete lifecycle which will consist of a number of stages and status codes in it based on creation to Approval of the lead."/>
    <m/>
    <m/>
    <m/>
    <m/>
    <m/>
    <m/>
    <m/>
    <m/>
    <m/>
    <m/>
    <m/>
    <m/>
    <m/>
  </r>
  <r>
    <n v="5"/>
    <s v="Sales Workflow "/>
    <s v="Ability to predefine the business process steps for multiple stages of sales processes, with regards assignment and escalation of leads if required."/>
    <s v="Vital"/>
    <s v="AV"/>
    <s v="Business Process Designer is a designer tool for configuring business process flow such as Sales Process, Opportunity Process etc. Business Process helps in automating common business task and ensures that people handle customers consistently._x000a__x000a_Auto-Flow Designer is a tool for creating workflows, lets you configure business process flows without writing any code. Elements are the building blocks of flows. By connecting elements together in the Flow Designer, you can create a flow, which is a series of activities. Auto-flows provide a complete track of all the business and decision rules used in the particular business flow. The designer has highly usable graphical user interface. _x000a_Multiple sales process workflow based on products, channels, territory etc. can be easily configured_x000a__x000a_CRMNEXT provides the features of using business rules, Escalation rules, assignment and re-assignmentm rules, directly into the business process using Autoflow designer with simple drag drop._x000a_"/>
    <s v="OK"/>
    <m/>
    <m/>
    <m/>
    <x v="1"/>
    <s v="Section 4.5, 4.6, 4.7"/>
    <s v="Entire business process is defined in this section and the assignment for it is defined in section5"/>
    <s v="Section 6,_x000a_Section 7"/>
    <s v="Section 6 for assignment logic_x000a__x000a_Escalation of the deals will be handled for the leads which remain at a particular status code of the stage for a certain time."/>
    <m/>
    <m/>
    <m/>
    <m/>
    <m/>
    <m/>
    <m/>
    <m/>
    <m/>
    <m/>
    <s v="IDR point 230"/>
  </r>
  <r>
    <n v="6"/>
    <s v="Sales Workflow "/>
    <s v="Ability to prompt on screen where a client holds individual products where a bundle would be more appropriate."/>
    <s v="Desirable "/>
    <s v="AV"/>
    <s v="CRMNEXT Trinity modeller provides the feature to create models basis parameter criteria which generated offers for potential customers. These offers generated via the modeller can be used to prompt on screen through laerts and notifications to sugggest bundles for product held by clients. These are displayed as potential products for cross sell to customers on the Customer 360 record or execute campaigns for the same._x000a_Designer Reports can be configured to track the progress of campaigns and efficiency of sales"/>
    <s v="OK"/>
    <m/>
    <m/>
    <m/>
    <x v="1"/>
    <s v="_x000a_Section 4.2"/>
    <s v="The product bundling logic is defined in this section which will have the product bundle in the Product Category and the products related to it will be there in the products."/>
    <m/>
    <m/>
    <m/>
    <m/>
    <m/>
    <m/>
    <m/>
    <m/>
    <m/>
    <m/>
    <m/>
    <m/>
    <m/>
  </r>
  <r>
    <n v="7"/>
    <s v="Sales Workflow "/>
    <s v="Ability to track all information of leads from creation to closing using a systematic sales process e.g. workflow."/>
    <s v="Vital"/>
    <s v="AV"/>
    <s v="CRMNEXT has inbuilt Autoflow business process designer tool that enables users to create stages/ milestones based on status codes for simple or complex, serial or parallel workflows as per the bank's sales process. Any number of status codes can be defined for a process. Based on these status codes , using rule engine, specific alerts and notifications can be configured to track all information of leads from creation to closing. _x000a__x000a_CRMNEXT Autoflow designer allows creation of a comprehensive end to end pre-defined workflow for different sale processes to create new, log (record history), to store and provide the entire information of sale activity history through multiple communication channels such as directly meeting customers, proactive calls for customers or calls from customers, e-mail, fax , internet , record the content of calls._x000a__x000a_CRMNEXT has an inbuilt history feature which stores the history of interaction/events made with the customer in its entire life cycle. The history feature enables you to track the interactions made with customer at a given point in time._x000a_"/>
    <s v="OK"/>
    <m/>
    <m/>
    <m/>
    <x v="1"/>
    <s v="Section 4.5, 4.6, 4.7"/>
    <s v="Sales lead life cycle will be explained in this section and also to track the complete life cycle there will be a History section for it."/>
    <m/>
    <m/>
    <m/>
    <m/>
    <m/>
    <m/>
    <m/>
    <m/>
    <m/>
    <m/>
    <m/>
    <m/>
    <m/>
  </r>
  <r>
    <n v="8"/>
    <s v="Sales Workflow "/>
    <s v="Ability to distribute and assign leads based on rules by sales person."/>
    <s v="Vital"/>
    <s v="AV"/>
    <s v="CRMNEXT has role management feature and features of managing assignment rules. Create Assignment Rules to automate your organization’s lead/deal/opportunity generation and support processes to distribute and assign leads based on predefined rules. Role management ensures that lead distribution and assignment work only as per rules defined by sales person. When incoming leads are imported or generated through a website, CRMNEXT automatically assigns them to users or queues. Each rule consists of multiple rule entries (sales person, team, territory etc.) that specify exactly how the records are assigned. Assignment Rules can be set for Training, Feedback, Campaign, Offer, Quotes, Budget, Expense, Location, Opportunity, Contract, Issue, Requirement, Lead/deal/opportunity, Case, Solution, Warehouse, Order and Procurement etc."/>
    <s v="OK"/>
    <m/>
    <m/>
    <m/>
    <x v="1"/>
    <s v="Section 5.1 (3)"/>
    <s v="Based on the logic defined in this section, the assignment to different departments or Users will be automated here."/>
    <m/>
    <m/>
    <m/>
    <m/>
    <m/>
    <m/>
    <m/>
    <m/>
    <m/>
    <m/>
    <m/>
    <m/>
    <m/>
  </r>
  <r>
    <n v="9"/>
    <s v="Sales Workflow "/>
    <s v="Ability to distribute and assign leads based on rules by sales team."/>
    <s v="Vital"/>
    <s v="AV"/>
    <s v="CRMNEXT has team management feature and features of managing assignment rules. Create Assignment Rules to automate your organization’s lead/deal/opportunity generation and support processes to distribute and assign leads based on predefined rules. Team management ensures that lead distribution and assignment work only as per rules defined by sales team. When incoming leads are imported or generated through a website, CRMNEXT automatically assigns them to users or queues. Each rule consists of multiple rule entries (sales person, team, territory etc.) that specify exactly how the records are assigned. Assignment Rules can be set for Training, Feedback, Campaign, Offer, Quotes, Budget, Expense, Location, Opportunity, Contract, Issue, Requirement, Lead/deal/opportunity, Case, Solution, Warehouse, Order and Procurement etc."/>
    <s v="OK"/>
    <m/>
    <m/>
    <m/>
    <x v="1"/>
    <s v="Section 5.1 (3)"/>
    <s v="Based on the logic defined in this section, the assignment to different departments or Users will be automated here."/>
    <m/>
    <m/>
    <m/>
    <m/>
    <m/>
    <m/>
    <m/>
    <m/>
    <m/>
    <m/>
    <m/>
    <m/>
    <s v="Point 231"/>
  </r>
  <r>
    <n v="10"/>
    <s v="Sales Workflow "/>
    <s v="Ability to distribute and assign leads based on rules by sales territory/Segments."/>
    <s v="Vital"/>
    <s v="AV"/>
    <s v="CRMNEXT has territory management feature and features of managing assignment rules. Create Assignment Rules to automate your organization’s lead/deal/opportunity generation and support processes to distribute and assign leads based on predefined rules. Territory  management ensures that lead distribution and assignment work only as per rules defined by sales team. When incoming leads are imported or generated through a website, CRMNEXT automatically assigns them to users or queues. Each rule consists of multiple rule entries (sales person, team, territory etc.) that specify exactly how the records are assigned. Assignment Rules can be set for Training, Feedback, Campaign, Offer, Quotes, Budget, Expense, Location, Opportunity, Contract, Issue, Requirement, Lead/deal/opportunity, Case, Solution, Warehouse, Order and Procurement etc. CRMNEXT has business rule based segmentation to create customer segments and similar assignments and lead distributions can work accordingly."/>
    <s v="OK"/>
    <m/>
    <m/>
    <m/>
    <x v="1"/>
    <s v="Section 5.1 (3)"/>
    <s v="Based on the logic defined in this section, the assignment to different departments or Users will be automated here."/>
    <m/>
    <m/>
    <m/>
    <m/>
    <m/>
    <m/>
    <m/>
    <m/>
    <m/>
    <m/>
    <m/>
    <m/>
    <m/>
  </r>
  <r>
    <n v="11"/>
    <s v="Sales Workflow "/>
    <s v="Ability to monitor leads to provide automatic alert, escalation or reassignment if the users who own that leads do not take action within a specified time frame."/>
    <s v="Vital"/>
    <s v="AV"/>
    <s v="CRMNEXT provides the features of managing alerts, Managing Business rules, Managing Escalation, managing assignment and re-assignment, managing SLAs. _x000a_Manage Alert Rules is a CRMNEXT Customization tool for ensuring all customer information is as per the organization's requirements and followed-up efficiently. It ensures that proper attention is given to compliance and business strategies. Rules can be created to ensure that all required information is entered for new records and that assistance is available for users to increase sales opportunities_x000a_Manging Business rules helps to define a business process specific to an organization. It helps to incorporate the organizations business process into CRMNEXT. The process being defined can be complex or simple. Various alerts, task can be incorporated within the process._x000a_Escalation Rules transfer Cases, Leads,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_x000a__x000a_Manging Business rules helps to define a business "/>
    <s v="OK"/>
    <m/>
    <m/>
    <m/>
    <x v="1"/>
    <s v="_x000a_Section 6.3"/>
    <s v="Alerts for different status codes for the lead will be displayed on the CRM as well as the Customer communication will be also handled in this section."/>
    <m/>
    <m/>
    <m/>
    <m/>
    <m/>
    <m/>
    <m/>
    <m/>
    <m/>
    <m/>
    <m/>
    <m/>
    <s v="point 232"/>
  </r>
  <r>
    <n v="12"/>
    <s v="Sales Workflow "/>
    <s v="Ability to automatically flag leads if already actioned or for duplicates to allow supervisors to see how many leads were actioned within SLA period."/>
    <s v="Vital"/>
    <s v="AV"/>
    <s v="CRMNEXT has a feature of managing Escalation as well as managing deduplication. _x000a__x000a_Escalation Rules transfer Cases, Leads,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  _x000a__x000a_Deduplication rules can be defined using the toolbox functionality and ensure duplicate leads don't get generated._x000a_Designer Reports can be configured to display the reports providing details of deals actioned within assigned TAT and breached "/>
    <s v="OK"/>
    <s v="What do you mean we actioned? Is it some required operation done on the lead, is it the conversion of the lead? Can you please specify?"/>
    <s v="Actioned means, successfully closed. Yes, it is the lead conversion."/>
    <m/>
    <x v="1"/>
    <s v="_x000a_Section 4.3.4"/>
    <s v="This section the lead to lead dedupe which will cover the scenarios for duplicate leads."/>
    <m/>
    <m/>
    <m/>
    <m/>
    <m/>
    <m/>
    <m/>
    <m/>
    <m/>
    <m/>
    <m/>
    <m/>
    <s v="Point 230"/>
  </r>
  <r>
    <n v="13"/>
    <s v="Sales Workflow "/>
    <s v="Ability to update lead status and probability of win manually or automatically by the sales process"/>
    <s v="Vital"/>
    <s v="AV"/>
    <s v="CRMNEXT provides manually and automatically both functionality to update the deal status and probability of win."/>
    <s v="OK"/>
    <m/>
    <m/>
    <m/>
    <x v="1"/>
    <s v="Section 4.5, 4.6, 4.7"/>
    <s v="Based on the stages in lead life cycle the probability of the lead is maintained for the success of the lead"/>
    <m/>
    <m/>
    <m/>
    <m/>
    <m/>
    <m/>
    <m/>
    <m/>
    <m/>
    <m/>
    <m/>
    <m/>
    <s v="Point 80"/>
  </r>
  <r>
    <n v="14"/>
    <s v="Sales Workflow "/>
    <s v="Ability for the users to know the number of days since the last stage change of a lead"/>
    <s v="Vital"/>
    <s v="AV"/>
    <s v="CRMNEXT has Custom fields configuration capability so that computed fields to know the number of days since last activity on  lead can be known based on certain lead related parameters. Any application form can be designed and configured with built in UI and layout designer and with custom fields which can be computed based on business rules."/>
    <s v="OK"/>
    <m/>
    <m/>
    <m/>
    <x v="1"/>
    <m/>
    <m/>
    <s v="Section 7"/>
    <s v="Escalation of the deals will be handled for the leads which remain at a particular status code of the stage for a certain time._x000a_Ageing will be calculated based on a computed field."/>
    <m/>
    <m/>
    <m/>
    <m/>
    <m/>
    <m/>
    <m/>
    <m/>
    <m/>
    <m/>
    <m/>
  </r>
  <r>
    <n v="15"/>
    <s v="Sales Workflow "/>
    <s v="Ability to update and monitor sales interaction irrespective of the access method such as web or app."/>
    <s v="Vital"/>
    <s v="AV"/>
    <s v="CRMNEXT has an inbuilt history feature which stores the history of interaction/events made with the customer in its entire life cycle. The history feature enables you to track the interactions made with customer at a given point in time. Users with access rights can at any point of time edit the lead/opportunity/account interaction details._x000a__x000a_Configuring page layout means creating pages as per requirements of the role (Sales Managers, etc.). Under Layout various sections like Activity History, Interaction History, etc. can be easily configured with drag and drop functionality. _x000a_"/>
    <s v="OK"/>
    <m/>
    <m/>
    <m/>
    <x v="1"/>
    <m/>
    <m/>
    <s v="Section 5.1"/>
    <s v="The communication or the activities of the RM will be tracked and will be there in the bank CRM."/>
    <m/>
    <m/>
    <m/>
    <m/>
    <m/>
    <m/>
    <m/>
    <m/>
    <m/>
    <m/>
    <m/>
  </r>
  <r>
    <n v="16"/>
    <s v="Sales Workflow "/>
    <s v="Ability to schedule personal visits and phone calls. CRM should support this regular contact with reminders and  calendars"/>
    <s v="Vital"/>
    <s v="AV"/>
    <s v="Yes CRMnext provides ability to create multiple escalations, Reminders, to-do actions, activities, appointments, resolution tasks for all users that would be tracked using Activity Management module and maintained in CRMNEXT. These would be visible to the users in their calendar for easy tracking. Appointments and follow-ups could be scheduled, tasks could be managed and meetings could be coordinated with ease and proper visibility as per role based access to each user using activity tracking. "/>
    <s v="OK"/>
    <m/>
    <m/>
    <m/>
    <x v="1"/>
    <m/>
    <m/>
    <s v="Section 5.1"/>
    <s v="The communication or the activities of the RM will be tracked and will be there in the bank CRM."/>
    <m/>
    <m/>
    <m/>
    <m/>
    <m/>
    <m/>
    <m/>
    <m/>
    <m/>
    <m/>
    <m/>
  </r>
  <r>
    <n v="17"/>
    <s v="Sales Workflow "/>
    <s v="Ability to bulk import data to CRM such as publicly available lists as leads. E.g. Kenya Government NGOs list."/>
    <s v="Vital"/>
    <s v="AV"/>
    <s v="CRMNEXT has inbuilt import mapping functionality that enables users to import data into CRMnext. For this an export file of the information is required in a specific file format. CRMNEXT's import wizard helps to upload data into CRMNEXT. Lead/Opportunity/Account related records can either be created and updated in the application based on their IDs. Data can be imported from Outlook or any other program that can save data in CSV (comma separated values) format, such as Excel._x000a__x000a_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_x000a_1. Batch Import/Export _x000a_2. Message based integration _x000a_3. Web service _x000a_4. File import/Export_x000a__x000a_"/>
    <s v="OK"/>
    <m/>
    <m/>
    <m/>
    <x v="1"/>
    <m/>
    <m/>
    <s v="Section 3.2.1.1"/>
    <s v="Bulk import of the Customers will be available in the format of a csv."/>
    <m/>
    <m/>
    <m/>
    <m/>
    <m/>
    <m/>
    <m/>
    <m/>
    <m/>
    <m/>
    <m/>
  </r>
  <r>
    <n v="18"/>
    <s v="Sales Workflow "/>
    <s v="Ability to capture personal data to enable  the bank to know what the customers’ goals and ambitions are and to actively sell to them based on their “life stage”."/>
    <s v="Vital"/>
    <s v="AV"/>
    <s v="CRMNEXT has the ability to configure Record page layouts. Page layouts can be easily extended to include these fields of information using &quot;Create custom fields&quot; from the UI of application. Configuration has to be done to show what all details are required for customer. No customization is required. _x000a__x000a_CRMNEXT Trinity modeller provides the ability to create models to generate offered basis multiple parameters/criteria. _x000a_These offers generated via the Cross sell Modeler can be displayed as potential products for cross sell to customers on the Customer 360 record._x000a_Workflows for Offer Approval/ Reject can be configured using Auto flow designers to manage end to end offers workflows_x000a_"/>
    <s v="OK"/>
    <s v="Does this requirement just wants to register information as notes or it is required a more structured approach?"/>
    <s v="Such data  ( additional data which are not present in Core Banking) will be structured to facilitate easy analysis and decisoning."/>
    <m/>
    <x v="1"/>
    <s v="Section 4.3"/>
    <s v="On the Customer 360 the offers for the next best product will be available based on the logic provided by the bank in the sectio mentioned here."/>
    <s v="Section 5.1"/>
    <s v="The communication or the activities of the RM will be tracked and will be there in the bank CRM."/>
    <m/>
    <s v="Yes same is catered using the next best product which will be displayed using offers on customer 360"/>
    <m/>
    <m/>
    <m/>
    <m/>
    <m/>
    <m/>
    <m/>
    <m/>
    <m/>
  </r>
  <r>
    <n v="19"/>
    <s v="Sales Workflow "/>
    <s v="Ability for the system to alert and highlight once the expiry date for a meeting or call or expected close date is overdue."/>
    <s v="Vital"/>
    <s v="AV"/>
    <s v="CRMNEXT Alert Management module allows configuration of alerts and reminders for expiry date for a meeting or call or when expected close date is overdue. These alerts can be triggered to customers, internal team as SMS, email notifications. Reports can be configured using report designer to manage and track alerts. _x000a__x000a_CRMNEXT provides the features of managing alerts, Managing Business rules, Managing Escalation, managing assignment and re-assignment, managing SLAs. _x000a__x000a_Manage Alert Rules is a CRMNEXT Customization tool for ensuring all customer information is as per the organization's requirements and followed-up efficiently. It ensures that proper attention is given to compliance and business strategies. Rules can be created to ensure that all required information is entered for new records and that assistance is available for users to increase sales opportunities_x000a_Manging Business rules helps to define a business process specific to an organization. It helps to incorporate the organizations business process into CRMNEXT. The process being defined can be complex or simple. Various alerts, task can be incorporated within the process._x000a_Escalation Rules transfer Cases, Leads,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_x000a_"/>
    <s v="OK"/>
    <m/>
    <m/>
    <m/>
    <x v="1"/>
    <m/>
    <m/>
    <s v="Section 7"/>
    <s v="Escalation of the deals will be handled for the leads which remain at a particular status code of the stage for a certain time."/>
    <m/>
    <m/>
    <m/>
    <m/>
    <s v="RPT002"/>
    <m/>
    <m/>
    <m/>
    <m/>
    <m/>
    <m/>
  </r>
  <r>
    <n v="20"/>
    <s v="Sales Workflow "/>
    <s v="Ability for a staff member to be alerted by email or pop up once a lead has been assigned to them."/>
    <s v="Vital"/>
    <s v="AV"/>
    <s v="CRMNEXT provides the features of managing alerts, Managing Business rules, Managing Escalation, managing assignment and re-assignment, managing SLAs. _x000a__x000a_Manage Alert Rules is a CRMNEXT Customization tool for ensuring all customer information is as per the organization's requirements and followed-up efficiently._x000a__x000a_CRMNEXT assignment rule functionality allows configuration of Routing and assignment of the leads, cases, etc. to users based on parameters in Round-robin distribution or queues for allocation. Load balancing weightage can be defined for users in the queues with holiday settings configuration in case a user is absent."/>
    <s v="OK"/>
    <m/>
    <m/>
    <m/>
    <x v="1"/>
    <m/>
    <m/>
    <m/>
    <m/>
    <m/>
    <m/>
    <m/>
    <m/>
    <m/>
    <m/>
    <m/>
    <m/>
    <m/>
    <m/>
    <s v="Point 233"/>
  </r>
  <r>
    <n v="21"/>
    <s v="Sales Workflow "/>
    <s v="Ability for system to show portfolio of products held/not held by a client. i.e. if we have 10 products/services available to a client and they are using  4 of them, the other 6 should be prompted on screen"/>
    <s v="Vital"/>
    <s v="AV"/>
    <s v="CRMNEXT has a comprehensive customer 360 which encompasses the products /services available to/ held by the customer in the form of a product grid card. It shows the help as well as available products to a customer with offers for which the customer is eligible for. _x000a__x000a_CRMNEXT Trinity modeller provides the ability to create models to generate offers based on multiple parameters/criteria. _x000a_These offers generated via the Cross sell Modeler can be displayed as potential products for cross sell to customers on the Customer 360 record._x000a_Workflows for Offer Approval/ Reject can be configured using Auto flow designers to manage end to end offers workflows_x000a__x000a_"/>
    <s v="OK"/>
    <s v="The objective is based on the costumer segment to show all the products the customer could have indicating the ones that the customer does have?"/>
    <s v="All the products of the banks are grouped into product baskets such as Current, Savings, Time Deposits, Overdrafts. Loans, Credit Cards etc. The objective is to determine and analyse which customer has availed which products and what is the propensity to sell additional products."/>
    <m/>
    <x v="1"/>
    <s v="Section 4.3"/>
    <s v="On the Customer 360 the offers for the next best product will be available based on the logic provided by the bank in the sectio mentioned here."/>
    <m/>
    <m/>
    <s v="6.1.2.2 and 6.2.2.5"/>
    <s v="Same is covered under the products cards wherein all the products help by customer will be shown at one place"/>
    <m/>
    <m/>
    <m/>
    <m/>
    <m/>
    <m/>
    <m/>
    <m/>
    <m/>
  </r>
  <r>
    <n v="22"/>
    <s v="Sales Workflow "/>
    <s v="Ability for the system to track a customer/business through their life stages so as to accurately sell the appropriate products."/>
    <s v="Vital"/>
    <s v="AV"/>
    <s v="CRMNEXT has deal 360 which constitutes lifecycle tracking based on stages/ status codes of the process configured. _x000a__x000a_CRMNEXT provides the card view of the deal life cycle. User can easily identify the stage at which deal is. On clicking at stages of deal all the key relevant information will appear which were captured and also the important information to a specific stage._x000a__x000a_For accurate product selling, CRMNEXT ha Trinity Cross-sell modeler that generates offers based on customer's current product holdings and customer's life stage."/>
    <s v="OK"/>
    <m/>
    <m/>
    <m/>
    <x v="1"/>
    <s v="Section 4.3"/>
    <s v="On the Customer 360 the offers for the next best product will be available based on the logic provided by the bank in the sectio mentioned here."/>
    <m/>
    <m/>
    <m/>
    <m/>
    <m/>
    <m/>
    <m/>
    <m/>
    <m/>
    <m/>
    <m/>
    <m/>
    <m/>
  </r>
  <r>
    <n v="23"/>
    <s v="Sales Workflow "/>
    <s v="Provide sales Leads scoring based on behaviour and demographics "/>
    <s v="Vital"/>
    <s v="AV"/>
    <s v="CRMNEXT has inbuilt business rule engine using which simple lead demographic parameters and metrics based rules can be designed to develop a sales lead scoring system. CRMNEXT can do complex integration with bank's external analytical systems with minimal coding. This enables system to retrieve lead scoring based parameters and metrics based on which leads can be tagged for a particular score value."/>
    <s v="OK"/>
    <m/>
    <m/>
    <m/>
    <x v="1"/>
    <s v="Section 4.3.3"/>
    <s v="This provides the lead rating option, on the basis of which the CSO or the RM will decide the scoring of the lead of weather the lead is hot, warm or cold lead."/>
    <m/>
    <m/>
    <m/>
    <m/>
    <m/>
    <m/>
    <m/>
    <m/>
    <m/>
    <m/>
    <m/>
    <m/>
    <m/>
  </r>
  <r>
    <n v="24"/>
    <s v="Sales Workflow "/>
    <s v="CRM should  provide functionality  for tracking  user follow up"/>
    <s v="Vital"/>
    <s v="AV"/>
    <s v="CRMNEXT has an inbuilt history feature which stores the history of user follow ups/ interactions with the customer in its entire life cycle. The history feature enables you to track the interactions and follow ups made with customer at a given point in time. Users with access rights can at any point of time edit the lead/opportunity/account interaction details._x000a__x000a_Configuring page layout means creating pages as per requirements of the role (Sales Managers, etc.). Under Layout various sections like Activity History, Interaction History, etc. can be easily configured with drag and drop functionality._x000a__x000a_CRMNEXT has inbuilt report designer which can be used to create activity reports to showcase interactions/ follow up data related reports to desired users based on role based access rights._x000a__x000a_ _x000a_"/>
    <s v="OK"/>
    <s v="What do you mean referring to functionality for tracking user follow-up?_x000a_IS it the capability to generate activities for user follow-up, is it reporting? Can you please provide further clarification?"/>
    <s v="A Relationship Manager (RM) should be able to track the follow up activities they are doing with a lead "/>
    <m/>
    <x v="1"/>
    <m/>
    <m/>
    <s v="Section 5.1"/>
    <s v="The communication or the activities of the RM will be tracked and will be there in the bank CRM."/>
    <m/>
    <m/>
    <m/>
    <m/>
    <m/>
    <m/>
    <m/>
    <m/>
    <m/>
    <m/>
    <m/>
  </r>
  <r>
    <n v="25"/>
    <s v="Sales Workflow "/>
    <s v="CRM should  support prioritization of Leads conversion"/>
    <s v="Vital"/>
    <s v="AV"/>
    <s v="CRMNEXT has Autoflow Designer business process tool which can be used to design desired workflows for leads/ cases to incorporate complex business logic. The designer can be used to take advantage of inbuilt business rule engine to configure assignment rules, business enforcement rules and triggers to define prioritizations based on customer segment and other demographic or other parametric informations. "/>
    <s v="OK"/>
    <m/>
    <m/>
    <m/>
    <x v="1"/>
    <s v="Section 4.3.3"/>
    <s v="This provides the lead rating option, on the basis of which the CSO or the RM will decide the scoring of the eading of weather the lead is hot, warm or cold lead. On the basis of this the priority of the lead will be decided."/>
    <m/>
    <m/>
    <m/>
    <m/>
    <m/>
    <m/>
    <m/>
    <m/>
    <m/>
    <m/>
    <m/>
    <m/>
    <s v="Point 224"/>
  </r>
  <r>
    <n v="26"/>
    <s v="Sales Workflow "/>
    <s v="Predictive sales-CRM should be able to push for targeted sales/marketing campaign messages for instance a person buying travel insurance would be a probable candidate for prepaid cards,  a person buying a mortgage would be a target candidate for insurance products"/>
    <s v="Vital"/>
    <s v="AV"/>
    <s v="CRMNEXT provides Autoflow designer and Campaign flow , business process flow and campaign designers to create end to end business processes/ campaigns to realize targeted sales/ marketing campiagns. _x000a__x000a_CRMNEXT Trinity modeller provides the ability to create models to generate offers based on multiple parameters/criteria. _x000a_These predicted offers and products  generated via the Cross sell Modeler can be given as input to the campaign process designed._x000a__x000a_Workflows for Offer Approval/ Reject can be configured using Auto flow designers to manage end to end offers workflows. _x000a__x000a_CRMNEXT has Marketing module in which Mailing lists can be created as well as email and SMS based templates can be created._x000a_These can be used by conditional alerts to send or blast emails and SMS through respective gateways. This is achieved by pattern based Autonoma based integration with respective gateways."/>
    <s v="OK"/>
    <m/>
    <m/>
    <m/>
    <x v="1"/>
    <s v="Section 4.3"/>
    <s v="On the Customer 360 the offers for the next best product will be available based on the logic provided by the bank in the sectio mentioned here."/>
    <m/>
    <m/>
    <m/>
    <s v="Related offers will be shown based on the profile of customer"/>
    <m/>
    <m/>
    <m/>
    <m/>
    <m/>
    <m/>
    <m/>
    <m/>
    <m/>
  </r>
  <r>
    <s v="XB"/>
    <s v="Sales Force Effectiveness(SFE)"/>
    <m/>
    <m/>
    <m/>
    <m/>
    <m/>
    <m/>
    <m/>
    <m/>
    <x v="0"/>
    <m/>
    <m/>
    <m/>
    <m/>
    <m/>
    <m/>
    <m/>
    <m/>
    <m/>
    <m/>
    <m/>
    <m/>
    <m/>
    <m/>
    <m/>
  </r>
  <r>
    <n v="27"/>
    <s v="Sales Force Effectiveness(SFE)"/>
    <s v="Ability to upload existing customer and account list for account planning purposes."/>
    <s v="Vital"/>
    <s v="AV"/>
    <s v="CRMNEXT has Planning module in which account and target plannings can be done. CRMNEXT has inbuilt import mapping functionality that enables users to import existing customer data into CRMNEXT. For this an export file of the information is required in a specific file format. CRMNEXT's import wizard helps to upload data into CRMNEXT."/>
    <s v="OK"/>
    <m/>
    <m/>
    <m/>
    <x v="1"/>
    <m/>
    <m/>
    <m/>
    <m/>
    <m/>
    <m/>
    <m/>
    <m/>
    <m/>
    <m/>
    <s v="T1"/>
    <m/>
    <m/>
    <m/>
    <m/>
  </r>
  <r>
    <n v="28"/>
    <s v="Sales Force Effectiveness(SFE)"/>
    <s v="Ability to create multiple call lists from among existing customer as per account planning"/>
    <s v="Vital"/>
    <s v="AV"/>
    <s v="CRMNEXT has marketing module in which mailing lists and call lists can be defined for existing customers in the database. Campaigns can be designed in the system_x000a_and then be associated with the defined mailing lists and communication templates."/>
    <s v="OK"/>
    <s v="What is intended with creating multiple call lists from existing customers?_x000a_Is it generate exported lists of accounts to contact? _x000a_If so, how are this call lists used and where are the contacts registered?_x000a_Can you please clarify this requirement?"/>
    <s v="This is created from a portfolio of RMs. The CRM system is expected to consume an upload from our BI  then prioritise customers for RMs to call in a period"/>
    <m/>
    <x v="1"/>
    <m/>
    <m/>
    <m/>
    <m/>
    <m/>
    <m/>
    <m/>
    <m/>
    <m/>
    <m/>
    <s v="T53"/>
    <s v="For Business banking and others segment will have 10 calling items in form of appointments."/>
    <m/>
    <m/>
    <m/>
  </r>
  <r>
    <n v="29"/>
    <s v="Sales Force Effectiveness(SFE)"/>
    <s v="Ability to Add or remove a Customer in the weekly Call List "/>
    <s v="Vital"/>
    <s v="AV"/>
    <s v="CRMNEXT has marketing module in which mailing lists and call lists can be defined for existing customers in the database. Campaigns can be designed in the system_x000a_and then be associated with the defined mailing lists and communication templates.  These mailing and call lists can be edited to add or remove a customer at any point of time by a user who has role based access permissions to do so."/>
    <s v="OK"/>
    <m/>
    <m/>
    <m/>
    <x v="1"/>
    <m/>
    <m/>
    <m/>
    <m/>
    <m/>
    <m/>
    <m/>
    <m/>
    <m/>
    <m/>
    <s v="T53"/>
    <s v="For Business banking and others segment will have 10 calling items in form of appointments."/>
    <m/>
    <m/>
    <m/>
  </r>
  <r>
    <n v="30"/>
    <s v="Sales Force Effectiveness(SFE)"/>
    <s v="Ability to annotate the conversations and action points on particular customers or group of customers or segments"/>
    <s v="Vital"/>
    <s v="AV"/>
    <s v="CRMNEXT has a comprehensive customer 360 which encompasses the conversations and action points based on defined parameters for particular customers or segments in the form of an activity stream card. On this activity stream, user can write notes and conversations held with the customer, post replies to ongoing discussions, upload file, share links, create new task &amp; appointments, etc. . It shows the help as well as available products to a customer with offers for which the customer is eligible for."/>
    <s v="OK"/>
    <s v="This Call lists are to be served from within the solution?_x000a_Is it like call activities schedule for contacts?_x000a_How are the calls made, do you use a solution for outbound call?_x000a_What do you mean on annotate conversation for groups and segments?"/>
    <s v="CRM should enable an RM to add comments such as action points and key points noted in a client meeting for a single client or a group of clients. "/>
    <m/>
    <x v="1"/>
    <s v="Sectio 6.4"/>
    <s v="At different stages of lead creation and updation the communication will be sent to the existing Customers for different segments._x000a_Also, there will tasks and appointments for the same."/>
    <m/>
    <m/>
    <m/>
    <m/>
    <m/>
    <m/>
    <m/>
    <m/>
    <m/>
    <m/>
    <m/>
    <m/>
    <m/>
  </r>
  <r>
    <n v="31"/>
    <s v="Sales Force Effectiveness(SFE)"/>
    <s v="Ability to append reminders of actions/notifications before on and past due dates"/>
    <s v="Vital"/>
    <s v="AV"/>
    <s v="CRMNEXT provides feature to set reminders. The reminders are displayed as pop ups for upcoming birthdays and anniversaries. The reminders can occur in advance (according to the number of days specified) before the specific date._x000a_The reminders help to build a good relationship with the customer and to have a long term association._x000a__x000a_CRMNEXT Alert Management module allows configuration of alerts and reminders for renewal date. These alerts can be triggered to customers, internal team as SMS, email notifications. Reports can be configured using report designer to manage and track alerts. "/>
    <s v="OK"/>
    <m/>
    <m/>
    <m/>
    <x v="1"/>
    <s v="Sectio 6.4"/>
    <s v="At different stages of lead creation and updation the communication will be sent to the existing Customers for different segments."/>
    <m/>
    <m/>
    <m/>
    <m/>
    <m/>
    <m/>
    <m/>
    <m/>
    <m/>
    <m/>
    <m/>
    <m/>
    <m/>
  </r>
  <r>
    <n v="32"/>
    <s v="Sales Force Effectiveness(SFE)"/>
    <s v="Ability to navigate through previous call lists weekly Call Lists "/>
    <s v="Vital"/>
    <s v="AV"/>
    <s v="CRMNEXT has marketing module which provides Mailing / Call lists to be configured by the user. Custom views for the created call lists/mailing lists can be created to show customer specific published, unpublished, private, local, etc. call lists."/>
    <s v="OK"/>
    <m/>
    <m/>
    <m/>
    <x v="1"/>
    <m/>
    <m/>
    <s v="Section 5.1"/>
    <s v="Based on the Call list generated from the integration on daily basis the call list will be a task type and will be displayed in the calender of the RM."/>
    <m/>
    <m/>
    <m/>
    <m/>
    <m/>
    <m/>
    <m/>
    <m/>
    <m/>
    <m/>
    <m/>
  </r>
  <r>
    <n v="33"/>
    <s v="Sales Force Effectiveness(SFE)"/>
    <s v="Provide capability for  customer profiling to give a detailed customer view in terms of the range of products the customer has and help identify opportunities for cross sell and upsell as per revenues driven from the customers"/>
    <s v="Vital"/>
    <s v="AV"/>
    <s v="CRMNEXT facilitates 360 degree view of the customer by offering detailed and relevant information in a single place. All information, both from within the CRM (related leads/ requests, related contacts, related service requests, related documents, etc.) as well as from external sources (e.g. financial transactions from core systems, offers from data-warehouse/ data-mart etc.) can be consolidated into a customer 'one-view', or customer 360._x000a__x000a_CRMNEXT provides the user with a  consolidated customer 360 view that presents customer details with highlights of contacts, opportunities, service requests etc. with a single click access to specific 360 views for a detailed view._x000a__x000a_"/>
    <s v="OK"/>
    <m/>
    <m/>
    <m/>
    <x v="1"/>
    <m/>
    <m/>
    <m/>
    <m/>
    <s v="6.1.1.2"/>
    <s v="Covered in customer 360, in detail view complete details of customer demographics, account holding and even transaction details can be fetch from core and displayed."/>
    <m/>
    <m/>
    <m/>
    <m/>
    <m/>
    <m/>
    <m/>
    <m/>
    <m/>
  </r>
  <r>
    <n v="34"/>
    <s v="Sales Force Effectiveness(SFE)"/>
    <s v="Generate live reports on Sales Pipeline Volume and Value_x000a_"/>
    <s v="Vital"/>
    <s v="AV"/>
    <s v="CRMNEXT has inbuilt Report Designer tool that supports both system and custom sales pipeline volume and value based reports. Reports are lists, summaries and analysis of data and records. Role based access ensures that users can only view information on reports for which they are permitted access - these are records for which they have ownership, allowed access or shared by other Users and roles lower in the hierarchy._x000a__x000a_CRMNEXT provides extensive capabilities to create custom dashboards, reports and analytics paths.  Extensive support for drill down linkages, multi-path drill downs is built in and provided for using configuration._x000a_Custom report types allow you to define report criteria through which Users can create and run reports displaying specific data as per a particular role, user or teams requirements. With custom report types, you can allow Users to create "/>
    <s v="OK"/>
    <m/>
    <m/>
    <m/>
    <x v="1"/>
    <m/>
    <m/>
    <m/>
    <m/>
    <m/>
    <m/>
    <m/>
    <m/>
    <s v="RPT010"/>
    <s v="Will genrate on the basis of product, ststaus, created on, ower etc."/>
    <m/>
    <m/>
    <m/>
    <m/>
    <m/>
  </r>
  <r>
    <n v="35"/>
    <s v="Sales Force Effectiveness(SFE)"/>
    <s v="Show  information of all the Customers in terms current products holdings, next best products to sell and options for capturing interactions with the customers  "/>
    <s v="Vital"/>
    <s v="AV"/>
    <s v="CRMNEXT facilitates 360 degree view of the customer by offering detailed and relevant information in a single place. All information, both from within the CRM (related leads/ requests, related contacts, related service requests, related documents, etc.) as well as from external sources (e.g. financial transactions from core systems, offers from data-warehouse/ data-mart etc.) can be consolidated into a customer 'one-view', or customer 360._x000a__x000a_CRMNEXT provides the user with a  consolidated customer 360 view that presents customer details with highlights of contacts, opportunities, service requests etc. with a single click access to specific 360 views for a detailed view._x000a__x000a_"/>
    <s v="OK"/>
    <m/>
    <m/>
    <m/>
    <x v="1"/>
    <s v="Section 4.3"/>
    <s v="Next best product"/>
    <m/>
    <m/>
    <s v="6.1.1.2 and 6.2.1.2"/>
    <s v="Covered under 360 section, there are product holding tab on detail page which list down all the products, Also there is product holding card which showcases all the product the customer is having, There will also be offers available based on customer profile that will be showcased on customer 360. There will also be activities card to capture the Interactions."/>
    <m/>
    <m/>
    <m/>
    <m/>
    <m/>
    <m/>
    <m/>
    <m/>
    <m/>
  </r>
  <r>
    <n v="36"/>
    <s v="Sales Force Effectiveness(SFE)"/>
    <s v="Ability to drill down the customers in terms of RMs, Branches, Regions, segments demographics e.g. age, marital status, sex, location etc. "/>
    <s v="Vital"/>
    <s v="AV"/>
    <s v="CRMNEXT has inbuilt Report Designer tool that supports both system and custom reports on customer data for various roles such as RMs, Branch Managers and can be categorized for various parameters such as branches, regions, revenue, customer segments, demographics, etc. Nth level drill down is possible on all reports with configurable list type and graphical type format views. Reports are lists, summaries and analysis of data and records. Role based access ensures that users can only view information on reports for which they are permitted access - these are records for which they have ownership, allowed access or shared by other Users and roles lower in the hierarchy._x000a__x000a_CRMNEXT provides extensive capabilities to create custom dashboards, reports and analytics paths.  Extensive support for drill down linkages, multi-path drill downs is built in and provided for using configuration._x000a_Custom report types allow you to define report criteria through which Users can create and run reports displaying specific data as per a particular role, user or teams requirements. With custom report types, you can allow Users to create "/>
    <s v="OK"/>
    <m/>
    <m/>
    <m/>
    <x v="1"/>
    <m/>
    <m/>
    <m/>
    <m/>
    <m/>
    <m/>
    <m/>
    <m/>
    <s v="RPT042"/>
    <m/>
    <m/>
    <m/>
    <m/>
    <m/>
    <m/>
  </r>
  <r>
    <n v="37"/>
    <s v="Sales Force Effectiveness(SFE)"/>
    <s v="We also need to provide a report on account statistics (Attached) Debit/credit Turnovers for the last 2 years, number of transactions both debit &amp; credit, average balance in the account"/>
    <s v="Vital"/>
    <s v="AV"/>
    <s v="CRMNEXT has inbuilt Report Designer tool that supports both system and custom reports and can take advantage of the data from Planning module to showcase reports based on Account planning, account statistics, Debit/credit Turnovers for the last 2 years, number of transactions both debit &amp; credit, average balance in the account, target planning, budgets, expenses, etc. based on parameters and filters set for that report. Nth level drill down is possible on all reports with configurable list type and graphical type format views. Role based access ensures that users can only view information on reports for which they are permitted access - these are records for which they have ownership, allowed access or shared by other Users and roles lower in the hierarchy."/>
    <s v="OK"/>
    <m/>
    <m/>
    <m/>
    <x v="1"/>
    <m/>
    <m/>
    <m/>
    <m/>
    <m/>
    <m/>
    <m/>
    <m/>
    <s v="RPT012"/>
    <s v="Will be integrated with VISION and will be fetched from there."/>
    <s v="T36"/>
    <m/>
    <m/>
    <m/>
    <m/>
  </r>
  <r>
    <n v="38"/>
    <s v="Sales Force Effectiveness(SFE)"/>
    <s v="Ability to search for any client so that if a walk-in from another branch so one can get their profile so that one can cross sell to another branch client"/>
    <s v="Vital"/>
    <s v="AV"/>
    <s v="CRMNEXT facilitates 360 degree view of the customer by offering detailed and relevant information in a single place. This customer 360 view is vailable for all customer whose data is avialable in CRM system, no matter from where the system is accessed. All information, both from within the CRM (related leads/ requests, related contacts, related service requests, related documents, products, activity streams, lifecycle stages, etc.) as well as from external sources (e.g. financial transactions from core systems, offers from data-warehouse/ data-mart etc.) can be consolidated into a customer 'one-view', or customer 360._x000a__x000a_CRMNEXT provides the user with a  consolidated customer 360 view that presents customer details with highlights of contacts, opportunities, service requests etc. with a single click access to specific 360 views for a detailed view._x000a__x000a_"/>
    <s v="OK"/>
    <m/>
    <m/>
    <m/>
    <x v="1"/>
    <m/>
    <m/>
    <s v="Section 4.1.2"/>
    <s v="Customer Search for the Customer/Prospect"/>
    <s v="Section 5"/>
    <s v="On the customer 360 of individual banking customer all the details of customer will be present including home branch, using the search customer widget available in quick links, customer can be search"/>
    <m/>
    <m/>
    <m/>
    <m/>
    <m/>
    <m/>
    <m/>
    <m/>
    <m/>
  </r>
  <r>
    <n v="39"/>
    <s v="Sales Force Effectiveness(SFE)"/>
    <s v="Enable creation of product catalogs -facilitate RMs to obtain detailed product information including key features, descriptions,etc "/>
    <s v="Vital"/>
    <s v="AV"/>
    <s v="CRMNEXT’s is a platform with a variety of self-care, self- help and knowledge management capabilities. It provides a central repository for detailed product information including key features, descriptions, all cases, leads, sales, strategy, marketing etc. related knowledge artifacts._x000a__x000a_Following are the knowledge management and self-help features available as part of CRMNEXT platform:_x000a_a. Content Repository_x000a_b. Keyword based content tagging -searchable_x000a_c. Content groups – sales, service, marketing, strategy etc._x000a_d. Open and closed group access_x000a_e. “Solutions” repository for customer service_x000a_"/>
    <s v="OK"/>
    <s v="What kind of products does the existing bank catalogue have?_x000a_How many products?_x000a_How many product families and how are this divided?_x000a_Are there complex products such as bundles and how are these represented?_x000a_Is there a master system of the products available for sale?_x000a_Where are the new products are configured?_x000a_Does the products need to be replicated to different systems?_x000a_Do these products have specific pricing contains and how are these reflected on the systems?"/>
    <s v="What kind of products does the existing bank catalogue have?_x000a_Existing catalogue has all Bank products but we are mainly looking for Transactional accounts, credit card, prepaid cards and insurance products. _x000a__x000a_How many products? _x000a_The main products we are looking to capture are_x000a_20- transactional accounts ( personal and business accounts)_x000a_10 card types ( prepaid, credit and debit )_x000a_10 insurance products_x000a__x000a_How many product families and how are this divided?_x000a_The key products are categorized as follows_x000a_• PERSONAL TRANSACTION ACCOUNTS_x000a_• BUSINESS TRANSACTION ACCOUNTS_x000a_• FOREIGN CURRENCY ACCOUNTS_x000a_• SAVINGS ACCOUNTS_x000a_• DEPOSIT ACCOUNTS_x000a_• Credit Cards_x000a_• Prepaid cards_x000a_• Debit cards_x000a_• Insurance products _x000a__x000a_Are there complex products such as bundles and how are these represented?_x000a_Yes, they are there, they are represented in a format like._x000a_Account X + card Y + Insurance Z = Benefits xxxxxx_x000a__x000a_Is there a master system of the products available for sale?_x000a_No master system but a detailed documents exist._x000a__x000a_Where are the new products are configured?_x000a_Products are mainly configured in 3 systems, _x000a_• Core Banking system_x000a_• Card system_x000a_• Bancassurance system_x000a__x000a_Does the products need to be replicated to different systems?_x000a_No. products are held in their respective host systems_x000a__x000a_Do these products have specific pricing conditions and how are these reflected on the systems?_x000a_Bundled products have specific pricing conditions based on combination of products held._x000a_Only standard pricing is reflected on the system. Concessional pricing is done manually. _x000a_"/>
    <m/>
    <x v="1"/>
    <m/>
    <m/>
    <m/>
    <m/>
    <s v="sectio 6.1.1.2 and 6.2.1.2"/>
    <s v="Product Holding Tab on detail page of Customer 360"/>
    <m/>
    <m/>
    <m/>
    <m/>
    <s v="T133"/>
    <m/>
    <m/>
    <m/>
    <m/>
  </r>
  <r>
    <n v="40"/>
    <s v="Sales Force Effectiveness(SFE)"/>
    <s v="Enable creation of customer centric offers - packaged product bundles "/>
    <s v="Vital"/>
    <s v="AV"/>
    <s v="CRMNEXT Trinity modeller provides the ability to create models to generate offered basis multiple parameters/criteria and bundle complimentary products based on predefined parameters in the system. _x000a_These offers generated via the Cross sell Modeler can be displayed as potential products for cross sell to customers on the Customer 360 record._x000a_Workflows for Offer Approval/ Reject can be configured using Auto flow designers to manage end to end offers workflows"/>
    <s v="OK"/>
    <m/>
    <m/>
    <m/>
    <x v="1"/>
    <s v="_x000a_Section 4.2"/>
    <s v="The product bundling logic is defined in this section which will have the product bundle in the Product Category and the products related to it will be there in the products."/>
    <m/>
    <m/>
    <m/>
    <s v="Same is covered under the next best product"/>
    <m/>
    <m/>
    <m/>
    <m/>
    <m/>
    <m/>
    <m/>
    <m/>
    <m/>
  </r>
  <r>
    <n v="41"/>
    <s v="Sales Force Effectiveness(SFE)"/>
    <s v="Enable creation of personalized product offers based on defined  customer profile"/>
    <s v="Vital"/>
    <s v="AV"/>
    <s v="CRMNEXT Trinity modeller provides the ability to create models to generate offered basis multiple parameters/criteria and bundle complimentary products based on predefined parameters in the system. _x000a_These offers generated via the Cross sell Modeler can be displayed as potential products for cross sell to customers on the Customer 360 record._x000a_Workflows for Offer Approval/ Reject can be configured using Auto flow designers to manage end to end offers workflows"/>
    <s v="OK"/>
    <m/>
    <m/>
    <m/>
    <x v="1"/>
    <s v="Section 4.3"/>
    <s v="On the Customer 360 the offers for the next best product will be available based on the logic provided by the bank in the sectio mentioned here."/>
    <m/>
    <m/>
    <m/>
    <m/>
    <m/>
    <m/>
    <m/>
    <m/>
    <m/>
    <m/>
    <m/>
    <m/>
    <m/>
  </r>
  <r>
    <n v="42"/>
    <s v="Sales Force Effectiveness(SFE)"/>
    <s v="Enable view of missing products within a customer to complete a specific bundle -by combining products from various platforms e.g. Core Banking System, Bancassurance,card systems etc., "/>
    <s v="Vital"/>
    <s v="AV"/>
    <s v="CRMNEXT has its own Integration layer that allows integration options using pattern based Autonoma™ integration. The Integration server enables to do complex integration with core banking systems, Bancassurance systems, card systems with minimal coding to fetch/ import information on missing products within a customer. _x000a__x000a_CRMNEXT has a comprehensive customer 360 which encompasses the products /services available to/ held by/ missing for the customer in the form of a product grid card. It shows the help as well as available products to a customer with offers for which the customer is eligible for. _x000a__x000a_With the variety of integration options available the CRMNEXT Integration server provides us the capability to integrate with ease with legacy to top of the line systems with ease. CRMNEXT It provides the below options to integrate using: _x000a_1. Batch Import/Export _x000a_2. Message based integration _x000a_3. Web service _x000a_4. File import/Export _x000a_5. Web mash-up _x000a_6. Smart link."/>
    <s v="OK"/>
    <m/>
    <m/>
    <m/>
    <x v="1"/>
    <s v="Section 4.3"/>
    <s v="On the Customer 360 the offers for the next best product will be available based on the logic provided by the bank in the sectio mentioned here."/>
    <m/>
    <m/>
    <m/>
    <m/>
    <m/>
    <m/>
    <m/>
    <m/>
    <m/>
    <m/>
    <m/>
    <m/>
    <m/>
  </r>
  <r>
    <n v="43"/>
    <s v="Sales Force Effectiveness(SFE)"/>
    <s v="Ability to capture budgeted sales/ projections and then produce a report/graph of budget against actual sales."/>
    <s v="Vital"/>
    <s v="AV"/>
    <s v="CRMnext has in built Budget and Expenses Module: A Budget helps to plan and manage the amount that needs to be spent on marketing for a particular Campaign, capture budgeted sales/ projections and forecasts. Budgets and expenses mdule also provides information on campaign ROI. This gives more transparency to the system and allows a team to analyze the strategy from time to time. The calculation of the total spending on a Campaign can easily be recorded and reviewed._x000a__x000a_A Budget is related to a Campaign, hence any changes made to it will be updated and reflect in the Campaign's summary. The visibility and flexibility of the Budget makes the Campaign management a much simple and a easier task. _x000a__x000a_CRMNEXT has inbuilt Report Designer tool that supports both system and custom reports and can take advantage of the data from Budgets module to showcase reports based on budgets against actual revenue,  Debit/credit Turnovers for the last 2 years, number of transactions both debit &amp; credit, average balance in the account, target planning, budgets, expenses, etc. based on parameters and filters set for that report. Nth level drill down is possible on all reports with configurable list type and graphical type format views. Role based access ensures that users can only view information on reports for which they are permitted access - these are records for which they have ownership, allowed access or shared by other Users and roles lower in the hierarchy._x000a__x000a__x000a_"/>
    <s v="OK"/>
    <s v="How do you elaborate your budgets in the current solution?"/>
    <s v="Budget reports are generated manually  by Finance department, using BI, manual  account plans and Sales Force Effective  tool"/>
    <m/>
    <x v="1"/>
    <m/>
    <m/>
    <s v="Section 10.2.1"/>
    <s v="Budgets for the existing Customer will be uploaded I the bank CRM via the bank BI tool and will be displayed as a report."/>
    <m/>
    <m/>
    <m/>
    <m/>
    <m/>
    <m/>
    <m/>
    <m/>
    <m/>
    <m/>
    <m/>
  </r>
  <r>
    <n v="44"/>
    <s v="Sales Force Effectiveness(SFE)"/>
    <s v="Generate reports per RM, Branch, Region"/>
    <s v="Vital"/>
    <s v="AV"/>
    <s v="CRMNEXT has inbuilt Report Designer tool that supports both system and custom reports on customer data for various roles such as RMs, Branch Managers and can be categorized for various parameters such as branches, regions, revenue, customer segments, demographics, etc. Nth level drill down is possible on all reports with configurable list type and graphical type format views. Reports are lists, summaries and analysis of data and records. Role based access ensures that users can only view information on reports for which they are permitted access - these are records for which they have ownership, allowed access or shared by other Users and roles lower in the hierarchy._x000a__x000a_CRMNEXT provides extensive capabilities to create custom dashboards, reports and analytics paths.  Extensive support for drill down linkages, multi-path drill downs is built in and provided for using configuration._x000a_Custom report types allow you to define report criteria through which Users can create and run reports displaying specific data as per a particular role, user or teams requirements. With custom report types, you can allow Users to create "/>
    <s v="OK"/>
    <m/>
    <m/>
    <m/>
    <x v="1"/>
    <m/>
    <m/>
    <m/>
    <m/>
    <m/>
    <m/>
    <m/>
    <m/>
    <s v="RPT027"/>
    <m/>
    <m/>
    <m/>
    <m/>
    <m/>
    <m/>
  </r>
  <r>
    <n v="45"/>
    <s v="Sales Force Effectiveness(SFE)"/>
    <s v="Provide for Outlook-like calendar for appointments for  bookings as well as reminders"/>
    <s v="Vital"/>
    <s v="AV"/>
    <s v="Yes CRMNEXT has inbuilt Calendar Management and task management. A user can schedule appointments and follow-ups, manage tasks and coordinate meetings with ease and proper visibility. User and his team can work together on complex issues with clearly defined task ownerships, delegation and accountability.We facilitate outlook integration to manage features such as appointment requests - accept/reject.CRMnext can be synchronized with Outlook, thus allowing users to interact. CRMnext sync enables all contacts, mails, tasks and appointments data to have a two way communication between CRMnext and MS Outlook. Also, emails from Outlook can be converted to activities under their relevant Leads, Contacts, Opportunities or as individual Cases in CRMnext."/>
    <s v="OK"/>
    <m/>
    <m/>
    <m/>
    <x v="1"/>
    <m/>
    <m/>
    <s v="Section 5.1"/>
    <s v="Based on the Call list generated from the integration on daily basis the call list will be a task type and will be displayed in the calender of the RM."/>
    <m/>
    <m/>
    <m/>
    <m/>
    <m/>
    <m/>
    <m/>
    <m/>
    <m/>
    <m/>
    <m/>
  </r>
  <r>
    <n v="46"/>
    <s v="Sales Force Effectiveness(SFE)"/>
    <s v="CRM should Provide a means of capturing Sales opportunities identified in account plans"/>
    <s v="Vital"/>
    <s v="AV"/>
    <s v="CRMnext has very comprehensive deal and opportunity management system. Any new or existing deals and opportunity can be linked to marketing campaigns, Account plans, budgets, expenses, etc. Team can mark activities done for a lead or opportunity. The opportunity can also have related contacts, competitor details etc which will help in pursuing or closing an opportunity."/>
    <s v="OK"/>
    <m/>
    <m/>
    <m/>
    <x v="1"/>
    <m/>
    <m/>
    <s v="Section 4.6.5"/>
    <s v="RM can create Prospects and on those prospects the Deals/Opportunities will be created."/>
    <m/>
    <m/>
    <m/>
    <m/>
    <m/>
    <m/>
    <m/>
    <m/>
    <m/>
    <m/>
    <m/>
  </r>
  <r>
    <n v="47"/>
    <s v="Sales Force Effectiveness(SFE)"/>
    <s v="CRM should provide a portal to customers and third party partners generate forms such as account opening, RTGS/EFT, debit card request etc."/>
    <s v="Vital"/>
    <s v="AV"/>
    <s v="CRMNEXT would integrate with the self servcie portal of the bank to capture relevant information. However, CRMNEXT has a Self Service Portal which allows customers to login into their resopective account and raise service requests such as complaints, feedback, queries, requests."/>
    <s v="OK"/>
    <s v="What Kind of Portal are you mentioning in this requirement?_x000a_What functionalities need to be available?"/>
    <s v="Not Required. We shall provide this functionality through our corporate site."/>
    <s v="Dropped"/>
    <x v="2"/>
    <m/>
    <m/>
    <m/>
    <m/>
    <m/>
    <m/>
    <m/>
    <m/>
    <m/>
    <m/>
    <m/>
    <m/>
    <m/>
    <m/>
    <m/>
  </r>
  <r>
    <n v="48"/>
    <s v="Sales Force Effectiveness(SFE)"/>
    <s v="Ability to upload competitor product information to facilitate comparison with the products of I&amp;M Bank"/>
    <s v="Vital"/>
    <s v="AV"/>
    <s v="CRMNEXT has a comprehensive competitors module that enables a user to capture essential competitive information about competitors such as products, pricing, etc. Such information can be either fed automatically fed in batch mode through integration with bank's external systems or can also be manually fed by autorized users. It is also possible in the competitor module that a user can bucket competition information based on predefined parameters to view filtered content. "/>
    <s v="OK"/>
    <m/>
    <m/>
    <m/>
    <x v="1"/>
    <m/>
    <m/>
    <m/>
    <m/>
    <s v="Section 6.2.1.1"/>
    <s v="Competion section has been created which will be filled by RM, listing down all the competion information"/>
    <m/>
    <m/>
    <m/>
    <m/>
    <m/>
    <m/>
    <m/>
    <m/>
    <m/>
  </r>
  <r>
    <n v="49"/>
    <s v="Sales Force Effectiveness(SFE)"/>
    <s v="CRM should have the ability to disseminate industry information compiled by the bank and sourced from external agencies"/>
    <s v="Vital"/>
    <s v="AV"/>
    <s v="CRMNEXT has Autonoma Integration which lets the system to integrate with bank's external systems, external agencies to fetch industry information. _x000a__x000a_CRMNEXT has Pulse module which is an internal collaboration toolenables users to disseminate industry information both available within system and fetched through integration within the organization to subordinates and other team members."/>
    <s v="OK"/>
    <m/>
    <m/>
    <m/>
    <x v="1"/>
    <s v="Section 4.5.3"/>
    <s v="Based on the field Sector the leads will be differentiated as well"/>
    <m/>
    <m/>
    <m/>
    <m/>
    <m/>
    <m/>
    <m/>
    <m/>
    <m/>
    <m/>
    <m/>
    <m/>
    <m/>
  </r>
  <r>
    <s v="XC"/>
    <s v="Account Planning(Corporate and Institutional Banking)"/>
    <m/>
    <m/>
    <m/>
    <m/>
    <m/>
    <m/>
    <m/>
    <m/>
    <x v="0"/>
    <m/>
    <m/>
    <m/>
    <m/>
    <m/>
    <m/>
    <m/>
    <m/>
    <m/>
    <m/>
    <m/>
    <m/>
    <m/>
    <m/>
    <m/>
  </r>
  <r>
    <n v="50"/>
    <s v="Account Planning (Corporate and Institutional  Banking)"/>
    <s v="The CRM should provide  a 360 degree view of the customer profile including products, balance, transactions and service requests. Data for service request will be sourced from Banks Customer Service database"/>
    <s v="Vital"/>
    <s v="AV"/>
    <s v="CRMNEXT facilitates 360 degree view of the customer by offering detailed and relevant information in a single place. This customer 360 view is vailable for all customer whose data is avialable in CRM system, no matter from where the system is accessed. All information, both from within the CRM (related leads/ requests, related contacts, related service requests, related documents, products, activity streams, lifecycle stages, etc.) as well as from external sources (e.g. financial transactions from core systems, offers from data-warehouse/ data-mart etc.) can be consolidated into a customer 'one-view', or customer 360._x000a__x000a_CRMNEXT provides the user with a  consolidated customer 360 view that presents customer details with highlights of contacts, opportunities, service requests etc. with a single click access to specific 360 views for a detailed view._x000a__x000a_CRMNEXT has its own Integration layer that allows integration options using pattern based Autonoma™ integration. The Integration server enables to do complex integration with systems such as Customer Service Database, core banking systems, Bancassurance systems, card systems with minimal coding to fetch/ import information on missing products within a customer. "/>
    <s v="OK"/>
    <s v="How many sources of information will we have to use to obtain the desired information?_x000a_Are this applications Web based? _x000a_Do this sources provide any type of services our API?"/>
    <s v="Please see section 2.2.1 for details. Some of the applications such as Core Banking are web-based. Where it is not possible to use the web services, we shall provide data extracts/ database links."/>
    <m/>
    <x v="1"/>
    <m/>
    <m/>
    <m/>
    <m/>
    <s v="6.2.1.2 and 6.2.1.6"/>
    <s v="Same is covered in detail tab of customer 360, also the data of other systems will be pulled through integration"/>
    <m/>
    <m/>
    <m/>
    <m/>
    <m/>
    <m/>
    <m/>
    <m/>
    <m/>
  </r>
  <r>
    <n v="51"/>
    <s v="Account Planning (Corporate and Institutional  Banking)"/>
    <s v="CRM should  show information on directors and signatories of the Corporate/ non-individual customer. "/>
    <s v="Vital"/>
    <s v="AV"/>
    <s v="Yes CRMnext has a robust contact management system which presents the contacts for a customer as a contact 360. CRMnext supports capturing details of different types of customers like Individual, Companies, Syndicates etc. Grouping of customer or entities can be done on basis of relationship. Contacts can also be viewed based upon different criteria. The Contact Listing drop down lists the options like All Contacts, My Account Contacts, My personal Contacts etc by which the listing can be viewed as per desired criteria._x000a__x000a_Yes, CRMnext maintains complete relationship hierarchy of a customer. Customer contacts like family members (for retail) and group company (for corporate)._x000a_"/>
    <s v="OK"/>
    <m/>
    <m/>
    <m/>
    <x v="1"/>
    <m/>
    <m/>
    <m/>
    <m/>
    <s v="Section 6.2.1.3"/>
    <s v="Same is covered under the related contacts section of Group banking"/>
    <m/>
    <m/>
    <m/>
    <m/>
    <m/>
    <m/>
    <m/>
    <m/>
    <m/>
  </r>
  <r>
    <n v="52"/>
    <s v="Account Planning (Corporate and Institutional  Banking)"/>
    <s v="CRM should show what products are currently being used by the client and suggest the most appropriate suite of products for upsell /cross sell "/>
    <s v="Vital"/>
    <s v="AV"/>
    <s v="CRMNEXT has a comprehensive customer 360 which encompasses the products /services available to/ held by the customer in the form of a product grid card. It shows the help as well as available products to a customer with offers for which the customer is eligible for. _x000a__x000a_CRMNEXT Trinity modeller provides the ability to create models to generate offers based on multiple parameters/criteria. _x000a_These offers generated via the Cross sell Modeler can be displayed as potential products for cross sell to customers on the Customer 360 record._x000a_Workflows for Offer Approval/ Reject can be configured using Auto flow designers to manage end to end offers workflows_x000a__x000a_"/>
    <s v="OK"/>
    <m/>
    <m/>
    <m/>
    <x v="1"/>
    <s v="Section 4.3"/>
    <s v="On the Customer 360 the offers for the next best product will be available based on the logic provided by the bank in the sectio mentioned here."/>
    <m/>
    <m/>
    <m/>
    <m/>
    <m/>
    <m/>
    <m/>
    <m/>
    <m/>
    <m/>
    <m/>
    <m/>
    <m/>
  </r>
  <r>
    <n v="53"/>
    <s v="Account Planning (Corporate and Institutional  Banking)"/>
    <s v="CRM should generate a profitability report over last calendar year and YTD broken down per product there by giving a clear view of the revenues generated by those products."/>
    <s v="Vital"/>
    <s v="AV"/>
    <s v="CRMNEXT has a catalyst performance modeler which allows target upload, sales planning and achievement tracking. Achievement tracking data will be basis integration with core system. Reports can be provided to track performance vs target analysis. Monetary and Nonmonetary performance modeler can be created using catalyst performance modeler. "/>
    <s v="OK"/>
    <s v="The profitability report indicated is influenced only by the leads and opportunities closed for each product or does it take into consideration transactional information such as commissions and other revenue streams?"/>
    <s v="The profitability report will be for each customer, new and existing. "/>
    <m/>
    <x v="1"/>
    <m/>
    <m/>
    <m/>
    <m/>
    <m/>
    <m/>
    <m/>
    <m/>
    <s v="RPT012"/>
    <s v="This report will be directly fetched from the VISION (BI tool) and will be displayed in the Bank CRM as it is."/>
    <m/>
    <m/>
    <m/>
    <m/>
    <m/>
  </r>
  <r>
    <n v="54"/>
    <s v="Account Planning (Corporate and Institutional  Banking)"/>
    <s v="CRM should  have access to the central database of KYC documents, security documents and credit  dossiers  and give information on  document particulars such as the expiry date , next due date etc. where applicable"/>
    <s v="Desirable "/>
    <s v="AV"/>
    <s v="CRMNEXT has its own Integration layer that allows integration options using pattern based Autonoma™ integration. The Integration server enables to do complex integration with external KYC document databases, credit information systems, core banking systems, Bancassurance systems, card systems with minimal coding to fetch/ import information on expiry date, next due date, etc.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_x000a_1. Batch Import/Export _x000a_2. Message based integration _x000a_3. Web service _x000a_4. File import/Export _x000a_5. Web mash-up _x000a_6. Smart link."/>
    <s v="OK"/>
    <s v="Does I&amp;M Bank have a KYC repository an which is it?_x000a_Does this solution have a Web Interface that can be embedded in the solution?_x000a_Does it provide any APIs or services to query and present this information?"/>
    <s v="This requirement is dropped. The integration will be limited to those specified in section 2.2.1 of the RFP"/>
    <m/>
    <x v="1"/>
    <m/>
    <s v="The acces will be there from the DMS, where the attachments will be uploaded and fetched accordingly."/>
    <m/>
    <m/>
    <m/>
    <m/>
    <m/>
    <m/>
    <m/>
    <m/>
    <m/>
    <m/>
    <m/>
    <m/>
    <n v="117"/>
  </r>
  <r>
    <n v="55"/>
    <s v="Account Planning (Corporate and Institutional  Banking)"/>
    <s v="The system should allow for web based account planning and allow for migration of information from current account plans into the system and adapt to new template which is redesigned to incorporate the features noted below."/>
    <s v="Vital"/>
    <s v="AV"/>
    <s v="CRMNEXT has ability to define an Account Plan with defined targets and objectives such as target account balances, target wallet shares, etc. _x000a__x000a_It is possible to import data into existing or new account planning models through Autonoma integration that allows integration with external systems with minimal coding._x000a__x000a_CRMnext has a very extensible business model. It is very easy to configure new fields and page layouts using a simple UI across objects."/>
    <s v="OK"/>
    <s v="What do your refer to as Account Planning?_x000a_What activities are done and how does the process work?_x000a_What information is considered into account planning that should be migrated for the new system?_x000a_Which information, rules and calculations must the Account Plan provide? _x000a_Which information must the Account Planning contain?_x000a_The Account Plan is associated to the customer and not to the financial accounts, correct?_x000a_"/>
    <s v="An Account Plan is currently an excel spread sheet that  shows basic client information such as who they are, Account revenue information, credit info , their financials, Current and Future Opportunities, wallet size, value chain, meetings held, deals closed, Current deals in progress and on-going/recurring business etc. The account plan is manually completed by the Relationship Manager and operates as a stand-alone document. We then run a macro to generate the pipeline of opportunities and track discussions and deals closed at various stages."/>
    <m/>
    <x v="1"/>
    <m/>
    <m/>
    <s v="Section 10.2.5"/>
    <s v="The Account plan will be fetched from the VISION and will be displayed on the bank CRM, from here the RM will download the csv and will make changes to it and will reupload the account plan."/>
    <m/>
    <m/>
    <m/>
    <m/>
    <m/>
    <m/>
    <s v="T32"/>
    <m/>
    <m/>
    <m/>
    <m/>
  </r>
  <r>
    <n v="56"/>
    <s v="Account Planning (Corporate and Institutional  Banking)"/>
    <s v="CRM  should auto populates the fields such as company information and RM information from (this should be editable for update by the RM and automatically saved). Repeated below"/>
    <s v="Vital"/>
    <s v="AV"/>
    <s v="CRMNEXT has its inbuilt Autonoma  Integration Engine for “two-way” communication between CRM and Core Banking system. This allows for the Core Banking system to be auto-populated by data from CRM and also vice versa. The fields that are editable on CRM and auto-populated  on  Core  Banking are configurable based on bank's business requirements."/>
    <s v="OK"/>
    <m/>
    <m/>
    <m/>
    <x v="1"/>
    <s v="Section 4.5.3"/>
    <s v="The fields for the Existing Bank customers will be auto populated from the customer to the lead creation page of that customer."/>
    <s v="Figure 13-Deal creation initiation"/>
    <s v="The fields for the Existing Bank customers will be auto populated from the customer to the deal creation page of that customer."/>
    <m/>
    <m/>
    <m/>
    <m/>
    <m/>
    <m/>
    <m/>
    <m/>
    <m/>
    <m/>
    <m/>
  </r>
  <r>
    <n v="57"/>
    <s v="Account Planning (Corporate and Institutional  Banking)"/>
    <s v="The system auto populates the fields such as company information and RM information from DMS (this should be editable for update by the RM and automatically saved)."/>
    <s v="Vital"/>
    <s v="AV"/>
    <s v="CRMNEXT has its inbuilt Autonoma  Integration Engine for “two-way” communication between CRM and external document management system. This allows for the Core Banking system to be auto-populated by data from CRM and also vice versa. The fields that are editable on CRM and auto-populated  on  Core  Banking are configurable based on bank's business requirements."/>
    <s v="OK"/>
    <s v="What do you refer to as DMS, is it Dealer Management System?_x000a_Which information should be updated?"/>
    <s v="RM means relationship manager. The integration requirements will be guided by section 2.2.1 of the RFP. There will be no need of integrating with DMS."/>
    <m/>
    <x v="1"/>
    <m/>
    <m/>
    <m/>
    <m/>
    <s v="Section 6.2.1.1"/>
    <s v="Company Overview tab on detail page. The details will be fetched in the form of batch mode."/>
    <m/>
    <m/>
    <m/>
    <m/>
    <m/>
    <m/>
    <m/>
    <m/>
    <m/>
  </r>
  <r>
    <n v="58"/>
    <s v="Account Planning (Corporate and Institutional  Banking)"/>
    <s v="It should auto populate prior calendar year revenue(from the core banking system and Finacle Treasury), lines in place and outstanding amounts (from the core banking system) and even the financial information (from the Loan Origination System )."/>
    <s v="Vital"/>
    <s v="AV"/>
    <s v="CRMNEXT has its inbuilt Autonoma  Integration Engine for “two-way” communication between CRM and core banking / finacle treasury management system. This allows for the Core Banking system and finacle treasury system to be auto-populated by data such as lines in palce and outstanding amounts from CRM and also vice versa. The fields that are editable on CRM and auto-populated  on  Core  Banking are configurable based on bank's business requirements."/>
    <s v="OK"/>
    <s v="This prior revenue information mentioned is to be auto populated for each customer?_x000a_This refers to total amounts, for example it’s the sum of all card revenue, and the sum of all insurances revenue, etc.?_x000a_How is this information organized and which information should be populated?"/>
    <s v="The integration requirements will be limited to section 2.2.1 of the RFP."/>
    <m/>
    <x v="1"/>
    <m/>
    <m/>
    <s v="Section 10.2.4"/>
    <s v="The Actuals will befetched from the VISION and will be displayed on the bank CRM."/>
    <m/>
    <m/>
    <m/>
    <m/>
    <m/>
    <m/>
    <s v="T31"/>
    <m/>
    <m/>
    <m/>
    <m/>
  </r>
  <r>
    <n v="59"/>
    <s v="Account Planning (Corporate and Institutional  Banking)"/>
    <s v="CRM should have a comprehensive industry/nature of business list for better profiling (should be same as in Loan Origination System)"/>
    <s v="Vital"/>
    <s v="AV"/>
    <s v="CRMnext has inbuilt Autonoma Integration Engine that provides ability to integrate with the core banking system to retrieve important listings and informations. The required lists shall be updated by the bank core system._x000a__x000a_CRMnext has ability to display list of industry/ nature of business list and list of all bank services that corporate is subscribed on 360 view of the customer."/>
    <s v="OK"/>
    <m/>
    <m/>
    <m/>
    <x v="1"/>
    <m/>
    <m/>
    <s v="Section 4.3"/>
    <s v="Next best product"/>
    <m/>
    <m/>
    <m/>
    <m/>
    <m/>
    <m/>
    <m/>
    <m/>
    <m/>
    <m/>
    <m/>
  </r>
  <r>
    <n v="60"/>
    <s v="Account Planning (Corporate and Institutional  Banking)"/>
    <s v="Value chain should be refined to include location and contact and classification for (corporate/institutional/SME for business banking) for ease of referral to correct segment"/>
    <s v="Vital"/>
    <s v="AV"/>
    <s v="Yes, CRMnext has ability to maintain value chain constituting relationship hierarchy between corporate / institutional/ SME contacts, location, contact and segment based classification. Group details can be also captured with the contact._x000a__x000a_Information can be structured as joint accounts, corporate relationships for business banking (e.g. to allow the capture of data on a corporate/SME group with child subsidiaries for future target marketing of products and services. You can also tag contacts as &quot;Key Contact&quot; or any specific segments."/>
    <s v="OK"/>
    <s v="What are you referring to when mentioning that value chain must be refined?_x000a_Is it a classification on the Account, like a dropdown with different values?"/>
    <s v="When a lead is identified from the value chain names in the account plan (such as supplier or buyer), the CRM should provide a functionality to create new leads so that the banking services can be extended further to suppliers and buyers of existing customer."/>
    <m/>
    <x v="1"/>
    <m/>
    <m/>
    <m/>
    <m/>
    <s v="Section 6.2.1.3"/>
    <s v="Related Contacts"/>
    <m/>
    <m/>
    <m/>
    <m/>
    <m/>
    <m/>
    <m/>
    <m/>
    <m/>
  </r>
  <r>
    <n v="61"/>
    <s v="Account Planning (Corporate and Institutional  Banking)"/>
    <s v="The wallet sizing portion of the account plan itself should also be further refined to differentiate LCY and FCY facilities; for assets and liabilities, the calculation of margins and potential revenue should be automated where applicable based on input of fees (either as a % or value, p.a. or one off), disbursed amount, tenor, gross lending/deposit rate (finance should be able to update FTPs (Funds Transfer Pricing)  and the plan should retroactively calculate and change margins and corresponding revenues)."/>
    <s v="Vital"/>
    <s v="AV"/>
    <s v="CRMNEXT has inbuilt Account and Target planning modules which give user ability to define an account plan with defined targets and objectives such as target account balances, target wallet shares, etc. Wallet shares can be tagged to differentiate LCY and FCY facilities for assets and liabilities based on custom field values. CRMNEXT has a very extensible business model. It is very easy to configure new fields and page layouts using a simple UI across objects. Customer integrated view includes all the portfolio related information, demographic information, wallet share, products held , activities history, cases history and more etc based on bank's requirement._x000a__x000a_CRMNEXT being an operational CRM will use inbuilt Autonoma Integration engine to integrate with Bank's external BI tool to import computed information on margins and potential revenue applicable based on input of fees (either as a % or value, p.a. or one off), disbursed amount, tenor, gross lending/deposit rate, etc."/>
    <s v="OK"/>
    <s v="Just to be on the same page, when you refer to LCY, is it Local Currency, and FCY, is it Foreign Currency?_x000a_This calculations are done on the core systems and should be presented in the CRM?_x000a_How is the Account Planning for corporate accounts done today?_x000a_What information does the account plan make available?"/>
    <s v="1. Yes, _x000a_2. calculations are done on the account plan,_x000a_ 3. An Account Plan is currently an excel spread sheet that  shows basic client information such as who they are, Account revenue information, credit info , their financials, Current and Future Opportunities, wallet size, value chain, meetings held, deals closed, Current deals in progress and on-going/recurring business etc. The account plan is manually completed by the Relationship Manager and operates as a stand-alone document. We then run a macro to generate the pipeline of opportunities and track discussions and deals closed at various stages."/>
    <m/>
    <x v="1"/>
    <m/>
    <m/>
    <s v="Section 10.2.6"/>
    <s v="The reveue calculation is handled in the bank CRM based on the formulaes provided by the bank for all the products."/>
    <m/>
    <m/>
    <m/>
    <m/>
    <m/>
    <m/>
    <m/>
    <m/>
    <m/>
    <m/>
    <m/>
  </r>
  <r>
    <n v="62"/>
    <s v="Account Planning (Corporate and Institutional  Banking)"/>
    <s v="Once a particular action point is complete in the sales action plan, it can be ticked and removed."/>
    <s v="Vital"/>
    <s v="AV"/>
    <s v="CRMNEXT provides Target Planning module in which users can define target list based on various available parameters for selection which can then be reviewed and used. Once a particular action point is complete in the sales target action plan, it can be tagged as completed using custom field and selected values of those fields._x000a__x000a_Target vs achievement target lists in sales action plan helps track the performance of induvidual, team, dealer on month-to-date basis and also estimate the effort on individual target with ability to mark an action as complete right there and then itself."/>
    <s v="OK"/>
    <m/>
    <m/>
    <m/>
    <x v="1"/>
    <m/>
    <m/>
    <s v="Section 5.1"/>
    <s v="Action Activities can be closed manually by the RM."/>
    <m/>
    <m/>
    <m/>
    <m/>
    <m/>
    <m/>
    <m/>
    <m/>
    <m/>
    <m/>
    <m/>
  </r>
  <r>
    <n v="63"/>
    <s v="Account Planning (Corporate and Institutional  Banking)"/>
    <s v="The plan should also refresh the products identified to automatically remove deals closed at the end/beginning of each year as they would be part of BAU. However, only the RM should be able to delete products identified at any other stage of deal as needed."/>
    <s v="Vital"/>
    <s v="AV"/>
    <s v="CRMNEXT provides offer management module which allows user to add products and bundle them with other products and create offers based on predefined criteria such as customer segments and other such parameters. This is provided by the role management feature of CRMENXT, so that only specific roles such as an RM with access permissions can delete products identified User can decide upon the visibility for the deal to be featured so that beyond the specified time the deal shall become invisible.CRMnext can integrate with BI Tool and refresh he products identified and get all cross sell offers against the customer record. CRMNEXT provides extensive capabilities to determine customer segments and auto intelligence for products. "/>
    <s v="OK"/>
    <m/>
    <s v="Do you mean business as usual when referring to BAU?"/>
    <s v="Dropped"/>
    <x v="2"/>
    <m/>
    <m/>
    <m/>
    <m/>
    <m/>
    <m/>
    <m/>
    <m/>
    <m/>
    <m/>
    <m/>
    <m/>
    <m/>
    <m/>
    <m/>
  </r>
  <r>
    <n v="64"/>
    <s v="Account Planning (Corporate and Institutional  Banking)"/>
    <s v="If a product is declined either by client or bank, RM must give a remark on reasoning."/>
    <s v="Vital"/>
    <s v="AV"/>
    <s v="CRMENXT  provides custom fields to be configured through the toolbox functionality for all major modules. Dependent visibility can be set for custom fields based on values of other fields, for eg. if product is declined by bank or customer, a field shall be visible on the RM's page to capture disposition. Any application form can be designed and configured with built in UI and layout designer and with custom fields disposition can be captured such as product decline. Also values for custom fields can be computed based on business rules."/>
    <s v="OK"/>
    <m/>
    <m/>
    <m/>
    <x v="1"/>
    <s v="Section 4.5, 4.6, 4.7"/>
    <s v="While rejecting there will be a proper comment section where the owner or assigned to will put a remark of why it is rejected."/>
    <s v="section 4.6.5.6"/>
    <s v="While rejecting there will be a proper comment section where the owner or assigned to will put a remark of why it is rejected."/>
    <m/>
    <m/>
    <m/>
    <m/>
    <m/>
    <m/>
    <m/>
    <m/>
    <m/>
    <m/>
    <m/>
  </r>
  <r>
    <n v="65"/>
    <s v="Account Planning (Corporate and Institutional  Banking)"/>
    <s v="Product houses should also have read-only rights to account plans on the system."/>
    <s v="Vital"/>
    <s v="AV"/>
    <s v="CRMNEXT provides role management functionality to give access permissions to users of the system for view, edit, delete and update rights for customer records. CRMNEXT Account planning module has account planning models which can be given access permission restrictions only to specific users."/>
    <s v="OK"/>
    <s v="What do you refer to as Product Houses?_x000a_Which role do they play in the process?"/>
    <s v="Product houses are departments within the bank that are assigned a product e.g. cards department, asset finance department, etc."/>
    <m/>
    <x v="1"/>
    <m/>
    <m/>
    <s v="Section 2.1"/>
    <s v="Defined the Role access parameters."/>
    <m/>
    <m/>
    <m/>
    <m/>
    <m/>
    <m/>
    <m/>
    <m/>
    <m/>
    <m/>
    <m/>
  </r>
  <r>
    <n v="66"/>
    <s v="Account Planning (Corporate and Institutional  Banking)"/>
    <s v="Profile customers in the same industry and provide the RM with suggestions of products to pitch that the client is currently not using (as per the core banking system and FT) but others in that industry are. However, it should also be able recognise that if any products were marked as declined in the account plan it should remove them from the list of suggestions. "/>
    <s v="Vital"/>
    <s v="AV"/>
    <s v="CRMNEXT provides custom views on the landing page of customer module and custom lists on the detail page of the customer to see filtered and bucketed information such as list of customers based on specific industry. Such records are drillable so that upon clicking on a particular customer record the corresponding customer 360 opens up. _x000a__x000a_CRMNEXT Trinity Modeller has the ability to create models to cross-analyze data on several conditions like type of customer, product, income, etc. These models can generate cross sell offers which can be displayed in customer 360  in order to enhance cross-selling of products and services. Trinity modeller also provides the RM with suggestions of products to pitch that the client is currently not using (as per the core banking system and FT). The product suggestions and suggested offers are shown on the product grid card of the respective customer 360 view._x000a__x000a_CRMNEXT Trinity modeller provides the feature to create models basis parameter criteria which generate offers on potentil products / services in accoirdance with the analysis of the customer's demand. These offers generated via the modeller can be displayed as potential products for cross sell to customers on the Customer 360 record."/>
    <s v="OK"/>
    <s v="Do you have an existing data warehouse where you analyse this information in order to obtain that information?_x000a_What do you mean by FT?"/>
    <s v="We have a BI solution but not a Data warehouse. The BI has limited capability of analysis. _x000a__x000a_FT stands for Finacle Treasury "/>
    <m/>
    <x v="1"/>
    <s v="Section 4.3"/>
    <s v="On the Customer 360 the offers for the next best product will be available based on the logic provided by the bank in the sectio mentioned here."/>
    <m/>
    <m/>
    <m/>
    <m/>
    <m/>
    <m/>
    <m/>
    <m/>
    <m/>
    <m/>
    <m/>
    <m/>
    <m/>
  </r>
  <r>
    <n v="67"/>
    <s v="Account Planning (Corporate and Institutional  Banking)"/>
    <s v="CRM should  generate a view of the declined products and remarks from the account plan (unless deleted in the account plan by the RM themselves, in which case the product can now reappear in the suggestion list). "/>
    <s v="Vital"/>
    <s v="AV"/>
    <s v="CRMNEXT provides custom views on the landing page of customer module and custom lists on the detail page of the customer to see filtered and bucketed information such as list of declined products based on specific parameters of the account plan. Such declined products records if deleted may reappear in the product suggestions which hall be picked up by the Trinity Cross Sell Modeller. The records in custom views are drillable so that upon clicking on a particular record the corresponding customer 360 opens up for which or by whom the product was declined. "/>
    <s v="OK"/>
    <m/>
    <m/>
    <m/>
    <x v="1"/>
    <m/>
    <m/>
    <s v="Section 9"/>
    <s v="There will be a view for the declined i.e &quot;Not Intersted&quot; and &quot;Rejected&quot; leads/Deals"/>
    <m/>
    <m/>
    <m/>
    <m/>
    <s v="RPT040"/>
    <m/>
    <m/>
    <m/>
    <m/>
    <m/>
    <m/>
  </r>
  <r>
    <n v="68"/>
    <s v="Account Planning (Corporate and Institutional  Banking)"/>
    <s v="CRM should Identify and prioritize prime value chain opportunities of quality potential clients based on frequent appearance on account plans (e.g. more than 4 appearances) and not matching any names on the database of clients with OPEN accounts on the core banking system and prompt the relevant segment head and RM."/>
    <s v="Vital"/>
    <s v="AV"/>
    <s v="CRMNEXT has inbuilt comprehensive Survey module which can be used to conduct feedbacks from leads / opportunities based on defined criteria. The results of the surveys can be used by the CRMNEXT opportunity module to identify and prioritize prime value chain opportunities. Custom views can be created on the Opportunity landing page to see bucketed information on opportunities based on priority parameters._x000a__x000a_"/>
    <s v="OK"/>
    <m/>
    <m/>
    <m/>
    <x v="1"/>
    <m/>
    <m/>
    <m/>
    <m/>
    <m/>
    <m/>
    <m/>
    <m/>
    <s v="RPT045"/>
    <m/>
    <m/>
    <m/>
    <m/>
    <m/>
    <m/>
  </r>
  <r>
    <n v="69"/>
    <s v="Account Planning (Corporate and Institutional  Banking)"/>
    <s v="CRM should Prompt and diarize in the RM’s calendar the next planned meeting from the dates set in the client coverage portion and any action points for the RM from the dates set in the sales action plan "/>
    <s v="Vital"/>
    <s v="AV"/>
    <s v="Calendar &amp; Task Management: Schedule appointments and follow-ups, manage tasks and coordinate meetings with ease and proper visibility. Work together on complex issues with clearly defined task ownerships, delegation and accountability.Triggers work in background to send notifications, alerts and reminders to prompt RM and diarize in the RM’s calendar the next planned meeting from the dates set in the client coverage portion and any action points for the RM from the dates set in the sales action plan. We facilitate outlook integration to manage features such as appointment requests - accept/reject.CRMnext can be synchronized with Outlook, thus allowing users to interact. CRMnext sync enables all contacts, mails, tasks and appointments data to have a two way communication between CRMnext and MS Outlook. Also, emails from Outlook can be converted to activities under their relevant Leads, Contacts, Opportunities or as individual Cases in CRMnext."/>
    <s v="OK"/>
    <m/>
    <m/>
    <m/>
    <x v="1"/>
    <m/>
    <m/>
    <s v="Section 5.1"/>
    <s v="The RM's Calendar is defined here along with the Activities and Tasks for it."/>
    <m/>
    <m/>
    <m/>
    <m/>
    <m/>
    <m/>
    <m/>
    <m/>
    <m/>
    <m/>
    <m/>
  </r>
  <r>
    <n v="70"/>
    <s v="Account Planning (Corporate and Institutional  Banking)"/>
    <s v="CRM should allow authorised users from Finance and Corporate and Institutional Banking(CIB)  to run the pipeline on account plans and generate a live report providing the value of potential revenue uplift (derived from the now more accurate wallet sizing portion with updated FTPs and corresponding margins, the tenors, disbursed amounts and timing of fees) which can be compared with the YTD profitability (BAU). The reports should be customisable for the industry, segment (Corporate/institutional/business/premium)"/>
    <s v="Vital"/>
    <s v="AV"/>
    <s v="CRMNEXT Report Management module has an inbuilt report designer to create graphical/tabular/matrix reports based on the data available in CRMNEXT database._x000a_CRMNEXT report designer can be used to create reports on potential revenue uplift (derived from the now more accurate wallet sizing portion with updated FTPs and corresponding margins, the tenors, disbursed amounts and timing of fees) which can be compared with the YTD profitability._x000a__x000a_CRMNEXT being an operational CRM can carry out basic rules and analytics activities on the available data and information._x000a_However, for enterprise level analytics, CRMNEXT can be integrated with the external BI/Analytics tools and display_x000a_the fetched information by associating it to different customers at any required screen and stage._x000a__x000a_CRMNEXT Autonoma Integration designer provides the ability to integrate with external systems via batch or webservice to get information about the products, status, etc. "/>
    <s v="OK"/>
    <m/>
    <m/>
    <m/>
    <x v="1"/>
    <m/>
    <m/>
    <s v="Section 2.1"/>
    <s v="Roles defined"/>
    <m/>
    <m/>
    <m/>
    <m/>
    <m/>
    <m/>
    <m/>
    <m/>
    <m/>
    <m/>
    <m/>
  </r>
  <r>
    <n v="71"/>
    <s v="Account Planning (Corporate and Institutional  Banking)"/>
    <s v="System should have facility for capturing Value Chain Business including suppliers, distributors etc. and their contacts"/>
    <s v="Vital"/>
    <s v="AV"/>
    <s v="Yes, CRMnext has ability to maintain value chain constituting suppliers, distributors, relationship hierarchy between corporate / institutional/ SME contacts, location, contact and segment based classification. Group details can be also captured with the contact._x000a__x000a_Information can be structured as joint accounts, corporate relationships for business banking (e.g. to allow the capture of data on a corporate/SME group with child subsidiaries for future target marketing of products and services. You can also tag contacts as &quot;Key Contact&quot; or any specific segments."/>
    <s v="OK"/>
    <m/>
    <m/>
    <m/>
    <x v="1"/>
    <m/>
    <m/>
    <m/>
    <m/>
    <s v="6.2.1.3"/>
    <s v="Same will be handled through related contacts"/>
    <m/>
    <m/>
    <m/>
    <m/>
    <m/>
    <m/>
    <m/>
    <m/>
    <m/>
  </r>
  <r>
    <s v="XD"/>
    <s v="Marketing Workflow Management"/>
    <m/>
    <m/>
    <m/>
    <m/>
    <m/>
    <m/>
    <m/>
    <m/>
    <x v="0"/>
    <m/>
    <m/>
    <m/>
    <m/>
    <m/>
    <m/>
    <m/>
    <m/>
    <m/>
    <m/>
    <m/>
    <m/>
    <m/>
    <m/>
    <m/>
  </r>
  <r>
    <n v="72"/>
    <s v="Marketing Workflow "/>
    <s v="Ability to capture designated fields then to send out targeted campaigns, automated messages for special occasions etc. based on this information. E.g. for a mortgage campaign the system should select Income, Date of Birth, Renting and have Savings as Criteria for Campaign Targets."/>
    <s v="Vital"/>
    <s v="AV"/>
    <s v="Campaign management module of CRMNEXT enables defining and maintaining campaigns, capture designated fields, manage associated budgets and expenses. Static and dynamic target list can be defined to trigger Email, SMS, Event campaigns. These mailing lists could be used for the execution of the campaigns for data available in the CRMNEXT database. Also list data can be import from external system in CSV format and execute campaign._x000a__x000a_Marketing module of CRMNEXT supports execution of campaigns through different channels like phone, letter, email, SMS, fax etc. These could also be tracked to measure their performance using the inbuilt Reporting tool of CRMNEXT. Channels to be used could be specified and defined for every existing campaign. Dialer, email gateway, fax gateway, SMS gateways are assumed to be provided by bank. Integration with the provided gateways will be performed to execute campaign through different channels and so the responses shall be reverted through integration only."/>
    <s v="OK"/>
    <s v="Which entities should be represented to target campaigns?_x000a_Which systems are the source for each entity?"/>
    <s v="From the available mailing list in the system created through data entry or file upload, the system should be able to segment then based on various criteria and send targeted messages._x000a_CRM system should hold the information on each entity ( leads)"/>
    <m/>
    <x v="3"/>
    <m/>
    <m/>
    <m/>
    <m/>
    <m/>
    <m/>
    <n v="5.8"/>
    <s v="The functionality is being achieved using current working in I&amp;M. An an alternative, Yes campaign creator can create the campaign and enter the campaign fields. As discussed, the mailing list can also be handled by CRM. However, looking at existing process Send Blaster/Email Me Form/Turbo SMTP, we recommend to continue with these considering _x000a_1. Send Blaster form design of template is good version_x000a_2. Turbo SMTP provided correct stats of email open and closure_x000a_3. Email Me form provides the process of send an email back on acceptance._x000a_In CRM, we can perform all 3 with below details._x000a_1. Html templates can be created using outof box features or  copy the template from outside system as an attachment into CRM._x000a_2. The CRM will integrate with outlook server to send emails. However,  to get stats it needs to be integrated with other system. In case of Bank, it is Turbo SMPT._x000a_3. If we do not use, Email Me Form then no submit button will be available for customer in email body. However, he can reply to email and we can capture response to email and create the lead."/>
    <m/>
    <m/>
    <m/>
    <m/>
    <m/>
    <m/>
    <m/>
  </r>
  <r>
    <n v="73"/>
    <s v="Marketing Workflow "/>
    <s v="Ability for the system to use marketing intelligence to prompt on potential product types based on customer profile within the system including transactions over a period of time."/>
    <s v="Vital"/>
    <s v="AV"/>
    <s v="CRMNEXT Trinity Modeller has the ability to create marketing intelligence models to prompt on potential product types based on customer segment, profile including transactions over a period of time, cross-analyze data on several conditions like type of customer, product, income, etc. These models can generate cross sell offers which can be displayed in customer 360  in order to enhance cross-selling of products and services._x000a__x000a_CRMNEXT Trinity modeller provides the feature to create models basis parameter criteria which generate offers on potentil products / services in accoirdance with the analysis of the customer's demand. These offers generated via the modeller can be displayed as potential products for cross sell to customers on the Customer 360 record."/>
    <s v="OK"/>
    <m/>
    <m/>
    <m/>
    <x v="1"/>
    <s v="Section 4.3"/>
    <s v="On the Customer 360 the offers for the next best product will be available based on the logic provided by the bank in the sectio mentioned here."/>
    <m/>
    <m/>
    <m/>
    <m/>
    <m/>
    <s v="This feature is provided through next best products. Bank has provided the criteria of next best product on the basis of customer profiling to identify next best product. If you can work along with Fredric on identifying the criteria for Campaign products, then we can it ina logic to arrive next product._x000a_Howevere, remember the financial transactions should not come to CRM from core. The next best product based on transactions should come as recommendation from Vision."/>
    <m/>
    <m/>
    <m/>
    <m/>
    <m/>
    <m/>
    <m/>
  </r>
  <r>
    <n v="74"/>
    <s v="Marketing Workflow "/>
    <s v="Ability to identify correct targets for a given marketing campaign and track the response rate on given campaigns to measure Return on Investment (ROI)"/>
    <s v="Vital"/>
    <s v="AV"/>
    <s v="CRMNEXT Marketing module facilitates creation of customer segmented target lists - static and dynamic to execute sales , campaigns etc._x000a__x000a_The target lists can be parameterized on the basis of following static criteria for current data (but not limitimg to ) available in CRMNEXT:_x000a_- Geographical scope as regions, provinces and localities_x000a_- Geographical scope as rural or urban areas_x000a_- Bank territorial scope as Branch etc._x000a_- Demographic status (age, gender, marital status ..) _x000a_- Demographic status such as income, occupation and education_x000a__x000a_CRMNEXT has Marketing module and Trinity Coss-sell modeller which enable user to process, identify and generate corect targets , Cross-sell offers, Up-Sell Offers and campaigns based Offers, for a given marketing campaign. This would require utilizing data which resides in CRMNEXT or data fetched from core system through integration and data provided by Bank in the form data cube or staging tables in a database. Such data would be derived and processed by the Bank and made available for generating relevant actions on CRMNEXT._x000a__x000a_Survey module of CRMENEXT enables users to get feedbacks and responses on campaigns. The data thus generated can be used by the campaign module based on specific parameters to develop computed fields to calculate response rate. Return on Investment may be computed or fecthed through integration using the inbuilt Autonoma Integration engine. Reports can be generated for this data using the report designer of CRMNEXT._x000a_"/>
    <s v="OK"/>
    <m/>
    <m/>
    <m/>
    <x v="1"/>
    <m/>
    <m/>
    <m/>
    <m/>
    <m/>
    <m/>
    <s v="5.4 ,5.6 and 5.7"/>
    <s v="We can also provide the generation of Target list based on criteria at customer level )as per vendor response). However, transaction information should reside inside Analytcal system and they should feed informatiom to CRM._x000a__x000a_Also, actual tracking of Campaign List along with ROI tracking has been provided in solution approach document."/>
    <m/>
    <m/>
    <m/>
    <m/>
    <m/>
    <m/>
    <m/>
  </r>
  <r>
    <n v="75"/>
    <s v="Marketing Workflow "/>
    <s v="Ability to support segmentation with marketing campaigns using intelligent analytics "/>
    <s v="Vital"/>
    <s v="AV"/>
    <s v="Yes, CRMNEXT has Marketing Module in which users can create and execute campaigns based on different target segments. User can define mailing lists to enhance campaign execution and based on inbuilt rule engine the campaign will get fired for the desired mailing list. Reports can be configured on Real time basis in CRMNEXT through the report designer module. Marketing and Campaign related reports can be created based on segmentation related parameters which allows campaigns to be analyzed. Reports can be used for forecasting and trend analysis also._x000a__x000a_CRMNEXT Autonoma Integration designer provides the ability to integrate with external systems via batch or webservice._x000a__x000a_CRMNEXT can be integrated with external BI/Analytics tools to obtain information_x000a_on categorization, segmentation etc. This could then be configured in the respective related view of the customer or account in_x000a_CRMNEXT."/>
    <s v="OK"/>
    <s v="What do you intend by mentioning intelligent analytics?_x000a_What is required with intelligent Analytics?"/>
    <s v="Dropped"/>
    <m/>
    <x v="2"/>
    <m/>
    <m/>
    <m/>
    <m/>
    <m/>
    <m/>
    <m/>
    <m/>
    <m/>
    <m/>
    <m/>
    <m/>
    <m/>
    <m/>
    <m/>
  </r>
  <r>
    <n v="76"/>
    <s v="Marketing Workflow "/>
    <s v="Ability to create or import target lists from various sources"/>
    <s v="Vital"/>
    <s v="AV"/>
    <s v="CRMNEXT Marketing module facilitates creation of customer segmented target lists - static and dynamic to execute sales , campaigns etc._x000a__x000a_The target lists can be parameterized on the basis of following static criteria for current data (but not limitimg to ) available in CRMNEXT:_x000a_- Geographical scope as regions, provinces and localities_x000a_- Geographical scope as rural or urban areas_x000a_- Bank territorial scope as Branch etc._x000a_- Demographic status (age, gender, marital status ..) _x000a_- Demographic status such as income, occupation and education_x000a__x000a_Segmentation based on time based data will be integrated with BI/Analytical tool using Autonoma Integration engine in CRMNEXT."/>
    <s v="OK"/>
    <s v="How many sources?_x000a_Which information are contained in the target lists?_x000a_Which volume of information?"/>
    <s v="a. List maintained in XLS. _x000a_B. Contact information and segment classification_x000a_c. 500 per month_x000a_"/>
    <m/>
    <x v="3"/>
    <m/>
    <m/>
    <m/>
    <m/>
    <m/>
    <m/>
    <n v="5.4"/>
    <s v="CRM has design capabilities as per Vendor response and the working of the marketing team needs to be moulded as per CRM's out of box functionality available._x000a_However, we decided to use Send Blaster- if functionalities are available at both end then user will get confused when to use CRM and when to use Send Blaster."/>
    <m/>
    <m/>
    <m/>
    <m/>
    <m/>
    <m/>
    <m/>
  </r>
  <r>
    <n v="77"/>
    <s v="Marketing Workflow "/>
    <s v="Ability to set up a campaign once the target list has been created and assign it to the appropriate agents to place outbound phone calls."/>
    <s v="Vital"/>
    <s v="AV"/>
    <s v="CRMNEXT Marketing module can be used to define custom target lists. Business Rule Engine can be configured along with Trinity Cross Sell Modeler to  allow staff to create rules for new campaign and the associated target lists based on business objective._x000a__x000a_CRMNEXT Auto Assignment feaure has the ability to configure assignment rules to manage the task assignment/ reassignment for sales officers by regions / groups/ branches. A work flow can be designed to assign the leads generated through Campaigns and can be auto assigned to the branch. An alert can be defined to notify the branch manager about this lead allocation via email/alert message._x000a__x000a_CRMNEXT Auto-Assignment feature allows creation of auto-assignment rules for assigning appropriate target lists to the agents to place outbound calls. It has the ability to allocate the target lists in round robin basis._x000a__x000a__x000a_"/>
    <s v="OK"/>
    <m/>
    <m/>
    <m/>
    <x v="3"/>
    <m/>
    <m/>
    <m/>
    <m/>
    <m/>
    <m/>
    <s v="5.1.2"/>
    <s v="CRM has design capabilities as per Vendor response and the working of the marketing team needs to be moulded as per CRM's out of box functionality available. However, we decided to use Send Blaster- if functionalities are available at both end then user will get confused when to use CRM and when to use Send Blaster."/>
    <m/>
    <m/>
    <m/>
    <m/>
    <m/>
    <m/>
    <m/>
  </r>
  <r>
    <n v="78"/>
    <s v="Marketing Workflow "/>
    <s v="Ability to group target audiences based upon user defined categories e.g. income, geographical locations, status, position in organisation,  etc."/>
    <s v="Vital"/>
    <s v="AV"/>
    <s v="CRMNEXT Marketing module facilitates grouping of target audiences based upon defined categories, creation of segmented target lists - static and dynamic to execute sales , campaigns etc._x000a__x000a_The target lists can be categorized on the basis of following static criteria for current data (but not limitimg to ) available in CRMNEXT:_x000a_- Geographical scope as regions, provinces and localities_x000a_- Income, geographical locations, status, position in organisation,  etc._x000a_- Geographical scope as rural or urban areas_x000a_- Bank territorial scope as Branch etc._x000a_- Demographic status (age, gender, marital status ..) _x000a_- Demographic status such as income, occupation and education_x000a__x000a_Segmentation based on time based data will be integrated with BI/Analytical tool using Autonoma Integration engine in CRMNEXT."/>
    <s v="OK"/>
    <m/>
    <m/>
    <m/>
    <x v="3"/>
    <m/>
    <m/>
    <m/>
    <m/>
    <m/>
    <m/>
    <n v="5.4"/>
    <s v="CRM has design capabilities as per Vendor response and the working of the marketing team needs to be moulded as per CRM's out of box functionality available._x000a_However, we decided to use Send Blaster- if functionalities are available at both end then user will get confused when to use CRM and when to use Send Blaster."/>
    <m/>
    <m/>
    <m/>
    <m/>
    <m/>
    <m/>
    <m/>
  </r>
  <r>
    <n v="79"/>
    <s v="Marketing Workflow "/>
    <s v="Ability to push communication to our clients for common annual events or business needs such as paying tax bill or insurance. E.g. SME and Corporate customers on paying their taxes through I&amp;M Bank we send out a reminder ahead of their tax due dates."/>
    <s v="Vital"/>
    <s v="AV"/>
    <s v="CRMNEXT has Marketing module in which Call lists, Mailing lists can be created as well as email and SMS based templates can be created for communication purposes. The templates can be customised to include direct field values from account/ brochures/ forms available within the CRMNEXT system. So that when the SMS, email , HTML or print templates are fired using condition based triggers, they auto-populate customer's onformation such as name, address onto the form._x000a__x000a_CRMNEXT supports two-way communication capabilities between the CRM application and MS Outlook application. "/>
    <s v="OK"/>
    <s v="Our perspective is that this requirement is more a process notification than a campaign, is this correct?_x000a_Which states should generate notifications and with which criteria?_x000a_does this item refers to notification messages or should each stage send a new campaign? Can the process be described?"/>
    <s v="We earn a fee when someone (customer/ non-customer) pays a tax bill  through our Bank. We intend to send messages to all in our contacts ( customer/ non-customer) to use our service to pay their taxes. _x000a__x000a_"/>
    <m/>
    <x v="3"/>
    <m/>
    <m/>
    <m/>
    <m/>
    <m/>
    <m/>
    <n v="5.5"/>
    <s v="This is a part of the Mass Customer Communications and can be handled through mass mailing using Campaigns out of box feature. However, we decided to use Send Blaster- it is not included as user will get confused when to use CRM and when to use Send Blaster."/>
    <m/>
    <m/>
    <m/>
    <m/>
    <m/>
    <m/>
    <m/>
  </r>
  <r>
    <n v="80"/>
    <s v="Marketing Workflow "/>
    <s v="Ability to automatically assign the lead to a designate sales managers/team member as per predefined business rules, for reallocation to sales teams."/>
    <s v="Vital"/>
    <s v="AV"/>
    <s v="CRMNEXT assignment rule functionality allows configuration of Routing and assignment of the leads, cases, etc. to users based on parameters in Round-robin distribution or queues for allocation. CRMNEXT has inbuilt business rule engine which allows cretaion of business enforcement rules, assignment rules and triggers to  assign the lead to a designate sales managers/team member as per predefined business rules, for reallocation to sales teams. Load balancing weightage can be defined for users in the queues with holiday settings configuration in case a user is absent._x000a__x000a_If the lead recipient is a user from the bank, then he may create a lead directly using the CRMNEXT system. In case the lead recipient is not a user of the platform then the lead would have to send an email stating his interest directly from his registered email ID. CRMNEXT email syndication shall ensure that that based on specific keywords in the email, a lead shall be triggered to be created in the system. In case the non user of the platform receives email through a non registered email ID, then the lead created through trigger can be sent for rejection or can be processed as per the bank's requirements._x000a_"/>
    <s v="OK"/>
    <m/>
    <m/>
    <m/>
    <x v="1"/>
    <s v="Section 5.1 (3)"/>
    <s v="Defined for different sources"/>
    <m/>
    <m/>
    <m/>
    <m/>
    <m/>
    <s v="Covered in Lead Management"/>
    <m/>
    <m/>
    <m/>
    <m/>
    <m/>
    <m/>
    <m/>
  </r>
  <r>
    <n v="81"/>
    <s v="Marketing Workflow "/>
    <s v="Ability to assign a unique campaign key or identifier for each campaign to track the productivity and conversion ratios from each campaign"/>
    <s v="Vital"/>
    <s v="AV"/>
    <s v="CRMNEXT provides an enterprise bank-wide campaign management tool in order to assign unique campaign key or identifier for each campaign, define reusable campaigns, schedule campaigns, manage campaign resources, track campaign effectiveness, manage campaign types and execute campaigns through the call center, branches, email, web and other channels to specific customer segments or all segments . System  provides campaign effectiveness across various channels. _x000a__x000a_Tracking of productivity and conversion ratios in real-time across various channels using integrated sales and services functionality can be done for Campaigns in CRMNEXT. User can track the responses generated by campaigns by mapping each lead to a campaign based on predefined criteria, business rules and inbuilt mapping features."/>
    <s v="OK"/>
    <m/>
    <m/>
    <m/>
    <x v="1"/>
    <m/>
    <m/>
    <m/>
    <m/>
    <m/>
    <m/>
    <n v="5.6"/>
    <s v="Same is handled using the campaign code which will be unique identifiers for each campaign"/>
    <m/>
    <m/>
    <m/>
    <m/>
    <m/>
    <m/>
    <m/>
  </r>
  <r>
    <n v="82"/>
    <s v="Marketing Workflow "/>
    <s v="Ability to create and execute a multi-channel marketing campaign. This includes but is not limited to the ability to create call/mailing list based upon chosen segmentation criteria."/>
    <s v="Vital"/>
    <s v="AV"/>
    <s v="CRMNEXT provides an enterprise bank-wide campaign management tool in order to define multi-channel campaigns, schedule campaigns, manage campaign resources, track campaign effectiveness, manage campaign types and execute campaigns through the call center, branches, email, web and other channels to specific customer segments or all segments . System  provides campaign effectiveness across various channels. _x000a__x000a_Plan, and manage all campaigns (Direct and Indirect) from one central location. Track response in real-time across various channels using integrated sales and services functionality. Fine-tune your campaign activities based on the number and quality of response they generate."/>
    <s v="OK"/>
    <m/>
    <m/>
    <m/>
    <x v="1"/>
    <m/>
    <m/>
    <m/>
    <m/>
    <m/>
    <m/>
    <n v="5.8"/>
    <s v="Yes the channels can be selected on the basis of campaign type. However, only one channel type will be selected to on the lead."/>
    <m/>
    <m/>
    <m/>
    <m/>
    <m/>
    <m/>
    <m/>
  </r>
  <r>
    <n v="83"/>
    <s v="Marketing Workflow "/>
    <s v="Ability to generate SMS and Email communications in user definable formats. The system should automatically pick up the relevant details from the data maintained in the CRM"/>
    <s v="Vital"/>
    <s v="AV"/>
    <s v="CRMnext provides comprehensive Marketing module which includes campaign management, Budget expanses, Mail blaster and mailing list._x000a__x000a_CRMNEXT has Marketing module in which Call lists, Mailing lists can be created as well as email and SMS based templates can be created. The templates can be customised to include direct field values from account/ brochures/ forms available within the CRMNEXT system. So that when the SMS , email , HTML or print templates are fired using condition based triggers, they auto-populate customer's onformation such as name, address onto the form._x000a__x000a_Mailing Lists can be used by conditional alerts to send or blast emails and SMS through respective gateways. This is achieved by pattern based Autonoma integration with respective gateways."/>
    <s v="OK"/>
    <m/>
    <m/>
    <m/>
    <x v="3"/>
    <m/>
    <m/>
    <m/>
    <m/>
    <m/>
    <m/>
    <n v="5.5"/>
    <s v="This feature can be provided as per vendor response. However, we discussed to keep the Send Blaster functionality ASIS and hence it became redundant."/>
    <m/>
    <m/>
    <m/>
    <m/>
    <m/>
    <m/>
    <m/>
  </r>
  <r>
    <n v="84"/>
    <s v="Marketing Workflow "/>
    <s v="Ability to capture budgets and expenses made on each campaign."/>
    <s v="Vital"/>
    <s v="AV"/>
    <s v="Yes, CRMnext has in built Budget and Expenses Module: A Budget helps to plan and manage the amount that needs to be spent on marketing for a particular Campaign. This gives more transparency to the system and allows a team to analyze the strategy from time to time. The calculation of the total spending on a Campaign can easily be recorded and reviewed._x000a__x000a_A Budget is related to a Campaign, hence any changes made to it will be updated and reflect in the Campaign's summary. The visibility and flexibility of the Budget makes the Campaign management a much simple and a easier task. _x000a__x000a_An Expense or an expenditure is the cost incurred for an item or service, or for a category during the course of the campaign. The Expenses are the cost that are incurred by the business to earn revenues. The Expenses have to be reduced in order to maximize profits. The Expenses Home Page can be used to track the Expenses incurred for a campaign. The amount of Expenses incurred for an operation during a campaign is tracked through this object. All the Expenses incurred can be stored and related to a campaign._x000a_"/>
    <s v="OK"/>
    <m/>
    <m/>
    <m/>
    <x v="1"/>
    <m/>
    <m/>
    <m/>
    <m/>
    <m/>
    <m/>
    <s v="5.2 and 5.3"/>
    <s v="Using the field of Budgeted amount and Total Expense incurred"/>
    <m/>
    <m/>
    <m/>
    <m/>
    <m/>
    <m/>
    <m/>
  </r>
  <r>
    <n v="85"/>
    <s v="Marketing Workflow "/>
    <s v="Ability to associate a marketing list with multiple campaigns or multiple marketing lists per campaign"/>
    <s v="Vital"/>
    <s v="AV"/>
    <s v="Marketing lists for calling can be created in CRMnext. CRMNEXT has Marketing module that allows users to create marketing lists with one to many and many to one mappings to campaigns. Use powerful list management capabilities to segregate leads and contacts based on key features and demographics. Email or export up-to-date lists to partners and agencies, with a single click."/>
    <s v="OK"/>
    <m/>
    <m/>
    <m/>
    <x v="3"/>
    <m/>
    <m/>
    <m/>
    <m/>
    <m/>
    <m/>
    <n v="5.4"/>
    <s v="This feature can be provided as per vendor response. However, we discussed to keep the Send Blaster functionality ASIS and hence it became redundant."/>
    <m/>
    <m/>
    <m/>
    <m/>
    <m/>
    <m/>
    <m/>
  </r>
  <r>
    <n v="86"/>
    <s v="Marketing Workflow "/>
    <s v="Ability to create, maintain and associate sales script with a campaign to guide agents through the interactions with the customers/prospects to ensure quality of calls and guarantee consistent marketing campaign execution"/>
    <s v="Vital"/>
    <s v="AV"/>
    <s v="Call Scripts are for creating pre-defined questions and their linked answers to be executed for CRMnext records when interacting with the related person and can be created by using step by step based UI. They can be executed for Campaigns, Accounts, Cases, Contacts, Leads, Payment, Training, Contract and Opportunities.Assign scores to responses. Provide coaching tips for questions and answers. Auto-generated scoring engine. Call Script responses can update fields on parent record. Criteria based Call Script listing (e.g. show loan-specific script only when the product is an auto-loan). Task and appointment creation at data entry point. Values from existing record will be auto-populated on Call Script through template merge.&quot;_x000a__x000a_CRMNEXT Call Script allow users to design and configure  customer inquiry scripts, the steps of implementing and exchanging information for the service staffs to use in the different service stages:_x000a__x000a_- Customer Verification using which staff can select which value was used to verify the customer with a tick box next to each question and correct answer was provided by customer. _x000a_If the verification is insufficient, the staff is unable to proceed to the next screen_x000a__x000a_- Survey on the services (e.g. inquiry on service needs)_x000a__x000a_- Conversation about the service (e.g. inquiry about the satisfaction for the services)_x000a__x000a_-Answers about service (guide to service which needs to be met)"/>
    <s v="OK"/>
    <m/>
    <m/>
    <m/>
    <x v="1"/>
    <m/>
    <m/>
    <m/>
    <m/>
    <m/>
    <m/>
    <m/>
    <s v="This can be provided on leads while interacting with customer based on status code. Kinldy provide the details on sales coach.Covered in IDR point 234"/>
    <m/>
    <m/>
    <m/>
    <m/>
    <m/>
    <m/>
    <s v="Points 234"/>
  </r>
  <r>
    <n v="87"/>
    <s v="Marketing Workflow "/>
    <s v="Ability to attach sales and marketing documents and other materials associated with the campaign"/>
    <s v="Vital"/>
    <s v="AV"/>
    <s v="CRMNEXT has inbuilt Document Management System (DMS) that enables documents as well as images to be attatched to a customer profile electronically. CRMNEXT has ability to attach sales and marketing documents and other materials associated with the campaign. Document Management System (DMS) in CRMNEXT allows to store documents and link them to a service request record item. These documents can be uploaded by certain specific users, basis their role rights under specific folders, which can further be controlled for their visibility and access rights. Users can either directly upload documents on a record item into DMS or can link an existing document from the DMS/CMS or external system to the record."/>
    <s v="OK"/>
    <m/>
    <m/>
    <m/>
    <x v="1"/>
    <m/>
    <m/>
    <m/>
    <m/>
    <m/>
    <m/>
    <s v="5.1.2.3.e"/>
    <s v="The documents can be attached to campaigns as well as leads based on integration with Bank's DMS system."/>
    <m/>
    <m/>
    <m/>
    <m/>
    <m/>
    <m/>
    <m/>
  </r>
  <r>
    <n v="88"/>
    <s v="Marketing Workflow "/>
    <s v="Ability to use personalized content templates that can be automatically populated with customer/prospect details for bulk marketing execution."/>
    <s v="Vital"/>
    <s v="AV"/>
    <s v="CRMNEXT Template Management has the ability to create customizable SMS templates through SMS merge functionalities for different stages. CRMNEXT Templates possess the ability to customize SMS template in multiple languages._x000a__x000a_CRMNEXT application has an in built Autonoma Integration Engine and External Data Services Engine using which CRMNEXT will be able to connect bulk sms push acount with the service provider (or an aggregator) and then connect using a protocol like SMPP to send SMS to the consumer using any real-time or batch interface like Web services, Message queues, flat file, Tables etc._x000a__x000a_These engines allow us to integrate with the external SMS aggregators via batch/webservice/ESB integration with minimum coding."/>
    <s v="OK"/>
    <m/>
    <m/>
    <m/>
    <x v="3"/>
    <m/>
    <m/>
    <m/>
    <m/>
    <m/>
    <m/>
    <n v="5.5"/>
    <s v="This feature can be provided as per vendor response. However, we discussed to keep the Send Blaster functionality ASIS and hence it became redundant."/>
    <m/>
    <m/>
    <m/>
    <m/>
    <m/>
    <m/>
    <m/>
  </r>
  <r>
    <n v="89"/>
    <s v="Marketing Workflow "/>
    <s v="Ability to automatically update the campaign response code based on  response from the customer on various channels"/>
    <s v="Vital"/>
    <s v="AV"/>
    <s v="Survey module of CRMNEXT is focused towards authorizing the process of development, distribution, and analysis of survey forms. CRMNEXT is capable of maintaining campaign ROI and performance metrics information which can aslo be used to update campaign response codes based on inbuilt business rules and triggers._x000a__x000a_Result of surveys for specific campaigns can be used to update camapign response codes based on feedback from customer on various channels._x000a__x000a_This module is essential for improving communication, supporting decisions, and organizing process management to ensure efficient working environment across the organization. Any product/ service/ customer agenda realetd feedbacks can be taken from desired customers. Desired questions can be added to surveys. These created surveys can be fired through all digital channels such as emails, SMS, online webforms, etc. Users may also send survey link to customers through emails._x000a__x000a_"/>
    <s v="OK"/>
    <m/>
    <m/>
    <m/>
    <x v="1"/>
    <m/>
    <m/>
    <m/>
    <m/>
    <m/>
    <m/>
    <n v="5.6"/>
    <s v="On the basis of responses the leads will be created in the system"/>
    <m/>
    <m/>
    <m/>
    <m/>
    <m/>
    <m/>
    <m/>
  </r>
  <r>
    <n v="90"/>
    <s v="Marketing Workflow "/>
    <s v="Ability to capture customer responses to a given marketing campaign and analyse the campaign response rate, by sales person, sales team, sales territory, sales channel or the entire campaign."/>
    <s v="Vital"/>
    <s v="AV"/>
    <s v="Survey module of CRMNEXT is focused towards authorizing the process of capturing customer responses to a given marketing campaign, development, distribution, and analysis of survey forms. CRMNEXT is capable of maintaining campaign ROI and performance metrics information which can aslo be used to update campaign response codes based on inbuilt business rules and triggers._x000a__x000a_Result of surveys for specific campaigns can be used to update camapaign response rate, codes based on feedback from customer on various channels. Custom views on the campaign landing page can be used to crate custom views to show filetred and bucketed list of information on campaigns based on response rate, sales team, territory, channel, etc. _x000a__x000a_This module is essential for improving communication, supporting decisions, and organizing process management to ensure efficient working environment across the organization. Any product/ service/ customer agenda realetd feedbacks can be taken from desired customers. Desired questions can be added to surveys. These created surveys can be fired through all digital channels such as emails, SMS, online webforms, etc. Users may also send survey link to customers through emails._x000a__x000a_"/>
    <s v="OK"/>
    <s v="What do you en vision has responses to the campaign? Is it opening an email? Calling the contact centre? Replying with a promotion code?_x000a_Can you please specify?"/>
    <s v="The response will be through_x000a_a. Call centre- in which case they will update the response in CRM_x000a_b. through email - in which case should be updated to CRM_x000a_c. through call to RM- in which case the RM should make necessary data input in CRM"/>
    <m/>
    <x v="1"/>
    <m/>
    <m/>
    <m/>
    <m/>
    <m/>
    <m/>
    <n v="5.6"/>
    <s v="Campaign response capturing"/>
    <m/>
    <m/>
    <m/>
    <m/>
    <m/>
    <m/>
    <m/>
  </r>
  <r>
    <n v="91"/>
    <s v="Marketing Workflow "/>
    <s v="Ability to generate SMS or email template messages linked to different stages of sales / campaigns based on requirements  e.g. various  status of the sales process."/>
    <s v="Vital"/>
    <s v="AV"/>
    <s v="CRMNEXT's Template management module allows configuration of Email templates with forward with attachment and mail merge functionalities._x000a__x000a_CRMNEXT enables user to configure HTML type, email type and print templates to be designed as per business requirements. The templates can be triggered to be fired based on specific lifecycle stages of the campaigns/ lead in the respective campaign/lead process. This is done using business enforcement rules which allow users to create event based triggers to perform specific task. These templates can be used in triggered and response emails and support tables, web banners and images."/>
    <s v="OK"/>
    <s v="Our perspective is that this requirement is more a process notification than a campaign, is this correct?_x000a_Which states should generate notifications and with which criteria?_x000a_does this item refers to notification messages or should each stage send a new campaign? Can the process be described?"/>
    <s v="Your understanding is correct. The events for notifications and content of the messages will be provided during the GAP analysis phase."/>
    <m/>
    <x v="1"/>
    <m/>
    <m/>
    <m/>
    <m/>
    <m/>
    <m/>
    <m/>
    <s v="Provided as part of leads module."/>
    <m/>
    <m/>
    <m/>
    <m/>
    <m/>
    <m/>
    <s v="Point 233"/>
  </r>
  <r>
    <n v="92"/>
    <s v="Marketing Workflow "/>
    <s v="Ability to compute the achievement of each sales department (at department and user level) with respect to the target Account opening, product selling  on a defined period e.g. weekly, monthly, quarterly and yearly basis etc."/>
    <s v="Vital"/>
    <s v="AV"/>
    <s v="Bank can get insight into the achievement of each sales department, gauge target vs actual performance using a host of standard or customized reports using simple and easy-to-use report designer tool of CRMNEXT. _x000a__x000a_Sales dashboard could be designed on the basis various sales performance parameters. The inbuilt reporting tool of CRMNEXT can be used to create customized sales reports using its easy to use drag and drop functionality. Activities and targets can be analyzed in their graphical representations based on any defined set of parameters. These could further be configured to be displayed at the home screen of the sales agents._x000a__x000a_Catalyst performance modeler of CRMNEXT helps tracking and storing all the relevant data on targets and achievements. Targets can be uploaded in CRMNEXT which could be used for further planning and performance tracking purposes."/>
    <s v="OK"/>
    <m/>
    <m/>
    <m/>
    <x v="1"/>
    <m/>
    <m/>
    <m/>
    <m/>
    <m/>
    <m/>
    <s v="Provided"/>
    <s v="Provided as a part of report"/>
    <s v="RPT007"/>
    <s v="Achievement Report"/>
    <m/>
    <m/>
    <m/>
    <m/>
    <m/>
  </r>
  <r>
    <n v="93"/>
    <s v="Marketing Workflow "/>
    <s v="Inbound calls – Not IVR related, but where a customer service representative or product representative can be able to engage the customer and find out how they found out about a product that they may be enquiring about. (Which media channel and for the duration of the campaign)"/>
    <s v="Vital"/>
    <s v="AV"/>
    <s v="Yes, CRMNext has the ability to present the 360 view of the customer to a desginated user once the incoming call, incoming SMS, incoming email arrives in the system. This is integrated with banking core system and with CTI integration providing detailed customer 360 view in Retail and Corporate 360 view sections where customer service representative or product representative can engage the customer and find out how they found out about a product that they may be enquiring about including media channel related information._x000a__x000a_Email and SMS based integration and syndication allows user to capture vaious customer related information in desired preconfigured forms_x000a__x000a_CRMNext has the ability to integrate with the banking core system and with CTI integration the customer's answers can be logged and captured in specific custom fields._x000a__x000a_CRMNext has the ability to register results on the CRM system and to conduct tele-marketing and tele-sales activities with the help of inbuilt CTI integration module which allows tele-sellers to induldge in their desginated activities."/>
    <s v="OK"/>
    <m/>
    <m/>
    <m/>
    <x v="1"/>
    <m/>
    <m/>
    <m/>
    <m/>
    <m/>
    <m/>
    <s v="Provided"/>
    <s v="On the basis of customer interaction the source can be captured on lead"/>
    <m/>
    <m/>
    <m/>
    <m/>
    <m/>
    <m/>
    <m/>
  </r>
  <r>
    <n v="94"/>
    <s v="Marketing Workflow "/>
    <s v=" Inbound emails – To be able to track emails enquiries covering the campaign and how a customer found out about a product that they are enquiring about. (Which media channel and for the duration of the campaign)"/>
    <s v="Vital"/>
    <s v="AV"/>
    <s v="Yes, CRMNext has the ability to present the 360 view of the customer to a desginated user once the incoming call, incoming SMS, incoming email arrives in the system. This is integrated with banking core system and with CTI integration providing detailed customer 360 view in Retail and Corporate 360 view sections where customer service representative or product representative can engage the customer and find out how they found out about a product that they may be enquiring about including media channel related information._x000a__x000a_Email and SMS based integration and syndication allows user to capture vaious customer related information in desired preconfigured forms_x000a__x000a_CRMNext has the ability to integrate with the banking core system and with CTI integration the customer's answers can be logged and captured in specific custom fields._x000a__x000a_CRMNext has the ability to register results on the CRM system and to conduct tele-marketing and tele-sales activities with the help of inbuilt CTI integration module which allows tele-sellers to induldge in their desginated activities."/>
    <s v="OK"/>
    <m/>
    <m/>
    <m/>
    <x v="1"/>
    <m/>
    <m/>
    <m/>
    <m/>
    <m/>
    <m/>
    <n v="5.6"/>
    <s v="Campaign response capturing"/>
    <m/>
    <m/>
    <m/>
    <m/>
    <m/>
    <m/>
    <m/>
  </r>
  <r>
    <n v="95"/>
    <s v="Marketing Workflow "/>
    <s v="Walk ins enquiries - To be able to track how a customer found out about a product. (Which media channel and for the duration of the campaign). "/>
    <s v="Vital"/>
    <s v="AV"/>
    <s v="Yes, CRMnext can capture customer response related to branch walk-ins, how a customer found out about a product, follow up and marketing activities. This can be achieved through 'log a call' functionality. The parameters to capture the customer responses can be defined as per requirements."/>
    <s v="OK"/>
    <m/>
    <m/>
    <m/>
    <x v="1"/>
    <m/>
    <m/>
    <m/>
    <m/>
    <m/>
    <m/>
    <n v="5.6"/>
    <s v="This is captured in lead module where in the lead source will be selected accordingly"/>
    <m/>
    <m/>
    <m/>
    <m/>
    <m/>
    <m/>
    <m/>
  </r>
  <r>
    <n v="96"/>
    <s v="Marketing Workflow "/>
    <s v="Ability to manage campaign  in a single window — across email, social, SMS, events, and direct mail. "/>
    <s v="Vital"/>
    <s v="AV"/>
    <s v="Yes,CRMnext support the multi channel campaign execution. Campaigns can be launched from various channels likeoutbound phone, Email, SMS, fax etc."/>
    <s v="OK"/>
    <s v="What do you intend with managing a campaign in the same window, is it execute one campaign for multiple channels?"/>
    <s v="Dropped"/>
    <m/>
    <x v="2"/>
    <m/>
    <m/>
    <m/>
    <m/>
    <m/>
    <m/>
    <m/>
    <m/>
    <m/>
    <m/>
    <m/>
    <m/>
    <m/>
    <m/>
    <m/>
  </r>
  <r>
    <s v="XE"/>
    <s v="Social Media"/>
    <m/>
    <m/>
    <m/>
    <m/>
    <m/>
    <m/>
    <m/>
    <m/>
    <x v="0"/>
    <m/>
    <m/>
    <m/>
    <m/>
    <m/>
    <m/>
    <m/>
    <m/>
    <m/>
    <m/>
    <m/>
    <m/>
    <m/>
    <m/>
    <m/>
  </r>
  <r>
    <n v="97"/>
    <s v="Social Media"/>
    <s v="CRM should enable customers to submit their requests to support sales and marketing teams through the website and other online interfaces e.g. Facebook, Twitter, Linkeln and other digital platforms"/>
    <s v="Vital"/>
    <s v="AV"/>
    <s v="CRMNEXT is integrated with the most popular social networks in existence today - Twitter, Facebook and Google+. It offers immense capabilities to capture information and conversations from these networks. This real time information can be used to convert conversations to leads/cases or provide response back to social media with click of a button. CRMNEXT enables customers to submit their requests to support sales and marketing teams through the website and other online interfaces e.g. Facebook, Twitter, etc. Also, Social CRM is a great marketing tool providing valuable feedback from contacts or groups and by making forecasting easier and more accurate. CRMNEXT also allows Administrators to create interfaces which show real time information - Profiles, Mutual Friends occupation, location, education infoormation, posts etc. "/>
    <s v="OK"/>
    <s v="When referring website, you are referring to the existing banking site?_x000a_The requests referred on this requirement are related to service requests?_x000a_From what we can see on the RFP there is no service customer component, so how does this add up to the requests to support teams?"/>
    <s v="The requirement is restricted to Sales and marketing to the extent that if a request/ comment is posted in the social media for any product, a lead should be generated and assigned to a RM."/>
    <s v="Dropped"/>
    <x v="2"/>
    <m/>
    <m/>
    <m/>
    <m/>
    <m/>
    <m/>
    <m/>
    <m/>
    <m/>
    <m/>
    <m/>
    <m/>
    <m/>
    <m/>
    <m/>
  </r>
  <r>
    <n v="98"/>
    <s v="Social Media"/>
    <s v="Social Media Integration - CRM should integrate with social media platforms to  provide social  media  monitoring,  queuing,  and  workflow  to  organize  customer posts on social media networks and deliver them to the social media agents and generate sales leads cross sell and upsell opportunities to sales teams and RMs"/>
    <s v="Vital"/>
    <s v="AV"/>
    <s v="CRMNEXT is integrated with the most popular social networks in existence today - Twitter, Facebook and Google+. It offers immense capabilities to capture information and conversations from these networks. This real time information can be used to convert conversations to leads/cases or provide response back to social media with click of a button. Also, Social CRM is a great marketing tool providing valuable feedback from contacts or groups and by making forecasting easier and more accurate. CRMNEXT also allows Administrators to create interfaces which show real time information - Profiles, Mutual Friends occupation, location, education infoormation, posts etc. _x000a__x000a_CRMNEXT assignment rule functionality allows configuration of Routing and assignment of the leads, cases, etc. to users based on parameters in Round-robin distribution or queues for allocation. CRMRNEXT has inbuilt rule engine, in which rules can be created for routing and stopping request processing based on predefined parameters or field level values. Load balancing weightage can be defined for users in the queues with holiday settings configuration in case a user is on leave/ absent. Similar events can be triggered for faxes received from customers."/>
    <s v="OK"/>
    <m/>
    <m/>
    <s v="Dropped"/>
    <x v="2"/>
    <m/>
    <m/>
    <m/>
    <m/>
    <m/>
    <m/>
    <m/>
    <m/>
    <m/>
    <m/>
    <m/>
    <m/>
    <m/>
    <m/>
    <m/>
  </r>
  <r>
    <n v="99"/>
    <s v="Social Media"/>
    <s v="Leads generation  through  bank website and other online portals"/>
    <s v="Vital"/>
    <s v="AV"/>
    <s v="CRMENXT shall provide a webform where specific lead generation related information can be captured. CRMNEXT provides online webforms for users not using crmnext platform. Leads generation  through  bank website and other online portals will be as a webpage provided as a link on their native interface. User defined triggers can ensure lead creation in the system._x000a__x000a_All the relevant fields on the webpage shall be mapped onto specific fields on CRMNEXT system page layouts to capture all the important information. This sis possible by CRMNEXT Autonoma Integration through web API based integration. The webpage shall hose relevant fields to capture customers details and details of the case. _x000a_"/>
    <s v="OK"/>
    <m/>
    <m/>
    <s v="Dropped"/>
    <x v="2"/>
    <m/>
    <m/>
    <m/>
    <m/>
    <m/>
    <m/>
    <m/>
    <m/>
    <m/>
    <m/>
    <m/>
    <m/>
    <m/>
    <m/>
    <m/>
  </r>
  <r>
    <n v="100"/>
    <s v="Social Media"/>
    <s v="Ability to integrate with Social Networks for Listening/Analysis"/>
    <s v="Vital"/>
    <s v="AV"/>
    <s v="CRMNEXT is integrated with the most_x000a_popular social networks in existence today - Twitter, Facebook and Google+. It offers immense capabilities to capture information and conversations from these networks. This real time information can be used to categorize and create leads/cases with click of a button. Also, Social CRM is a great marketing tool providing valuable feedback_x000a_from contacts or groups and by making forecasting easier and more accurate._x000a_CRMNEXT also allows Administrators to create interfaces which show real time information - Profiles, Mutual Friends etc."/>
    <s v="OK"/>
    <m/>
    <m/>
    <s v="Dropped"/>
    <x v="2"/>
    <m/>
    <m/>
    <m/>
    <m/>
    <m/>
    <m/>
    <m/>
    <m/>
    <m/>
    <m/>
    <m/>
    <m/>
    <m/>
    <m/>
    <m/>
  </r>
  <r>
    <n v="101"/>
    <s v="Social Media"/>
    <s v="Ability to monitor and respond to customers on Various Social Networks (Facebook, Twitter, Linkedin, Instagram, Youtube, Google +)"/>
    <s v="Vital"/>
    <s v="AV"/>
    <s v="CRMNEXT is integrated with the most popular social networks in existence today - Twitter, Facebook and Google+. It offers immense capabilities to capture information and conversations from these networks. This real time information can be used to convert conversations to leads/cases or provide response back to social media with click of a button. Also, Social CRM is a great marketing tool providing valuable feedback from contacts or groups and by making forecasting easier and more accurate. CRMNEXT also allows Administrators to create interfaces which show real time information - Profiles, Mutual Friends occupation, location, education infoormation, posts etc. "/>
    <s v="OK"/>
    <m/>
    <m/>
    <s v="Dropped"/>
    <x v="2"/>
    <m/>
    <m/>
    <m/>
    <m/>
    <m/>
    <m/>
    <m/>
    <m/>
    <m/>
    <m/>
    <m/>
    <m/>
    <m/>
    <m/>
    <m/>
  </r>
  <r>
    <n v="102"/>
    <s v="Social Media"/>
    <s v="Ability to tag various incoming content and filter out content based on tags"/>
    <s v="Vital"/>
    <s v="AV"/>
    <s v="CRMNEXT provides Social module in which all the incoming content from social streams for various customers can  be tagged, meaning that based specific keywords or tag words or page names, content of that social stream on the social 360 view shall get pipulated."/>
    <s v="OK"/>
    <m/>
    <m/>
    <s v="Dropped"/>
    <x v="2"/>
    <m/>
    <m/>
    <m/>
    <m/>
    <m/>
    <m/>
    <m/>
    <m/>
    <m/>
    <m/>
    <m/>
    <m/>
    <m/>
    <m/>
    <m/>
  </r>
  <r>
    <n v="103"/>
    <s v="Social Media"/>
    <s v="Ability to post content to Social Networks and monitor the interaction with that posts."/>
    <s v="Vital"/>
    <s v="AV"/>
    <s v="CRMNEXT is integrated with the most popular social networks in existence today - Twitter, Facebook and Google+. Users can post content to Social Networks and monitor the interaction with that posts. It offers immense capabilities to capture information and conversations from these networks. This real time information can be used to convert conversations to leads/cases or provide response back to social media with click of a button. Also, Social CRM is a great marketing tool providing valuable feedback from contacts or groups and by making forecasting easier and more accurate. CRMNEXT also allows Administrators to create interfaces which show real time information - Profiles, Mutual Friends occupation, location, education infoormation, posts etc. "/>
    <s v="OK"/>
    <m/>
    <m/>
    <s v="Dropped"/>
    <x v="2"/>
    <m/>
    <m/>
    <m/>
    <m/>
    <m/>
    <m/>
    <m/>
    <m/>
    <m/>
    <m/>
    <m/>
    <m/>
    <m/>
    <m/>
    <m/>
  </r>
  <r>
    <n v="104"/>
    <s v="Social Media"/>
    <s v="Ability to analyse customer interaction and analyse behaviours."/>
    <s v="Vital"/>
    <s v="AV"/>
    <s v="CRMENXT has inbuilt Report designer module to project analysis on customer interactions based on the Activity module of CRMNEXT. CRMNEXT support all the channel. Customer interaction history can be captured from all the channels like Call centre, Branch, email, SMS, website, social networking sites etc. Customer’s layouts can be configured with ‘source’ to capture the source of the interaction. _x000a__x000a_CRMNEXT has an inbuilt history feature which stores the history of interaction/events made with the customer in its entire life cycle. The history feature enables you to track the interactions made with customer at a given point in time._x000a__x000a_Reports can be configured using the Report designer tool to showcase customer behaviour. All data pertaining to the customer behavoiur shall be provided by bank's external system through integration using the inbuilt Autonoma Integration engine."/>
    <s v="OK"/>
    <m/>
    <m/>
    <s v="Dropped"/>
    <x v="2"/>
    <m/>
    <m/>
    <m/>
    <m/>
    <m/>
    <m/>
    <m/>
    <m/>
    <m/>
    <m/>
    <m/>
    <m/>
    <m/>
    <m/>
    <m/>
  </r>
  <r>
    <n v="105"/>
    <s v="Social Media"/>
    <s v="Ability to create work flows and automations for incoming content. "/>
    <s v="Vital"/>
    <s v="AV"/>
    <s v="CRMNEXT workflow management function enables users to design simple and complex, serial or parallel business process flows along with ability to configure business enfoorcement rules, assignment rules, triggers, decision engines to design the flow as per bank's requirements.  Business processes can be modelled for various modules like leads, accounts,cases, etc. depending upon the bank's process flows. Inbuilt process designers tools of CRMNEXT_x000a_like BPM, Autoflow, Screenflow would enable the bank users to create and_x000a_design these flows for complex as well as simple processes using easy to use_x000a_flowchart based UI with drag and drop functionalities."/>
    <s v="OK"/>
    <s v="What kind of workflows an automation do you envision and see as required?"/>
    <s v="Dropped"/>
    <s v="Dropped"/>
    <x v="2"/>
    <m/>
    <m/>
    <m/>
    <m/>
    <m/>
    <m/>
    <m/>
    <m/>
    <m/>
    <m/>
    <m/>
    <m/>
    <m/>
    <m/>
    <m/>
  </r>
  <r>
    <n v="106"/>
    <s v="Social Media"/>
    <s v="Ability to  schedule, moderate, manage and measure posts you create on your Facebook Page, Twitter stream, and Google+ stream."/>
    <s v="Vital"/>
    <s v="AV"/>
    <s v="CRMNEXT will integrate with the social analytics system of the bank to schedule, moderate, manage and measure posts you create on your Facebook Page, Twitter stream, and Google+ stream."/>
    <s v="OK"/>
    <m/>
    <m/>
    <s v="Dropped"/>
    <x v="2"/>
    <m/>
    <m/>
    <m/>
    <m/>
    <m/>
    <m/>
    <m/>
    <m/>
    <m/>
    <m/>
    <m/>
    <m/>
    <m/>
    <m/>
    <m/>
  </r>
  <r>
    <n v="107"/>
    <s v="Social Media"/>
    <s v="Ability Create And Schedule Posts to various channels. "/>
    <s v="Vital"/>
    <s v="AV"/>
    <s v="CRMNEXT will integrate with the social analytics system of the bank to Create And Schedule Posts to various channels."/>
    <s v="OK"/>
    <m/>
    <m/>
    <s v="Dropped"/>
    <x v="2"/>
    <m/>
    <m/>
    <m/>
    <m/>
    <m/>
    <m/>
    <m/>
    <m/>
    <m/>
    <m/>
    <m/>
    <m/>
    <m/>
    <m/>
    <m/>
  </r>
  <r>
    <n v="108"/>
    <s v="Social Media"/>
    <s v="Ability to tag sentiments (Positive, Neutral, Negative) to incoming content"/>
    <s v="Vital"/>
    <s v="AV"/>
    <s v="CRMNEXT will integrate with the social analytics system of the bank to tag sentiments to incoming content."/>
    <s v="OK"/>
    <m/>
    <m/>
    <s v="Dropped"/>
    <x v="2"/>
    <m/>
    <m/>
    <m/>
    <m/>
    <m/>
    <m/>
    <m/>
    <m/>
    <m/>
    <m/>
    <m/>
    <m/>
    <m/>
    <m/>
    <m/>
  </r>
  <r>
    <n v="109"/>
    <s v="Social Media"/>
    <s v="Ability to send SMS in one click to Social Customers "/>
    <s v="Vital"/>
    <s v="AV"/>
    <s v="CRMNEXT Alert Management module allows configuration of alerts and notifications. These alerts can be triggered to customers, internal team as SMS, email notifications. Using the inbuilt business rule engine, triggers and business enforcement rules can be configured so that SMS can be sent based on customer segments such as social customers, social categories, etc. Custom action buttons can be configured to send preconfigured SMS templates. CRMNEXT has Autonoma Integration engine which can integrate with SMS gateways to send mass SMSs to target social customers. Reports can be configured using report designer to manage and track alerts. CRMNEXT has inbuilt email blaster for sending the mass mailers. Alerts can be configured to inform customers for the key events.  SMS can also be sent to the target customers. Based on predefined alert rules in the alert rule engine SMS/email can automatically be sent to customer informing them their IDs have expired."/>
    <s v="OK"/>
    <m/>
    <m/>
    <s v="Dropped"/>
    <x v="2"/>
    <m/>
    <m/>
    <m/>
    <m/>
    <m/>
    <m/>
    <m/>
    <m/>
    <m/>
    <m/>
    <m/>
    <m/>
    <m/>
    <m/>
    <m/>
  </r>
  <r>
    <n v="110"/>
    <s v="Social Media"/>
    <s v="Ability to approve/reject responses and outgoing content for Social Media"/>
    <s v="Vital"/>
    <s v="AV"/>
    <s v="CRMNEXT has role management feature wich gives access permission only to specific roles or users for view, edit, approve and delete rights for social media interactions and posts._x000a__x000a_CRMNEXT has inbuilt rule engine to configure business enforcement rules, triggers, decision engines to automate approvals and rejection processes for social media streams. "/>
    <s v="OK"/>
    <m/>
    <m/>
    <s v="Dropped"/>
    <x v="2"/>
    <m/>
    <m/>
    <m/>
    <m/>
    <m/>
    <m/>
    <m/>
    <m/>
    <m/>
    <m/>
    <m/>
    <m/>
    <m/>
    <m/>
    <m/>
  </r>
  <r>
    <n v="111"/>
    <s v="Social Media"/>
    <s v="Ability to view agent(Social media staff) performance"/>
    <s v="Vital"/>
    <s v="AV"/>
    <s v="Bank can get insight into the performance of social media staff/agent, gauge target vs actual performance using a host of standard or customized reports using simple and easy-to-use report designer tool of CRMNEXT. _x000a__x000a_Social media dashboards could be designed on the basis various social media agents performance parameters. The inbuilt reporting tool of CRMNEXT can be used to create customized social media agent reports using its easy to use drag and drop functionality. Activities and targets can be analyzed in their graphical representations based on any defined set of parameters. These could further be configured to be displayed at the home screen of the sales agents._x000a__x000a_Catalyst performance modeler of CRMNEXT helps tracking and storing all the relevant data on targets and achievements. Targets can be uploaded in CRMNEXT which could be used for further planning and performance tracking purposes."/>
    <s v="OK"/>
    <m/>
    <m/>
    <s v="Dropped"/>
    <x v="2"/>
    <m/>
    <m/>
    <m/>
    <m/>
    <m/>
    <m/>
    <m/>
    <m/>
    <m/>
    <m/>
    <m/>
    <m/>
    <m/>
    <m/>
    <m/>
  </r>
  <r>
    <n v="112"/>
    <s v="Social Media"/>
    <s v="Ability to view and analyse social channel performance"/>
    <s v="Vital"/>
    <s v="AV"/>
    <s v="Bank can get insight into the performance of social channels such as Twitter, Google Plus, Facebook, etc, gauge target vs actual performance using a host of standard or customized reports using simple and easy-to-use report designer tool of CRMNEXT. _x000a__x000a_Social media dashboards could be designed on the basis various social channel performance parameters. The inbuilt reporting tool of CRMNEXT can be used to create customized sales reports using its easy to use drag and drop functionality. Activities and targets can be analyzed in their graphical representations based on any defined set of parameters. These could further be configured to be displayed at the home screen of the sales agents._x000a__x000a_Catalyst performance modeler of CRMNEXT helps tracking and storing all the relevant data on targets and achievements. Targets can be uploaded in CRMNEXT which could be used for further planning and performance tracking purposes."/>
    <s v="OK"/>
    <m/>
    <m/>
    <s v="Dropped"/>
    <x v="2"/>
    <m/>
    <m/>
    <m/>
    <m/>
    <m/>
    <m/>
    <m/>
    <m/>
    <m/>
    <m/>
    <m/>
    <m/>
    <m/>
    <m/>
    <m/>
  </r>
  <r>
    <n v="113"/>
    <s v="Social Media"/>
    <s v="Ability to access Social System via a mobile application on the go"/>
    <s v="Vital"/>
    <s v="AV"/>
    <s v="Social CRM can be accessed through the mobile version of the CRMNEXT application. Application can be accessed through popular mobile browers."/>
    <s v="OK"/>
    <m/>
    <m/>
    <s v="Dropped"/>
    <x v="2"/>
    <m/>
    <m/>
    <m/>
    <m/>
    <m/>
    <m/>
    <m/>
    <m/>
    <m/>
    <m/>
    <m/>
    <m/>
    <m/>
    <m/>
    <m/>
  </r>
  <r>
    <n v="114"/>
    <s v="Social Media"/>
    <s v="Ability to show a full conversation history between customer and Bank from various sources e.g. Email, Social etc."/>
    <s v="Vital"/>
    <s v="AV"/>
    <s v="CRMNEXT has an inbuilt history feature which stores the history of interaction/events made with the customer in its entire life cycle.  Customer interaction history is maintained in the activity management tab on the detail page The history feature enables you to track the interactions made with customer at a given point in time. Users with access rights can at any point of time edit the lead/opportunity/account interaction details._x000a__x000a_CRMnext maintains audit trail through the History tab on each record details displays the various changes and modifications that have been made on each record. Names of Users who modified the each record details are displayed with related details of time and date.This also includes Escalation History displays important information related to each record like escalated on, elapsed time and assigned to. Also keeps a track of user who has created , and last modified and last viewed the records ."/>
    <s v="OK"/>
    <m/>
    <m/>
    <s v="Dropped"/>
    <x v="2"/>
    <m/>
    <m/>
    <m/>
    <m/>
    <m/>
    <m/>
    <m/>
    <m/>
    <m/>
    <m/>
    <m/>
    <m/>
    <m/>
    <m/>
    <m/>
  </r>
  <r>
    <n v="115"/>
    <s v="Social Media"/>
    <s v="Ability to add internal notes, clip boards (pre approved responses) within the Social Media system. "/>
    <s v="Vital"/>
    <s v="CU"/>
    <s v="CRMNEXT will integrate with the social analytics system of the bank to retrieve and add internal notes, clip boards (pre approved responses) within the Social Media system. "/>
    <s v="OK"/>
    <m/>
    <m/>
    <s v="Dropped"/>
    <x v="2"/>
    <m/>
    <m/>
    <m/>
    <m/>
    <m/>
    <m/>
    <m/>
    <m/>
    <m/>
    <m/>
    <m/>
    <m/>
    <m/>
    <m/>
    <m/>
  </r>
  <r>
    <n v="116"/>
    <s v="Social Media"/>
    <s v="Ability to Manage Social Content  - Easily manage your social content through a library of ready-to-publish messages and creative assets for teams to share."/>
    <s v="Vital"/>
    <s v="CU"/>
    <s v="CRMNEXT will integrate with the social analytics system of the bank to retrieve information on social content management. The library of ready to publish messages and creative assets for teams shall be retrieved through integration."/>
    <s v="OK"/>
    <m/>
    <m/>
    <s v="Dropped"/>
    <x v="2"/>
    <m/>
    <m/>
    <m/>
    <m/>
    <m/>
    <m/>
    <m/>
    <m/>
    <m/>
    <m/>
    <m/>
    <m/>
    <m/>
    <m/>
    <m/>
  </r>
  <r>
    <n v="117"/>
    <s v="Social Media"/>
    <s v="Ability to engage with the right Audience - Target our posts and share content with our customers based on location, language, and demographic details."/>
    <s v="Vital"/>
    <s v="CU"/>
    <s v="CRMNEXT will integrate with the social analytics system of the bank to deliver social posts to target audience and share relevant content with customers based on various relevant parameters."/>
    <s v="OK"/>
    <m/>
    <m/>
    <s v="Dropped"/>
    <x v="2"/>
    <m/>
    <m/>
    <m/>
    <m/>
    <m/>
    <m/>
    <m/>
    <m/>
    <m/>
    <m/>
    <m/>
    <m/>
    <m/>
    <m/>
    <m/>
  </r>
  <r>
    <n v="118"/>
    <s v="Social Media"/>
    <s v="Approval Process- Designate team leaders to approve outgoing content, so our team’s social media posts align with our goals and brand strategy."/>
    <s v="Vital"/>
    <s v="AV"/>
    <s v="CRMNEXT has role management feature wich gives access permission only to specific roles or users for view, edit, approve and delete rights for social media interactions and posts._x000a__x000a_CRMNEXT has inbuilt rule engine to configure business enforcement rules, triggers, decision engines to automate approvals and rejection processes for social media streams. "/>
    <s v="OK"/>
    <m/>
    <m/>
    <s v="Dropped"/>
    <x v="2"/>
    <m/>
    <m/>
    <m/>
    <m/>
    <m/>
    <m/>
    <m/>
    <m/>
    <m/>
    <m/>
    <m/>
    <m/>
    <m/>
    <m/>
    <m/>
  </r>
  <r>
    <n v="119"/>
    <s v="Social Media"/>
    <s v=" Ability to bulk upload Social Content/Messages and schedule content to automatically post at optimal times so our social presence stays active even when we are not."/>
    <s v="Vital"/>
    <s v="AV"/>
    <s v="This feature is available as part of future roadmap."/>
    <s v="OK"/>
    <m/>
    <m/>
    <s v="Dropped"/>
    <x v="2"/>
    <m/>
    <m/>
    <m/>
    <m/>
    <m/>
    <m/>
    <m/>
    <m/>
    <m/>
    <m/>
    <m/>
    <m/>
    <m/>
    <m/>
    <m/>
  </r>
  <r>
    <n v="120"/>
    <s v="Social Media"/>
    <s v="Ability to set alerts and reminders to revert back to customers or respond to pending issues"/>
    <s v="Vital"/>
    <s v="AV"/>
    <s v="CRMNEXT provides feature to set alerts and reminders to revert back to customers or respond to pending issues. These can be configured in the toolbox section of all major CRM modules. The reminders can be displayed as pop ups for upcoming birthdays and anniversaries. The reminders can be scheduled to occur in advance (according to the number of days specified) before the specific date. Reminders help to build a good relationship with the customer and to have a long term association._x000a__x000a_CRMNEXT Alert Management module allows configuration of alerts and notifications. These alerts can be triggered to customers, internal team as SMS, email notifications. Reports can be configured using report designer to manage and track alerts. CRMNEXT has inbuilt email blaster for sending the mass mailers. Alerts can be configured to inform customers for the key events.  SMS can also be sent to the target customers. Based on predefined alert rules in the alert rule engine SMS/email can automatically be sent to customer informing them their IDs have expired._x000a__x000a_CRMnext provides ability to send out alerts to the customers with any information through different channels like email, SMS. These could be set either for some request like document update or even for the marketing purposes."/>
    <s v="OK"/>
    <m/>
    <m/>
    <s v="Dropped"/>
    <x v="2"/>
    <m/>
    <m/>
    <m/>
    <m/>
    <m/>
    <m/>
    <m/>
    <m/>
    <m/>
    <m/>
    <m/>
    <m/>
    <m/>
    <m/>
    <m/>
  </r>
  <r>
    <n v="121"/>
    <s v="Social Media"/>
    <s v="Ability to track the impact of negative situations turned positive resolution with sentiment conversion metrics"/>
    <s v="Vital"/>
    <s v="AV"/>
    <s v="CRMNEXT will integrate with the social analytics system of the bank to to track the impact of negative situations turned positive resolution with sentiment conversion metrics. Impact related parameters and sentiment conversion metrics shall be retrieved from bank's social analytics system using integration capabilities. _x000a__x000a_CRMNEXT has inbuilt report designer to create social media related reports on resolution metrics and sentiment conversion metrics."/>
    <s v="OK"/>
    <m/>
    <m/>
    <s v="Dropped"/>
    <x v="2"/>
    <m/>
    <m/>
    <m/>
    <m/>
    <m/>
    <m/>
    <m/>
    <m/>
    <m/>
    <m/>
    <m/>
    <m/>
    <m/>
    <m/>
    <m/>
  </r>
  <r>
    <n v="122"/>
    <s v="Social Media"/>
    <s v="Get single view of customers with all related details displayed (Linkage with Social Media handle to Banks core system)"/>
    <s v="Vital"/>
    <s v="AV"/>
    <s v="CRMNEXT facilitates a single 360 degree view of the customer by offering detailed and relevant information in a single place. All information, both from within the CRM such as social media linkage handles to bank core system, (related leads/ requests, related contacts, related service requests, related documents, etc) as well as from external sources (e.g. financial transactions from core systems, offers from data-warehouse/ data-mart etc) can be consolidated into a customer 'one-view', or customer 360. _x000a_Account Sharing rules can be configured to share Customer 360 information of one or more customers among the various subsytems of customers (RB / LC / SME / CB / FI ..) for a group of sales staffs that they can exploit and sell products together."/>
    <s v="OK"/>
    <s v="This requirement is to send customer information regarding social information to the Core System?_x000a_What information will be store in the Core System regarding this requirement?_x000a_Is there a web service available to send this information?"/>
    <s v="Dropped"/>
    <s v="Dropped"/>
    <x v="2"/>
    <m/>
    <m/>
    <m/>
    <m/>
    <m/>
    <m/>
    <m/>
    <m/>
    <m/>
    <m/>
    <m/>
    <m/>
    <m/>
    <m/>
    <m/>
  </r>
  <r>
    <n v="123"/>
    <s v="Social Media"/>
    <s v="Ability to integrate with queries raised, leads received through website"/>
    <s v="Vital"/>
    <s v="AV"/>
    <s v="CRMENXT shall provide a webform where specific lead generation or case generation related information can be captured. CRMNEXT provides online webforms for users not using crmnext platform. Leads generation  through  bank website and other online portals will be as a webpage provided as a link on their native interface. User defined triggers can ensure lead creation in the system._x000a__x000a_All the relevant fields on the webpage shall be mapped onto specific fields on CRMNEXT system page layouts to capture all the important information. This sis possible by CRMNEXT Autonoma Integration through web API based integration. The webpage shall hose relevant fields to capture customers details and details of the case. _x000a_"/>
    <s v="OK"/>
    <m/>
    <m/>
    <s v="Dropped"/>
    <x v="2"/>
    <m/>
    <m/>
    <m/>
    <m/>
    <m/>
    <m/>
    <m/>
    <m/>
    <m/>
    <m/>
    <m/>
    <m/>
    <m/>
    <m/>
    <m/>
  </r>
  <r>
    <n v="124"/>
    <s v="Social Media"/>
    <s v="Ability to refer to knowledge base for new recruits- view historic response on similar issues"/>
    <s v="Vital"/>
    <s v="AV"/>
    <s v="CRMNEXT’s is a platform with a variety of self-care, self- help and knowledge management capabilities. It provides a central repository for detailed product information including key features, descriptions, all cases, leads, sales, strategy, marketing etc. related knowledge artifacts._x000a__x000a_Following are the knowledge management and self-help features available as part of CRMNEXT platform:_x000a_a. Content Repository_x000a_b. Keyword based content tagging -searchable_x000a_c. Content groups – sales, service, marketing, strategy etc._x000a_d. Open and closed group access_x000a_e. “Solutions” repository for customer service_x000a__x000a_CRMNEXT has its own Integration layer that allows integration options using pattern based Autonoma™ integration. The Integration server can also be used to do complex integration with external knowledgebase._x000a_"/>
    <s v="OK"/>
    <s v="Are you referring to old posts or is it a knowledge base repository?"/>
    <s v="Dropped"/>
    <s v="Dropped"/>
    <x v="2"/>
    <m/>
    <m/>
    <m/>
    <m/>
    <m/>
    <m/>
    <m/>
    <m/>
    <m/>
    <m/>
    <m/>
    <m/>
    <m/>
    <m/>
    <m/>
  </r>
  <r>
    <n v="125"/>
    <s v="Social Media"/>
    <s v="Ability to offer instant alert during possible crisis e.g., number of messages in an hour, number of messages on one single topic etc."/>
    <s v="Vital"/>
    <s v="AV"/>
    <s v="CRMNEXT provides feature to set alerts and reminders to revert back to customers or respond to pending issues. These can be configured in the toolbox section of all major CRM modules. The reminders can be displayed as pop ups for upcoming birthdays and anniversaries. The reminders can be scheduled to occur in advance (according to the number of days specified) before the specific date. Reminders help to build a good relationship with the customer and to have a long term association._x000a__x000a_CRMNEXT Alert Management module allows configuration of alerts and notifications. These alerts can be triggered to customers, internal team as SMS, email notifications. Reports can be configured using report designer to manage and track alerts. CRMNEXT has inbuilt email blaster for sending the mass mailers. Alerts can be configured to inform customers for the key events.  SMS can also be sent to the target customers. Based on predefined alert rules in the alert rule engine SMS/email can automatically be sent to customer informing them their IDs have expired._x000a__x000a_CRMnext provides ability to send out alerts to the customers with any information through different channels like email, SMS. These could be set either for some request like document update or even for the marketing purposes."/>
    <s v="OK"/>
    <m/>
    <m/>
    <s v="Dropped"/>
    <x v="2"/>
    <m/>
    <m/>
    <m/>
    <m/>
    <m/>
    <m/>
    <m/>
    <m/>
    <m/>
    <m/>
    <m/>
    <m/>
    <m/>
    <m/>
    <m/>
  </r>
  <r>
    <n v="126"/>
    <s v="Social Media"/>
    <s v="Ability to integrate with website live chat"/>
    <s v="Vital"/>
    <s v="AV"/>
    <s v="CRMNEXT can integrate with bank's external live chat system. This is made possible with CRMNEXT's Autonoma Integration engine that enables the system to do complex integration with minimal coding efforts. "/>
    <s v="OK"/>
    <s v="Which Website live Chat is Used?_x000a_Does it provide APIs for integration?"/>
    <s v="We are currently not using Chat for Sales and Marketing. We would like to explore best possible approach and seek Vendor's views on this."/>
    <s v="Dropped"/>
    <x v="2"/>
    <m/>
    <m/>
    <m/>
    <m/>
    <m/>
    <m/>
    <m/>
    <m/>
    <m/>
    <m/>
    <m/>
    <m/>
    <m/>
    <m/>
    <m/>
  </r>
  <r>
    <s v="XF"/>
    <s v="Integrated view of Customer"/>
    <m/>
    <m/>
    <m/>
    <m/>
    <m/>
    <m/>
    <m/>
    <m/>
    <x v="0"/>
    <m/>
    <m/>
    <m/>
    <m/>
    <m/>
    <m/>
    <m/>
    <m/>
    <m/>
    <m/>
    <m/>
    <m/>
    <m/>
    <m/>
    <m/>
  </r>
  <r>
    <n v="127"/>
    <s v="Integrated view of Customer"/>
    <s v="CRM should  provide  Business Intelligence (BI) features that can accurately monitor and measure sales and marketing activities, lead generation and conversions "/>
    <s v="Vital"/>
    <s v="AV"/>
    <s v="CRMNEXT provides an enterprise wide sales automation solution that provides a unified sales and marketing experience across all channels. Marketing and Campaign management module lets users to execute campaigns, plan, and manage all campaigns (Direct and Indirect) from one central location while sales module lets users to create and track leads, accounts and associated case related data. Users can thus generate data on sales and marketing activities, lead generation and conversions. Users can track response in real-time across various channels using integrated sales and services functionality. Fine-tune your campaign activities based on the number and quality of response they generate._x000a__x000a_CRMNEXT being an operational CRM can carry out basic rules and analytics_x000a_activities on the available data and information. However, for enterprise level analytics, CRMNEXT can be_x000a_integrated with the external BI/Analytics tools and display the fetched information by associating it to different_x000a_customers at any required screen and stage."/>
    <s v="OK"/>
    <m/>
    <m/>
    <m/>
    <x v="1"/>
    <s v="Section 4.3"/>
    <s v="On the Customer 360 the offers for the next best product will be available based on the logic provided by the bank in the sectio mentioned here."/>
    <m/>
    <m/>
    <m/>
    <m/>
    <m/>
    <m/>
    <m/>
    <m/>
    <m/>
    <m/>
    <m/>
    <m/>
    <m/>
  </r>
  <r>
    <n v="128"/>
    <s v="Integrated view of Customer"/>
    <s v="CRM should provide  a  unified  sales and marketing   experience  across  all  interaction  channels _x000a_including Email, Web, chat and phone with multi - channel sales platforms"/>
    <s v="Vital"/>
    <s v="AV"/>
    <s v="CRMNEXT provides an enterprise wide sales automation solution that provides a unified sales and marketing experience across all channels. Marketing and Campaign management module lets users to execute campaigns, plan, and manage all campaigns (Direct and Indirect) from one central location while sales module lets users to create and track leads, accounts and associated case related data. Users can thus generate data on sales and marketing activities, lead generation and conversions. Users can track response in real-time across various channels using integrated sales and services functionality. Fine-tune your campaign activities based on the number and quality of response they generate."/>
    <s v="OK"/>
    <s v="The channels mentioned, such as Chat, is being used today in the bank?_x000a_Does chat, web and phone will provide information for CRM to display for each customer?"/>
    <s v="We are currently not using Chat for Sales and Marketing. We would like to explore best possible approach and seek Vendor's views on this."/>
    <m/>
    <x v="1"/>
    <s v="Section 4.4"/>
    <s v="Defined the source and how it will be handled."/>
    <m/>
    <m/>
    <m/>
    <m/>
    <m/>
    <m/>
    <m/>
    <m/>
    <m/>
    <m/>
    <m/>
    <m/>
    <m/>
  </r>
  <r>
    <s v="XG"/>
    <s v="Mobile Accessibility"/>
    <m/>
    <m/>
    <m/>
    <m/>
    <m/>
    <m/>
    <m/>
    <m/>
    <x v="0"/>
    <m/>
    <m/>
    <m/>
    <m/>
    <m/>
    <m/>
    <m/>
    <m/>
    <m/>
    <m/>
    <m/>
    <m/>
    <m/>
    <m/>
    <m/>
  </r>
  <r>
    <n v="129"/>
    <s v="Mobile Accessibility"/>
    <s v="CRM should  provide the users ability to update the sales lead  from a wireless device"/>
    <s v="Vital"/>
    <s v="AV"/>
    <s v="CRMNEXT system can be accessed on any mobile browser, is device agnostic and also has a dedicated mobile app for major mobile platforms. Sales Lead information can be updated by a user from any mobile device."/>
    <s v="OK"/>
    <m/>
    <m/>
    <m/>
    <x v="1"/>
    <m/>
    <m/>
    <m/>
    <m/>
    <m/>
    <m/>
    <m/>
    <m/>
    <m/>
    <m/>
    <m/>
    <m/>
    <s v="Section 5"/>
    <s v="Mobile document where creation of lead will be performed by the wireless device."/>
    <m/>
  </r>
  <r>
    <n v="130"/>
    <s v="Work Flow Management"/>
    <s v="Add/delete/change member in workflow group   "/>
    <s v="Vital"/>
    <s v="AV"/>
    <s v="CRMNEXT provides a comprehensive Workflow management which allows a user to create simple or complex, serial or parallel workflows with milestones and role based access to process parts. A super user or process admin can at any point in time add/ delete/ change members in workflow."/>
    <s v="OK"/>
    <s v="What do you refer to by Workflow Group?"/>
    <s v="This means Roles"/>
    <m/>
    <x v="1"/>
    <s v="Section 2"/>
    <s v="Role Hierarchy and accesibility defied in the section."/>
    <s v="Section 2.1"/>
    <s v="Role Hierarchy and accesibility defied in the section."/>
    <m/>
    <m/>
    <m/>
    <m/>
    <m/>
    <m/>
    <m/>
    <m/>
    <m/>
    <m/>
    <m/>
  </r>
  <r>
    <n v="131"/>
    <s v="Work Flow Management"/>
    <s v="Set permissions for which groups can assign workflow to which other groups "/>
    <s v="Vital"/>
    <s v="AV"/>
    <s v="CRMNEXT provides a comprehensive Workflow management which allows a user to create simple or complex, serial or parallel workflows with milestones and role based access to process parts. A super user or process admin can at any point in time Set permissions for which groups can assign workflow to which other groups"/>
    <s v="OK"/>
    <s v="This is referring to which departments can assign leads to other departments?"/>
    <s v="Yes"/>
    <m/>
    <x v="1"/>
    <s v="Section 2"/>
    <s v="Role Hierarchy and accesibility defied in the section."/>
    <s v="Section 2.1"/>
    <s v="Role Hierarchy and accesibility defied in the section."/>
    <m/>
    <m/>
    <m/>
    <m/>
    <m/>
    <m/>
    <m/>
    <m/>
    <m/>
    <m/>
    <m/>
  </r>
  <r>
    <n v="132"/>
    <s v="Work Flow Management"/>
    <s v="CRM should  provide the ability to establish “work queues” for each department for routing of leads when escalating issues to other departments."/>
    <s v="Vital"/>
    <s v="AV"/>
    <s v="CRMNEXT modules have a toolbox that allows configuration of work queues. Yes, Leads can be distributed to configured queues in the system. Once records are placed in a queue either manually or through an automatic assignment rule, records remain there until they are assigned to a User or taken by one of the members of the queue. Any queue member or Users above them in the role hierarchy can take ownership of records in a queue. Data can be fetched from a queue be a queue user manually in his / her bucket and can subsequently be released for unfinished bucket._x000a__x000a__x000a_CRMNEXT provides the features of managing alerts, Managing Business rules, Managing Escalation, managing assignment and re-assignment, managing SLAs. _x000a__x000a_CRMNEXT assignment rule functionality allows configuration of Routing and assignment of the leads, cases, etc. to users based on parameters in Round-robin distribution or queues for allocation. CRMRNEXT has inbuilt rule engine, in which rules can be created for routing and stopping request processing based on predefined parameters or field level values. Load balancing weightage can be defined for users in the queues with holiday settings configuration in case a user is on leave/ absent. Similar events can be triggered for faxes received from customers._x000a__x000a_Escalation Rules transfer Cases, Leads, and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
    <s v="OK"/>
    <m/>
    <m/>
    <m/>
    <x v="1"/>
    <m/>
    <m/>
    <s v="Section 7"/>
    <s v="Escalation hierarchy explained here."/>
    <m/>
    <m/>
    <m/>
    <m/>
    <m/>
    <m/>
    <m/>
    <m/>
    <m/>
    <m/>
    <m/>
  </r>
  <r>
    <n v="133"/>
    <s v="Work Flow Management"/>
    <s v="CRM should  provide the ability to automatically route/ escalate the individual leads to the responsible department upon the completion of the information collection process."/>
    <s v="Vital"/>
    <s v="AV"/>
    <s v="CRMnext has the rich functionality of escalation. Escalation Rules are created to transfer Cases, Leads, Opportunities etc. automatically to the next level in the hierarchy, if they are not followed-up accurately within a particular period of time. Typically, your organization will have one escalation rule that consists of multiple rule entries which specify what conditions apply to fire a specific rule.CRMnext has the capability of using mail-merging template to design escalation or notification emails for stake holders. These templates can be varied depending on the stage of escalation. CRMnext has the capability of using mail-merging template to design escalation or notification emails for stake holders. These templates can be varied depending on the stage of escalation. _x000a__x000a__x000a_CRMNEXT provides the features of managing alerts, Managing Business rules, Managing Escalation, managing assignment and re-assignment, managing SLAs. _x000a__x000a_CRMNEXT assignment rule functionality allows configuration of Routing and assignment of the leads, cases, etc. to users based on parameters in Round-robin distribution or queues for allocation. CRMRNEXT has inbuilt rule engine, in which rules can be created for routing and stopping request processing based on predefined parameters or field level values. Load balancing weightage can be defined for users in the queues with holiday settings configuration in case a user is on leave/ absent. Similar events can be triggered for faxes received from customers._x000a__x000a_Escalation Rules transfer Cases, Leads, and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
    <s v="OK"/>
    <m/>
    <m/>
    <m/>
    <x v="1"/>
    <s v="Section 4.5, 4.6, 4.7"/>
    <s v="Defined the workflow of how the life cycle will move ahead"/>
    <s v="Section 4.6.5"/>
    <s v="Defined the workflow of how the life cycle will move ahead"/>
    <m/>
    <m/>
    <m/>
    <m/>
    <m/>
    <m/>
    <m/>
    <m/>
    <m/>
    <m/>
    <m/>
  </r>
  <r>
    <n v="134"/>
    <s v="Work Flow Management"/>
    <s v="CRM should  provide the ability to route leads to other department(s) during the life cycle of the lead generation and conversion "/>
    <s v="Vital"/>
    <s v="AV"/>
    <s v="CRMnext has the rich functionality of escalation. Escalation Rules are created to transfer Cases, Leads, Opportunities etc. automatically to the next level in the hierarchy, if they are not followed-up accurately within a particular period of time. Typically, your organization will have one escalation rule that consists of multiple rule entries which specify what conditions apply to fire a specific rule.CRMnext has the capability of using mail-merging template to design escalation or notification emails for stake holders. These templates can be varied depending on the stage of escalation. CRMnext has the capability of using mail-merging template to design escalation or notification emails for stake holders. These templates can be varied depending on the stage of escalation. _x000a__x000a__x000a_CRMNEXT provides the features of managing alerts, Managing Business rules, Managing Escalation, managing assignment and re-assignment, managing SLAs. _x000a__x000a_CRMNEXT assignment rule functionality allows configuration of Routing and assignment of the leads, cases, etc. to users based on parameters in Round-robin distribution or queues for allocation. CRMRNEXT has inbuilt rule engine, in which rules can be created for routing and stopping request processing based on predefined parameters or field level values. Load balancing weightage can be defined for users in the queues with holiday settings configuration in case a user is on leave/ absent. Similar events can be triggered for faxes received from customers._x000a__x000a_Escalation Rules transfer Cases, Leads, and Opportunities etc. automatically to the next level in the hierarchy, if they are not followed-up accurately and efficiently within a specified period of time. These rules can also be customized to send an alert before a task is due, thereby preventing delays and loss in effectiveness."/>
    <s v="OK"/>
    <m/>
    <m/>
    <m/>
    <x v="1"/>
    <s v="Section 4.5, 4.6, 4.7"/>
    <s v="Defined the workflow of how the life cycle will move ahead"/>
    <s v="Section 4.6.5"/>
    <s v="Defined the workflow of how the life cycle will move ahead"/>
    <m/>
    <m/>
    <m/>
    <m/>
    <m/>
    <m/>
    <m/>
    <m/>
    <m/>
    <m/>
    <m/>
  </r>
  <r>
    <n v="135"/>
    <s v="Work Flow Management"/>
    <s v="CRM should  provide the ability to record the date, time and person who assigned or transferred a lead  to a department."/>
    <s v="Vital"/>
    <s v="AV"/>
    <s v="CRMNEXT provides a comprehensive Lead Management Module to create new leads and capture lead related information, parameters and metrics such as date, time and person to whom the lead has been assigned to.."/>
    <s v="OK"/>
    <m/>
    <m/>
    <m/>
    <x v="1"/>
    <s v="Section 4.5, 4.6, 4.7"/>
    <s v="Defined the workflow of how the life cycle will move ahead"/>
    <s v="section 4.7.2"/>
    <s v="While making Appointment fixed there will be a provision to capture the Appointment Date and time"/>
    <m/>
    <m/>
    <m/>
    <m/>
    <m/>
    <m/>
    <m/>
    <m/>
    <m/>
    <m/>
    <m/>
  </r>
  <r>
    <n v="136"/>
    <s v="Work Flow Management"/>
    <s v="CRM should  provide the ability to provide a history of work order routing"/>
    <s v="Vital"/>
    <s v="AV"/>
    <s v="CRMnext generates unique lead id for each new lead. The updates/follow-ups/interactions done regarding a lead are maintained as part of the lead life cycle. Customer interaction history will be available as linked activity on lead 360 degree view. Audit log is available on the leads to track changes done by different users"/>
    <s v="OK"/>
    <s v="What is referred as the history of work order routing?_x000a_What do you mean by work order?"/>
    <s v="Please read &quot;work order &quot; as  &quot;work item &quot;.  History of work item routes should be maintained in the system to know how the work item progressed it its journey from initiation to closure."/>
    <m/>
    <x v="1"/>
    <s v="Section 4.5, 4.6, 4.7"/>
    <s v="Defined the workflow of how the life cycle will move ahead"/>
    <s v="Section 4.6.5"/>
    <s v="Defined the workflow of how the life cycle will move ahead"/>
    <m/>
    <m/>
    <m/>
    <m/>
    <m/>
    <m/>
    <m/>
    <m/>
    <m/>
    <m/>
    <m/>
  </r>
  <r>
    <n v="137"/>
    <s v="Work Flow Management"/>
    <s v="CRM should  provide the ability to provide flexible and on demand sorting of the work queue by fields such as lead type, date, and priority."/>
    <s v="Vital"/>
    <s v="AV"/>
    <s v="CRMNEXT modules have a toolbox that allows configuration of work queues. Yes, Leads can be distributed to configured queues in the system and provide flexible and on demand sorting of the work queue by fields such as lead type, date, and priority.. Once records are placed in a queue either manually or through an automatic assignment rule, records remain there until they are assigned to a User or taken by one of the members of the queue. Any queue member or Users above them in the role hierarchy can take ownership of records in a queue. Data can be fetched from a queue be a queue user manually in his / her bucket and can subsequently be released for unfinished bucket."/>
    <s v="OK"/>
    <m/>
    <m/>
    <m/>
    <x v="1"/>
    <s v="Section 4.5, 4.6, 4.7"/>
    <s v="Defined the workflow of how the life cycle will move ahead"/>
    <m/>
    <m/>
    <m/>
    <m/>
    <m/>
    <m/>
    <m/>
    <m/>
    <m/>
    <m/>
    <m/>
    <m/>
    <m/>
  </r>
  <r>
    <n v="138"/>
    <s v="Work Flow Management"/>
    <s v="CRM should  provide the ability to dynamically refresh the work queue display as new leads are routed and received."/>
    <s v="Vital"/>
    <s v="AV"/>
    <s v="CRMNEXT modules have a toolbox that allows configuration of work queues. Yes, Work queues get dynamically refreshed as new leads are routed and received based on inbuilt business rules based on predefined criteria. Leads can be distributed to configured queues in the system and provide flexible and on demand sorting of the work queue by fields such as lead type, date, and priority.. Once records are placed in a queue either manually or through an automatic assignment rule, records remain there until they are assigned to a User or taken by one of the members of the queue. Any queue member or Users above them in the role hierarchy can take ownership of records in a queue. Data can be fetched from a queue be a queue user manually in his / her bucket and can subsequently be released for unfinished bucket."/>
    <s v="OK"/>
    <s v="What is intended with dynamically refresh the work queue?_x000a_The display how new leads are routed is related to who is set as the owner of the lead, meaning to which team is the lead assigned based on territory, etc.?"/>
    <s v="This simply means when a new lead is created, it should get assigned to a RM by predefined rule such as branch, segment etc. and on assignment, the lead should be available in RM's queue."/>
    <m/>
    <x v="1"/>
    <s v="Section 6.2"/>
    <s v="Dynamically the leads are visible for certain parameters in form of views"/>
    <m/>
    <m/>
    <m/>
    <m/>
    <m/>
    <m/>
    <m/>
    <m/>
    <s v="T53"/>
    <s v="For Business banking and others segment will have 10 calling items in from of appointments."/>
    <m/>
    <m/>
    <m/>
  </r>
  <r>
    <n v="139"/>
    <s v="Work Flow Management"/>
    <s v="CRM should  provide the ability to designate or flag leads as new leads"/>
    <s v="Vital"/>
    <s v="AV"/>
    <s v="CRMNEXT provides a comprehensive Workflow management which allows a user to designate or flag leads as new leads based on predefined status codes of the lead lifecycle stages, create simple or complex, serial or parallel workflows with milestones and role based access to process parts. A super user or process admin can at any point in time Set permissions for which groups can assign workflow to which other groups"/>
    <s v="OK"/>
    <m/>
    <m/>
    <m/>
    <x v="1"/>
    <s v="Section 4.5, 4.6, 4.7"/>
    <s v="In the life cycle the new lead creation is marked with the status code as &quot;New&quot;"/>
    <m/>
    <m/>
    <m/>
    <m/>
    <m/>
    <m/>
    <m/>
    <m/>
    <m/>
    <m/>
    <m/>
    <m/>
    <m/>
  </r>
  <r>
    <s v="XH"/>
    <s v="Dashboards and Reports"/>
    <m/>
    <m/>
    <m/>
    <m/>
    <m/>
    <m/>
    <m/>
    <m/>
    <x v="0"/>
    <m/>
    <m/>
    <m/>
    <m/>
    <m/>
    <m/>
    <m/>
    <m/>
    <m/>
    <m/>
    <m/>
    <m/>
    <m/>
    <m/>
    <m/>
  </r>
  <r>
    <n v="140"/>
    <s v="Dashboards and Reports"/>
    <s v="Provide Lead Generation  Report and Leads conversion"/>
    <s v="Vital"/>
    <s v="AV"/>
    <s v="Yes, Reports can be configured on Real time basis in CRMNEXT through the report designer module. CRMNEXT come with more than several pre-built reports. It also has a wizard based report designer that allows you to create tabular, matrix, interlinked reports. &quot;Report are there for each of the following: Activity Report Accounts &amp; Contacts, Lead Generation and conversion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_x000a__x000a_CRMNEXT Autonoma Integration designer provides the ability to integrate with external systems via batch or webservice to "/>
    <s v="OK"/>
    <m/>
    <m/>
    <m/>
    <x v="1"/>
    <m/>
    <m/>
    <m/>
    <m/>
    <m/>
    <m/>
    <m/>
    <m/>
    <s v="RPT030"/>
    <s v="On the basis of status code= Closed and open leads can be viewed from this report."/>
    <m/>
    <m/>
    <m/>
    <m/>
    <m/>
  </r>
  <r>
    <n v="141"/>
    <s v="Dashboards and Reports"/>
    <s v="Value Creation Report "/>
    <s v="Vital"/>
    <s v="AV"/>
    <s v="CRMNEXT provides report designer using which users can create reports such as trend analysis, extrapolation values, Key Performance Indices, Return on Investment, Forecasted revenues and stakeholder ratio analysis in a graphical as well as tabular format."/>
    <s v="OK"/>
    <s v="What do you mean about value creation?"/>
    <s v="Dropped"/>
    <s v="Dropped"/>
    <x v="2"/>
    <m/>
    <m/>
    <m/>
    <m/>
    <m/>
    <m/>
    <m/>
    <m/>
    <m/>
    <m/>
    <m/>
    <m/>
    <m/>
    <m/>
    <m/>
  </r>
  <r>
    <n v="142"/>
    <s v="Dashboards and Reports"/>
    <s v="Trends Report"/>
    <s v="Vital"/>
    <s v="AV"/>
    <s v="CRMNEXT provides report designer using which users can create reports such as trend analysis, extrapolation values, Key Performance Indices, Return on Investment, Forecasted revenues and stakeholder ratio analysis in a graphical as well as tabular format."/>
    <s v="OK"/>
    <s v="The trends reports are referring to products subscribed or is it Social Trends or other type of trend?"/>
    <s v="Trends report should cover:_x000a_a. Trends of product usage across time_x000a_b. Trends of product usage across customer demographic such as income, age group, type of employment"/>
    <m/>
    <x v="1"/>
    <m/>
    <m/>
    <m/>
    <m/>
    <m/>
    <m/>
    <m/>
    <m/>
    <s v="RPT042"/>
    <s v="Customer Report with fields as Credit Rating, Risk Rating."/>
    <m/>
    <m/>
    <m/>
    <m/>
    <m/>
  </r>
  <r>
    <n v="143"/>
    <s v="Dashboards and Reports"/>
    <s v="Campaign results evaluation reports: such as Response rate (reflects how favourably recipients viewed the initial marketing message), Cost per Call, Conversion rate( percentage of people who not only respond to the marketing communication but who follow through and take the desired action), Cost per lead(how much it costs to get each person to respond),"/>
    <s v="Vital"/>
    <s v="AV"/>
    <s v="CRMNEXT Campaign Management module coupled with the Report Generator can be used to collate campaign data and generate in depth drillable tabular/ matrix reports which effectively convey the lead status._x000a_CRMNEXT auto assignment functionalities provision the user to assign all opportunities, leads, prospects/customers, call plans/callreports and activities from inactive users to their managers so that the managers can reassign those records to other users.Assignment activity can be accomplished manually or using auto assignment feature with the help of queues._x000a__x000a_Campaign related reports can be created in CRMNEXT using the report designer to assess the the effectiveness of sales cross-selling - customer type, product, income, etc. _x000a_CRMNEXT Report Designer has the ability to configure designer reports on opportunities associated with campaigns to follow the progress of opportunities._x000a_CRMNEXT Report Designer allows configuration of designer reports to assess the effectiveness of the campaign._x000a_how many customers join the campaign, with balanced growth, how many customers feel happy, about profit/ cost etc."/>
    <s v="OK"/>
    <m/>
    <m/>
    <m/>
    <x v="1"/>
    <m/>
    <m/>
    <m/>
    <m/>
    <m/>
    <m/>
    <m/>
    <m/>
    <s v="RPT022"/>
    <s v="This will give the Actual leads and converted leads for that campaign.Please note for Email viewing percentage, bounce percentage same can be shown in CRMNEXT provided it is been shared by SMTP turbo blaster."/>
    <m/>
    <m/>
    <m/>
    <m/>
    <m/>
  </r>
  <r>
    <n v="144"/>
    <s v="Dashboards and Reports"/>
    <s v="Web content Report – To show the Percentage of   web content that was actually was good enough that those people followed along all the way to the actionable task we set."/>
    <s v="Vital"/>
    <s v="AV"/>
    <s v="CRMNEXT will integrate with external web analytics systems through inbuilt autonoma integration engine to retrieve web content related parameters and metrics such as percentage of web content - good for an actionable task, etc. Such metrics can be shown in reports in both graphical, tabular and matrix formats. "/>
    <s v="OK"/>
    <s v="What is this requirement referring to as Web Content?_x000a_Is it referring to Landing Pages, Social Posts or is it other content?"/>
    <s v="Out of Scope. Dropped"/>
    <s v="Dropped"/>
    <x v="2"/>
    <m/>
    <m/>
    <m/>
    <m/>
    <m/>
    <m/>
    <m/>
    <m/>
    <m/>
    <m/>
    <m/>
    <m/>
    <m/>
    <m/>
    <m/>
  </r>
  <r>
    <n v="145"/>
    <s v="Dashboards and Reports"/>
    <s v="Lead conversion  report  to help  track where we  lost potential customers in the lead process and help us develop theories as to why."/>
    <s v="Vital"/>
    <s v="AV"/>
    <s v="Lead conversion related reports can be created in CRMNEXT using the report designer to assess the the effectiveness of sales cross-selling - customer type, product, income, etc. CRMNEXT report designer can import external reports._x000a_ _x000a_CRMNEXT Report Designer has the ability to configure designer reports on lead related parameters to help  track where we  lost potential customers in the lead process and help us develop theories as to why."/>
    <s v="OK"/>
    <m/>
    <m/>
    <m/>
    <x v="1"/>
    <m/>
    <m/>
    <m/>
    <m/>
    <m/>
    <m/>
    <m/>
    <m/>
    <s v="RPT030"/>
    <s v="On the basis of status code= Closed and open leads can be viewed from this report."/>
    <m/>
    <m/>
    <m/>
    <m/>
    <m/>
  </r>
  <r>
    <n v="146"/>
    <s v="Dashboards and Reports"/>
    <s v="Individual visitors – To  track when an individual user first visits our website during a specific period of time and how many times that same person came back to visit it again. "/>
    <s v="Vital"/>
    <s v="AV"/>
    <s v="CRMNEXT will integrate with external web analytics systems through inbuilt autonoma integration engine to retrieve Individual Visitor related parameters and metrics. Reports can be created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m/>
    <m/>
    <m/>
    <x v="1"/>
    <m/>
    <m/>
    <m/>
    <m/>
    <m/>
    <m/>
    <m/>
    <m/>
    <s v="RPT031"/>
    <s v="To track the new leads/ prospects."/>
    <m/>
    <m/>
    <m/>
    <m/>
    <m/>
  </r>
  <r>
    <n v="147"/>
    <s v="Dashboards and Reports"/>
    <s v="New visitors versus returning one’s reports"/>
    <s v="Vital"/>
    <s v="AV"/>
    <s v="CRMNEXT will integrate with external web analytics systems through inbuilt autonoma integration engine to retrieve New visitors versus returning one’s  related parameters and metrics. Reports can be created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m/>
    <m/>
    <m/>
    <x v="1"/>
    <m/>
    <m/>
    <m/>
    <m/>
    <m/>
    <m/>
    <m/>
    <m/>
    <s v="RPT031"/>
    <s v="To track the new leads/ prospects."/>
    <m/>
    <m/>
    <m/>
    <m/>
    <m/>
  </r>
  <r>
    <n v="148"/>
    <s v="Dashboards and Reports"/>
    <s v="Bounce rate Report"/>
    <s v="Vital"/>
    <s v="AV"/>
    <s v="CRMNEXT will integrate with external web analytics systems through inbuilt autonoma integration engine to retrieve bounce rate related parameters and metrics. Reports can be created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m/>
    <m/>
    <m/>
    <x v="4"/>
    <m/>
    <m/>
    <m/>
    <m/>
    <m/>
    <m/>
    <m/>
    <m/>
    <m/>
    <m/>
    <m/>
    <m/>
    <m/>
    <m/>
    <m/>
  </r>
  <r>
    <n v="149"/>
    <s v="Dashboards and Reports"/>
    <s v="Page views Report"/>
    <s v="Vital"/>
    <s v="AV"/>
    <s v="CRMNEXT will integrate with external web analytics systems through inbuilt autonoma integration engine to retrieve page views related parameters and metrics. Reports can be created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s v="This page view are referred to the website, meaning end user page views?"/>
    <s v="Out of Scope. Dropped"/>
    <s v="Dropped"/>
    <x v="2"/>
    <m/>
    <m/>
    <m/>
    <m/>
    <m/>
    <m/>
    <m/>
    <m/>
    <m/>
    <m/>
    <m/>
    <m/>
    <m/>
    <m/>
    <m/>
  </r>
  <r>
    <n v="150"/>
    <s v="Dashboards and Reports"/>
    <s v="Search engine referrals report"/>
    <s v="Vital"/>
    <s v="AV"/>
    <s v="CRMNEXT will integrate with external web analytics systems through inbuilt autonoma integration engine to retrieve search engine referrals related parameters and metrics. Reports can be created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s v="What are you referring to as search engine referrals report?"/>
    <s v="Out of Scope. Dropped"/>
    <s v="Dropped"/>
    <x v="2"/>
    <m/>
    <m/>
    <m/>
    <m/>
    <m/>
    <m/>
    <m/>
    <m/>
    <m/>
    <m/>
    <m/>
    <m/>
    <m/>
    <m/>
    <m/>
  </r>
  <r>
    <n v="151"/>
    <s v="Dashboards and Reports"/>
    <s v="Social media effectiveness report"/>
    <s v="Vital"/>
    <s v="AV"/>
    <s v="CRMNEXT will integrate with external web analytics systems through inbuilt autonoma integration engine to retrieve social media effectiveness related parameters and metrics. Reports can be created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m/>
    <m/>
    <s v="Dropped"/>
    <x v="2"/>
    <m/>
    <m/>
    <m/>
    <m/>
    <m/>
    <m/>
    <m/>
    <m/>
    <m/>
    <m/>
    <m/>
    <m/>
    <m/>
    <m/>
    <m/>
  </r>
  <r>
    <n v="152"/>
    <s v="Dashboards and Reports"/>
    <s v="Form conversion rate Report"/>
    <s v="Vital"/>
    <s v="AV"/>
    <s v="CRMNEXT will integrate with external web analytics systems through inbuilt autonoma integration engine to retrieve form conversion rate related parameters and metrics. Reports can be created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s v="Which forms are you referring to in this requirement?"/>
    <s v="Out of Scope. Dropped"/>
    <s v="Dropped"/>
    <x v="2"/>
    <m/>
    <m/>
    <m/>
    <m/>
    <m/>
    <m/>
    <m/>
    <m/>
    <m/>
    <m/>
    <m/>
    <m/>
    <m/>
    <m/>
    <m/>
  </r>
  <r>
    <n v="153"/>
    <s v="Dashboards and Reports"/>
    <s v="E-mail Openings report"/>
    <s v="Vital"/>
    <s v="AV"/>
    <s v="CRMNEXT will use data from email actions and mail blaster functions available in system to retrieve e-mail openings related parameters and metrics using integration with email gateways._x000a__x000a_Reports can be created to show which customers opened emails , read, unread emails, etc,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m/>
    <m/>
    <m/>
    <x v="3"/>
    <m/>
    <m/>
    <m/>
    <m/>
    <m/>
    <m/>
    <m/>
    <s v="This feature can be provided as per vendor response. However, we discussed to keep the Send Blaster/TurboSMTP functionality ASIS and hence it became redundant."/>
    <m/>
    <m/>
    <m/>
    <m/>
    <m/>
    <m/>
    <m/>
  </r>
  <r>
    <n v="154"/>
    <s v="Dashboards and Reports"/>
    <s v="ROI Reports_x000a_determine which marketing programs impact revenue the most and how many contacts with the source were needed to generate the revenue;"/>
    <s v="Vital"/>
    <s v="AV"/>
    <s v="CRMNEXT will use data from campaign management module to retrieve return on investment related parameters and metrics._x000a__x000a_Reports can be created to show  which marketing programs impact revenue the most and how many contacts with the source were needed to generate the revenue,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m/>
    <m/>
    <m/>
    <x v="1"/>
    <m/>
    <m/>
    <m/>
    <m/>
    <m/>
    <m/>
    <m/>
    <m/>
    <s v="RPT022"/>
    <s v="This will give the Actual leads and converted leads for that campaign. Also all the related leads can be seen for that campaign along with statuses"/>
    <m/>
    <m/>
    <m/>
    <m/>
    <m/>
  </r>
  <r>
    <n v="155"/>
    <s v="Dashboards and Reports"/>
    <s v="Conversion rate Report  per product/per Sales agent/RM or user"/>
    <s v="Vital"/>
    <s v="AV"/>
    <s v="CRMNEXT will use data from lead management module to retrieve conversion rate related parameters and metrics._x000a__x000a_Reports can be created to show  conversion rate per product/per sales agent/ RM or user,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m/>
    <m/>
    <m/>
    <x v="1"/>
    <m/>
    <m/>
    <m/>
    <m/>
    <m/>
    <m/>
    <m/>
    <m/>
    <s v="RPT044"/>
    <s v="To see how many leads converted for a particular RM or CSO"/>
    <m/>
    <m/>
    <m/>
    <m/>
    <m/>
  </r>
  <r>
    <n v="156"/>
    <s v="Dashboards and Reports"/>
    <s v="SLA Violations Report - shows contact &amp; lead description"/>
    <s v="Vital"/>
    <s v="AV"/>
    <s v="CRMNEXT will use data from account management module to retrieve SLA violation related parameters and metrics._x000a__x000a_Reports can be created to show  SLA violation with contact &amp; lead description, in CRMNEXT using the report designer to  track when an individual user first visits our website during a specific period of time and how many times that same person came back to visit it again. _x000a_ _x000a_CRMNEXT Report Designer has the ability to configure designer reports on lead related parameters to help  track where we  lost potential customers in the lead process and help us develop theories as to why."/>
    <s v="OK"/>
    <m/>
    <m/>
    <m/>
    <x v="1"/>
    <m/>
    <m/>
    <m/>
    <m/>
    <m/>
    <m/>
    <m/>
    <m/>
    <s v="RPT043"/>
    <s v="SLA expiry for leads to be captured in report"/>
    <m/>
    <m/>
    <m/>
    <m/>
    <m/>
  </r>
  <r>
    <n v="157"/>
    <s v="Dashboards and Reports"/>
    <s v="The CRM should have copy paste capabilities on knowledge base"/>
    <s v="Vital"/>
    <s v="AV"/>
    <s v="CRMNEXT supports creating copies or clones of existing documents and solutions in the knowledgebase module. The ability to clone essential informations, solutions, etc. proves time saving to develop similar knowledgebases in no time."/>
    <s v="OK"/>
    <s v="What kind of  knowledge base are you referring to?_x000a_Which contents should be available in the knowledge base?"/>
    <s v="Out of Scope. Dropped"/>
    <s v="Dropped"/>
    <x v="2"/>
    <m/>
    <m/>
    <m/>
    <m/>
    <m/>
    <m/>
    <m/>
    <m/>
    <m/>
    <m/>
    <m/>
    <m/>
    <m/>
    <m/>
    <m/>
  </r>
  <r>
    <n v="158"/>
    <s v="Dashboards and Reports"/>
    <s v="CRM should  have the ability to create, modify, save, and distribute standard reports and adhoc reports"/>
    <s v="Vital"/>
    <s v="AV"/>
    <s v="CRMNEXT Report Management module has an inbuilt report designer to create, modify, save and distribute tabular/matrix reports based on service requests and case to assess and synthesize online behaviour, concerns for data available in CRMNEXT database. CRMNEXT has Sonic Distribution of reports which can be scheduled based on time and also scheduled based on the roles / users to whom the specific reports have to be distributed._x000a__x000a_Reports can be configured on Real time basis in CRMNEXT through the report designer module. CRMNEXT come with more than several pre-built reports. It also has a wizard based report designer that allows you to create tabular, matrix, interlinked reports. &quot;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CRMNEXT Report Management module has an inbuilt_x000a_report designer which facilitates to create tabular/matrix reports on various parameters for data currently available in CRMNEXT database such as SLA root cause as it w_x000a__x000a_CRMNEXT Report Designer can provide reports to assess the demand function according to the case and service value analysis. _x000a_"/>
    <s v="OK"/>
    <m/>
    <m/>
    <m/>
    <x v="5"/>
    <m/>
    <m/>
    <m/>
    <m/>
    <m/>
    <m/>
    <m/>
    <m/>
    <s v="OK"/>
    <m/>
    <m/>
    <m/>
    <m/>
    <m/>
    <m/>
  </r>
  <r>
    <n v="159"/>
    <s v="Dashboards and Reports"/>
    <s v="CRM should  have the ability to define reporting access on multiple levels."/>
    <s v="Vital"/>
    <s v="AV"/>
    <s v="CRMNEXT has a report designer utility that lets users to define report visibility to specific roles only. A super user can decide scope and role based access to the contents of a report."/>
    <s v="OK"/>
    <m/>
    <m/>
    <m/>
    <x v="5"/>
    <m/>
    <m/>
    <m/>
    <m/>
    <m/>
    <m/>
    <m/>
    <m/>
    <s v="Will define roles for each report."/>
    <m/>
    <m/>
    <m/>
    <m/>
    <m/>
    <m/>
  </r>
  <r>
    <n v="160"/>
    <s v="Dashboards and Reports"/>
    <s v="CRM should  have the ability to distribute reports electronically (email)."/>
    <s v="Vital"/>
    <s v="AV"/>
    <s v="CRMNEXT has inbuilt Sonic Distribution system to distribute reports on a predefined schedule to specific roles or users and the report can be sent via email as either a PDF or excel format."/>
    <s v="OK"/>
    <m/>
    <m/>
    <m/>
    <x v="5"/>
    <m/>
    <m/>
    <m/>
    <m/>
    <m/>
    <m/>
    <m/>
    <m/>
    <s v="OK"/>
    <m/>
    <m/>
    <m/>
    <m/>
    <m/>
    <m/>
  </r>
  <r>
    <n v="161"/>
    <s v="Dashboards and Reports"/>
    <s v="CRM should  have the ability to forward reports via email to an individual or group of individuals."/>
    <s v="Vital"/>
    <s v="AV"/>
    <s v="CRMNEXT has inbuilt Sonic Distribution system to distribute reports on a predefined schedule to specific roles or users and the report can be sent via email as either a PDF or excel format."/>
    <s v="OK"/>
    <m/>
    <m/>
    <m/>
    <x v="5"/>
    <m/>
    <m/>
    <m/>
    <m/>
    <m/>
    <m/>
    <m/>
    <m/>
    <s v="OK"/>
    <m/>
    <m/>
    <m/>
    <m/>
    <m/>
    <m/>
  </r>
  <r>
    <n v="162"/>
    <s v="Dashboards and Reports"/>
    <s v="CRM should  have the ability to regenerate/reprint a report that was previously generated."/>
    <s v="Vital"/>
    <s v="AV"/>
    <s v="Users have the option to open / regenerate a previously built report. Everytime a user runs a older report the content of the report is always fetched in real time. User can print the report either in pdf format or in excel.User can also at any point in time change the graphical format of the report to be printedsuch as funnel, histogram, pie chart etc, if applicable and appropriate for that report."/>
    <s v="OK"/>
    <m/>
    <m/>
    <m/>
    <x v="5"/>
    <m/>
    <m/>
    <m/>
    <m/>
    <m/>
    <m/>
    <m/>
    <m/>
    <s v="Reports can be downloaded in csv format or pdf format"/>
    <m/>
    <m/>
    <m/>
    <m/>
    <m/>
    <m/>
  </r>
  <r>
    <n v="163"/>
    <s v="Dashboards and Reports"/>
    <s v="CRM should  have the ability to provide enterprise-wide reporting capability showing performance across all departments that utilizes it."/>
    <s v="Vital"/>
    <s v="AV"/>
    <s v="CRMNEXT has an enterprise wide reporting module which enables reports to be configured on Real time basis in CRMNEXT through the report designer module. CRMNEXT come with more than several pre-built reports. It also has a wizard based report designer that allows you to create tabular, matrix, interlinked reports. &quot;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_x000a__x000a_CRMNEXT Autonoma Integration designer provides the ability to integrate with external systems via batch or webservice to get information about the products, status, etc. _x000a__x000a_CRMNEXT has inbuilt Dashboard management module provides extensive capabilities to system users, admins to create custom dashboards, reports and analytics paths using rules basis customer demographics, products, etc., based on data available in CRMNEXT or through integration with external data sources. Dashboards can be categorized as team/unit level with ability to house multiple sub-dashboards with custom and system reports. Role based access rights to these dashboards can be configured by administrator to users to see only the required information. Role management allows role based access to all reports in dashboards."/>
    <s v="OK"/>
    <s v="When you mention performance, you are referring to which performance, Sales, Response Times, Conversion?"/>
    <s v="This is performance related to Sales and Marketing tasks e.g._x000a_-leads per campaign or time period_x000a_-sales in a period_x000a_-conversion in a given period_x000a_-cost per lead_x000a_-potential clients contacted ( email + phone)_x000a_-Traffic to lead ratio"/>
    <m/>
    <x v="5"/>
    <m/>
    <m/>
    <m/>
    <m/>
    <m/>
    <m/>
    <m/>
    <m/>
    <s v="OK"/>
    <m/>
    <m/>
    <m/>
    <m/>
    <m/>
    <m/>
  </r>
  <r>
    <n v="164"/>
    <s v="Dashboards and Reports"/>
    <s v="CRM should  have the ability to create statistical reporting, including analysis of actual versus planned activity."/>
    <s v="Vital"/>
    <s v="AV"/>
    <s v="CRMNEXT has an enterprise wide reporting module which enables reports to be configured on Real time basis in CRMNEXT through the report designer module. Users have the ability to create statistical reporting, including analysis of actual versus planned activity. CRMNEXT come with more than several pre-built reports. It also has a wizard based report designer that allows you to create tabular, matrix, interlinked reports. &quot;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
    <s v="OK"/>
    <m/>
    <m/>
    <m/>
    <x v="5"/>
    <m/>
    <m/>
    <m/>
    <m/>
    <m/>
    <m/>
    <m/>
    <m/>
    <s v="OK"/>
    <m/>
    <m/>
    <m/>
    <m/>
    <m/>
    <m/>
  </r>
  <r>
    <n v="165"/>
    <s v="Dashboards and Reports"/>
    <s v="CRM should  have the ability to provide statistical reports that show a detailed snapshot across various performance measures during the time period selected."/>
    <s v="Vital"/>
    <s v="AV"/>
    <s v="CRMNEXT has an enterprise wide reporting module which enables reports to be configured on Real time basis in CRMNEXT through the report designer module. Reports can be used to show detailed snapshot as well as statistics and trend analysis for sales, marketing, social, etc. related parameters. Performance neasuring reports such as target vs. actual sales reports can be created for any specific time period. Users have the ability to create statistical reporting, including analysis of actual versus planned activity. CRMNEXT come with more than several pre-built reports. It also has a wizard based report designer that allows you to create tabular, matrix, interlinked reports. &quot;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
    <s v="OK"/>
    <m/>
    <m/>
    <m/>
    <x v="5"/>
    <m/>
    <m/>
    <m/>
    <m/>
    <m/>
    <m/>
    <m/>
    <m/>
    <s v="OK"/>
    <m/>
    <m/>
    <m/>
    <m/>
    <m/>
    <m/>
  </r>
  <r>
    <n v="166"/>
    <s v="Dashboards and Reports"/>
    <s v="CRM should  have the ability to report leads by origin, such as in person, email, phone and sms."/>
    <s v="Vital"/>
    <s v="AV"/>
    <s v="CRMNEXT has an enterprise wide reporting module which enables reports to be configured on Real time basis in CRMNEXT through the report designer module.CRMNEXT come with more than several pre-built reports. It also has a wizard based report designer that allows you to create tabular, matrix, interlinked reports. Report are there for Lead Reports such as leads by origin ,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
    <s v="OK"/>
    <m/>
    <m/>
    <m/>
    <x v="1"/>
    <m/>
    <m/>
    <m/>
    <m/>
    <m/>
    <m/>
    <m/>
    <m/>
    <s v="RPT024"/>
    <m/>
    <m/>
    <m/>
    <m/>
    <m/>
    <m/>
  </r>
  <r>
    <n v="167"/>
    <s v="Dashboards and Reports"/>
    <s v="CRM should  have the ability to provide an Adhoc reporting facility that will allow parameter driven selection, ascending or descending sorting of specified fields, and conditional logic."/>
    <s v="Vital"/>
    <s v="AV"/>
    <s v="CRMNEXT has an enterprise wide reporting module which enables reports to be configured on Real time basis in CRMNEXT through the report designer module.CRMNEXT come with more than several pre-built reports. User has the ability to provide an Adhoc reporting facility that will allow parameter driven selection, ascending or descending sorting of specified fields, and conditional logicIt also has a wizard based report designer that allows you to create tabular, matrix, interlinked reports. Report are there for Lead Reports such as leads by origin ,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
    <s v="OK"/>
    <m/>
    <m/>
    <m/>
    <x v="5"/>
    <m/>
    <m/>
    <m/>
    <m/>
    <m/>
    <m/>
    <m/>
    <m/>
    <s v="OK"/>
    <m/>
    <m/>
    <m/>
    <m/>
    <m/>
    <m/>
  </r>
  <r>
    <n v="168"/>
    <s v="Dashboards and Reports"/>
    <s v="CRM should  have the ability to produce tabular reports based on user defined criteria."/>
    <s v="Vital"/>
    <s v="AV"/>
    <s v="CRMNEXT has an enterprise wide reporting module which enables reports to be configured on Real time basis in CRMNEXT through the report designer module.CRMNEXT come with more than several pre-built reports. It also has a wizard based report designer that allows you to create tabular, matrix, interlinked reports. Report are there for Lead Reports such as leads by origin ,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
    <s v="OK"/>
    <m/>
    <m/>
    <m/>
    <x v="5"/>
    <m/>
    <m/>
    <m/>
    <m/>
    <m/>
    <m/>
    <m/>
    <m/>
    <s v="OK"/>
    <m/>
    <m/>
    <m/>
    <m/>
    <m/>
    <m/>
  </r>
  <r>
    <n v="169"/>
    <s v="Dashboards and Reports"/>
    <s v="CRM should  have the ability to create status reports based on user defined criteria."/>
    <s v="Vital"/>
    <s v="AV"/>
    <s v="CRMNEXT has an enterprise wide reporting module which enables reports to be configured on Real time basis in CRMNEXT through the report designer module.CRMNEXT come with more than several pre-built reports. It also has a wizard based report designer that allows you to create tabular, matrix, interlinked reports. Report are there for Lead Reports such as leads by origin ,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
    <s v="OK"/>
    <m/>
    <m/>
    <m/>
    <x v="5"/>
    <m/>
    <m/>
    <m/>
    <m/>
    <m/>
    <m/>
    <m/>
    <m/>
    <s v="OK"/>
    <m/>
    <m/>
    <m/>
    <m/>
    <m/>
    <m/>
  </r>
  <r>
    <n v="170"/>
    <s v="Dashboards and Reports"/>
    <s v="CRM should  have the ability to include statistical charts, dashboards and graphs on the reports."/>
    <s v="Vital"/>
    <s v="AV"/>
    <s v="CRMNEXT has an enterprise wide reporting module which enables reports to be configured on Real time basis in CRMNEXT through the report designer module. CRMNEXT come with more than several pre-built reports. It also has a wizard based report designer that allows you to create tabular, matrix, interlinked reports. Users have the ability to include statistical charts, dashboards and graphs on the reports.&quot;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_x000a__x000a_CRMNEXT Autonoma Integration designer provides the ability to integrate with external systems via batch or webservice to get information about the products, status, etc. _x000a__x000a_CRMNEXT has inbuilt Dashboard management module provides extensive capabilities to system users, admins to create custom dashboards, reports and analytics paths using rules basis customer demographics, products, etc., based on data available in CRMNEXT or through integration with external data sources. Dashboards can be categorized as team/unit level with ability to house multiple sub-dashboards with custom and system reports. Role based access rights to these dashboards can be configured by administrator to users to see only the required information. Role management allows role based access to all reports in dashboards."/>
    <s v="OK"/>
    <m/>
    <m/>
    <m/>
    <x v="5"/>
    <m/>
    <m/>
    <m/>
    <m/>
    <m/>
    <m/>
    <m/>
    <m/>
    <s v="OK"/>
    <m/>
    <m/>
    <m/>
    <m/>
    <m/>
    <m/>
  </r>
  <r>
    <n v="171"/>
    <s v="Dashboards and Reports"/>
    <s v="CRM should  have the ability to generate reports with computed statistical fields (i.e. variances, percentage and statistics)."/>
    <s v="Vital"/>
    <s v="AV"/>
    <s v="CRMNEXT has an enterprise wide reporting module which enables reports to be configured on Real time basis in CRMNEXT through the report designer module. _x000a__x000a_CRMNEXT has ability to create computed fields in various modules such as leads, accounts, cases and the same can be used to compute variance, ercentage and various statistics related data metrics. The report designer utility can reuse these computed fields to show detailed statistical reports and analysis for generating value added reports. _x000a__x000a__x000a_Reports can be created based on lead pipeline/funnel sales funnel: the amount of lead, the amount of Customers caring, the amount of Customers registering, the amount of Customers registering successfully etc._x000a__x000a_CRMNEXT Autonoma Integration designer provides the ability to integrate with external systems via batch or webservice to get information about the products, status, etc. "/>
    <s v="OK"/>
    <m/>
    <m/>
    <m/>
    <x v="5"/>
    <m/>
    <m/>
    <m/>
    <m/>
    <m/>
    <m/>
    <m/>
    <m/>
    <s v="OK"/>
    <m/>
    <m/>
    <m/>
    <m/>
    <m/>
    <m/>
  </r>
  <r>
    <n v="172"/>
    <s v="Dashboards and Reports"/>
    <s v="CRM should  have the ability to aggregate data into real time hourly, daily, monthly and annual statistics."/>
    <s v="Vital"/>
    <s v="AV"/>
    <s v="CRMNEXT has an enterprise wide report designer utility that allows data to be fatched into the reports as per bank;'s requirements. Data can be imported into specific reports either on real time basis or in batch mode such as real time hourly, daily, monthly, or annualy from either data present within the system or from bank's external systems through inbuilt integration engine."/>
    <s v="OK"/>
    <s v="What data do you wish to aggregate, with which objective, to be shown where?"/>
    <s v="The main data to be aggregated include :_x000a_- adding up leads generated across relationship officers, cross branches, across business segments _x000a_-adding up  conversions across branches ,RMs,Segments_x000a_This will come as reports under dashboard"/>
    <m/>
    <x v="5"/>
    <m/>
    <m/>
    <m/>
    <m/>
    <m/>
    <m/>
    <m/>
    <m/>
    <s v="OK"/>
    <m/>
    <m/>
    <m/>
    <m/>
    <m/>
    <m/>
  </r>
  <r>
    <n v="173"/>
    <s v="Dashboards and Reports"/>
    <s v="CRM should  have the ability for users to define the time interval for a report (real time ,daily, month-to-date, month end, quarterly, year-to-date, and annually)."/>
    <s v="Vital"/>
    <s v="AV"/>
    <s v="CRMNEXT has an enterprise wide report designer utility that allows data to be fatched into the reports as per bank's requirements. Data can be imported into specific reports either on real time basis or in batch mode such as real time hourly, daily, monthly, or annualy from either data present within the system or from bank's external systems through inbuilt integration engine."/>
    <s v="OK"/>
    <m/>
    <m/>
    <m/>
    <x v="5"/>
    <m/>
    <m/>
    <m/>
    <m/>
    <m/>
    <m/>
    <m/>
    <m/>
    <s v="OK"/>
    <m/>
    <m/>
    <m/>
    <m/>
    <m/>
    <m/>
  </r>
  <r>
    <n v="174"/>
    <s v="Dashboards and Reports"/>
    <s v="CRM should  have the ability to group reporting data by any field with subtotalling and sort orders."/>
    <s v="Vital"/>
    <s v="AV"/>
    <s v="CRMNEXT has an enterprise wide report designer utility that allows data to be fatched into the reports as per bank's requirements. Reports which are created in the system can be configured to show bucketed or filtered data and data can be further grouped based on any field. Further data shown in reports can be sorted in any desired order based on field values. Data can be imported into specific reports either on real time basis or in batch mode such as real time hourly, daily, monthly, or annualy from either data present within the system or from bank's external systems through inbuilt integration engine."/>
    <s v="OK"/>
    <m/>
    <m/>
    <m/>
    <x v="5"/>
    <m/>
    <m/>
    <m/>
    <m/>
    <m/>
    <m/>
    <m/>
    <m/>
    <s v="OK"/>
    <m/>
    <m/>
    <m/>
    <m/>
    <m/>
    <m/>
  </r>
  <r>
    <n v="175"/>
    <s v="Dashboards and Reports"/>
    <s v="CRM should  have the ability to add notes electronically to reports."/>
    <s v="Vital"/>
    <s v="AV"/>
    <s v="CRMNEXT has an enterprise wide reporting module which enables reports to be configured on Real time basis in CRMNEXT through the report designer module. _x000a__x000a_Users can add notes on a report, share the report to desired subordinates and levels in organization and print the reports._x000a__x000a_CRMNEXT come with more than several pre-built reports. It also has a wizard based report designer that allows you to create tabular, matrix, interlinked reports. Users have the ability to include statistical charts, dashboards and graphs on the reports._x000a__x000a_Reports can be created based on lead pipeline/funnel sales funnel: the amount of lead, the amount of Customers caring, the amount of Customers registering, the amount of Customers registering successfully etc."/>
    <s v="OK"/>
    <m/>
    <m/>
    <m/>
    <x v="6"/>
    <m/>
    <m/>
    <m/>
    <m/>
    <m/>
    <m/>
    <m/>
    <m/>
    <m/>
    <m/>
    <m/>
    <m/>
    <m/>
    <m/>
    <m/>
  </r>
  <r>
    <n v="176"/>
    <s v="Dashboards and Reports"/>
    <s v="CRM should  have the ability to easily generate query logic."/>
    <s v="Vital"/>
    <s v="AV"/>
    <s v="CRMNEXT has an enterprise wide reporting module which enables reports to be configured on Real time basis in CRMNEXT through the report designer module. _x000a__x000a_While creating reports users can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_x000a__x000a_CRMNEXT come with more than several pre-built reports. It also has a wizard based report designer that allows you to create tabular, matrix, interlinked reports. Users have the ability to include statistical charts, dashboards and graphs on the reports._x000a__x000a_Reports can be created based on lead pipeline/funnel sales funnel: the amount of lead, the amount of Customers caring, the amount of Customers registering, the amount of Customers registering successfully etc."/>
    <s v="OK"/>
    <m/>
    <m/>
    <m/>
    <x v="5"/>
    <m/>
    <m/>
    <m/>
    <m/>
    <m/>
    <m/>
    <m/>
    <m/>
    <s v="OK"/>
    <m/>
    <m/>
    <m/>
    <m/>
    <m/>
    <m/>
  </r>
  <r>
    <n v="177"/>
    <s v="Dashboards and Reports"/>
    <s v="CRM should  have the ability to search the database for transactions that include specified keywords or phrases."/>
    <s v="Vital"/>
    <s v="AV"/>
    <s v="CRMNEXT has an enterprise wide reporting module which enables reports to be configured on Real time basis in CRMNEXT through the report designer module. _x000a__x000a_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_x000a__x000a_CRMNEXT come with more than several pre-built reports. It also has a wizard based report designer that allows you to create tabular, matrix, interlinked reports. Users have the ability to include statistical charts, dashboards and graphs on the reports._x000a__x000a_Reports can be created based on lead pipeline/funnel sales funnel: the amount of lead, the amount of Customers caring, the amount of Customers registering, the amount of Customers registering successfully etc."/>
    <s v="OK"/>
    <s v="What do you understand as transactions? It's related to opportunities or do they refer to operational transactions such as a transfer of money to another account?"/>
    <s v="We are seeking a search facility on input data stored in the CRM. The input data includes Relationship Manager. Prospect name, date, value of connection etc. The search will be contextual. "/>
    <m/>
    <x v="1"/>
    <s v="Section 4.1.2"/>
    <s v="This will be a Customer/Prospect search widget"/>
    <m/>
    <m/>
    <m/>
    <m/>
    <m/>
    <m/>
    <m/>
    <m/>
    <m/>
    <m/>
    <m/>
    <m/>
    <m/>
  </r>
  <r>
    <n v="178"/>
    <s v="Dashboards and Reports"/>
    <s v="CRM should  have the ability for report data to be formatted and exported to Microsoft Office products such as Word and Excel."/>
    <s v="Vital"/>
    <s v="AV"/>
    <s v="CRMNEXT has an enterprise wide reporting module which enables reports to be configured on Real time basis in CRMNEXT through the report designer module. _x000a__x000a_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
    <s v="OK"/>
    <m/>
    <m/>
    <m/>
    <x v="5"/>
    <m/>
    <m/>
    <m/>
    <m/>
    <m/>
    <m/>
    <m/>
    <m/>
    <s v="OK"/>
    <m/>
    <m/>
    <m/>
    <m/>
    <m/>
    <m/>
  </r>
  <r>
    <n v="179"/>
    <s v="Dashboards and Reports"/>
    <s v="CRM should  have the ability to produce reports using wizards or templates."/>
    <s v="Vital"/>
    <s v="AV"/>
    <s v="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_x000a__x000a_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
    <s v="OK"/>
    <m/>
    <m/>
    <m/>
    <x v="5"/>
    <m/>
    <m/>
    <m/>
    <m/>
    <m/>
    <m/>
    <m/>
    <m/>
    <s v="OK"/>
    <m/>
    <m/>
    <m/>
    <m/>
    <m/>
    <m/>
  </r>
  <r>
    <n v="180"/>
    <s v="Dashboards and Reports"/>
    <s v="CRM should  have the ability to report  saes leads/closed deals by  type, status, location, date/time, department, priority, and other user defined fields."/>
    <s v="Vital"/>
    <s v="AV"/>
    <s v="CRMNEXT has an enterprise wide reporting module which enables reports to be configured on Real time basis in CRMNEXT through the report designer module. CRMNEXT come with more than several pre-built reports. It also has a wizard based report designer that allows you to create tabular, matrix, interlinked reports. Users have the ability to include statistical charts, dashboards and graphs on the reports.&quot;Report are there for each of the following: Activity Report Accounts &amp; Contacts, Lead Reports,Opportunity &amp; Forecast Reports,Dealer Anaysis, Sales Reports, Campaign, Product Analysis, Territory Analysis,Social CRM, Team Effectiveness, Process Effectiveness Reports, Customer Service, Administrative Reports, Competition Analysis, Issues &amp; Requirements, Price Book, Contracts, Quote, Offer, Reports, Location, Budgets, Expenses, Training, Feedback, Inventory, Payments, Approvals and Print Log&quot;_x000a__x000a_Reports can be created based on lead pipeline/funnel sales funnel: the amount of lead, the amount of Customers caring, the amount of Customers registering, the amount of Customers registering successfully etc._x000a__x000a_CRMNEXT Autonoma Integration designer provides the ability to integrate with external systems via batch or webservice to get information about the products, status, etc. _x000a__x000a_CRMNEXT has inbuilt Dashboard management module provides extensive capabilities to system users, admins to create custom dashboards, reports and analytics paths using rules basis customer demographics, products, etc., based on data available in CRMNEXT or through integration with external data sources. Dashboards can be categorized as team/unit level with ability to house multiple sub-dashboards with custom and system reports. Role based access rights to these dashboards can be configured by administrator to users to see only the required information. Role management allows role based access to all reports in dashboards."/>
    <s v="OK"/>
    <m/>
    <m/>
    <m/>
    <x v="1"/>
    <m/>
    <m/>
    <m/>
    <m/>
    <m/>
    <m/>
    <m/>
    <m/>
    <s v="RPT019"/>
    <m/>
    <m/>
    <m/>
    <m/>
    <m/>
    <m/>
  </r>
  <r>
    <n v="181"/>
    <s v="Dashboards and Reports"/>
    <s v="CRM should  have the ability to print Leads, conversations complete with all information associated  including history and notes."/>
    <s v="Vital"/>
    <s v="AV"/>
    <s v="CRMNEXT has an enterprise wide reporting module which enables reports to be configured on Real time basis in CRMNEXT through the report designer module. _x000a__x000a_Users can add notes on a report, share the report to desired subordinates and levels in organization and print the reports with data such as leads, conversations complete with all information associated  including history and notes.._x000a__x000a_CRMNEXT come with more than several pre-built reports. It also has a wizard based report designer that allows you to create tabular, matrix, interlinked reports. Users have the ability to include statistical charts, dashboards and graphs on the reports._x000a__x000a_Reports can be created based on lead pipeline/funnel sales funnel: the amount of lead, the amount of Customers caring, the amount of Customers registering, the amount of Customers registering successfully etc."/>
    <s v="OK"/>
    <m/>
    <m/>
    <m/>
    <x v="6"/>
    <m/>
    <m/>
    <m/>
    <m/>
    <m/>
    <m/>
    <m/>
    <m/>
    <s v="OK"/>
    <m/>
    <m/>
    <m/>
    <m/>
    <m/>
    <m/>
  </r>
  <r>
    <n v="182"/>
    <s v="Dashboards and Reports"/>
    <s v="CRM should  have the ability to report sales leads by type, status, location, date/time, department, priority, and other user defined fields."/>
    <s v="Vital"/>
    <s v="AV"/>
    <s v="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_x000a__x000a_Users can create report based on sales leads by type, status, location, date/time, department, priority, and other user defined fields.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
    <s v="OK"/>
    <m/>
    <m/>
    <m/>
    <x v="1"/>
    <m/>
    <m/>
    <m/>
    <m/>
    <m/>
    <m/>
    <m/>
    <m/>
    <s v="RPT019"/>
    <m/>
    <m/>
    <m/>
    <m/>
    <m/>
    <m/>
  </r>
  <r>
    <n v="183"/>
    <s v="Dashboards and Reports"/>
    <s v="CRM should  have the ability to create report that show escalated issues, according to customizable procedures (i.e., missed targets)."/>
    <s v="Vital"/>
    <s v="AV"/>
    <s v="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_x000a__x000a_Users can create marketing and campaign related reports based on escalated issues, missed targets, etc.and other related metics.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
    <s v="OK"/>
    <s v="what do you refer to as escalated issues?_x000a_The customizable procedures are the rules to change the owner when an opportunity is escalated? _x000a_Does it have any more procedures that you can share with us?"/>
    <s v="1. By escalated, we mean  that first level contact with customer was unable to address and referred to the next person in hierarchy e.g. to line supervisor or manager_x000a_2.Yes, we can change owner e.g. from officer to supervisor _x000a_3. No procedures are defined at the present and escalation matrix will match departmental structures"/>
    <m/>
    <x v="6"/>
    <m/>
    <m/>
    <m/>
    <m/>
    <m/>
    <m/>
    <m/>
    <m/>
    <s v="OK"/>
    <m/>
    <m/>
    <m/>
    <m/>
    <m/>
    <m/>
  </r>
  <r>
    <n v="184"/>
    <s v="Dashboards and Reports"/>
    <s v="Should have the facility of customizable dashboard - performance indicators "/>
    <s v="Vital"/>
    <s v="AV"/>
    <s v="CRMNEXT has inbuilt Dashboard management module provides extensive capabilities to system users, admins to create custom dashboards, reports and analytics paths using rules basis customer demographics, products, etc., based on data available in CRMNEXT or through integration with external data sources. Dashboards can be categorized as team/unit level with ability to house multiple sub-dashboards with custom and system reports. Role based access rights to these dashboards can be configured by administrator to users to see only the required information. Role management allows role based access to all reports in dashboards."/>
    <s v="OK"/>
    <m/>
    <m/>
    <m/>
    <x v="1"/>
    <m/>
    <m/>
    <m/>
    <m/>
    <m/>
    <m/>
    <m/>
    <m/>
    <s v="RPT008"/>
    <s v="RM performance Dashbboard"/>
    <m/>
    <m/>
    <m/>
    <m/>
    <m/>
  </r>
  <r>
    <n v="185"/>
    <s v="Dashboards and Reports"/>
    <s v="CRM should  have the ability to create and report an audit trail for all data changes (for example, date and time stamp, user name, from/to values, attachment of documents)."/>
    <s v="Vital"/>
    <s v="AV"/>
    <s v="CRMNext provides a complete Log Manager Utility. It logs all the transactions/activities which includes but not limited to modules and admin level logs for all the changes and login history of the users.  The logs so generated can be accessed by authenticated &amp; authorized identities, &amp; can be shared in readable format.The logging functionality can be turned on/off by assigned privileges. Also, the log rentention period can be configured in the system.                                                 _x000a_The log includes all the valid &amp; required information like IDs,time,etc. _x000a__x000a_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_x000a__x000a__x000a_"/>
    <s v="OK"/>
    <m/>
    <m/>
    <m/>
    <x v="6"/>
    <m/>
    <m/>
    <m/>
    <m/>
    <m/>
    <m/>
    <m/>
    <m/>
    <s v="OK"/>
    <m/>
    <m/>
    <m/>
    <m/>
    <m/>
    <m/>
  </r>
  <r>
    <n v="186"/>
    <s v="Dashboards and Reports"/>
    <s v="CRM should provide a report on   Leads generated from value chain analysis and opportunities identified on account plans and forward report to the relevant segment"/>
    <s v="Vital"/>
    <s v="AV"/>
    <s v="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_x000a__x000a_Users can create leads and opportunities related reports based on Leads generated from value chain analysis and opportunities identified on account plans and forward report to the relevant segment and other related metics.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
    <s v="OK"/>
    <m/>
    <m/>
    <m/>
    <x v="1"/>
    <m/>
    <m/>
    <m/>
    <m/>
    <m/>
    <m/>
    <m/>
    <m/>
    <s v="RPT024"/>
    <m/>
    <m/>
    <m/>
    <m/>
    <m/>
    <m/>
  </r>
  <r>
    <n v="187"/>
    <s v="Dashboards and Reports"/>
    <s v="CRM should provide a report on Who our clients are paying e.g., through integrating with CTS and other payment system so that we pinpoint new opportunities "/>
    <s v="Vital"/>
    <s v="AV"/>
    <s v="CRMNEXT will integrate with CTS and other external payment systems and  web analytics systems to relevant data on client payouts using the inbuilt Autonoma Integration engine. The fetched or imported data can be used to create and show detailed statistical analysis using the inbuilt report designer utility to determine scope for new opportunities."/>
    <s v="OK"/>
    <m/>
    <m/>
    <m/>
    <x v="4"/>
    <m/>
    <m/>
    <m/>
    <m/>
    <m/>
    <m/>
    <m/>
    <m/>
    <m/>
    <m/>
    <m/>
    <m/>
    <m/>
    <m/>
    <m/>
  </r>
  <r>
    <n v="188"/>
    <s v="Dashboards and Reports"/>
    <s v="CRM should provide help mine data on   directors and third party  information including identifications and contacts  and generate sales leads with suggested most suitable products that can be sold "/>
    <s v="Vital"/>
    <s v="AV"/>
    <s v="CRMNEXT will integrate with CTS and other external payment systems and  web analytics systems to relevant data on  on   directors and third party  information including identifications and contacts  and generate sales leads with suggested most suitable products that can be sold, using the inbuilt Autonoma Integration engine. The fetched or imported data can be used to create and show detailed statistical analysis using the inbuilt report designer utility to determine scope for new opportunities."/>
    <s v="OK"/>
    <m/>
    <m/>
    <m/>
    <x v="4"/>
    <m/>
    <m/>
    <m/>
    <m/>
    <m/>
    <m/>
    <m/>
    <m/>
    <m/>
    <m/>
    <m/>
    <m/>
    <m/>
    <m/>
    <m/>
  </r>
  <r>
    <n v="189"/>
    <s v="Dashboards and Reports"/>
    <s v="CRM should provide a report on Performance reports for supervisors"/>
    <s v="Vital"/>
    <s v="AV"/>
    <s v="CRMnext has ability to maintain value chain constituting suppliers, distributors, relationship hierarchy between corporate / institutional/ SME contacts, location, contact and segment based classification. Group details can be also captured with the contact._x000a__x000a_Information can be structured as joint accounts, corporate relationships for business banking (e.g. to allow the capture of data on a corporate/SME group with child subsidiaries for future target marketing of products and services. You can also tag contacts as &quot;Key Contact&quot; or any specific segments."/>
    <s v="OK"/>
    <s v="What kind of performance should be measured? Sales Performance, number of sales achieved in a month considering the objective? Can you please provide more information?"/>
    <s v="The performance reports is basically to enable supervisor see activities of his/her direct reportees. Sales, calls, leads, escalations."/>
    <m/>
    <x v="6"/>
    <m/>
    <m/>
    <m/>
    <m/>
    <m/>
    <m/>
    <m/>
    <m/>
    <s v="Segment Head to see RM performance and BM reports"/>
    <m/>
    <m/>
    <m/>
    <m/>
    <m/>
    <m/>
  </r>
  <r>
    <n v="190"/>
    <s v="Dashboards and Reports"/>
    <s v="CRM should provide a report on Performance on various parameters such as segment wise, branch wise, region wise etc."/>
    <s v="Vital"/>
    <s v="AV"/>
    <s v="CRMNEXT has an enterprise wide reporting module which enables reports to be configured on Real time basis in CRMNEXT through the report designer module. A report can be created using the inbuilt report designer wizard in 3 easy steps. Users have the ability to clone previously built reports._x000a__x000a_Users can create performance related reports based on various parameters such as segment wise, branch wise, region wise etc., and other related metics.Users can export reports in formats such as excel, pdf, etc. through emails. While creating reports users can add filter criteria or bucketing criteria based on specific field level values that act as a qualifying criteria for reports to show relevant data. Users can also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
    <s v="OK"/>
    <m/>
    <m/>
    <m/>
    <x v="6"/>
    <m/>
    <m/>
    <m/>
    <m/>
    <m/>
    <m/>
    <m/>
    <m/>
    <s v="Segment Head to see RM performance and BM reports"/>
    <m/>
    <m/>
    <m/>
    <m/>
    <m/>
    <m/>
  </r>
  <r>
    <n v="191"/>
    <s v="Dashboards and Reports"/>
    <s v="CRM should  support a variety of outputs, including, but not limited to:Displayed electronically on a screen, Printing to a local printer Embedded in an e-mail distribution, Published to an Internet, intranet or extranet"/>
    <s v="Vital"/>
    <m/>
    <m/>
    <s v="Incomplete"/>
    <m/>
    <m/>
    <m/>
    <x v="5"/>
    <m/>
    <m/>
    <m/>
    <m/>
    <m/>
    <m/>
    <m/>
    <m/>
    <s v="OK"/>
    <m/>
    <m/>
    <m/>
    <m/>
    <m/>
    <m/>
  </r>
  <r>
    <s v="Y"/>
    <s v="TECHNICAL REQUIREMENTS"/>
    <m/>
    <m/>
    <m/>
    <m/>
    <m/>
    <m/>
    <m/>
    <m/>
    <x v="0"/>
    <m/>
    <m/>
    <m/>
    <m/>
    <m/>
    <m/>
    <m/>
    <m/>
    <m/>
    <m/>
    <m/>
    <m/>
    <m/>
    <m/>
    <m/>
  </r>
  <r>
    <s v="YA"/>
    <s v="System-General"/>
    <m/>
    <m/>
    <m/>
    <m/>
    <m/>
    <m/>
    <m/>
    <m/>
    <x v="0"/>
    <m/>
    <m/>
    <m/>
    <m/>
    <m/>
    <m/>
    <m/>
    <m/>
    <m/>
    <m/>
    <m/>
    <m/>
    <m/>
    <m/>
    <m/>
  </r>
  <r>
    <n v="192"/>
    <s v="System-General"/>
    <s v="The proposed system should  be compatible with Internet Explorer 11.00 or higher; latest versions of Firefox, Safari and Chrome and Mozilla other popular mobile Oss"/>
    <s v="Vital"/>
    <s v="AV"/>
    <s v="CRMnext is a browser based application runs on all the standard industry browser like , IE, Chrome, Firefox, Safari, Opera etc by &quot;Login&quot; on CRMnext Website. "/>
    <s v="OK"/>
    <m/>
    <m/>
    <m/>
    <x v="5"/>
    <m/>
    <m/>
    <m/>
    <m/>
    <m/>
    <m/>
    <m/>
    <m/>
    <m/>
    <m/>
    <m/>
    <m/>
    <m/>
    <m/>
    <m/>
  </r>
  <r>
    <n v="193"/>
    <s v="System-General"/>
    <s v="The System should  clearly display on SVGA  screens (1024 x 768 minimum). Text and browser zoom of 100%."/>
    <s v="Vital"/>
    <s v="AV"/>
    <s v="Yes CRMNEXT system can clearly display on SVGA  screens (1024 x 768 minimum). Text and browser zoom of 100%."/>
    <s v="OK"/>
    <m/>
    <m/>
    <m/>
    <x v="5"/>
    <m/>
    <m/>
    <m/>
    <m/>
    <m/>
    <m/>
    <m/>
    <m/>
    <m/>
    <m/>
    <m/>
    <m/>
    <m/>
    <m/>
    <m/>
  </r>
  <r>
    <s v="YB"/>
    <s v="System Integration"/>
    <m/>
    <m/>
    <m/>
    <m/>
    <m/>
    <m/>
    <m/>
    <m/>
    <x v="0"/>
    <m/>
    <m/>
    <m/>
    <m/>
    <m/>
    <m/>
    <m/>
    <m/>
    <m/>
    <m/>
    <m/>
    <m/>
    <m/>
    <m/>
    <m/>
  </r>
  <r>
    <n v="194"/>
    <s v="Integrations and Interfaces"/>
    <s v="The Solution should be able to integrate with the systems detailed in Scope of Work (section 2.2 of the RFP) and the Vendor  must have the competence to carry out the integration activities."/>
    <s v="Vital"/>
    <s v="AV"/>
    <s v="CRMNEXT can be easily integrated with with the systems detailed in Scope of Work (section 2.2 of the RFP) through its Autonoma integration engine. 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_x000a_1. Batch Import/Export _x000a_2. Message based integration _x000a_3. Web service /APIs_x000a_4. File import/Export _x000a_5. Web mash-up _x000a_6. Smart link_x000a__x000a_With the help of Autonoma integration engine CRMNEXT can be integrated with any third party or External QMS Model or system."/>
    <s v="OK"/>
    <m/>
    <m/>
    <m/>
    <x v="1"/>
    <m/>
    <m/>
    <m/>
    <m/>
    <m/>
    <m/>
    <m/>
    <m/>
    <m/>
    <m/>
    <s v="It is covered in integration touch point as per requirement by bank."/>
    <m/>
    <m/>
    <m/>
    <m/>
  </r>
  <r>
    <n v="195"/>
    <s v="Integrations and Interfaces"/>
    <s v="The Solution offered must have capability to interface &amp; cluster with heterogeneous platforms used in the Bank"/>
    <s v="Vital"/>
    <s v="AV"/>
    <s v="CRMNEXT can be easily integrated with many of the bank's external systems, CBS, CTS, BI Tools, Web Analytics systems, external payment systems through its Autonoma integration engine._x000a__x000a_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_x000a_1. Batch Import/Export _x000a_2. Message based integration _x000a_3. Web service /APIs_x000a_4. File import/Export _x000a_5. Web mash-up _x000a_6. Smart link_x000a__x000a_With the help of Autonoma integration engine CRMNEXT can be integrated with any third party or External QMS Model or system."/>
    <s v="OK"/>
    <m/>
    <m/>
    <m/>
    <x v="5"/>
    <m/>
    <m/>
    <m/>
    <m/>
    <m/>
    <m/>
    <m/>
    <m/>
    <m/>
    <m/>
    <s v="Currently system is taking data from Vision system and will check the integration once received input from other system._x000a_Required integration is written in touch point list."/>
    <m/>
    <m/>
    <m/>
    <m/>
  </r>
  <r>
    <n v="196"/>
    <s v="Integrations and Interfaces"/>
    <s v="The Solution should support different messaging protocols, APIs to integrate with various applications. APIs should be commonly published for facilitating porting of applications in the Bank."/>
    <s v="Vital"/>
    <s v="AV"/>
    <s v="Yes, application uses communication mechanism provided by Microsoft .NET framework like WCF services, message queue and database ADO.NET which can be secured by using SSL. External Web based and third party APIs can be consumed and internal APIs can be exposed. APIs are commonly shared or exposed for facilitating porting of applications in the Bank.TCP/IP is used for communication. Connection is transactional. However for performance connection pooling is used."/>
    <s v="OK"/>
    <m/>
    <m/>
    <m/>
    <x v="5"/>
    <m/>
    <m/>
    <m/>
    <m/>
    <m/>
    <m/>
    <m/>
    <m/>
    <m/>
    <m/>
    <s v="Either external source will call CRMnextWebApi or CRMnext will call external service. Both need to provide wsdl, i/p,o/p xml in simplest form XML/String etc. "/>
    <m/>
    <m/>
    <m/>
    <m/>
  </r>
  <r>
    <n v="197"/>
    <s v="Integrations and Interfaces"/>
    <s v="The Vendor  must integrate with the Banks Financial Systems through the Bank’s middleware (Fiorano) for posting and financial/ non-financial transactions "/>
    <s v="Vital"/>
    <s v="AV"/>
    <s v="CRMNEXT can be easily integrated with the bank's  Financial Systems through the Bank’s middleware (Fiorano) for posting and financial/ non-financial transactions using inbuilt Autonoma integration engine of CRMNEXT._x000a__x000a_CRMNEXT can integrate with external financial systems via Autonoma Integration egine using webservices and smart web integration URL's for sales staff to access  the customer's current accounts (For example loan account or credit card account ...) including contact information, notes, sales opportunities , information relating to financial accounts and other important details_x000a__x000a_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_x000a_1. Batch Import/Export _x000a_2. Message based integration _x000a_3. Web service /APIs_x000a_4. File import/Export _x000a_5. Web mash-up _x000a_6. Smart link_x000a__x000a_With the help of Autonoma integration engine CRMNEXT can be integrated with any third party or External QMS Model or system."/>
    <s v="OK"/>
    <m/>
    <m/>
    <m/>
    <x v="1"/>
    <m/>
    <m/>
    <m/>
    <m/>
    <m/>
    <m/>
    <m/>
    <m/>
    <m/>
    <m/>
    <s v="If bank provide single middleware ESB i.e. Fiorano then CRM will send request to Fiorano which further interact to other system and send reverse data to CRMnext._x000a_T15 to T28 touch point._x000a_T97,T11"/>
    <m/>
    <m/>
    <m/>
    <m/>
  </r>
  <r>
    <n v="198"/>
    <s v="Integrations and Interfaces"/>
    <s v="Updating the static customer information from core banking"/>
    <s v="Vital"/>
    <s v="AV"/>
    <s v="CRMnext has ability to have two-way communication between CBS and CRMnext. Records can be sent to CBS and based on configured field mapping records will be auto-populated in CBS. Updated records in CBS can be pushed to CRMnext._x000a__x000a_CRMNEXT has its own Integration layer that allows integration options using pattern based Autonoma™ integration. The Integration server enables to do complex integration with minimal coding. With the variety of integration options available the CRMNEXT Integration server provides us the capability to integrate with ease with legacy to top of the line systems with ease. CRMNEXT It provides the below options to integrate using: _x000a_1. Batch Import/Export _x000a_2. Message based integration _x000a_3. Web service /APIs_x000a_4. File import/Export _x000a_5. Web mash-up _x000a_6. Smart link_x000a__x000a_With the help of Autonoma integration engine CRMNEXT can be integrated with any third party or External QMS Model or system."/>
    <s v="OK"/>
    <m/>
    <m/>
    <m/>
    <x v="1"/>
    <m/>
    <m/>
    <m/>
    <m/>
    <m/>
    <m/>
    <m/>
    <m/>
    <m/>
    <m/>
    <s v="CRMnext is taking data from vision (which further take data from finacle core). If increamental data is provided on existing customer then job will update those fields. Please refer T1."/>
    <m/>
    <m/>
    <m/>
    <m/>
  </r>
  <r>
    <n v="199"/>
    <s v="Integrations and Interfaces"/>
    <s v="_x0009_The system should allow export / import data into standard formats e.g. Excel, CSV, ASCII, XML, etc. "/>
    <s v="Vital"/>
    <s v="AV"/>
    <s v="CRMNEXT Import Functionality offers the capability to bulk uplaod contacts via Excel or CSV File. A custom action button can be configured using which bulk upload would be just a single step process. _x000a_CRMNEXT also offers the capability of exporting contatcs via Excel or CSV._x000a_The export functionality is access controlled ensuring complete data security and integrity._x000a__x000a_CRMnext can provide Master data management capability to upload/update/import  both financial and non-financial information from host/source system. The details can be captured in CRMnext or fetched from various Bank applications and the same can be updated there. The data management comprises of uploading information, not limited to demographic details, open and closed activities, contacts related to customers , address details, products/accounts, cross-sell, leads, open and closed service requests. Financial Data Financial data can be fetched/ uploaded through interface with core banking system and other financial systems. Depending on capability of otyher systems. CRMnext provides the out of box capability to fetch and display financial details without storing a local copy. Alternatively, the required financial details can be stored locally. As a best practice, it is not advised to store financial transaction details in CRMnext._x000a__x000a_Based on business rules defined batch imports can be scheduled to retrieve desired information any number of times based on defined criteria."/>
    <s v="OK"/>
    <s v="What data the solution must import and export on the given formats?_x000a_How many entities and what is the volume for import export?"/>
    <s v="The import / export of data will be guided by the integration requirements stipulated in section 2.21. of the RFP. The integrations could be through APIs or file transfer, the choice of which will depend upon the system capability of the source systems to manage API. The method of integration will also be impacted by convenience."/>
    <m/>
    <x v="1"/>
    <m/>
    <m/>
    <m/>
    <m/>
    <m/>
    <m/>
    <m/>
    <m/>
    <m/>
    <m/>
    <s v="Admin can use powerful import functionality to import data using Excel or CSV. Also data can be exported to desired location as confirmed by bank._x000a__x000a_Please refer T114."/>
    <m/>
    <m/>
    <m/>
    <m/>
  </r>
  <r>
    <n v="200"/>
    <s v="Integrations and Interfaces"/>
    <s v="System should  provide the ability to allow for multiple users and distributed system access."/>
    <s v="Vital"/>
    <s v="AV"/>
    <s v="CRMNEXT has ability to allow creation of multiple users on the same platform with different roles, teams, territories and products associated with each one of them._x000a__x000a_Role management - Role Management has the ability to create /manage users and groups by providing specific access permissions to access, view update, delete customer data under the subsystem of specialized systems._x000a__x000a_CRMnext has been successfully benchmarked for scalability in high concurrency environment with 32000 logged in users on a database size of 1.2 TB with average page generation time of less than a second._x000a_"/>
    <s v="OK"/>
    <m/>
    <m/>
    <m/>
    <x v="5"/>
    <m/>
    <m/>
    <m/>
    <m/>
    <m/>
    <m/>
    <m/>
    <m/>
    <m/>
    <m/>
    <s v="Admin will allow  UTTR."/>
    <m/>
    <m/>
    <m/>
    <m/>
  </r>
  <r>
    <n v="201"/>
    <s v="Integrations and Interfaces"/>
    <s v="System should  provide the ability to allow one or more users to view the same record simultaneously."/>
    <s v="Vital"/>
    <s v="AV"/>
    <s v="CRMNEXT allows a superuser to give access rights to multiple users at multiple scopes or levels. Users with similar rights can concurrently view the same record simultaneously."/>
    <s v="OK"/>
    <m/>
    <m/>
    <m/>
    <x v="5"/>
    <m/>
    <m/>
    <m/>
    <m/>
    <m/>
    <m/>
    <m/>
    <m/>
    <m/>
    <m/>
    <s v="Data scope is appled on user through admin."/>
    <m/>
    <m/>
    <m/>
    <m/>
  </r>
  <r>
    <n v="202"/>
    <s v="Integrations and Interfaces"/>
    <s v="System should  provide the ability to allow one or more users to query information and run reports at the same time."/>
    <s v="Vital"/>
    <s v="AV"/>
    <s v="CRMNEXT has an enterprise wide reporting module which enables reports to be configured on Real time basis in CRMNEXT through the report designer module. _x000a__x000a_While creating reports users can add desired parameters , metrics and fields from desired system tables of various CRM modules to be shown in the report. Backend queries are generated while these fields and parameters are being added to a report. By simple drag and drop of field and parameters, dynamic queries are generated and fetch relevant data from the system to be shown in an easy to read graphical or tabular format.  Users can add notes on a report, share the report to desired subordinates and levels in organization and print the reports._x000a__x000a_CRMNEXT come with more than several pre-built reports. It also has a wizard based report designer that allows you to create tabular, matrix, interlinked reports. Users have the ability to include statistical charts, dashboards and graphs on the reports._x000a__x000a_Reports can be created based on lead pipeline/funnel sales funnel: the amount of lead, the amount of Customers caring, the amount of Customers registering, the amount of Customers registering successfully etc."/>
    <s v="OK"/>
    <m/>
    <m/>
    <m/>
    <x v="5"/>
    <m/>
    <m/>
    <m/>
    <m/>
    <m/>
    <m/>
    <m/>
    <m/>
    <m/>
    <m/>
    <s v="Visibility of report can be set at user,team,role level so one or more users can see the reports at the same time."/>
    <m/>
    <m/>
    <m/>
    <m/>
  </r>
  <r>
    <n v="203"/>
    <s v="Integrations and Interfaces"/>
    <s v="System should  provide the ability to provide an open architecture for user and system interfaces based on current and industry-accepted standards, methods, and protocols such as HTTP, XML, SOAP, FTP, etc."/>
    <s v="Vital"/>
    <s v="AV"/>
    <s v="Yes, CRMNEXT is single code base supporting multi-tenancy. The architecture is metadata driven. The application has zero client side footage. The application offers integrated intelligence for smart automation of processes and is easy to configure with minimal coding efforts. CRMNEXT provides web based n-tier architecture.The details product architecture PDF is shared with the response. CRMNEXT uses http, https, pop3, smtp, ftp/sftp protocols. While configuring the standard ports can be changed as per KCB's policies."/>
    <s v="OK"/>
    <m/>
    <m/>
    <m/>
    <x v="5"/>
    <m/>
    <m/>
    <m/>
    <m/>
    <m/>
    <m/>
    <m/>
    <m/>
    <m/>
    <m/>
    <s v="It is covered in integration touch point as per requirement by bank."/>
    <m/>
    <m/>
    <m/>
    <m/>
  </r>
  <r>
    <n v="204"/>
    <s v="Integrations and Interfaces"/>
    <s v="System should  provide the ability to provide non-proprietary extensibility using standard, commonly available web-based or Microsoft-based tools and languages."/>
    <s v="Vital"/>
    <s v="AV"/>
    <s v="CRMNEXT has inbuilt integration engine called as Autonoma Integration engine which provides non-proprietary extensibility to the system by integrating with MS Outlook for sending/receiving mails for email syndication purposes using email gateways, integrating with google calendar and outlook calendar for appointments and tasks, integrating with adobe and MS Excel to export and print reports, integrating with payment gateways to process payment information, integrating with external document management system to import/export customer documents, integrating with Web services by exposing/ consuming Web APIs."/>
    <s v="OK"/>
    <m/>
    <m/>
    <m/>
    <x v="5"/>
    <m/>
    <m/>
    <m/>
    <m/>
    <m/>
    <m/>
    <m/>
    <m/>
    <m/>
    <m/>
    <s v="It is covered in integration touch point as per requirement by bank."/>
    <m/>
    <m/>
    <m/>
    <m/>
  </r>
  <r>
    <n v="205"/>
    <s v="Integrations and Interfaces"/>
    <s v="System should  provide the ability to integrate with standard Microsoft Office products, including MS Word, MS Excel, MS Access, Lync and MS Outlook."/>
    <s v="Vital"/>
    <s v="AV"/>
    <s v="CRMNEXT has inbuilt integration engine called as Autonoma Integration engine which provides non-proprietary extensibility to the system by integrating with MS Outlook for sending/receiving mails for email syndication purposes using email gateways, integrating with google calendar and outlook calendar for appointments and tasks, integrating with adobe and MS Excel to export and print reports, integrating with payment gateways to process payment information, integrating with external document management system to import/export customer documents, integrating with Web services by exposing/ consuming Web APIs."/>
    <s v="OK"/>
    <m/>
    <m/>
    <m/>
    <x v="5"/>
    <m/>
    <m/>
    <m/>
    <m/>
    <m/>
    <m/>
    <m/>
    <m/>
    <m/>
    <m/>
    <s v="It is covered in integration touch point as per requirement by bank."/>
    <m/>
    <m/>
    <m/>
    <m/>
  </r>
  <r>
    <n v="206"/>
    <s v="Integrations and Interfaces"/>
    <s v="System should  provide the ability to provide wizards and templates for document creation."/>
    <s v="Vital"/>
    <s v="AV"/>
    <s v="A Template is a standard format, created and stored in CRMnext to ensure uniformity in communication across the organization. Using 'Merge Field Values' a Template can be auto-populated as per logged-in User. "/>
    <s v="OK"/>
    <m/>
    <m/>
    <m/>
    <x v="5"/>
    <m/>
    <m/>
    <m/>
    <m/>
    <m/>
    <m/>
    <m/>
    <m/>
    <m/>
    <m/>
    <m/>
    <m/>
    <m/>
    <m/>
    <m/>
  </r>
  <r>
    <n v="207"/>
    <s v="Integrations and Interfaces"/>
    <s v="System should  provide the ability to prohibit record deletions.  Use statuses to indicate records that were created in error."/>
    <s v="Vital"/>
    <s v="AV"/>
    <s v="CRMNEXT has role management utility which allows a super user to define the access permissions and rights for all the users of the syetem. Each specific user can be decided to give view or edit or delete or update rights or all of them as per the bank's requirements. These categories of access rights can be classified for individual modules of the system such as leads, accounts, cases, campaigns, etc. Only the authorized users with access rights to delete a specific record can do so. _x000a__x000a_CRMNEXT provides status codes to be configured and defined for each specific module of the system. Whenever a particular milestone of a process reaches or if a particular event occurs, these status codes can be updated as per bank's requirements based on predefined criteria."/>
    <s v="OK"/>
    <m/>
    <m/>
    <m/>
    <x v="5"/>
    <m/>
    <m/>
    <m/>
    <m/>
    <m/>
    <m/>
    <m/>
    <m/>
    <m/>
    <m/>
    <s v="It is handling through permission given to user by admin."/>
    <m/>
    <m/>
    <m/>
    <m/>
  </r>
  <r>
    <n v="208"/>
    <s v="Integrations and Interfaces"/>
    <s v="System should  provide the ability to record all queries and changes made to a customer record.  When a change is made, the name of the user making the change is to be recorded with the date/time of the change, the details of the change and the reason for the change."/>
    <s v="Vital"/>
    <s v="AV"/>
    <s v="CRMNext provides a complete Log Manager Utility. It logs all the transactions/activities which includes but not limited to modules and admin level logs for all the changes and login history of the users.  The logs so generated can be accessed by authenticated &amp; authorized identities, &amp; can be shared in readable format.The log manager utility provides the system the ability to record all queries and changes made to a customer record.  When a change is made, the name of the user making the change is to be recorded with the date/time of the change, the details of the change and the reason for the change.The logging functionality can be turned on/off by assigned privileges. Also, the log rentention period can be configured in the system.                                                 _x000a_The log includes all the valid &amp; required information like IDs,time,etc. _x000a__x000a_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_x000a__x000a__x000a_"/>
    <s v="OK"/>
    <m/>
    <m/>
    <m/>
    <x v="5"/>
    <m/>
    <m/>
    <m/>
    <m/>
    <m/>
    <m/>
    <m/>
    <m/>
    <m/>
    <m/>
    <s v="Admin reports and object history can be used."/>
    <m/>
    <m/>
    <m/>
    <m/>
  </r>
  <r>
    <n v="209"/>
    <s v="Integrations and Interfaces"/>
    <s v="System should  provide the ability to track the number of customer-access attempts via all access channels."/>
    <s v="Vital"/>
    <s v="AV"/>
    <s v="CRMNext provides a complete Log Manager Utility. It logs all the transactions/activities which includes but not limited to modules and admin level logs for all the changes and login history of the users.  The logs so generated can be accessed by authenticated &amp; authorized identities, &amp; can be shared in readable format.The log manager utility provides the system the ability to record all queries and changes made to a customer record. Logs can be maintained  to track the number of customer-access attempts via all access channels. When a change is made, the name of the user making the change is to be recorded with the date/time of the change, the details of the change and the reason for the change.The logging functionality can be turned on/off by assigned privileges. Also, the log rentention period can be configured in the system.                                                 _x000a_The log includes all the valid &amp; required information like IDs,time,etc. _x000a__x000a_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_x000a__x000a__x000a_"/>
    <s v="OK"/>
    <m/>
    <m/>
    <m/>
    <x v="5"/>
    <m/>
    <m/>
    <m/>
    <m/>
    <m/>
    <m/>
    <m/>
    <m/>
    <m/>
    <m/>
    <s v="Admin reports and object history can be used."/>
    <m/>
    <m/>
    <m/>
    <m/>
  </r>
  <r>
    <n v="210"/>
    <s v="Integrations and Interfaces"/>
    <s v="The Solution should integrate with  network authentication system"/>
    <s v="Vital"/>
    <s v="AV"/>
    <s v="CRMNEXT provides multi factor authentication which includes but not limited to:  _x000a_ _x000a_- User identity is established via authentication of user ID and password through a login page prior to granting access to application.                                                                                   _x000a__x000a_- OTP authentication  _x000a_                                                                                                                           - LDAP authentication -    The application has an LDAP adapter for user authentication using LDAP. Also the application can be deployed over SSL using Digital certificates/Signatures etc as it is a web based application._x000a__x000a_- SSO Authention-Single Sign On -SSO is provided and can be accessed through settings.CRMNEXT application supports source authentication by validating IP address. System specific validations can be done through the settings inthe application._x000a__x000a_Application provides authentication &amp; authorization on publicly input forms. Captcha is not implemented but the request token cannot be automated &amp; thus guard against authentication vulnerabilities._x000a__x000a_CRMNEXT application supports data as well as session level security. IP address authentication and restriction, SSL, Password policies, encrypted cookies, session timeouts, encrypted URLs are also supported in CRMNEXT. The application can also hide sensitive data in its view state."/>
    <s v="OK"/>
    <s v="What do you mean with referring to the solution should integrate with network authentication system? _x000a_Is it LDAP authentication?"/>
    <s v="Yes, LDAP. We are using Microsoft Active Directory."/>
    <m/>
    <x v="1"/>
    <m/>
    <m/>
    <m/>
    <m/>
    <m/>
    <m/>
    <m/>
    <m/>
    <m/>
    <m/>
    <s v="T126,T37"/>
    <m/>
    <m/>
    <m/>
    <m/>
  </r>
  <r>
    <n v="211"/>
    <s v="Integrations and Interfaces"/>
    <s v="The Solution should be able to integrate with email (Microsoft Exchange) and SMS Gateway for notifications and alerts."/>
    <s v="Vital"/>
    <s v="AV"/>
    <s v="CRMNEXT provides feature to set notifications. These can be configured in the toolbox section of all major CRM modules. The notifications can be displayed as pop ups for upcoming birthdays and anniversaries. The notifications can be scheduled to occur in advance (according to the number of days specified) before the specific date. Notifications help to build a good relationship with the customer and to have a long term association._x000a__x000a_CRMNEXT Alert Management module allows configuration of alerts and notifications. These alerts can be triggered to customers, internal team as SMS, email notifications. Reports can be configured using report designer to manage and track alerts. CRMNEXT has inbuilt email blaster for sending the mass mailers. Alerts can be configured to inform customers for the key events.  SMS can also be sent to the target customers. Based on predefined alert rules in the alert rule engine SMS/email can automatically be sent to customer informing them their IDs have expired._x000a__x000a_CRMnext provides ability to send out alerts to the customers with any information through different channels like email, SMS. These could be set either for some request like document update or even for the marketing purposes."/>
    <s v="OK"/>
    <m/>
    <m/>
    <m/>
    <x v="1"/>
    <m/>
    <m/>
    <m/>
    <m/>
    <m/>
    <m/>
    <m/>
    <m/>
    <m/>
    <m/>
    <s v="T120,T119"/>
    <m/>
    <m/>
    <m/>
    <m/>
  </r>
  <r>
    <n v="212"/>
    <s v="Integrations and Interfaces"/>
    <s v="SMS Push - System should  provide the ability to push unlimited ad-hoc and  scheduled SMS "/>
    <s v="Vital"/>
    <s v="AV"/>
    <s v="CRMnext comes with the out-of-box capability to send sms based on configures rules and workflow. Incoming sms's can be captured as leads/cases automatically. Also the system allows update of records via SMS as well._x000a__x000a_CRMnext has the capability to send bulk SMS through a 3rd party SMS gateway. SMS can also be read into the system through short codes. _x000a__x000a_CRMnext provides an ability to create activities by setting priorities. SMS will be sent as reminders when a milestone is reached or can be triggered manually using some standard text from template or as written by the user using &quot;Send SMS&quot;._x000a__x000a_SMS trigger service can be configured as per the demand to particular users and all cases/ customer records have &quot;Send SMS&quot; Capability."/>
    <s v="OK"/>
    <s v="The referred SMS push is a system already available in the organization?_x000a_Do you utilize any kind of SMS Gateway?"/>
    <s v="1. CRM would be required to insert SMS messages into our existing SMS Gateway for onward sending to customers._x000a_2. Yes we do have an SMS gateway"/>
    <m/>
    <x v="1"/>
    <m/>
    <m/>
    <m/>
    <m/>
    <m/>
    <m/>
    <m/>
    <m/>
    <m/>
    <m/>
    <s v="T120"/>
    <m/>
    <m/>
    <m/>
    <m/>
  </r>
  <r>
    <n v="213"/>
    <s v="Integrations and Interfaces"/>
    <s v="SMS Push - System should  provide the ability to push unlimited ad-hoc messages on marketing campaigns "/>
    <s v="Vital"/>
    <s v="AV"/>
    <m/>
    <s v="OK"/>
    <m/>
    <m/>
    <m/>
    <x v="1"/>
    <m/>
    <m/>
    <m/>
    <m/>
    <m/>
    <m/>
    <m/>
    <m/>
    <m/>
    <m/>
    <s v="T120"/>
    <m/>
    <m/>
    <m/>
    <m/>
  </r>
  <r>
    <n v="214"/>
    <s v="Integrations and Interfaces"/>
    <s v="SMS Push - System should  provide the ability to push unlimited automated  system downtime notifications"/>
    <s v="Vital"/>
    <s v="AV"/>
    <m/>
    <s v="OK"/>
    <m/>
    <m/>
    <m/>
    <x v="1"/>
    <m/>
    <m/>
    <m/>
    <m/>
    <m/>
    <m/>
    <m/>
    <m/>
    <m/>
    <m/>
    <s v="T120"/>
    <m/>
    <m/>
    <m/>
    <m/>
  </r>
  <r>
    <n v="215"/>
    <s v="Integrations and Interfaces"/>
    <s v="SMS Push - System should  provide the ability to push unlimited ad-hoc messages real time and on demand"/>
    <s v="Vital"/>
    <s v="AV"/>
    <m/>
    <s v="OK"/>
    <s v="Where are this ad-hoc messages generated and how?"/>
    <s v="The messages should be generated by the CRM system from the list of customer /prospect maintained in the CRM system or uploaded to the CRM system. The generated messages should be sent to the SMS gateway."/>
    <m/>
    <x v="1"/>
    <m/>
    <m/>
    <m/>
    <m/>
    <m/>
    <m/>
    <m/>
    <m/>
    <m/>
    <m/>
    <s v="T120"/>
    <m/>
    <m/>
    <m/>
    <m/>
  </r>
  <r>
    <n v="216"/>
    <s v="Integrations and Interfaces"/>
    <s v="SMS Push System will entail smart and upload of contact list   read from CCMS/ Middleware to manual upload of contacts for each push"/>
    <s v="Vital"/>
    <s v="AV"/>
    <m/>
    <s v="OK"/>
    <s v="What is CCMS?"/>
    <s v="Please see clarifications above. Read CCMS a CRM."/>
    <m/>
    <x v="5"/>
    <m/>
    <m/>
    <m/>
    <m/>
    <m/>
    <m/>
    <m/>
    <m/>
    <m/>
    <m/>
    <m/>
    <m/>
    <m/>
    <m/>
    <m/>
  </r>
  <r>
    <n v="217"/>
    <s v="Integrations and Interfaces"/>
    <s v="The Solution should integrate with Portwise Authentication system for Token based authentication or 2FA."/>
    <s v="Vital"/>
    <s v="AV"/>
    <s v="CRMNEXT provides multi factor authentication which includes but not limited to:  _x000a_ _x000a_- User identity is established via authentication of user ID and password through a login page prior to granting access to application.                                                                                   _x000a__x000a_- OTP authentication  _x000a_                                                                                                                           - LDAP authentication -    The application has an LDAP adapter for user authentication using LDAP. Also the application can be deployed over SSL using Digital certificates/Signatures etc as it is a web based application._x000a__x000a_- SSO Authention-Single Sign On -SSO is provided and can be accessed through settings.CRMNEXT application supports source authentication by validating IP address. System specific validations can be done through the settings inthe application._x000a__x000a_Application provides authentication &amp; authorization on publicly input forms. Captcha is not implemented but the request token cannot be automated &amp; thus guard against authentication vulnerabilities._x000a__x000a_CRMNEXT application supports data as well as session level security. IP address authentication and restriction, SSL, Password policies, encrypted cookies, session timeouts, encrypted URLs are also supported in CRMNEXT. The application can also hide sensitive data in its view state."/>
    <s v="OK"/>
    <m/>
    <m/>
    <m/>
    <x v="1"/>
    <m/>
    <m/>
    <m/>
    <m/>
    <m/>
    <m/>
    <m/>
    <m/>
    <m/>
    <m/>
    <s v="T126,T14"/>
    <m/>
    <m/>
    <m/>
    <m/>
  </r>
  <r>
    <s v="YC"/>
    <s v="Network/Telecommunications Integration"/>
    <m/>
    <m/>
    <m/>
    <m/>
    <m/>
    <m/>
    <m/>
    <m/>
    <x v="0"/>
    <m/>
    <m/>
    <m/>
    <m/>
    <m/>
    <m/>
    <m/>
    <m/>
    <m/>
    <m/>
    <m/>
    <m/>
    <m/>
    <m/>
    <m/>
  </r>
  <r>
    <n v="218"/>
    <s v="Network/Telecommunications Integration"/>
    <s v="CRM should operate in Solaris/Unix and Oracle environment preferably."/>
    <s v="Vital"/>
    <s v="AV"/>
    <s v="CRMNEXT support both SQL Server 2012 (&amp; above) and Oracle 11g (&amp; above). For application servers Windows OS is required  however for Database server:_x000a_-  Windows OS for SQL Database_x000a_- Linux/Solaris for Oracle Database_x000a_- Application servers could implemented in virtual environment._x000a__x000a_For hosting CRMNEXT applications servers must have IIS 7 or above, dot net framework 4.6 or above etc._x000a__x000a_CRMNEXT support all Back up methodology (Daily, weekly and monthly) and DR Methodology. However same has to be performed at customer’s end. CRMNEXT application supports disaster recovery with SAN-to-SAN replication_x000a_"/>
    <s v="OK"/>
    <m/>
    <m/>
    <m/>
    <x v="5"/>
    <m/>
    <m/>
    <m/>
    <m/>
    <m/>
    <m/>
    <m/>
    <m/>
    <m/>
    <m/>
    <m/>
    <m/>
    <m/>
    <m/>
    <m/>
  </r>
  <r>
    <n v="219"/>
    <s v="Network/Telecommunications Integration"/>
    <s v="System should  support industry standard network protocols (e.g. TCP/IP)"/>
    <s v="Vital"/>
    <s v="AV"/>
    <s v="TCP/IP is used for communication. Connection is transactional. However for performance connection pooling is used._x000a__x000a_Application makes use of available security protocols (e.g. SFTP/FTPS, LDAPS, SSH, etc) to protect sensitive data during transmission over private and public networks.End to end data encryption is provided ._x000a__x000a_"/>
    <s v="OK"/>
    <m/>
    <m/>
    <m/>
    <x v="5"/>
    <m/>
    <m/>
    <m/>
    <m/>
    <m/>
    <m/>
    <m/>
    <m/>
    <m/>
    <m/>
    <m/>
    <m/>
    <m/>
    <m/>
    <m/>
  </r>
  <r>
    <n v="220"/>
    <s v="Network/Telecommunications Integration"/>
    <s v="System should  require and support the implementation of Bank-wide DNS policies and standards to facilitate Bank-wide connectivity"/>
    <s v="Vital"/>
    <s v="AV"/>
    <s v="CRMNEXT provides seamless bank-wide connectivity owing to authentication policies.Smart link will directly point to your sub system and will display the customer information fields. Application provides authentication &amp; authorization on publicly input forms. Captcha is not implemented but the request token cannot be automated &amp; thus guard against authentication vulnerabilities. CRMNEXT application supports data as well as session level security. IP address authentication and restriction, SSL, Password policies, encrypted cookies, session timeouts, encrypted URLs are also supported in CRMNEXT. The application can also hide sensitive data in its view state."/>
    <s v="OK"/>
    <m/>
    <m/>
    <m/>
    <x v="5"/>
    <m/>
    <m/>
    <m/>
    <m/>
    <m/>
    <m/>
    <m/>
    <m/>
    <m/>
    <m/>
    <m/>
    <m/>
    <m/>
    <m/>
    <m/>
  </r>
  <r>
    <s v="YD"/>
    <s v="Compatibility"/>
    <m/>
    <m/>
    <m/>
    <m/>
    <m/>
    <m/>
    <m/>
    <m/>
    <x v="0"/>
    <m/>
    <m/>
    <m/>
    <m/>
    <m/>
    <m/>
    <m/>
    <m/>
    <m/>
    <m/>
    <m/>
    <m/>
    <m/>
    <m/>
    <m/>
  </r>
  <r>
    <n v="221"/>
    <s v="Compatibility "/>
    <s v="The System should  be compatible with Varoius flavours of Linux/Unix/Solaris, Windows Server 2008 SP2 or higher.  Windows Server 2012 R2 with IIS 8.0 or 8.5."/>
    <s v="Vital"/>
    <s v="AV"/>
    <s v="CRMNEXT support both SQL Server 2012 (&amp; above) and Oracle 11g (&amp; above). For application servers Windows OS is required  however for Database server:_x000a_-  Windows OS for SQL Database_x000a_- Linux/Solaris for Oracle Database_x000a_- Application servers could implemented in virtual environment._x000a__x000a_For hosting CRMNEXT applications servers must have IIS 7 or above, dot net framework 4.6 or above etc._x000a__x000a_CRMNEXT support all Back up methodology (Daily, weekly and monthly) and DR Methodology. However same has to be performed at customer’s end. CRMNEXT application supports disaster recovery with SAN-to-SAN replication_x000a_"/>
    <s v="OK"/>
    <m/>
    <m/>
    <m/>
    <x v="5"/>
    <m/>
    <m/>
    <m/>
    <m/>
    <m/>
    <m/>
    <m/>
    <m/>
    <m/>
    <m/>
    <m/>
    <m/>
    <m/>
    <m/>
    <m/>
  </r>
  <r>
    <n v="222"/>
    <s v="Compatibility "/>
    <s v="The System should  be compatible with  SQL Server 2012 Enterprise, oracle 12g, 1or SQL Server 2014 Enterpriseor higher"/>
    <s v="Vital"/>
    <s v="AV"/>
    <s v="CRMNEXT support both SQL Server 2012 (&amp; above) and Oracle 11g (&amp; above). For application servers Windows OS is required  however for Database server:_x000a_-  Windows OS for SQL Database_x000a_- Linux/Solaris for Oracle Database_x000a_- Application servers could implemented in virtual environment._x000a__x000a_For hosting CRMNEXT applications servers must have IIS 7 or above, dot net framework 4.6 or above etc._x000a__x000a_CRMNEXT support all Back up methodology (Daily, weekly and monthly) and DR Methodology. However same has to be performed at customer’s end. CRMNEXT application supports disaster recovery with SAN-to-SAN replication_x000a_"/>
    <s v="OK"/>
    <m/>
    <m/>
    <m/>
    <x v="5"/>
    <m/>
    <m/>
    <m/>
    <m/>
    <m/>
    <m/>
    <m/>
    <m/>
    <m/>
    <m/>
    <m/>
    <m/>
    <m/>
    <m/>
    <m/>
  </r>
  <r>
    <n v="223"/>
    <s v="Compatibility "/>
    <s v="The Microsoft Exchange integration supports Exchange 2010 and Exchange 2013 or higher"/>
    <s v="Vital"/>
    <s v="AV"/>
    <s v="CRMnext supports all email gateways that support smtp and pop3 protocols including MS Exchange._x000a__x000a_E-mail hosted on an Exchange Server can also be accessed using SMTP, POP3 and IMAP4 protocols, using clients such as Outlook Express, Mozilla Thunderbird, and Lotus Notes. (These protocols must be enabled on the server. Recent versions of Exchange Server turn them off by default.)"/>
    <s v="OK"/>
    <m/>
    <m/>
    <m/>
    <x v="5"/>
    <m/>
    <m/>
    <m/>
    <m/>
    <m/>
    <m/>
    <m/>
    <m/>
    <m/>
    <m/>
    <m/>
    <m/>
    <m/>
    <m/>
    <m/>
  </r>
  <r>
    <s v="YE"/>
    <s v="Redundancy and Scalability"/>
    <m/>
    <m/>
    <m/>
    <m/>
    <m/>
    <m/>
    <m/>
    <m/>
    <x v="0"/>
    <m/>
    <m/>
    <m/>
    <m/>
    <m/>
    <m/>
    <m/>
    <m/>
    <m/>
    <m/>
    <m/>
    <m/>
    <m/>
    <m/>
    <m/>
  </r>
  <r>
    <n v="224"/>
    <s v="Redundancy and Scalability"/>
    <s v="In case of Cloud solution, the vendor must ensure that appropriate redundancy is built so as to provide uninterrupted service 24 X7.  The availablility should be atleast 99.9% measured on 24X7 basis"/>
    <s v="Vital"/>
    <s v="AV"/>
    <s v="CRMnext can support upto 99.9% availability. Clustering at both application server and database server can be used to meet the high uptime requirements for on premise deployments. However, for cloud deployments, redundancy is to be ensured by the cloud provider."/>
    <s v="OK"/>
    <m/>
    <m/>
    <m/>
    <x v="7"/>
    <m/>
    <m/>
    <m/>
    <m/>
    <m/>
    <m/>
    <m/>
    <m/>
    <m/>
    <m/>
    <m/>
    <m/>
    <m/>
    <m/>
    <m/>
  </r>
  <r>
    <n v="225"/>
    <s v="Redundancy and Scalability"/>
    <s v="In case of on-premise installation, the vendor shall ensure that the SLA for resolution of issues is adhered to"/>
    <s v="Vital"/>
    <s v="AV"/>
    <s v="Mutually agreed SLAs between the bank and CRMNEXT would be adhered to for resolution of various cases. "/>
    <s v="OK"/>
    <s v="In the case of a cloud solution what should we consider?"/>
    <s v="The SLA for cloud solution is stipulated in sr no 228 of the Requirements specifications"/>
    <m/>
    <x v="7"/>
    <m/>
    <m/>
    <m/>
    <m/>
    <m/>
    <m/>
    <m/>
    <m/>
    <m/>
    <m/>
    <m/>
    <m/>
    <m/>
    <m/>
    <m/>
  </r>
  <r>
    <s v="YF"/>
    <s v="Security and Controls"/>
    <m/>
    <m/>
    <m/>
    <m/>
    <m/>
    <m/>
    <m/>
    <m/>
    <x v="0"/>
    <m/>
    <m/>
    <m/>
    <m/>
    <m/>
    <m/>
    <m/>
    <m/>
    <m/>
    <m/>
    <m/>
    <m/>
    <m/>
    <m/>
    <m/>
  </r>
  <r>
    <n v="226"/>
    <s v="Security and Controls"/>
    <s v="CRM should have   security infrastructure and tools for protection of programs and data from intentional unauthorized access attempts as well as security breaches due to accidental causes in line with bank security policies."/>
    <s v="Vital"/>
    <s v="AV"/>
    <s v="CRMNEXT application supports data as well as session level security. IP address authentication and restriction, SSL, Password policies, encrypted cookies, session timeouts, encrypted URLs are also supported in CRMNEXT. The application can also hide sensitive data in its view state._x000a__x000a_Application provides authentication &amp; authorization on publicly input forms. Captcha is not implemented but the request token cannot be automated &amp; thus guard against authentication vulnerabilities._x000a__x000a_Application supports source authentication by validating IP address. System specific validations can be done through the settings inthe application._x000a__x000a_CRMNext provides Manage Password Policy in Security Settings. It can be accessed through authenticated &amp; authorized identities only. It includes configuration of various properties of passwords"/>
    <s v="OK"/>
    <m/>
    <m/>
    <m/>
    <x v="5"/>
    <m/>
    <m/>
    <m/>
    <m/>
    <m/>
    <m/>
    <m/>
    <m/>
    <m/>
    <m/>
    <m/>
    <m/>
    <m/>
    <m/>
    <m/>
  </r>
  <r>
    <n v="227"/>
    <s v="Security and Controls"/>
    <s v="CRM must have the ability to secure system to prevent unauthorized use."/>
    <s v="Vital"/>
    <s v="AV"/>
    <s v="Application provides authentication &amp; authorization on publicly input forms. Captcha is not implemented but the request token cannot be automated &amp; thus guard against authentication vulnerabilities._x000a__x000a_System supports data validation at the time of input, during internal processing and output through various authentications, personalised settings, etc. Validations for uploading files are provided.File name &amp; extensions, File name length,size,meta characters are validated. _x000a__x000a_Application verifies user input for HTML tags. User inputs are checked for vulnerabilities including , but not limited to, injecttions. Application also provides server side validations of all user input.Before making any modifications, all the user inputs are validated server side for any vulnerabilities, invalid input ,etc._x000a__x000a_Application does not perform any insecure function like data upload from insecure utilities/tools without performing maker-checker mechanism.Before any processing the request is being authenticated first._x000a__x000a_CRMNEXT application supports data as well as session level security. IP address authentication and restriction, SSL, Password policies, encrypted cookies, session timeouts, encrypted URLs are also supported in CRMNEXT. The application can also hide sensitive data in its view state."/>
    <s v="OK"/>
    <m/>
    <m/>
    <m/>
    <x v="5"/>
    <m/>
    <m/>
    <m/>
    <m/>
    <m/>
    <m/>
    <m/>
    <m/>
    <m/>
    <m/>
    <m/>
    <m/>
    <m/>
    <m/>
    <m/>
  </r>
  <r>
    <n v="228"/>
    <s v="Security and Controls"/>
    <s v="CRM should have the ability to protect the system against virus attacks."/>
    <s v="Vital"/>
    <s v="AV"/>
    <s v="Yes, all major antivirus are supported by CRMnext. CRMNext has implemented strong encryption/hashing techniques to protext the system against virus attacks. All the sensitive data which includes but not limited to passwords is present in encrypted form in transit &amp; at rest. Also, autocomplete cannot store sensitive data in plain text.                                                                                    Random salt hash is also implented.      _x000a__x000a_All the APIs, databases, INI files, system folders, system services &amp; etc can be secured from unauthenticated access with configuration settings on various level._x000a_                                                                                                               Access to the encryption key is protected by a strong ACL. Application use SSL/HTTPS to encrypt data. Data transmission &amp; handling is done in an encrypted form.Secure cookie attribute instructs web browsers to only send the cookie through an encryptedHTTPS (SSL/TLS) connection._x000a__x000a_System deploy encryption standards to handle ,but not limited to, data,passwords &amp; inter module communication. Various encryption techniques are used for confidentiality, integrity."/>
    <s v="OK"/>
    <m/>
    <m/>
    <m/>
    <x v="5"/>
    <m/>
    <m/>
    <m/>
    <m/>
    <m/>
    <m/>
    <m/>
    <m/>
    <m/>
    <m/>
    <m/>
    <m/>
    <m/>
    <m/>
    <m/>
  </r>
  <r>
    <n v="229"/>
    <s v="Security and Controls"/>
    <s v="CRM must have the ability to prevent external and internal  hacking."/>
    <s v="Vital"/>
    <s v="AV"/>
    <s v="Yes, CRMNext provides prevention against external and internal hacking. It provides security both at client &amp; server side. It implements strong cryptographic algorithms &amp; secure channels."/>
    <s v="OK"/>
    <m/>
    <m/>
    <m/>
    <x v="5"/>
    <m/>
    <m/>
    <m/>
    <m/>
    <m/>
    <m/>
    <m/>
    <m/>
    <m/>
    <m/>
    <m/>
    <m/>
    <m/>
    <m/>
    <m/>
  </r>
  <r>
    <n v="230"/>
    <s v="Security and Controls"/>
    <s v="The tunnel encryption keys used in the establishment of VPN between I&amp;M bank and the vendor should  be safely stored in line with banks policy and business continuity programs."/>
    <s v="Vital"/>
    <s v="AV"/>
    <s v="Yes, encryption keys are stored in a secure environment. These can't be accessed by unauthorized identities."/>
    <s v="OK"/>
    <m/>
    <m/>
    <m/>
    <x v="5"/>
    <m/>
    <m/>
    <m/>
    <m/>
    <m/>
    <m/>
    <m/>
    <m/>
    <m/>
    <m/>
    <m/>
    <m/>
    <m/>
    <m/>
    <m/>
  </r>
  <r>
    <n v="231"/>
    <s v="Security and Controls"/>
    <s v="CRM must have the ability to require the user to supply combination of password consisting of letters, numbers and / or symbols as per the bank's IT security policy and international best standards"/>
    <s v="Vital"/>
    <s v="AV"/>
    <s v="Password policiescan be set as per its requirements and standards for non-LDAP authentications. Change password prompt enforces the change of password by user at first time login. Rules like not allowing company name in password, not allowing password to be same as user name can be easily configured in the password policies. Minimum number of characters required for a password could balso be defined. When you set this value, existing Users are not affected until the next time they change their passwords. Same way, maximum number of characters required for a password can also be set. Not allowing further password changes after changing it once restricts password change for a specified time duration. Password expiry ensures that the user changes the password after specified number of days. Repeat passwords restriction ensures that the users do not repeat their last passwords. Special characters rule ensures that the user uses the specified number of special characters or numerals in the password. Maximum invalid attempts can also be set after which the user account would be locked. SImilarly, any standard password and security policies could be adapted and configured in CRMNEXT."/>
    <s v="OK"/>
    <m/>
    <m/>
    <m/>
    <x v="5"/>
    <m/>
    <m/>
    <m/>
    <m/>
    <m/>
    <m/>
    <m/>
    <m/>
    <m/>
    <m/>
    <m/>
    <m/>
    <m/>
    <m/>
    <m/>
  </r>
  <r>
    <n v="232"/>
    <s v="Security and Controls"/>
    <s v="Contact Centre must have the ability to encrypt user passwords and impose minimum password lengths desired by the bank."/>
    <s v="Vital"/>
    <s v="AV"/>
    <s v="Password policiescan be set as per its requirements and standards for non-LDAP authentications. Change password prompt enforces the change of password by user at first time login. Rules like not allowing company name in password, not allowing password to be same as user name can be easily configured in the password policies. Minimum number of characters required for a password could balso be defined. When you set this value, existing Users are not affected until the next time they change their passwords. Same way, maximum number of characters required for a password can also be set. Not allowing further password changes after changing it once restricts password change for a specified time duration. Password expiry ensures that the user changes the password after specified number of days. Repeat passwords restriction ensures that the users do not repeat their last passwords. Special characters rule ensures that the user uses the specified number of special characters or numerals in the password. Maximum invalid attempts can also be set after which the user account would be locked. SImilarly, any standard password and security policies could be adapted and configured in CRMNEXT."/>
    <s v="OK"/>
    <s v="This refers to contact centre but there is no requirements for contact centre, this must be a requirement for CRM, correct?"/>
    <s v="The requirement is dropped. We expect the CRM solution to use Active Directory for authentication"/>
    <s v="Dropped"/>
    <x v="2"/>
    <m/>
    <m/>
    <m/>
    <m/>
    <m/>
    <m/>
    <m/>
    <m/>
    <m/>
    <m/>
    <m/>
    <m/>
    <m/>
    <m/>
    <m/>
  </r>
  <r>
    <n v="233"/>
    <s v="Security and Controls"/>
    <s v="CRM must have the ability to reset passwords (system administrator only)."/>
    <s v="Vital"/>
    <s v="AV"/>
    <s v="CRMNext provides Manage Password Policy in Security Settings. It can be accessed through authenticated &amp; authorized identities only. It includes configuration of various properties of passwords:_x000a__x000a_- Ensure to change of password on first login of user._x000a__x000a_- Not allow company name/user name in password.  _x000a__x000a_- minimum password length    _x000a__x000a_- maximum password length _x000a__x000a_- not allow users to change password before x day(s) after changing it.                 _x000a_     _x000a_- changes password after every x day(s)._x000a__x000a_- not repeat last  x Password(s)         _x000a__x000a_- password has atleast x Special character(s)._x000a__x000a_- password has atleast x upper case(A-Z) character(s)_x000a__x000a_- maximum password attempts for failure(Users become inactive after making specific no of unsuccessful login attempts.Either the admin will or after specific period of time, user will get enabled.)_x000a__x000a_- password has alphanumeric character(s)._x000a__x000a_- excluding certain characters from password.                                                        _x000a__x000a_Password is never present in plain text. Masking is applied on validating password. Also, it is present in encrypted form during transit &amp; at rest.   "/>
    <s v="OK"/>
    <m/>
    <m/>
    <m/>
    <x v="5"/>
    <m/>
    <m/>
    <m/>
    <m/>
    <m/>
    <m/>
    <m/>
    <m/>
    <m/>
    <m/>
    <m/>
    <m/>
    <m/>
    <m/>
    <m/>
  </r>
  <r>
    <n v="234"/>
    <s v="Security and Controls"/>
    <s v="CRM must  have the ability to force users to change their passwords periodically."/>
    <s v="Vital"/>
    <s v="AV"/>
    <s v="CRMNext provides Manage Password Policy in Security Settings. It can be accessed through authenticated &amp; authorized identities only. It includes configuration of various properties of passwords:_x000a__x000a_- Ensure to change of password on first login of user._x000a__x000a_- Not allow company name/user name in password.  _x000a__x000a_- minimum password length    _x000a__x000a_- maximum password length _x000a__x000a_- not allow users to change password before x day(s) after changing it.                 _x000a_     _x000a_- changes password after every x day(s)._x000a__x000a_- not repeat last  x Password(s)         _x000a__x000a_- password has atleast x Special character(s)._x000a__x000a_- password has atleast x upper case(A-Z) character(s)_x000a__x000a_- maximum password attempts for failure(Users become inactive after making specific no of unsuccessful login attempts.Either the admin will or after specific period of time, user will get enabled.)_x000a__x000a_- password has alphanumeric character(s)._x000a__x000a_- excluding certain characters from password.                                                        _x000a__x000a_Password is never present in plain text. Masking is applied on validating password. Also, it is present in encrypted form during transit &amp; at rest.   "/>
    <s v="OK"/>
    <m/>
    <m/>
    <m/>
    <x v="5"/>
    <m/>
    <m/>
    <m/>
    <m/>
    <m/>
    <m/>
    <m/>
    <m/>
    <m/>
    <m/>
    <m/>
    <m/>
    <m/>
    <m/>
    <m/>
  </r>
  <r>
    <n v="235"/>
    <s v="Security and Controls"/>
    <s v="CRM must ensure that Bank's confidential / customer data does not reside on any system outside the Bank. In case the solution requires a system that is placed with in the Bank then the administrative control will be with the Bank and solution ensure there is no unauthorised access to the mentioned system. "/>
    <s v="Vital"/>
    <s v="AV"/>
    <s v="CRMNext ensures confidentiality of Bank's customer data. Data is present in an secured environment &amp; can't be accessed by unauthorized identities."/>
    <s v="OK"/>
    <s v="If we are considering a cloud solution, how do you see this requirement be accomplish?_x000a_On a cloud solution the database is on the cloud, is this a problem?"/>
    <s v="For Cloud deployment, the requirement does not apply. However, appropriate security in storage, transmission and access of data must be maintained."/>
    <m/>
    <x v="5"/>
    <m/>
    <m/>
    <m/>
    <m/>
    <m/>
    <m/>
    <m/>
    <m/>
    <m/>
    <m/>
    <m/>
    <m/>
    <m/>
    <m/>
    <m/>
  </r>
  <r>
    <n v="236"/>
    <s v="Security and Controls"/>
    <s v="CRM must have implemented encryption for highly sensitive communication of data (in line with FIPS 199 standard)"/>
    <s v="Vital"/>
    <s v="AV"/>
    <s v="CRMNext has implemented strong encryption/hashing techniques. All the sensitive data which includes but not limited to passwords is present in encrypted form in transit &amp; at rest.                                                              Also, autocomplete cannot store sensitive data in plain text.                                                                                    Random salt hash is also implented.                                                                                                                     Access to the encryption key is protected by a strong ACL                                                                                   Application use SSL/HTTPS to encrypt data. Data transmission &amp; handling is done in an encrypted form.Secure cookie attribute instructs web browsers to only send the cookie through an encryptedHTTPS (SSL/TLS) connection._x000a__x000a_System deploy encryption standards to handle ,but not limited to, data,passwords &amp; inter module communication. Various encryption techniques are used for confidentiality, integrity._x000a__x000a_End to end data encryption is provided using thoroughly &amp; publicly tested technologies.All the encryption techniques implemented are compliant with current/ latest technologies._x000a__x000a_Application makes use of available security protocols (e.g. SFTP/FTPS, LDAPS, SSH, etc) to protect sensitive data during transmission over private and public networks.End to end data encryption is provided._x000a__x000a_Application makes use of available strong cryptography and/or security protocols such as SSL/TLS to safeguard sensitive data during transmission over public and private networks which prevents various kinds of vulnerabilities"/>
    <s v="OK"/>
    <m/>
    <m/>
    <m/>
    <x v="5"/>
    <m/>
    <m/>
    <m/>
    <m/>
    <m/>
    <m/>
    <m/>
    <m/>
    <m/>
    <m/>
    <m/>
    <m/>
    <m/>
    <m/>
    <m/>
  </r>
  <r>
    <n v="237"/>
    <s v="Security and Controls"/>
    <s v="CRM must  support authentication with Bank-wide LDAP directories and be scalable to changes through upgrades."/>
    <s v="Vital"/>
    <s v="AV"/>
    <s v="CRMNExt provides multi factor authentication which includes but not limited to:                                      _x000a__x000a_User identity is established via authentication of user ID and password through a login page prior to granting access to application.                                                                                   _x000a__x000a_OTP authentication                                                                                                                             _x000a__x000a_LDAP authentication -    The application has an LDAP adapter for user authentication using LDAP. Also the application can be deployed over SSL using Digital certificates/Signatures etc as it is a web based application.                                                            SSO Authention-Single Sign On -SSO is provided and can be accessed through settings._x000a__x000a_System has ability to support various single-sign on technique but not limited to these:_x000a__x000a_1. Intel cloud SSO_x000a_2. Windows integrated authentication_x000a_3. Webservice based_x000a_4. LDAP _x000a__x000a_User needs to be authenticated again after a certain period of inactivity.    "/>
    <s v="OK"/>
    <m/>
    <m/>
    <m/>
    <x v="5"/>
    <m/>
    <m/>
    <m/>
    <m/>
    <m/>
    <m/>
    <m/>
    <m/>
    <m/>
    <m/>
    <m/>
    <m/>
    <m/>
    <m/>
    <m/>
  </r>
  <r>
    <n v="238"/>
    <s v="Security and Controls"/>
    <s v="CRM must have implemented time out feature to protect unattended session."/>
    <s v="Vital"/>
    <s v="AV"/>
    <s v="CRMNext provides random Session IDs which cannot be predicted. It is changed(configurable) after successful login.                                                             It includes secure session state i.e. implemented with 'HttpOnly' and 'Secure Flag' attributes enabled. It provides authorizated &amp; authenticted session state._x000a__x000a_User is logged off from the application after a specified period of inactivity._x000a_Application maintains session state across all web-servers when used in a web-farmas it can maintain more than one server._x000a__x000a_Application checks for secure session validation for every page ,otherwise displays an error message  or logoff the session. Security administration can assign the number of concurrent sessions a user can run at a given time. It can allow or deny for the user's multiple login. Application provides short time for expiration date on cookies. This time is also accessible."/>
    <s v="OK"/>
    <m/>
    <m/>
    <m/>
    <x v="5"/>
    <m/>
    <m/>
    <m/>
    <m/>
    <m/>
    <m/>
    <m/>
    <m/>
    <m/>
    <m/>
    <m/>
    <m/>
    <m/>
    <m/>
    <m/>
  </r>
  <r>
    <n v="239"/>
    <s v="Security and Controls"/>
    <s v="CRM  must have  the ability to create administrator profiles with names user profiles. The generic named administrator  should not be used in production."/>
    <s v="Vital"/>
    <s v="AV"/>
    <s v="User identity is established via authentication of user ID and password through a login page prior to granting access to application. CRMNEXT provides role based access control. CRMNEXT system comes inbuilt with a robust Role Management utility. It allows multiple roles to be configured by defining their operations in the system. Read and write access rights could be granted and limited for the available roles in the system.Administrator could be authorised to carry out any user and role level changes in CRMNEXT. Maker/checker/authorizer process can also be configured for updating the customer information in CRMNEXT in any of the bank's processes. Rules can be set in the system to assign a set of activities from one user to another, depending upon the definitions in the corresponding business process flow.    "/>
    <s v="OK"/>
    <m/>
    <m/>
    <m/>
    <x v="5"/>
    <m/>
    <m/>
    <m/>
    <m/>
    <m/>
    <m/>
    <m/>
    <m/>
    <m/>
    <m/>
    <m/>
    <m/>
    <m/>
    <m/>
    <m/>
  </r>
  <r>
    <n v="240"/>
    <s v="Security and Controls"/>
    <s v="Use of HTTPS for secure data transmission over TCP/IP will be required._x000a_Uploads of data through files should be restricted to migration activity only and be carried out through secured protocol."/>
    <s v="Vital"/>
    <s v="AV"/>
    <s v="CRMNEXT application provides strict transport security. Communication is done through an encrypted HTTPS(SSL/TLS) connection. CRMNEXT uses HTTPS for secure data transmission over TCP/IP. Transport encryption protocol are user to safeguard sensitive data during transmission over private &amp; public network._x000a__x000a_Uploaded files are guarded against viruses by validating File name &amp; extensions, File name length,size,meta characters but scanning for uploaded files before processing is not provided._x000a__x000a_All entry points and trust boundaries are validated within the application.These are identified for any vulnerabilities or invalid input._x000a_Application provides various validations, including but not limited to, type,lenght,format &amp; range for the data at both client side &amp; server side."/>
    <s v="OK"/>
    <m/>
    <m/>
    <m/>
    <x v="5"/>
    <m/>
    <m/>
    <m/>
    <m/>
    <m/>
    <m/>
    <m/>
    <m/>
    <m/>
    <m/>
    <m/>
    <m/>
    <m/>
    <m/>
    <m/>
  </r>
  <r>
    <n v="241"/>
    <s v="Security and Controls"/>
    <s v="The selected vendor has to indemnify the Bank for any loss / leakage of data. The selected vendor has to demonstrate full security cycle within the solution"/>
    <s v="Vital"/>
    <s v="AV"/>
    <s v="Agreed"/>
    <s v="OK"/>
    <m/>
    <m/>
    <m/>
    <x v="7"/>
    <m/>
    <m/>
    <m/>
    <m/>
    <m/>
    <m/>
    <m/>
    <m/>
    <m/>
    <m/>
    <m/>
    <m/>
    <m/>
    <m/>
    <m/>
  </r>
  <r>
    <s v="YG"/>
    <s v="System Administration &amp; Access Control"/>
    <m/>
    <m/>
    <m/>
    <m/>
    <m/>
    <m/>
    <m/>
    <m/>
    <x v="0"/>
    <m/>
    <m/>
    <m/>
    <m/>
    <m/>
    <m/>
    <m/>
    <m/>
    <m/>
    <m/>
    <m/>
    <m/>
    <m/>
    <m/>
    <m/>
  </r>
  <r>
    <n v="242"/>
    <s v="System Administration &amp; Access Control"/>
    <s v="CRM provide comprehensive security and controls as per the industry best practices and standards. (ISO/IEC 27034-1). "/>
    <s v="Vital"/>
    <s v="AV"/>
    <s v="Yes, CRMNext provides comprehensive security &amp; controls as per the industry best practices &amp; standards. It is compliant to latest cryptography technologies, algorithms etc."/>
    <s v="OK"/>
    <m/>
    <m/>
    <m/>
    <x v="5"/>
    <m/>
    <m/>
    <m/>
    <m/>
    <m/>
    <m/>
    <m/>
    <m/>
    <m/>
    <m/>
    <m/>
    <m/>
    <m/>
    <m/>
    <m/>
  </r>
  <r>
    <n v="243"/>
    <s v="System Administration &amp; Access Control"/>
    <s v="Contact Centre must have a robust Role based Access control mechanism i.e. it should have the facility to define rights to view / operate various functionalities of the system. It should provide a facility to configure access &amp; multiple level authorization matrix. "/>
    <s v="Vital"/>
    <s v="AV"/>
    <s v="CRMNEXT provides role based access control. CRMNEXT system comes inbuilt with a robust Role Management utility. It allows multiple roles to be configured by defining their operations in the system. Read and write access rights could be granted and limited for the available roles in the system.Administrator could be authorised to carry out any user and role level changes in CRMNEXT. Maker/checker/authorizer process can also be configured for updating the customer information in CRMNEXT in any of the bank's processes. Rules can be set in the system to assign a set of activities from one user to another, depending upon the definitions in the corresponding business process flow.                                                                            It can manage restrict access to functions at various levels which includes but not limited to menu, action button, link and URL level on the basis of role._x000a__x000a_User access creation, update, deletion, and account locking / unlocking is maintainable in the application.CRMNEXT can manage user access to add/remove is on the basis of role. Role with special access privilege are available and their sessions are managed in the system."/>
    <s v="OK"/>
    <s v="The requirement refers contact centre, bue there are no contact center requirements along the RFP. Can you please provide information as to the why of this reference?"/>
    <s v="Please read Contact Centre as CRM"/>
    <m/>
    <x v="5"/>
    <m/>
    <m/>
    <m/>
    <m/>
    <m/>
    <m/>
    <m/>
    <m/>
    <m/>
    <m/>
    <m/>
    <m/>
    <m/>
    <m/>
    <m/>
  </r>
  <r>
    <n v="244"/>
    <s v="System Administration &amp; Access Control"/>
    <s v="All parameters relating to user maintenance and password should be definable. Alphanumeric User ID. Minimum 8 characters, frequency of password change and option for user to update and dispose password at ant time._x000a_User maintenance should include user details like staff ID, email ID."/>
    <s v="Vital"/>
    <s v="AV"/>
    <s v="Password policiescan be set as per its requirements and standards for non-LDAP authentications. Change password prompt enforces the change of password by user at first time login. Rules like not allowing company name in password, not allowing password to be same as user name can be easily configured in the password policies. Minimum number of characters required for a password could balso be defined. When you set this value, existing Users are not affected until the next time they change their passwords. Same way, maximum number of characters required for a password can also be set. Not allowing further password changes after changing it once restricts password change for a specified time duration. Password expiry ensures that the user changes the password after specified number of days. Repeat passwords restriction ensures that the users do not repeat their last passwords. Special characters rule ensures that the user uses the specified number of special characters or numerals in the password. Maximum invalid attempts can also be set after which the user account would be locked. SImilarly, any standard password and security policies could be adapted and configured in CRMNEXT."/>
    <s v="OK"/>
    <m/>
    <m/>
    <m/>
    <x v="5"/>
    <m/>
    <m/>
    <m/>
    <m/>
    <m/>
    <m/>
    <m/>
    <m/>
    <m/>
    <m/>
    <m/>
    <m/>
    <m/>
    <m/>
    <m/>
  </r>
  <r>
    <n v="245"/>
    <s v="System Administration &amp; Access Control"/>
    <s v="The system should  contain dormant user account lock out features"/>
    <s v="Vital"/>
    <s v="AV"/>
    <s v="CRMNext provides random Session IDs which cannot be predicted. It is changed(configurable) after successful login._x000a__x000a_It includes secure session state i.e. implemented with 'HttpOnly' and 'Secure Flag' attributes enabled. It provides authorizated &amp; authenticted session state._x000a__x000a_User is logged off from the application after a specified period of inactivity. Dormant user account lock out features can be implemented._x000a__x000a_Application maintains session state across all web-servers when used in a web-farmas it can maintain more than one server._x000a__x000a_Application checks for secure session validation for every page ,otherwise displays an error message  or logoff the session._x000a__x000a_Security administration can assign the number of concurrent sessions a user can run at a given time. It can allow or deny for the user's multiple login."/>
    <s v="OK"/>
    <m/>
    <m/>
    <m/>
    <x v="5"/>
    <m/>
    <m/>
    <m/>
    <m/>
    <m/>
    <m/>
    <m/>
    <m/>
    <m/>
    <m/>
    <m/>
    <m/>
    <m/>
    <m/>
    <m/>
  </r>
  <r>
    <s v="YH"/>
    <s v="Audit Trails"/>
    <m/>
    <m/>
    <m/>
    <m/>
    <m/>
    <m/>
    <m/>
    <m/>
    <x v="0"/>
    <m/>
    <m/>
    <m/>
    <m/>
    <m/>
    <m/>
    <m/>
    <m/>
    <m/>
    <m/>
    <m/>
    <m/>
    <m/>
    <m/>
    <m/>
  </r>
  <r>
    <n v="246"/>
    <s v="Audit Trails"/>
    <s v="System should  provide audit-tracking reports for user access and usage logs"/>
    <s v="Vital"/>
    <s v="AV"/>
    <s v="CRMNext provides a complete Log Manager Utility. It logs all the transactions/activities which includes but not limited to modules and admin level logs for all the changes and login history of the users. Audit logs can be maintained to provide a full audit trail of every contact and contact history, together with each and every time a screen is accessed, by whom, when and where.The logs so generated can be accessed by authenticated &amp; authorized identities, &amp; can be shared in readable format.The logging functionality can be turned on/off by assigned privileges. Also, the log rentention period can be configured in the system.                                                 _x000a_The log includes all the valid &amp; required information like IDs,time,etc. _x000a__x000a_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_x000a__x000a__x000a_"/>
    <s v="OK"/>
    <m/>
    <m/>
    <m/>
    <x v="5"/>
    <m/>
    <m/>
    <m/>
    <m/>
    <m/>
    <m/>
    <m/>
    <m/>
    <m/>
    <m/>
    <m/>
    <m/>
    <m/>
    <m/>
    <m/>
  </r>
  <r>
    <n v="247"/>
    <s v="Audit Trails"/>
    <s v="System should  provide the ability to track all log-ins and log-ins failures."/>
    <s v="Vital"/>
    <s v="AV"/>
    <s v="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_x000a__x000a_CRMNEXT provides certain out of the box reports and dashboards. System also provides a report designer to manage report with an ability to extract reports with/without filters for offline access. "/>
    <s v="OK"/>
    <m/>
    <m/>
    <m/>
    <x v="5"/>
    <m/>
    <m/>
    <m/>
    <m/>
    <m/>
    <m/>
    <m/>
    <m/>
    <m/>
    <m/>
    <m/>
    <m/>
    <m/>
    <m/>
    <m/>
  </r>
  <r>
    <n v="248"/>
    <s v="Audit Trails"/>
    <s v="System should  provide transaction logs to record executed functions to facilitate diagnosis and reconciliation of system errors"/>
    <s v="Vital"/>
    <s v="AV"/>
    <s v="CRMNext provides a complete Log Manager Utility. It logs all the transactions/activities which includes but not limited to modules and admin level logs for all the changes and login history of the users. Audit logs include transaction logs to record executed functions to facilitate diagnosis and reconciliation of system errors. Audit logs can be maintained to provide a full audit trail of every contact and contact history, together with each and every time a screen is accessed, by whom, when and where.The logs so generated can be accessed by authenticated &amp; authorized identities, &amp; can be shared in readable format.The logging functionality can be turned on/off by assigned privileges. Also, the log rentention period can be configured in the system.                                                 _x000a_The log includes all the valid &amp; required information like IDs,time,etc. _x000a__x000a_Yes, Application provides standardized approach to exception handling. A user friendly message is  being displayed to the user without any internal information disclosure._x000a__x000a_Application prevents  internal information disclosure in case of an exception. A valid message is displayed to the user. Application provides generic error messages that are returned to the client based on the type of the exception occured._x000a__x000a_CRMNEXT provides certain out of the box reports and dashboards. System also provides a report designer to manage report with an ability to extract reports with/without filters for offline access."/>
    <s v="OK"/>
    <m/>
    <m/>
    <m/>
    <x v="5"/>
    <m/>
    <m/>
    <m/>
    <m/>
    <m/>
    <m/>
    <m/>
    <m/>
    <m/>
    <m/>
    <m/>
    <m/>
    <m/>
    <m/>
    <m/>
  </r>
  <r>
    <n v="249"/>
    <s v="Audit Trails"/>
    <s v="The Solution should   provide audit logs if required by the Bank"/>
    <s v="Vital"/>
    <s v="AV"/>
    <s v="CRMNext provides a complete Log Manager Utility. It logs all the transactions/activities which includes but not limited to modules and admin level logs for all the changes and login history of the users. Audit logs can be maintained to provide a full audit trail of every contact and contact history, together with each and every time a screen is accessed, by whom, when and where.The logs so generated can be accessed by authenticated &amp; authorized identities, &amp; can be shared in readable format.The logging functionality can be turned on/off by assigned privileges. Also, the log rentention period can be configured in the system.                                                 _x000a_The log includes all the valid &amp; required information like IDs,time,etc. _x000a__x000a_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_x000a__x000a_CRMNEXT provides certain out of the box reports and dashboards. System also provides a report designer to manage report with an ability to extract reports with/without filters for offline access._x000a__x000a__x000a__x000a_"/>
    <s v="OK"/>
    <s v="Which audit logs might be required by the Bank?"/>
    <s v="The requirement of audit logs will be defnined during the GAP analysis phase."/>
    <m/>
    <x v="5"/>
    <m/>
    <m/>
    <m/>
    <m/>
    <m/>
    <m/>
    <m/>
    <m/>
    <m/>
    <m/>
    <m/>
    <m/>
    <m/>
    <m/>
    <m/>
  </r>
  <r>
    <n v="250"/>
    <s v="Audit Trails"/>
    <s v="The system should provide logs associated with escalation logics in a format presentable to SIEM (Arcsight) solution for analysis and reporting of operational failures."/>
    <s v="Vital"/>
    <s v="AV"/>
    <s v="As CRM contains customer related non-transactional information so any escalation rules, escalation queues, customer record, lead or case record is notified to required stake holders. While notification regarding account related transaction need to be managed through the core system._x000a__x000a_The logs can be shared in readable format with other system. Other systems can also access the logs from shared locations. CRMNEXT keeps a track of application, escalation and server services. The status of the services is tracked and notification regarding the status changes are sent to respective stake holders."/>
    <s v="OK"/>
    <m/>
    <m/>
    <m/>
    <x v="5"/>
    <m/>
    <m/>
    <m/>
    <m/>
    <m/>
    <m/>
    <m/>
    <m/>
    <m/>
    <m/>
    <m/>
    <m/>
    <m/>
    <m/>
    <m/>
  </r>
  <r>
    <n v="251"/>
    <s v="Audit Trails"/>
    <s v="System should  provide the ability to provide a full audit trail of every contact and contact history, together with each and every time a screen is accessed, by whom, when and where."/>
    <s v="Vital"/>
    <s v="AV"/>
    <s v="CRMNext provides a complete Log Manager Utility. It logs all the transactions/activities which includes but not limited to modules and admin level logs for all the changes and login history of the users. Audit logs can be maintained to provide a full audit trail of every contact and contact history, together with each and every time a screen is accessed, by whom, when and where.The logs so generated can be accessed by authenticated &amp; authorized identities, &amp; can be shared in readable format.The logging functionality can be turned on/off by assigned privileges. Also, the log rentention period can be configured in the system.                                                 _x000a_The log includes all the valid &amp; required information like IDs,time,etc. _x000a__x000a_Yes, system maintain admin level logs for all the changes and login history of the users.Yes, the server level logs regarding CPU utilization and other parameters need to be executed through performance monitoring tool available. Yes, application level changes are logged in the system and logs regarding the same are available.Yes, user activities are logged as audit trail at each module. The logs can be shared in readable format with other system. Other systems can also access the logs from shared locations._x000a__x000a_CRMNEXT provides certain out of the box reports and dashboards. System also provides a report designer to manage report with an ability to extract reports with/without filters for offline access._x000a__x000a__x000a__x000a_"/>
    <s v="OK"/>
    <m/>
    <m/>
    <m/>
    <x v="5"/>
    <m/>
    <m/>
    <m/>
    <m/>
    <m/>
    <m/>
    <m/>
    <m/>
    <m/>
    <m/>
    <m/>
    <m/>
    <m/>
    <m/>
    <m/>
  </r>
  <r>
    <s v="YI"/>
    <s v="System  SLA Metrics"/>
    <m/>
    <m/>
    <m/>
    <m/>
    <m/>
    <m/>
    <m/>
    <m/>
    <x v="0"/>
    <m/>
    <m/>
    <m/>
    <m/>
    <m/>
    <m/>
    <m/>
    <m/>
    <m/>
    <m/>
    <m/>
    <m/>
    <m/>
    <m/>
    <m/>
  </r>
  <r>
    <n v="252"/>
    <s v="System  SLA Metrics-If Cloud based"/>
    <s v="System should adhere to reliability metrics agreed upon under a negotiated  customer service  level agreement (SLA) with the software vendor,including service uptime"/>
    <s v="Vital"/>
    <s v="AV"/>
    <s v="Please refer the AMC document for SLA related details."/>
    <s v="OK"/>
    <m/>
    <m/>
    <m/>
    <x v="7"/>
    <m/>
    <m/>
    <m/>
    <m/>
    <m/>
    <m/>
    <m/>
    <m/>
    <m/>
    <m/>
    <m/>
    <m/>
    <m/>
    <m/>
    <m/>
  </r>
  <r>
    <n v="253"/>
    <s v="System  SLA Metrics-If on premise"/>
    <s v="System should have a hot site  fully inegrated with thebanks and 3rd party system for recovery"/>
    <s v="Vital"/>
    <s v="AV"/>
    <s v="Please refer the AMC document for SLA related details."/>
    <s v="OK"/>
    <m/>
    <m/>
    <m/>
    <x v="7"/>
    <m/>
    <m/>
    <m/>
    <m/>
    <m/>
    <m/>
    <m/>
    <m/>
    <m/>
    <m/>
    <m/>
    <m/>
    <m/>
    <m/>
    <m/>
  </r>
  <r>
    <n v="254"/>
    <s v="System  SLA Metrics-If Cloud based"/>
    <s v="The Vendor  should support all the Solution components (including third party components used to run the application, if any)."/>
    <s v="Vital"/>
    <s v="AV"/>
    <s v="Please refer the AMC document for SLA related details."/>
    <s v="OK"/>
    <m/>
    <m/>
    <m/>
    <x v="7"/>
    <m/>
    <m/>
    <m/>
    <m/>
    <m/>
    <m/>
    <m/>
    <m/>
    <m/>
    <m/>
    <m/>
    <m/>
    <m/>
    <m/>
    <m/>
  </r>
  <r>
    <n v="255"/>
    <s v="System  SLA Metrics-If Cloud based"/>
    <s v="_x000a_CRM functions  shall  be  available  24  hours  a day, 365 days a year excluding  certain maintenance hours"/>
    <s v="Vital"/>
    <s v="AV"/>
    <s v="Please refer the AMC document for SLA related details."/>
    <s v="OK"/>
    <m/>
    <m/>
    <m/>
    <x v="7"/>
    <m/>
    <m/>
    <m/>
    <m/>
    <m/>
    <m/>
    <m/>
    <m/>
    <m/>
    <m/>
    <m/>
    <m/>
    <m/>
    <m/>
    <m/>
  </r>
  <r>
    <n v="256"/>
    <s v="System  SLA Metrics-If on premise"/>
    <s v="System should adhere to reliability metrics agreed upon under a negotiated  customer service  level agreement (SLA) with the software vendor"/>
    <s v="Vital"/>
    <s v="AV"/>
    <s v="Please refer the AMC document for SLA related details."/>
    <s v="OK"/>
    <m/>
    <m/>
    <m/>
    <x v="7"/>
    <m/>
    <m/>
    <m/>
    <m/>
    <m/>
    <m/>
    <m/>
    <m/>
    <m/>
    <m/>
    <m/>
    <m/>
    <m/>
    <m/>
    <m/>
  </r>
  <r>
    <n v="257"/>
    <s v="System  SLA Metrics-If on premise"/>
    <s v="System should have a hot site  fully inegrated with the banks and 3rd party system for recovery"/>
    <s v="Vital"/>
    <s v="AV"/>
    <s v="Please refer the AMC document for SLA related details."/>
    <s v="OK"/>
    <m/>
    <m/>
    <m/>
    <x v="7"/>
    <m/>
    <m/>
    <m/>
    <m/>
    <m/>
    <m/>
    <m/>
    <m/>
    <m/>
    <m/>
    <m/>
    <m/>
    <m/>
    <m/>
    <m/>
  </r>
  <r>
    <n v="258"/>
    <s v="System  SLA Metrics-If on premise"/>
    <s v="The Vendor  should support all the Solution components (including third party components used to run the application, if any)."/>
    <s v="Vital"/>
    <s v="AV"/>
    <s v="Please refer the AMC document for SLA related details."/>
    <s v="OK"/>
    <m/>
    <m/>
    <m/>
    <x v="7"/>
    <m/>
    <m/>
    <m/>
    <m/>
    <m/>
    <m/>
    <m/>
    <m/>
    <m/>
    <m/>
    <m/>
    <m/>
    <m/>
    <m/>
    <m/>
  </r>
  <r>
    <n v="259"/>
    <s v="System  SLA Metrics-If on premise"/>
    <s v="_x000a_CRM functions  shall  be  available  24  hours  a day, 365 days a year excluding  certain maintenance hours"/>
    <s v="Vital"/>
    <s v="AV"/>
    <s v="Please refer the AMC document for SLA related details."/>
    <s v="OK"/>
    <m/>
    <m/>
    <m/>
    <x v="7"/>
    <m/>
    <m/>
    <m/>
    <m/>
    <m/>
    <m/>
    <m/>
    <m/>
    <m/>
    <m/>
    <m/>
    <m/>
    <m/>
    <m/>
    <m/>
  </r>
  <r>
    <s v="Z"/>
    <s v="CONFIRMATION OF DELIVERABLES  &amp; RFP TERMS"/>
    <m/>
    <m/>
    <m/>
    <m/>
    <m/>
    <m/>
    <m/>
    <m/>
    <x v="0"/>
    <m/>
    <m/>
    <m/>
    <m/>
    <m/>
    <m/>
    <m/>
    <m/>
    <m/>
    <m/>
    <m/>
    <m/>
    <m/>
    <m/>
    <m/>
  </r>
  <r>
    <s v="ZA"/>
    <s v="Deliverables"/>
    <m/>
    <m/>
    <m/>
    <m/>
    <m/>
    <m/>
    <m/>
    <m/>
    <x v="0"/>
    <m/>
    <m/>
    <m/>
    <m/>
    <m/>
    <m/>
    <m/>
    <m/>
    <m/>
    <m/>
    <m/>
    <m/>
    <m/>
    <m/>
    <m/>
  </r>
  <r>
    <n v="260"/>
    <s v="Deliverables"/>
    <s v="The Vendor  Confirms that all deliverables as listed in the Scope of work (Section 2.2) of the RFP will be provided"/>
    <s v="Vital"/>
    <s v="AV"/>
    <s v="Yes. Available."/>
    <s v="OK"/>
    <m/>
    <m/>
    <m/>
    <x v="1"/>
    <m/>
    <m/>
    <m/>
    <m/>
    <m/>
    <m/>
    <m/>
    <m/>
    <m/>
    <m/>
    <m/>
    <s v="This is covered under Interation scope through Scope document."/>
    <m/>
    <m/>
    <m/>
  </r>
  <r>
    <s v="ZB"/>
    <s v="RFP Terms"/>
    <m/>
    <m/>
    <m/>
    <m/>
    <m/>
    <m/>
    <m/>
    <m/>
    <x v="0"/>
    <m/>
    <m/>
    <m/>
    <m/>
    <m/>
    <m/>
    <m/>
    <m/>
    <m/>
    <m/>
    <m/>
    <m/>
    <m/>
    <m/>
    <m/>
  </r>
  <r>
    <n v="261"/>
    <s v="RFP Terms"/>
    <s v="The Vendor  Confirms that the entire scope of work detailed in Section 2.2 of the RFP will be carried out by the Vendor "/>
    <s v="Vital"/>
    <s v="AV"/>
    <s v="Yes. Available."/>
    <s v="OK"/>
    <m/>
    <m/>
    <m/>
    <x v="7"/>
    <m/>
    <m/>
    <m/>
    <m/>
    <m/>
    <m/>
    <m/>
    <m/>
    <m/>
    <m/>
    <m/>
    <m/>
    <m/>
    <m/>
    <m/>
  </r>
  <r>
    <n v="262"/>
    <s v="RFP Terms"/>
    <s v="The Vendor  Confirms that all deliverables detailed in Section 2.2 of the RFP will be provided  out by the Vendor "/>
    <s v="Vital"/>
    <s v="AV"/>
    <s v="Yes. Available."/>
    <s v="OK"/>
    <m/>
    <m/>
    <m/>
    <x v="7"/>
    <m/>
    <m/>
    <m/>
    <m/>
    <m/>
    <m/>
    <m/>
    <m/>
    <m/>
    <m/>
    <m/>
    <m/>
    <m/>
    <m/>
    <m/>
  </r>
  <r>
    <n v="263"/>
    <s v="RFP Terms"/>
    <s v="The Vendor  Confirms that they should  arrange for site visit, if required by the bank"/>
    <s v="Vital"/>
    <s v="AV"/>
    <s v="Yes. Available."/>
    <s v="OK"/>
    <m/>
    <m/>
    <m/>
    <x v="7"/>
    <m/>
    <m/>
    <m/>
    <m/>
    <m/>
    <m/>
    <m/>
    <m/>
    <m/>
    <m/>
    <m/>
    <m/>
    <m/>
    <m/>
    <m/>
  </r>
  <r>
    <n v="264"/>
    <s v="RFP Terms"/>
    <s v="The Vendor  Confirms all requirements specified by the bank will be met, except those marked &quot;UN&quot;.  If the Vendor  is required to enhance the software to meet the requirements of the bank by customizing the software, the cost of customization must be included in the Implementation Cost under “Customization”. The Vendor  confirms to that effect."/>
    <s v="Vital"/>
    <s v="AV"/>
    <s v="Yes. Available."/>
    <s v="OK"/>
    <m/>
    <m/>
    <m/>
    <x v="7"/>
    <m/>
    <m/>
    <m/>
    <m/>
    <m/>
    <m/>
    <m/>
    <m/>
    <m/>
    <m/>
    <m/>
    <m/>
    <m/>
    <m/>
    <m/>
  </r>
  <r>
    <n v="265"/>
    <s v="RFP Terms"/>
    <s v="The Vendor  Confirms that this RFP with all its annexures will form part of the Agreement."/>
    <s v="Vital"/>
    <s v="AV"/>
    <s v="Yes. Available."/>
    <s v="OK"/>
    <m/>
    <m/>
    <m/>
    <x v="7"/>
    <m/>
    <m/>
    <m/>
    <m/>
    <m/>
    <m/>
    <m/>
    <m/>
    <m/>
    <m/>
    <m/>
    <m/>
    <m/>
    <m/>
    <m/>
  </r>
  <r>
    <n v="266"/>
    <s v="RFP Terms"/>
    <s v="The Vendor  Confirms that they will commence the project onsite within 15 days of signing the Agreement."/>
    <s v="Vital"/>
    <s v="AV"/>
    <s v="The lead time to start the project is 4 weeks from the date of contract signature and receipt of advance payment."/>
    <s v="OK"/>
    <m/>
    <m/>
    <m/>
    <x v="7"/>
    <m/>
    <m/>
    <m/>
    <m/>
    <m/>
    <m/>
    <m/>
    <m/>
    <m/>
    <m/>
    <m/>
    <m/>
    <m/>
    <m/>
    <m/>
  </r>
  <r>
    <n v="267"/>
    <s v="RFP Terms"/>
    <s v="The Vendor  Confirms that they will enter into a Non Disclosure Agreement.  Note: In case the template for NDA provided in this RFP is sought to be modified by the Vendor , the bank is willing to examine the suggested changes."/>
    <s v="Vital"/>
    <s v="AV"/>
    <s v="Signed NDA included in the submission documents."/>
    <s v="OK"/>
    <m/>
    <m/>
    <m/>
    <x v="7"/>
    <m/>
    <m/>
    <m/>
    <m/>
    <m/>
    <m/>
    <m/>
    <m/>
    <m/>
    <m/>
    <m/>
    <m/>
    <m/>
    <m/>
    <m/>
  </r>
  <r>
    <n v="268"/>
    <s v="RFP Terms"/>
    <s v="The Vendor  Confirms that they have the licensed rights to use the CRM software(s) for providing services to the Bank"/>
    <s v="Vital"/>
    <s v="AV"/>
    <s v="Yes. Available."/>
    <s v="OK"/>
    <m/>
    <m/>
    <m/>
    <x v="7"/>
    <m/>
    <m/>
    <m/>
    <m/>
    <m/>
    <m/>
    <m/>
    <m/>
    <m/>
    <m/>
    <m/>
    <m/>
    <m/>
    <m/>
    <m/>
  </r>
  <r>
    <n v="269"/>
    <s v="RFP Terms"/>
    <s v="The Vendor  Confirms that they agree to the terms of the &quot;Arbitration&quot; as detailed in Section 3.17 of the RFP"/>
    <s v="Vital"/>
    <s v="AV"/>
    <s v="To be Mutually agreed between I &amp; M Bank and CRMNEXT upon award of contract."/>
    <s v="OK"/>
    <m/>
    <m/>
    <m/>
    <x v="7"/>
    <m/>
    <m/>
    <m/>
    <m/>
    <m/>
    <m/>
    <m/>
    <m/>
    <m/>
    <m/>
    <m/>
    <m/>
    <m/>
    <m/>
    <m/>
  </r>
  <r>
    <n v="270"/>
    <s v="RFP Terms"/>
    <s v="The Vendor  Confirms that they agree to the terms of  &quot;Jurisdiction&quot; as detailed in Section 3.18 of the RFP"/>
    <s v="Vital"/>
    <s v="AV"/>
    <s v="To be Mutually agreed between I &amp; M Bank and CRMNEXT upon award of contract."/>
    <s v="OK"/>
    <m/>
    <m/>
    <m/>
    <x v="7"/>
    <m/>
    <m/>
    <m/>
    <m/>
    <m/>
    <m/>
    <m/>
    <m/>
    <m/>
    <m/>
    <m/>
    <m/>
    <m/>
    <m/>
    <m/>
  </r>
  <r>
    <n v="271"/>
    <s v="RFP Terms"/>
    <s v="The Vendor  Confirms that the licenses should  be for perpetual use"/>
    <s v="Vital"/>
    <s v="AV"/>
    <s v="The licenses are Term Based for a period of 5 Years. The bank has the option to chose from either Term Based (One time purchase for 5 years or subscription based as per the commercial proposal)"/>
    <s v="OK"/>
    <s v="In the case, the solution being proposed is in a cloud subscription model, how should we proceed?"/>
    <s v="This requiement does not apply to Cloud solution."/>
    <m/>
    <x v="7"/>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r>
    <m/>
    <m/>
    <m/>
    <m/>
    <m/>
    <m/>
    <m/>
    <m/>
    <m/>
    <m/>
    <x v="8"/>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4:I14" firstHeaderRow="1" firstDataRow="1" firstDataCol="1"/>
  <pivotFields count="26">
    <pivotField dataField="1" showAll="0"/>
    <pivotField showAll="0"/>
    <pivotField showAll="0"/>
    <pivotField showAll="0"/>
    <pivotField showAll="0"/>
    <pivotField showAll="0"/>
    <pivotField showAll="0"/>
    <pivotField showAll="0"/>
    <pivotField showAll="0"/>
    <pivotField showAll="0"/>
    <pivotField axis="axisRow" showAll="0">
      <items count="10">
        <item x="1"/>
        <item x="3"/>
        <item x="0"/>
        <item x="6"/>
        <item x="2"/>
        <item x="4"/>
        <item x="5"/>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0">
    <i>
      <x/>
    </i>
    <i>
      <x v="1"/>
    </i>
    <i>
      <x v="2"/>
    </i>
    <i>
      <x v="3"/>
    </i>
    <i>
      <x v="4"/>
    </i>
    <i>
      <x v="5"/>
    </i>
    <i>
      <x v="6"/>
    </i>
    <i>
      <x v="7"/>
    </i>
    <i>
      <x v="8"/>
    </i>
    <i t="grand">
      <x/>
    </i>
  </rowItems>
  <colItems count="1">
    <i/>
  </colItems>
  <dataFields count="1">
    <dataField name="Count of Sr No"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4:C11" firstHeaderRow="1" firstDataRow="1" firstDataCol="1"/>
  <pivotFields count="12">
    <pivotField dataField="1" showAll="0"/>
    <pivotField showAll="0"/>
    <pivotField axis="axisRow" showAll="0">
      <items count="7">
        <item x="3"/>
        <item x="2"/>
        <item x="1"/>
        <item x="5"/>
        <item x="0"/>
        <item x="4"/>
        <item t="default"/>
      </items>
    </pivotField>
    <pivotField showAll="0"/>
    <pivotField showAll="0"/>
    <pivotField showAll="0"/>
    <pivotField showAll="0"/>
    <pivotField showAll="0"/>
    <pivotField showAll="0"/>
    <pivotField showAll="0"/>
    <pivotField showAll="0"/>
    <pivotField showAll="0"/>
  </pivotFields>
  <rowFields count="1">
    <field x="2"/>
  </rowFields>
  <rowItems count="7">
    <i>
      <x/>
    </i>
    <i>
      <x v="1"/>
    </i>
    <i>
      <x v="2"/>
    </i>
    <i>
      <x v="3"/>
    </i>
    <i>
      <x v="4"/>
    </i>
    <i>
      <x v="5"/>
    </i>
    <i t="grand">
      <x/>
    </i>
  </rowItems>
  <colItems count="1">
    <i/>
  </colItems>
  <dataFields count="1">
    <dataField name="Count of S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4:F17" firstHeaderRow="1" firstDataRow="1" firstDataCol="1"/>
  <pivotFields count="25">
    <pivotField dataField="1" showAll="0"/>
    <pivotField showAll="0"/>
    <pivotField showAll="0"/>
    <pivotField showAll="0"/>
    <pivotField showAll="0"/>
    <pivotField showAll="0" defaultSubtotal="0"/>
    <pivotField showAll="0"/>
    <pivotField showAll="0"/>
    <pivotField showAll="0"/>
    <pivotField showAll="0"/>
    <pivotField showAll="0"/>
    <pivotField showAll="0"/>
    <pivotField showAll="0"/>
    <pivotField axis="axisRow" showAll="0">
      <items count="13">
        <item x="4"/>
        <item x="7"/>
        <item x="3"/>
        <item x="8"/>
        <item x="5"/>
        <item x="9"/>
        <item x="6"/>
        <item x="1"/>
        <item x="2"/>
        <item x="0"/>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3">
    <i>
      <x/>
    </i>
    <i>
      <x v="1"/>
    </i>
    <i>
      <x v="2"/>
    </i>
    <i>
      <x v="3"/>
    </i>
    <i>
      <x v="4"/>
    </i>
    <i>
      <x v="5"/>
    </i>
    <i>
      <x v="6"/>
    </i>
    <i>
      <x v="7"/>
    </i>
    <i>
      <x v="8"/>
    </i>
    <i>
      <x v="9"/>
    </i>
    <i>
      <x v="10"/>
    </i>
    <i>
      <x v="11"/>
    </i>
    <i t="grand">
      <x/>
    </i>
  </rowItems>
  <colItems count="1">
    <i/>
  </colItems>
  <dataFields count="1">
    <dataField name="Count of SR No"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Worksheet1.xlsx"/></Relationships>
</file>

<file path=xl/worksheets/_rels/sheet9.xml.rels><?xml version="1.0" encoding="UTF-8" standalone="yes"?>
<Relationships xmlns="http://schemas.openxmlformats.org/package/2006/relationships"><Relationship Id="rId2" Type="http://schemas.openxmlformats.org/officeDocument/2006/relationships/hyperlink" Target="mailto:Pipeline@1st%20June%20in%20CRM" TargetMode="External"/><Relationship Id="rId1" Type="http://schemas.openxmlformats.org/officeDocument/2006/relationships/hyperlink" Target="mailto:Pipeline@1st%20May%20in%20CRM"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1"/>
  <sheetViews>
    <sheetView tabSelected="1" workbookViewId="0">
      <pane ySplit="1" topLeftCell="A239" activePane="bottomLeft" state="frozen"/>
      <selection activeCell="C19" sqref="C19"/>
      <selection pane="bottomLeft" activeCell="B3" sqref="B3"/>
    </sheetView>
  </sheetViews>
  <sheetFormatPr defaultRowHeight="15" x14ac:dyDescent="0.25"/>
  <cols>
    <col min="2" max="2" width="67.7109375" customWidth="1"/>
    <col min="3" max="3" width="18.85546875" customWidth="1"/>
    <col min="5" max="5" width="10.5703125" customWidth="1"/>
    <col min="6" max="6" width="10.85546875" customWidth="1"/>
    <col min="7" max="7" width="29" customWidth="1"/>
    <col min="9" max="9" width="14" customWidth="1"/>
    <col min="10" max="10" width="26" customWidth="1"/>
  </cols>
  <sheetData>
    <row r="1" spans="1:12" ht="45" x14ac:dyDescent="0.25">
      <c r="A1" s="520" t="s">
        <v>0</v>
      </c>
      <c r="B1" s="520" t="s">
        <v>1</v>
      </c>
      <c r="C1" s="520" t="s">
        <v>3</v>
      </c>
      <c r="D1" s="520" t="s">
        <v>2</v>
      </c>
      <c r="E1" s="520" t="s">
        <v>5</v>
      </c>
      <c r="F1" s="520" t="s">
        <v>6</v>
      </c>
      <c r="G1" s="520" t="s">
        <v>4</v>
      </c>
      <c r="H1" s="520" t="s">
        <v>53</v>
      </c>
      <c r="I1" s="520" t="s">
        <v>54</v>
      </c>
      <c r="J1" s="520" t="s">
        <v>784</v>
      </c>
      <c r="K1" s="520" t="s">
        <v>785</v>
      </c>
      <c r="L1" s="520" t="s">
        <v>786</v>
      </c>
    </row>
    <row r="2" spans="1:12" ht="45" x14ac:dyDescent="0.25">
      <c r="A2" s="83">
        <v>1</v>
      </c>
      <c r="B2" s="81" t="s">
        <v>754</v>
      </c>
      <c r="C2" s="83" t="s">
        <v>11</v>
      </c>
      <c r="D2" s="83" t="s">
        <v>12</v>
      </c>
      <c r="E2" s="5">
        <v>43236</v>
      </c>
      <c r="F2" s="83"/>
      <c r="G2" s="81" t="s">
        <v>13</v>
      </c>
      <c r="H2" s="83"/>
      <c r="I2" s="83"/>
      <c r="J2" s="83"/>
      <c r="K2" s="83"/>
      <c r="L2" s="83"/>
    </row>
    <row r="3" spans="1:12" ht="120" x14ac:dyDescent="0.25">
      <c r="A3" s="83">
        <v>2</v>
      </c>
      <c r="B3" s="81" t="s">
        <v>9343</v>
      </c>
      <c r="C3" s="83" t="s">
        <v>11</v>
      </c>
      <c r="D3" s="83" t="s">
        <v>12</v>
      </c>
      <c r="E3" s="5">
        <v>43236</v>
      </c>
      <c r="F3" s="83"/>
      <c r="G3" s="81" t="s">
        <v>14</v>
      </c>
      <c r="H3" s="83"/>
      <c r="I3" s="83"/>
      <c r="J3" s="83"/>
      <c r="K3" s="83"/>
      <c r="L3" s="83"/>
    </row>
    <row r="4" spans="1:12" ht="135" x14ac:dyDescent="0.25">
      <c r="A4" s="83">
        <v>3</v>
      </c>
      <c r="B4" s="81" t="s">
        <v>55</v>
      </c>
      <c r="C4" s="83" t="s">
        <v>9344</v>
      </c>
      <c r="D4" s="83" t="s">
        <v>12</v>
      </c>
      <c r="E4" s="5">
        <v>43236</v>
      </c>
      <c r="F4" s="83"/>
      <c r="G4" s="81" t="s">
        <v>9345</v>
      </c>
      <c r="H4" s="83"/>
      <c r="I4" s="83" t="s">
        <v>56</v>
      </c>
      <c r="J4" s="83" t="s">
        <v>787</v>
      </c>
      <c r="K4" s="83" t="s">
        <v>788</v>
      </c>
      <c r="L4" s="83"/>
    </row>
    <row r="5" spans="1:12" ht="135" x14ac:dyDescent="0.25">
      <c r="A5" s="83">
        <v>4</v>
      </c>
      <c r="B5" s="81" t="s">
        <v>7</v>
      </c>
      <c r="C5" s="83" t="s">
        <v>11</v>
      </c>
      <c r="D5" s="83" t="s">
        <v>12</v>
      </c>
      <c r="E5" s="5">
        <v>43236</v>
      </c>
      <c r="F5" s="83"/>
      <c r="G5" s="81" t="s">
        <v>15</v>
      </c>
      <c r="H5" s="83"/>
      <c r="I5" s="83"/>
      <c r="J5" s="83"/>
      <c r="K5" s="83"/>
      <c r="L5" s="83"/>
    </row>
    <row r="6" spans="1:12" ht="75" x14ac:dyDescent="0.25">
      <c r="A6" s="83">
        <v>5</v>
      </c>
      <c r="B6" s="81" t="s">
        <v>8</v>
      </c>
      <c r="C6" s="83" t="s">
        <v>9</v>
      </c>
      <c r="D6" s="83" t="s">
        <v>8964</v>
      </c>
      <c r="E6" s="5">
        <v>43236</v>
      </c>
      <c r="F6" s="5">
        <v>43236</v>
      </c>
      <c r="G6" s="81" t="s">
        <v>16</v>
      </c>
      <c r="H6" s="83" t="s">
        <v>56</v>
      </c>
      <c r="I6" s="83"/>
      <c r="J6" s="83"/>
      <c r="K6" s="83"/>
      <c r="L6" s="83"/>
    </row>
    <row r="7" spans="1:12" ht="90" x14ac:dyDescent="0.25">
      <c r="A7" s="83">
        <v>6</v>
      </c>
      <c r="B7" s="81" t="s">
        <v>755</v>
      </c>
      <c r="C7" s="83" t="s">
        <v>9</v>
      </c>
      <c r="D7" s="83" t="s">
        <v>8964</v>
      </c>
      <c r="E7" s="5">
        <v>43236</v>
      </c>
      <c r="F7" s="5">
        <v>43237</v>
      </c>
      <c r="G7" s="81" t="s">
        <v>16</v>
      </c>
      <c r="H7" s="83"/>
      <c r="I7" s="83"/>
      <c r="J7" s="83"/>
      <c r="K7" s="83"/>
      <c r="L7" s="83"/>
    </row>
    <row r="8" spans="1:12" ht="30" x14ac:dyDescent="0.25">
      <c r="A8" s="83">
        <v>7</v>
      </c>
      <c r="B8" s="81" t="s">
        <v>10</v>
      </c>
      <c r="C8" s="83" t="s">
        <v>9</v>
      </c>
      <c r="D8" s="83" t="s">
        <v>8964</v>
      </c>
      <c r="E8" s="5">
        <v>43236</v>
      </c>
      <c r="F8" s="5">
        <v>43236</v>
      </c>
      <c r="G8" s="81" t="s">
        <v>16</v>
      </c>
      <c r="H8" s="83" t="s">
        <v>56</v>
      </c>
      <c r="I8" s="83"/>
      <c r="J8" s="83"/>
      <c r="K8" s="83"/>
      <c r="L8" s="83"/>
    </row>
    <row r="9" spans="1:12" ht="45" x14ac:dyDescent="0.25">
      <c r="A9" s="83">
        <v>8</v>
      </c>
      <c r="B9" s="81" t="s">
        <v>41</v>
      </c>
      <c r="C9" s="83" t="s">
        <v>9</v>
      </c>
      <c r="D9" s="83" t="s">
        <v>8964</v>
      </c>
      <c r="E9" s="5">
        <v>43236</v>
      </c>
      <c r="F9" s="5">
        <v>43236</v>
      </c>
      <c r="G9" s="81" t="s">
        <v>16</v>
      </c>
      <c r="H9" s="83"/>
      <c r="I9" s="83"/>
      <c r="J9" s="83"/>
      <c r="K9" s="83"/>
      <c r="L9" s="83"/>
    </row>
    <row r="10" spans="1:12" ht="45" x14ac:dyDescent="0.25">
      <c r="A10" s="83">
        <v>9</v>
      </c>
      <c r="B10" s="81" t="s">
        <v>57</v>
      </c>
      <c r="C10" s="83" t="s">
        <v>11</v>
      </c>
      <c r="D10" s="83" t="s">
        <v>8964</v>
      </c>
      <c r="E10" s="5">
        <v>43236</v>
      </c>
      <c r="F10" s="5"/>
      <c r="G10" s="81" t="s">
        <v>58</v>
      </c>
      <c r="H10" s="83"/>
      <c r="I10" s="83"/>
      <c r="J10" s="83"/>
      <c r="K10" s="83"/>
      <c r="L10" s="83"/>
    </row>
    <row r="11" spans="1:12" ht="150" x14ac:dyDescent="0.25">
      <c r="A11" s="83">
        <v>10</v>
      </c>
      <c r="B11" s="81" t="s">
        <v>42</v>
      </c>
      <c r="C11" s="83" t="s">
        <v>11</v>
      </c>
      <c r="D11" s="83" t="s">
        <v>17</v>
      </c>
      <c r="E11" s="5">
        <v>43236</v>
      </c>
      <c r="F11" s="83"/>
      <c r="G11" s="81" t="s">
        <v>43</v>
      </c>
      <c r="H11" s="83"/>
      <c r="I11" s="83" t="s">
        <v>56</v>
      </c>
      <c r="J11" s="83" t="s">
        <v>789</v>
      </c>
      <c r="K11" s="83" t="s">
        <v>788</v>
      </c>
      <c r="L11" s="83"/>
    </row>
    <row r="12" spans="1:12" ht="75" x14ac:dyDescent="0.25">
      <c r="A12" s="83">
        <v>11</v>
      </c>
      <c r="B12" s="81" t="s">
        <v>756</v>
      </c>
      <c r="C12" s="83" t="s">
        <v>9</v>
      </c>
      <c r="D12" s="83" t="s">
        <v>8964</v>
      </c>
      <c r="E12" s="5">
        <v>43236</v>
      </c>
      <c r="F12" s="5">
        <v>43236</v>
      </c>
      <c r="G12" s="81" t="s">
        <v>16</v>
      </c>
      <c r="H12" s="83"/>
      <c r="I12" s="83" t="s">
        <v>56</v>
      </c>
      <c r="J12" s="83" t="s">
        <v>787</v>
      </c>
      <c r="K12" s="83" t="s">
        <v>788</v>
      </c>
      <c r="L12" s="83"/>
    </row>
    <row r="13" spans="1:12" ht="105" x14ac:dyDescent="0.25">
      <c r="A13" s="83">
        <v>12</v>
      </c>
      <c r="B13" s="81" t="s">
        <v>44</v>
      </c>
      <c r="C13" s="83" t="s">
        <v>9</v>
      </c>
      <c r="D13" s="83" t="s">
        <v>18</v>
      </c>
      <c r="E13" s="5">
        <v>43236</v>
      </c>
      <c r="F13" s="5">
        <v>43236</v>
      </c>
      <c r="G13" s="81" t="s">
        <v>16</v>
      </c>
      <c r="H13" s="83"/>
      <c r="I13" s="83" t="s">
        <v>56</v>
      </c>
      <c r="J13" s="83" t="s">
        <v>790</v>
      </c>
      <c r="K13" s="83" t="s">
        <v>788</v>
      </c>
      <c r="L13" s="83"/>
    </row>
    <row r="14" spans="1:12" ht="45" x14ac:dyDescent="0.25">
      <c r="A14" s="83">
        <v>13</v>
      </c>
      <c r="B14" s="81" t="s">
        <v>19</v>
      </c>
      <c r="C14" s="83" t="s">
        <v>9</v>
      </c>
      <c r="D14" s="83" t="s">
        <v>8965</v>
      </c>
      <c r="E14" s="5">
        <v>43236</v>
      </c>
      <c r="F14" s="5">
        <v>43236</v>
      </c>
      <c r="G14" s="81" t="s">
        <v>16</v>
      </c>
      <c r="H14" s="83"/>
      <c r="I14" s="83" t="s">
        <v>56</v>
      </c>
      <c r="J14" s="83" t="s">
        <v>790</v>
      </c>
      <c r="K14" s="83" t="s">
        <v>788</v>
      </c>
      <c r="L14" s="83"/>
    </row>
    <row r="15" spans="1:12" ht="45" x14ac:dyDescent="0.25">
      <c r="A15" s="83">
        <v>14</v>
      </c>
      <c r="B15" s="81" t="s">
        <v>45</v>
      </c>
      <c r="C15" s="83" t="s">
        <v>9</v>
      </c>
      <c r="D15" s="83" t="s">
        <v>8965</v>
      </c>
      <c r="E15" s="5">
        <v>43236</v>
      </c>
      <c r="F15" s="5">
        <v>43236</v>
      </c>
      <c r="G15" s="81" t="s">
        <v>23289</v>
      </c>
      <c r="H15" s="83"/>
      <c r="I15" s="83" t="s">
        <v>56</v>
      </c>
      <c r="J15" s="83" t="s">
        <v>791</v>
      </c>
      <c r="K15" s="83" t="s">
        <v>788</v>
      </c>
      <c r="L15" s="83"/>
    </row>
    <row r="16" spans="1:12" ht="45" x14ac:dyDescent="0.25">
      <c r="A16" s="83">
        <v>15</v>
      </c>
      <c r="B16" s="81" t="s">
        <v>46</v>
      </c>
      <c r="C16" s="83" t="s">
        <v>9</v>
      </c>
      <c r="D16" s="83" t="s">
        <v>8965</v>
      </c>
      <c r="E16" s="5">
        <v>43236</v>
      </c>
      <c r="F16" s="5">
        <v>43236</v>
      </c>
      <c r="G16" s="81" t="s">
        <v>16</v>
      </c>
      <c r="H16" s="83"/>
      <c r="I16" s="83" t="s">
        <v>56</v>
      </c>
      <c r="J16" s="83" t="s">
        <v>968</v>
      </c>
      <c r="K16" s="83" t="s">
        <v>788</v>
      </c>
      <c r="L16" s="83"/>
    </row>
    <row r="17" spans="1:12" ht="30" x14ac:dyDescent="0.25">
      <c r="A17" s="83">
        <v>16</v>
      </c>
      <c r="B17" s="81" t="s">
        <v>20</v>
      </c>
      <c r="C17" s="83" t="s">
        <v>9</v>
      </c>
      <c r="D17" s="83" t="s">
        <v>8965</v>
      </c>
      <c r="E17" s="5">
        <v>43236</v>
      </c>
      <c r="F17" s="5">
        <v>43236</v>
      </c>
      <c r="G17" s="81" t="s">
        <v>16</v>
      </c>
      <c r="H17" s="83"/>
      <c r="I17" s="83"/>
      <c r="J17" s="83"/>
      <c r="K17" s="83"/>
      <c r="L17" s="83"/>
    </row>
    <row r="18" spans="1:12" ht="30" x14ac:dyDescent="0.25">
      <c r="A18" s="83">
        <v>17</v>
      </c>
      <c r="B18" s="81" t="s">
        <v>21</v>
      </c>
      <c r="C18" s="83" t="s">
        <v>9</v>
      </c>
      <c r="D18" s="83" t="s">
        <v>8965</v>
      </c>
      <c r="E18" s="5">
        <v>43236</v>
      </c>
      <c r="F18" s="5">
        <v>43236</v>
      </c>
      <c r="G18" s="81" t="s">
        <v>16</v>
      </c>
      <c r="H18" s="83"/>
      <c r="I18" s="83"/>
      <c r="J18" s="83"/>
      <c r="K18" s="83"/>
      <c r="L18" s="83"/>
    </row>
    <row r="19" spans="1:12" ht="30" x14ac:dyDescent="0.25">
      <c r="A19" s="83">
        <v>18</v>
      </c>
      <c r="B19" s="81" t="s">
        <v>22</v>
      </c>
      <c r="C19" s="83" t="s">
        <v>9</v>
      </c>
      <c r="D19" s="83" t="s">
        <v>8965</v>
      </c>
      <c r="E19" s="5">
        <v>43236</v>
      </c>
      <c r="F19" s="5">
        <v>43236</v>
      </c>
      <c r="G19" s="81" t="s">
        <v>16</v>
      </c>
      <c r="H19" s="83"/>
      <c r="I19" s="83"/>
      <c r="J19" s="83"/>
      <c r="K19" s="83"/>
      <c r="L19" s="83"/>
    </row>
    <row r="20" spans="1:12" ht="45" x14ac:dyDescent="0.25">
      <c r="A20" s="83">
        <v>19</v>
      </c>
      <c r="B20" s="81" t="s">
        <v>24</v>
      </c>
      <c r="C20" s="83" t="s">
        <v>9</v>
      </c>
      <c r="D20" s="83" t="s">
        <v>8965</v>
      </c>
      <c r="E20" s="5">
        <v>43236</v>
      </c>
      <c r="F20" s="5">
        <v>43236</v>
      </c>
      <c r="G20" s="81" t="s">
        <v>16</v>
      </c>
      <c r="H20" s="83"/>
      <c r="I20" s="83"/>
      <c r="J20" s="83"/>
      <c r="K20" s="83"/>
      <c r="L20" s="83"/>
    </row>
    <row r="21" spans="1:12" ht="30" x14ac:dyDescent="0.25">
      <c r="A21" s="83">
        <v>20</v>
      </c>
      <c r="B21" s="81" t="s">
        <v>23</v>
      </c>
      <c r="C21" s="83" t="s">
        <v>9</v>
      </c>
      <c r="D21" s="83" t="s">
        <v>8965</v>
      </c>
      <c r="E21" s="5">
        <v>43236</v>
      </c>
      <c r="F21" s="5">
        <v>43236</v>
      </c>
      <c r="G21" s="81" t="s">
        <v>16</v>
      </c>
      <c r="H21" s="83" t="s">
        <v>56</v>
      </c>
      <c r="I21" s="83"/>
      <c r="J21" s="83"/>
      <c r="K21" s="83"/>
      <c r="L21" s="83"/>
    </row>
    <row r="22" spans="1:12" ht="45" x14ac:dyDescent="0.25">
      <c r="A22" s="83">
        <v>21</v>
      </c>
      <c r="B22" s="81" t="s">
        <v>47</v>
      </c>
      <c r="C22" s="83" t="s">
        <v>9</v>
      </c>
      <c r="D22" s="83" t="s">
        <v>8965</v>
      </c>
      <c r="E22" s="5">
        <v>43236</v>
      </c>
      <c r="F22" s="5">
        <v>43236</v>
      </c>
      <c r="G22" s="81" t="s">
        <v>16</v>
      </c>
      <c r="H22" s="83" t="s">
        <v>56</v>
      </c>
      <c r="I22" s="83"/>
      <c r="J22" s="83"/>
      <c r="K22" s="83"/>
      <c r="L22" s="83"/>
    </row>
    <row r="23" spans="1:12" ht="75" x14ac:dyDescent="0.25">
      <c r="A23" s="83">
        <v>22</v>
      </c>
      <c r="B23" s="81" t="s">
        <v>9346</v>
      </c>
      <c r="C23" s="83" t="s">
        <v>9</v>
      </c>
      <c r="D23" s="83" t="s">
        <v>8964</v>
      </c>
      <c r="E23" s="5">
        <v>43236</v>
      </c>
      <c r="F23" s="5">
        <v>43252</v>
      </c>
      <c r="G23" s="81" t="s">
        <v>16</v>
      </c>
      <c r="H23" s="83"/>
      <c r="I23" s="83"/>
      <c r="J23" s="83"/>
      <c r="K23" s="83"/>
      <c r="L23" s="83"/>
    </row>
    <row r="24" spans="1:12" ht="180" x14ac:dyDescent="0.25">
      <c r="A24" s="83">
        <v>23</v>
      </c>
      <c r="B24" s="81" t="s">
        <v>59</v>
      </c>
      <c r="C24" s="83" t="s">
        <v>9</v>
      </c>
      <c r="D24" s="83" t="s">
        <v>8965</v>
      </c>
      <c r="E24" s="5">
        <v>43236</v>
      </c>
      <c r="F24" s="5">
        <v>43236</v>
      </c>
      <c r="G24" s="81" t="s">
        <v>16</v>
      </c>
      <c r="H24" s="83"/>
      <c r="I24" s="83" t="s">
        <v>56</v>
      </c>
      <c r="J24" s="83" t="s">
        <v>792</v>
      </c>
      <c r="K24" s="83" t="s">
        <v>793</v>
      </c>
      <c r="L24" s="83"/>
    </row>
    <row r="25" spans="1:12" ht="90" x14ac:dyDescent="0.25">
      <c r="A25" s="83">
        <v>24</v>
      </c>
      <c r="B25" s="81" t="s">
        <v>757</v>
      </c>
      <c r="C25" s="83" t="s">
        <v>9</v>
      </c>
      <c r="D25" s="83" t="s">
        <v>8965</v>
      </c>
      <c r="E25" s="5">
        <v>43236</v>
      </c>
      <c r="F25" s="5">
        <v>43237</v>
      </c>
      <c r="G25" s="81" t="s">
        <v>16</v>
      </c>
      <c r="H25" s="83"/>
      <c r="I25" s="83"/>
      <c r="J25" s="83"/>
      <c r="K25" s="83"/>
      <c r="L25" s="83"/>
    </row>
    <row r="26" spans="1:12" ht="30" x14ac:dyDescent="0.25">
      <c r="A26" s="83">
        <v>25</v>
      </c>
      <c r="B26" s="81" t="s">
        <v>25</v>
      </c>
      <c r="C26" s="83" t="s">
        <v>9</v>
      </c>
      <c r="D26" s="83" t="s">
        <v>8965</v>
      </c>
      <c r="E26" s="5">
        <v>43236</v>
      </c>
      <c r="F26" s="5">
        <v>43236</v>
      </c>
      <c r="G26" s="81" t="s">
        <v>16</v>
      </c>
      <c r="H26" s="83" t="s">
        <v>56</v>
      </c>
      <c r="I26" s="83" t="s">
        <v>56</v>
      </c>
      <c r="J26" s="83" t="s">
        <v>790</v>
      </c>
      <c r="K26" s="83" t="s">
        <v>788</v>
      </c>
      <c r="L26" s="83"/>
    </row>
    <row r="27" spans="1:12" ht="45" x14ac:dyDescent="0.25">
      <c r="A27" s="83">
        <v>26</v>
      </c>
      <c r="B27" s="81" t="s">
        <v>26</v>
      </c>
      <c r="C27" s="83" t="s">
        <v>9</v>
      </c>
      <c r="D27" s="83" t="s">
        <v>8965</v>
      </c>
      <c r="E27" s="5">
        <v>43236</v>
      </c>
      <c r="F27" s="5">
        <v>43236</v>
      </c>
      <c r="G27" s="81" t="s">
        <v>16</v>
      </c>
      <c r="H27" s="83" t="s">
        <v>56</v>
      </c>
      <c r="I27" s="83" t="s">
        <v>56</v>
      </c>
      <c r="J27" s="83" t="s">
        <v>790</v>
      </c>
      <c r="K27" s="83" t="s">
        <v>788</v>
      </c>
      <c r="L27" s="83"/>
    </row>
    <row r="28" spans="1:12" ht="75" x14ac:dyDescent="0.25">
      <c r="A28" s="83">
        <v>27</v>
      </c>
      <c r="B28" s="81" t="s">
        <v>723</v>
      </c>
      <c r="C28" s="83" t="s">
        <v>9</v>
      </c>
      <c r="D28" s="83" t="s">
        <v>8965</v>
      </c>
      <c r="E28" s="5">
        <v>43236</v>
      </c>
      <c r="F28" s="5">
        <v>43236</v>
      </c>
      <c r="G28" s="81" t="s">
        <v>16</v>
      </c>
      <c r="H28" s="83" t="s">
        <v>56</v>
      </c>
      <c r="I28" s="83" t="s">
        <v>56</v>
      </c>
      <c r="J28" s="83" t="s">
        <v>790</v>
      </c>
      <c r="K28" s="83" t="s">
        <v>788</v>
      </c>
      <c r="L28" s="83"/>
    </row>
    <row r="29" spans="1:12" ht="105" x14ac:dyDescent="0.25">
      <c r="A29" s="83">
        <v>28</v>
      </c>
      <c r="B29" s="81" t="s">
        <v>60</v>
      </c>
      <c r="C29" s="83" t="s">
        <v>9</v>
      </c>
      <c r="D29" s="83" t="s">
        <v>8965</v>
      </c>
      <c r="E29" s="5">
        <v>43236</v>
      </c>
      <c r="F29" s="5">
        <v>43236</v>
      </c>
      <c r="G29" s="81" t="s">
        <v>16</v>
      </c>
      <c r="H29" s="83" t="s">
        <v>56</v>
      </c>
      <c r="I29" s="83" t="s">
        <v>56</v>
      </c>
      <c r="J29" s="83" t="s">
        <v>790</v>
      </c>
      <c r="K29" s="83" t="s">
        <v>788</v>
      </c>
      <c r="L29" s="83"/>
    </row>
    <row r="30" spans="1:12" ht="60" x14ac:dyDescent="0.25">
      <c r="A30" s="83">
        <v>29</v>
      </c>
      <c r="B30" s="81" t="s">
        <v>48</v>
      </c>
      <c r="C30" s="83" t="s">
        <v>9</v>
      </c>
      <c r="D30" s="83" t="s">
        <v>8965</v>
      </c>
      <c r="E30" s="5">
        <v>43236</v>
      </c>
      <c r="F30" s="5">
        <v>43236</v>
      </c>
      <c r="G30" s="81" t="s">
        <v>16</v>
      </c>
      <c r="H30" s="83" t="s">
        <v>56</v>
      </c>
      <c r="I30" s="83" t="s">
        <v>56</v>
      </c>
      <c r="J30" s="83" t="s">
        <v>790</v>
      </c>
      <c r="K30" s="83" t="s">
        <v>788</v>
      </c>
      <c r="L30" s="83"/>
    </row>
    <row r="31" spans="1:12" ht="30" x14ac:dyDescent="0.25">
      <c r="A31" s="83">
        <v>30</v>
      </c>
      <c r="B31" s="81" t="s">
        <v>27</v>
      </c>
      <c r="C31" s="83" t="s">
        <v>9</v>
      </c>
      <c r="D31" s="83" t="s">
        <v>8965</v>
      </c>
      <c r="E31" s="5">
        <v>43236</v>
      </c>
      <c r="F31" s="5">
        <v>43236</v>
      </c>
      <c r="G31" s="81" t="s">
        <v>16</v>
      </c>
      <c r="H31" s="83" t="s">
        <v>56</v>
      </c>
      <c r="I31" s="83"/>
      <c r="J31" s="83"/>
      <c r="K31" s="83"/>
      <c r="L31" s="83"/>
    </row>
    <row r="32" spans="1:12" ht="30" x14ac:dyDescent="0.25">
      <c r="A32" s="83">
        <v>31</v>
      </c>
      <c r="B32" s="81" t="s">
        <v>28</v>
      </c>
      <c r="C32" s="83" t="s">
        <v>9</v>
      </c>
      <c r="D32" s="83" t="s">
        <v>8965</v>
      </c>
      <c r="E32" s="5">
        <v>43236</v>
      </c>
      <c r="F32" s="5">
        <v>43236</v>
      </c>
      <c r="G32" s="81" t="s">
        <v>16</v>
      </c>
      <c r="H32" s="83" t="s">
        <v>56</v>
      </c>
      <c r="I32" s="83"/>
      <c r="J32" s="83"/>
      <c r="K32" s="83"/>
      <c r="L32" s="83"/>
    </row>
    <row r="33" spans="1:12" ht="30" x14ac:dyDescent="0.25">
      <c r="A33" s="83">
        <v>32</v>
      </c>
      <c r="B33" s="81" t="s">
        <v>29</v>
      </c>
      <c r="C33" s="83" t="s">
        <v>9</v>
      </c>
      <c r="D33" s="83" t="s">
        <v>8965</v>
      </c>
      <c r="E33" s="5">
        <v>43236</v>
      </c>
      <c r="F33" s="5">
        <v>43236</v>
      </c>
      <c r="G33" s="81" t="s">
        <v>16</v>
      </c>
      <c r="H33" s="83" t="s">
        <v>56</v>
      </c>
      <c r="I33" s="83"/>
      <c r="J33" s="83"/>
      <c r="K33" s="83"/>
      <c r="L33" s="83"/>
    </row>
    <row r="34" spans="1:12" ht="30" x14ac:dyDescent="0.25">
      <c r="A34" s="83">
        <v>33</v>
      </c>
      <c r="B34" s="81" t="s">
        <v>30</v>
      </c>
      <c r="C34" s="83" t="s">
        <v>9</v>
      </c>
      <c r="D34" s="83" t="s">
        <v>8965</v>
      </c>
      <c r="E34" s="5">
        <v>43236</v>
      </c>
      <c r="F34" s="5">
        <v>43236</v>
      </c>
      <c r="G34" s="81" t="s">
        <v>16</v>
      </c>
      <c r="H34" s="83" t="s">
        <v>56</v>
      </c>
      <c r="I34" s="83"/>
      <c r="J34" s="83"/>
      <c r="K34" s="83"/>
      <c r="L34" s="83"/>
    </row>
    <row r="35" spans="1:12" ht="30" x14ac:dyDescent="0.25">
      <c r="A35" s="83">
        <v>34</v>
      </c>
      <c r="B35" s="81" t="s">
        <v>31</v>
      </c>
      <c r="C35" s="83" t="s">
        <v>9</v>
      </c>
      <c r="D35" s="83" t="s">
        <v>8965</v>
      </c>
      <c r="E35" s="5">
        <v>43236</v>
      </c>
      <c r="F35" s="5">
        <v>43236</v>
      </c>
      <c r="G35" s="81" t="s">
        <v>16</v>
      </c>
      <c r="H35" s="83"/>
      <c r="I35" s="83" t="s">
        <v>56</v>
      </c>
      <c r="J35" s="83" t="s">
        <v>790</v>
      </c>
      <c r="K35" s="83" t="s">
        <v>788</v>
      </c>
      <c r="L35" s="83"/>
    </row>
    <row r="36" spans="1:12" ht="30" x14ac:dyDescent="0.25">
      <c r="A36" s="83">
        <v>35</v>
      </c>
      <c r="B36" s="81" t="s">
        <v>32</v>
      </c>
      <c r="C36" s="83" t="s">
        <v>9</v>
      </c>
      <c r="D36" s="83" t="s">
        <v>8965</v>
      </c>
      <c r="E36" s="5">
        <v>43236</v>
      </c>
      <c r="F36" s="5">
        <v>43236</v>
      </c>
      <c r="G36" s="81" t="s">
        <v>16</v>
      </c>
      <c r="H36" s="83"/>
      <c r="I36" s="83" t="s">
        <v>56</v>
      </c>
      <c r="J36" s="83" t="s">
        <v>790</v>
      </c>
      <c r="K36" s="83" t="s">
        <v>788</v>
      </c>
      <c r="L36" s="83"/>
    </row>
    <row r="37" spans="1:12" ht="75" x14ac:dyDescent="0.25">
      <c r="A37" s="83">
        <v>36</v>
      </c>
      <c r="B37" s="81" t="s">
        <v>49</v>
      </c>
      <c r="C37" s="83" t="s">
        <v>9</v>
      </c>
      <c r="D37" s="83" t="s">
        <v>8965</v>
      </c>
      <c r="E37" s="5">
        <v>43236</v>
      </c>
      <c r="F37" s="5">
        <v>43236</v>
      </c>
      <c r="G37" s="81" t="s">
        <v>16</v>
      </c>
      <c r="H37" s="83"/>
      <c r="I37" s="83" t="s">
        <v>56</v>
      </c>
      <c r="J37" s="83" t="s">
        <v>787</v>
      </c>
      <c r="K37" s="83" t="s">
        <v>788</v>
      </c>
      <c r="L37" s="83"/>
    </row>
    <row r="38" spans="1:12" ht="45" x14ac:dyDescent="0.25">
      <c r="A38" s="83">
        <v>37</v>
      </c>
      <c r="B38" s="81" t="s">
        <v>33</v>
      </c>
      <c r="C38" s="83" t="s">
        <v>9</v>
      </c>
      <c r="D38" s="83" t="s">
        <v>8965</v>
      </c>
      <c r="E38" s="5">
        <v>43236</v>
      </c>
      <c r="F38" s="5">
        <v>43236</v>
      </c>
      <c r="G38" s="81" t="s">
        <v>16</v>
      </c>
      <c r="H38" s="83"/>
      <c r="I38" s="83"/>
      <c r="J38" s="83"/>
      <c r="K38" s="83"/>
      <c r="L38" s="83"/>
    </row>
    <row r="39" spans="1:12" ht="45" x14ac:dyDescent="0.25">
      <c r="A39" s="83">
        <v>38</v>
      </c>
      <c r="B39" s="81" t="s">
        <v>34</v>
      </c>
      <c r="C39" s="83" t="s">
        <v>9</v>
      </c>
      <c r="D39" s="83" t="s">
        <v>8965</v>
      </c>
      <c r="E39" s="5">
        <v>43236</v>
      </c>
      <c r="F39" s="5">
        <v>43236</v>
      </c>
      <c r="G39" s="81" t="s">
        <v>16</v>
      </c>
      <c r="H39" s="83"/>
      <c r="I39" s="83"/>
      <c r="J39" s="83"/>
      <c r="K39" s="83"/>
      <c r="L39" s="83"/>
    </row>
    <row r="40" spans="1:12" ht="30" x14ac:dyDescent="0.25">
      <c r="A40" s="83">
        <v>39</v>
      </c>
      <c r="B40" s="81" t="s">
        <v>35</v>
      </c>
      <c r="C40" s="83" t="s">
        <v>9</v>
      </c>
      <c r="D40" s="83" t="s">
        <v>8965</v>
      </c>
      <c r="E40" s="5">
        <v>43236</v>
      </c>
      <c r="F40" s="5">
        <v>43236</v>
      </c>
      <c r="G40" s="81" t="s">
        <v>16</v>
      </c>
      <c r="H40" s="83"/>
      <c r="I40" s="83"/>
      <c r="J40" s="83"/>
      <c r="K40" s="83"/>
      <c r="L40" s="83"/>
    </row>
    <row r="41" spans="1:12" ht="30" x14ac:dyDescent="0.25">
      <c r="A41" s="83">
        <v>40</v>
      </c>
      <c r="B41" s="81" t="s">
        <v>50</v>
      </c>
      <c r="C41" s="83" t="s">
        <v>9</v>
      </c>
      <c r="D41" s="83" t="s">
        <v>8965</v>
      </c>
      <c r="E41" s="5">
        <v>43236</v>
      </c>
      <c r="F41" s="5">
        <v>43236</v>
      </c>
      <c r="G41" s="81" t="s">
        <v>16</v>
      </c>
      <c r="H41" s="83"/>
      <c r="I41" s="83"/>
      <c r="J41" s="83"/>
      <c r="K41" s="83"/>
      <c r="L41" s="83"/>
    </row>
    <row r="42" spans="1:12" ht="30" x14ac:dyDescent="0.25">
      <c r="A42" s="83">
        <v>41</v>
      </c>
      <c r="B42" s="81" t="s">
        <v>61</v>
      </c>
      <c r="C42" s="83" t="s">
        <v>9</v>
      </c>
      <c r="D42" s="83" t="s">
        <v>8965</v>
      </c>
      <c r="E42" s="5">
        <v>43236</v>
      </c>
      <c r="F42" s="5">
        <v>43236</v>
      </c>
      <c r="G42" s="81" t="s">
        <v>16</v>
      </c>
      <c r="H42" s="83"/>
      <c r="I42" s="83"/>
      <c r="J42" s="83"/>
      <c r="K42" s="83"/>
      <c r="L42" s="83"/>
    </row>
    <row r="43" spans="1:12" ht="30" x14ac:dyDescent="0.25">
      <c r="A43" s="83">
        <v>42</v>
      </c>
      <c r="B43" s="81" t="s">
        <v>782</v>
      </c>
      <c r="C43" s="83" t="s">
        <v>9</v>
      </c>
      <c r="D43" s="83" t="s">
        <v>8965</v>
      </c>
      <c r="E43" s="5">
        <v>43236</v>
      </c>
      <c r="F43" s="5">
        <v>43236</v>
      </c>
      <c r="G43" s="81" t="s">
        <v>16</v>
      </c>
      <c r="H43" s="83"/>
      <c r="I43" s="83"/>
      <c r="J43" s="83"/>
      <c r="K43" s="83"/>
      <c r="L43" s="83"/>
    </row>
    <row r="44" spans="1:12" ht="30" x14ac:dyDescent="0.25">
      <c r="A44" s="83">
        <v>43</v>
      </c>
      <c r="B44" s="81" t="s">
        <v>36</v>
      </c>
      <c r="C44" s="83" t="s">
        <v>9</v>
      </c>
      <c r="D44" s="83" t="s">
        <v>8965</v>
      </c>
      <c r="E44" s="5">
        <v>43236</v>
      </c>
      <c r="F44" s="5">
        <v>43236</v>
      </c>
      <c r="G44" s="81" t="s">
        <v>16</v>
      </c>
      <c r="H44" s="83"/>
      <c r="I44" s="83"/>
      <c r="J44" s="83"/>
      <c r="K44" s="83"/>
      <c r="L44" s="83"/>
    </row>
    <row r="45" spans="1:12" ht="30" x14ac:dyDescent="0.25">
      <c r="A45" s="83">
        <v>44</v>
      </c>
      <c r="B45" s="81" t="s">
        <v>752</v>
      </c>
      <c r="C45" s="83" t="s">
        <v>9</v>
      </c>
      <c r="D45" s="83" t="s">
        <v>8965</v>
      </c>
      <c r="E45" s="5">
        <v>43236</v>
      </c>
      <c r="F45" s="5">
        <v>43236</v>
      </c>
      <c r="G45" s="81" t="s">
        <v>16</v>
      </c>
      <c r="H45" s="83"/>
      <c r="I45" s="83"/>
      <c r="J45" s="83"/>
      <c r="K45" s="83"/>
      <c r="L45" s="83"/>
    </row>
    <row r="46" spans="1:12" ht="30" x14ac:dyDescent="0.25">
      <c r="A46" s="83">
        <v>45</v>
      </c>
      <c r="B46" s="83" t="s">
        <v>37</v>
      </c>
      <c r="C46" s="83" t="s">
        <v>9</v>
      </c>
      <c r="D46" s="83" t="s">
        <v>8965</v>
      </c>
      <c r="E46" s="5">
        <v>43236</v>
      </c>
      <c r="F46" s="5">
        <v>43236</v>
      </c>
      <c r="G46" s="81" t="s">
        <v>16</v>
      </c>
      <c r="H46" s="83"/>
      <c r="I46" s="83" t="s">
        <v>56</v>
      </c>
      <c r="J46" s="83" t="s">
        <v>12</v>
      </c>
      <c r="K46" s="83" t="s">
        <v>788</v>
      </c>
      <c r="L46" s="83"/>
    </row>
    <row r="47" spans="1:12" ht="60" x14ac:dyDescent="0.25">
      <c r="A47" s="83">
        <v>46</v>
      </c>
      <c r="B47" s="83" t="s">
        <v>9347</v>
      </c>
      <c r="C47" s="83" t="s">
        <v>9</v>
      </c>
      <c r="D47" s="83" t="s">
        <v>8964</v>
      </c>
      <c r="E47" s="5">
        <v>43236</v>
      </c>
      <c r="F47" s="5">
        <v>43252</v>
      </c>
      <c r="G47" s="81" t="s">
        <v>9348</v>
      </c>
      <c r="H47" s="83"/>
      <c r="I47" s="83"/>
      <c r="J47" s="83"/>
      <c r="K47" s="83"/>
      <c r="L47" s="83"/>
    </row>
    <row r="48" spans="1:12" ht="30" x14ac:dyDescent="0.25">
      <c r="A48" s="83">
        <v>47</v>
      </c>
      <c r="B48" s="83" t="s">
        <v>38</v>
      </c>
      <c r="C48" s="83" t="s">
        <v>9</v>
      </c>
      <c r="D48" s="83" t="s">
        <v>8965</v>
      </c>
      <c r="E48" s="5">
        <v>43236</v>
      </c>
      <c r="F48" s="5">
        <v>43236</v>
      </c>
      <c r="G48" s="81" t="s">
        <v>16</v>
      </c>
      <c r="H48" s="83"/>
      <c r="I48" s="83"/>
      <c r="J48" s="83"/>
      <c r="K48" s="83"/>
      <c r="L48" s="83"/>
    </row>
    <row r="49" spans="1:12" ht="45" x14ac:dyDescent="0.25">
      <c r="A49" s="83">
        <v>48</v>
      </c>
      <c r="B49" s="81" t="s">
        <v>51</v>
      </c>
      <c r="C49" s="83" t="s">
        <v>9</v>
      </c>
      <c r="D49" s="83" t="s">
        <v>8966</v>
      </c>
      <c r="E49" s="5">
        <v>43236</v>
      </c>
      <c r="F49" s="5">
        <v>43252</v>
      </c>
      <c r="G49" s="81" t="s">
        <v>9349</v>
      </c>
      <c r="H49" s="83"/>
      <c r="I49" s="83" t="s">
        <v>56</v>
      </c>
      <c r="J49" s="83" t="s">
        <v>794</v>
      </c>
      <c r="K49" s="83" t="s">
        <v>788</v>
      </c>
      <c r="L49" s="83"/>
    </row>
    <row r="50" spans="1:12" ht="75" x14ac:dyDescent="0.25">
      <c r="A50" s="83">
        <v>49</v>
      </c>
      <c r="B50" s="81" t="s">
        <v>758</v>
      </c>
      <c r="C50" s="83" t="s">
        <v>9</v>
      </c>
      <c r="D50" s="83" t="s">
        <v>39</v>
      </c>
      <c r="E50" s="5">
        <v>43236</v>
      </c>
      <c r="F50" s="5">
        <v>43252</v>
      </c>
      <c r="G50" s="81" t="s">
        <v>9350</v>
      </c>
      <c r="H50" s="83"/>
      <c r="I50" s="83"/>
      <c r="J50" s="83"/>
      <c r="K50" s="83"/>
      <c r="L50" s="83"/>
    </row>
    <row r="51" spans="1:12" ht="30" x14ac:dyDescent="0.25">
      <c r="A51" s="83">
        <v>50</v>
      </c>
      <c r="B51" s="83" t="s">
        <v>52</v>
      </c>
      <c r="C51" s="83" t="s">
        <v>9</v>
      </c>
      <c r="D51" s="83" t="s">
        <v>8965</v>
      </c>
      <c r="E51" s="5">
        <v>43236</v>
      </c>
      <c r="F51" s="5">
        <v>43236</v>
      </c>
      <c r="G51" s="81" t="s">
        <v>16</v>
      </c>
      <c r="H51" s="83"/>
      <c r="I51" s="83"/>
      <c r="J51" s="83"/>
      <c r="K51" s="83"/>
      <c r="L51" s="83"/>
    </row>
    <row r="52" spans="1:12" ht="45" x14ac:dyDescent="0.25">
      <c r="A52" s="83">
        <v>51</v>
      </c>
      <c r="B52" s="81" t="s">
        <v>40</v>
      </c>
      <c r="C52" s="83" t="s">
        <v>9</v>
      </c>
      <c r="D52" s="83" t="s">
        <v>8965</v>
      </c>
      <c r="E52" s="5">
        <v>43236</v>
      </c>
      <c r="F52" s="5">
        <v>43236</v>
      </c>
      <c r="G52" s="81" t="s">
        <v>16</v>
      </c>
      <c r="H52" s="83"/>
      <c r="I52" s="83"/>
      <c r="J52" s="83"/>
      <c r="K52" s="83"/>
      <c r="L52" s="83"/>
    </row>
    <row r="53" spans="1:12" ht="75" x14ac:dyDescent="0.25">
      <c r="A53" s="83">
        <v>52</v>
      </c>
      <c r="B53" s="83" t="s">
        <v>71</v>
      </c>
      <c r="C53" s="83" t="s">
        <v>11</v>
      </c>
      <c r="D53" s="83" t="s">
        <v>9236</v>
      </c>
      <c r="E53" s="5">
        <v>43236</v>
      </c>
      <c r="F53" s="83"/>
      <c r="G53" s="81" t="s">
        <v>9351</v>
      </c>
      <c r="H53" s="83"/>
      <c r="I53" s="83"/>
      <c r="J53" s="83"/>
      <c r="K53" s="83"/>
      <c r="L53" s="83"/>
    </row>
    <row r="54" spans="1:12" x14ac:dyDescent="0.25">
      <c r="A54" s="83">
        <v>53</v>
      </c>
      <c r="B54" s="83" t="s">
        <v>74</v>
      </c>
      <c r="C54" s="746"/>
      <c r="D54" s="747"/>
      <c r="E54" s="747"/>
      <c r="F54" s="747"/>
      <c r="G54" s="747"/>
      <c r="H54" s="747"/>
      <c r="I54" s="747"/>
      <c r="J54" s="747"/>
      <c r="K54" s="747"/>
      <c r="L54" s="748"/>
    </row>
    <row r="55" spans="1:12" x14ac:dyDescent="0.25">
      <c r="A55" s="83">
        <v>54</v>
      </c>
      <c r="B55" s="83" t="s">
        <v>72</v>
      </c>
      <c r="C55" s="83" t="s">
        <v>9</v>
      </c>
      <c r="D55" s="83" t="s">
        <v>8965</v>
      </c>
      <c r="E55" s="5">
        <v>43237</v>
      </c>
      <c r="F55" s="5">
        <v>43237</v>
      </c>
      <c r="G55" s="81"/>
      <c r="H55" s="83"/>
      <c r="I55" s="83"/>
      <c r="J55" s="83"/>
      <c r="K55" s="83"/>
      <c r="L55" s="83"/>
    </row>
    <row r="56" spans="1:12" ht="60" x14ac:dyDescent="0.25">
      <c r="A56" s="83">
        <v>55</v>
      </c>
      <c r="B56" s="81" t="s">
        <v>73</v>
      </c>
      <c r="C56" s="83" t="s">
        <v>9</v>
      </c>
      <c r="D56" s="83" t="s">
        <v>8965</v>
      </c>
      <c r="E56" s="5">
        <v>43237</v>
      </c>
      <c r="F56" s="5">
        <v>43237</v>
      </c>
      <c r="G56" s="81"/>
      <c r="H56" s="83"/>
      <c r="I56" s="83" t="s">
        <v>56</v>
      </c>
      <c r="J56" s="83" t="s">
        <v>12</v>
      </c>
      <c r="K56" s="83" t="s">
        <v>788</v>
      </c>
      <c r="L56" s="83"/>
    </row>
    <row r="57" spans="1:12" ht="90" x14ac:dyDescent="0.25">
      <c r="A57" s="83">
        <v>56</v>
      </c>
      <c r="B57" s="81" t="s">
        <v>759</v>
      </c>
      <c r="C57" s="83" t="s">
        <v>11</v>
      </c>
      <c r="D57" s="83" t="s">
        <v>8967</v>
      </c>
      <c r="E57" s="5">
        <v>43237</v>
      </c>
      <c r="F57" s="83"/>
      <c r="G57" s="81"/>
      <c r="H57" s="83"/>
      <c r="I57" s="83" t="s">
        <v>56</v>
      </c>
      <c r="J57" s="83" t="s">
        <v>787</v>
      </c>
      <c r="K57" s="83" t="s">
        <v>795</v>
      </c>
      <c r="L57" s="83"/>
    </row>
    <row r="58" spans="1:12" ht="90" x14ac:dyDescent="0.25">
      <c r="A58" s="83">
        <v>57</v>
      </c>
      <c r="B58" s="81" t="s">
        <v>760</v>
      </c>
      <c r="C58" s="83" t="s">
        <v>9</v>
      </c>
      <c r="D58" s="83" t="s">
        <v>8965</v>
      </c>
      <c r="E58" s="5">
        <v>43237</v>
      </c>
      <c r="F58" s="5">
        <v>43237</v>
      </c>
      <c r="G58" s="81"/>
      <c r="H58" s="83"/>
      <c r="I58" s="83"/>
      <c r="J58" s="83"/>
      <c r="K58" s="83"/>
      <c r="L58" s="83"/>
    </row>
    <row r="59" spans="1:12" ht="45" x14ac:dyDescent="0.25">
      <c r="A59" s="83">
        <v>58</v>
      </c>
      <c r="B59" s="81" t="s">
        <v>75</v>
      </c>
      <c r="C59" s="83" t="s">
        <v>9</v>
      </c>
      <c r="D59" s="83" t="s">
        <v>8965</v>
      </c>
      <c r="E59" s="5">
        <v>43237</v>
      </c>
      <c r="F59" s="5">
        <v>43237</v>
      </c>
      <c r="G59" s="81"/>
      <c r="H59" s="83"/>
      <c r="I59" s="83"/>
      <c r="J59" s="83"/>
      <c r="K59" s="83"/>
      <c r="L59" s="83"/>
    </row>
    <row r="60" spans="1:12" ht="120" x14ac:dyDescent="0.25">
      <c r="A60" s="83">
        <v>59</v>
      </c>
      <c r="B60" s="81" t="s">
        <v>761</v>
      </c>
      <c r="C60" s="83" t="s">
        <v>9</v>
      </c>
      <c r="D60" s="83" t="s">
        <v>8966</v>
      </c>
      <c r="E60" s="5">
        <v>43237</v>
      </c>
      <c r="F60" s="5">
        <v>43252</v>
      </c>
      <c r="G60" s="81" t="s">
        <v>9352</v>
      </c>
      <c r="H60" s="83"/>
      <c r="I60" s="83" t="s">
        <v>56</v>
      </c>
      <c r="J60" s="83" t="s">
        <v>12</v>
      </c>
      <c r="K60" s="83" t="s">
        <v>796</v>
      </c>
      <c r="L60" s="83"/>
    </row>
    <row r="61" spans="1:12" ht="45" x14ac:dyDescent="0.25">
      <c r="A61" s="83">
        <v>60</v>
      </c>
      <c r="B61" s="81" t="s">
        <v>762</v>
      </c>
      <c r="C61" s="83" t="s">
        <v>713</v>
      </c>
      <c r="D61" s="83" t="s">
        <v>8966</v>
      </c>
      <c r="E61" s="5">
        <v>43237</v>
      </c>
      <c r="F61" s="5">
        <v>43252</v>
      </c>
      <c r="G61" s="81" t="s">
        <v>9349</v>
      </c>
      <c r="H61" s="83"/>
      <c r="I61" s="83" t="s">
        <v>56</v>
      </c>
      <c r="J61" s="83" t="s">
        <v>12</v>
      </c>
      <c r="K61" s="83" t="s">
        <v>796</v>
      </c>
      <c r="L61" s="83"/>
    </row>
    <row r="62" spans="1:12" ht="30" x14ac:dyDescent="0.25">
      <c r="A62" s="83">
        <v>61</v>
      </c>
      <c r="B62" s="81" t="s">
        <v>80</v>
      </c>
      <c r="C62" s="83" t="s">
        <v>78</v>
      </c>
      <c r="D62" s="83" t="s">
        <v>8964</v>
      </c>
      <c r="E62" s="5">
        <v>43237</v>
      </c>
      <c r="F62" s="5">
        <v>43237</v>
      </c>
      <c r="G62" s="81"/>
      <c r="H62" s="83"/>
      <c r="I62" s="83"/>
      <c r="J62" s="83"/>
      <c r="K62" s="83"/>
      <c r="L62" s="83"/>
    </row>
    <row r="63" spans="1:12" ht="45" x14ac:dyDescent="0.25">
      <c r="A63" s="83">
        <v>62</v>
      </c>
      <c r="B63" s="81" t="s">
        <v>76</v>
      </c>
      <c r="C63" s="83" t="s">
        <v>9</v>
      </c>
      <c r="D63" s="83" t="s">
        <v>8965</v>
      </c>
      <c r="E63" s="5">
        <v>43237</v>
      </c>
      <c r="F63" s="5">
        <v>43237</v>
      </c>
      <c r="G63" s="81"/>
      <c r="H63" s="83"/>
      <c r="I63" s="83"/>
      <c r="J63" s="83"/>
      <c r="K63" s="83"/>
      <c r="L63" s="83"/>
    </row>
    <row r="64" spans="1:12" ht="30" x14ac:dyDescent="0.25">
      <c r="A64" s="83">
        <v>63</v>
      </c>
      <c r="B64" s="81" t="s">
        <v>77</v>
      </c>
      <c r="C64" s="83" t="s">
        <v>9</v>
      </c>
      <c r="D64" s="83" t="s">
        <v>8965</v>
      </c>
      <c r="E64" s="5">
        <v>43237</v>
      </c>
      <c r="F64" s="5">
        <v>43237</v>
      </c>
      <c r="G64" s="81"/>
      <c r="H64" s="83"/>
      <c r="I64" s="83"/>
      <c r="J64" s="83"/>
      <c r="K64" s="83"/>
      <c r="L64" s="83"/>
    </row>
    <row r="65" spans="1:12" ht="45" x14ac:dyDescent="0.25">
      <c r="A65" s="83">
        <v>64</v>
      </c>
      <c r="B65" s="81" t="s">
        <v>763</v>
      </c>
      <c r="C65" s="83" t="s">
        <v>9</v>
      </c>
      <c r="D65" s="83" t="s">
        <v>8965</v>
      </c>
      <c r="E65" s="5">
        <v>43237</v>
      </c>
      <c r="F65" s="5">
        <v>43237</v>
      </c>
      <c r="G65" s="81"/>
      <c r="H65" s="83" t="s">
        <v>56</v>
      </c>
      <c r="I65" s="83" t="s">
        <v>56</v>
      </c>
      <c r="J65" s="83" t="s">
        <v>790</v>
      </c>
      <c r="K65" s="83" t="s">
        <v>788</v>
      </c>
      <c r="L65" s="83"/>
    </row>
    <row r="66" spans="1:12" ht="60" x14ac:dyDescent="0.25">
      <c r="A66" s="83">
        <v>65</v>
      </c>
      <c r="B66" s="81" t="s">
        <v>764</v>
      </c>
      <c r="C66" s="83" t="s">
        <v>9</v>
      </c>
      <c r="D66" s="83" t="s">
        <v>8965</v>
      </c>
      <c r="E66" s="5">
        <v>43237</v>
      </c>
      <c r="F66" s="5">
        <v>43237</v>
      </c>
      <c r="G66" s="81"/>
      <c r="H66" s="83"/>
      <c r="I66" s="83"/>
      <c r="J66" s="83"/>
      <c r="K66" s="83"/>
      <c r="L66" s="83"/>
    </row>
    <row r="67" spans="1:12" x14ac:dyDescent="0.25">
      <c r="A67" s="83">
        <v>66</v>
      </c>
      <c r="B67" s="81" t="s">
        <v>751</v>
      </c>
      <c r="C67" s="83" t="s">
        <v>78</v>
      </c>
      <c r="D67" s="83" t="s">
        <v>1181</v>
      </c>
      <c r="E67" s="5">
        <v>43237</v>
      </c>
      <c r="F67" s="5">
        <v>43237</v>
      </c>
      <c r="G67" s="81"/>
      <c r="H67" s="83"/>
      <c r="I67" s="83" t="s">
        <v>56</v>
      </c>
      <c r="J67" s="83" t="s">
        <v>787</v>
      </c>
      <c r="K67" s="83" t="s">
        <v>788</v>
      </c>
      <c r="L67" s="83"/>
    </row>
    <row r="68" spans="1:12" ht="90" x14ac:dyDescent="0.25">
      <c r="A68" s="83">
        <v>67</v>
      </c>
      <c r="B68" s="81" t="s">
        <v>79</v>
      </c>
      <c r="C68" s="83" t="s">
        <v>78</v>
      </c>
      <c r="D68" s="83" t="s">
        <v>8964</v>
      </c>
      <c r="E68" s="5">
        <v>43237</v>
      </c>
      <c r="F68" s="5">
        <v>43237</v>
      </c>
      <c r="G68" s="81"/>
      <c r="H68" s="83"/>
      <c r="I68" s="83"/>
      <c r="J68" s="83"/>
      <c r="K68" s="83"/>
      <c r="L68" s="83"/>
    </row>
    <row r="69" spans="1:12" ht="60" x14ac:dyDescent="0.25">
      <c r="A69" s="83">
        <v>68</v>
      </c>
      <c r="B69" s="81" t="s">
        <v>765</v>
      </c>
      <c r="C69" s="83" t="s">
        <v>9</v>
      </c>
      <c r="D69" s="83" t="s">
        <v>8968</v>
      </c>
      <c r="E69" s="5">
        <v>43237</v>
      </c>
      <c r="F69" s="5">
        <v>43252</v>
      </c>
      <c r="G69" s="81" t="s">
        <v>9353</v>
      </c>
      <c r="H69" s="83"/>
      <c r="I69" s="83"/>
      <c r="J69" s="83"/>
      <c r="K69" s="83"/>
      <c r="L69" s="83"/>
    </row>
    <row r="70" spans="1:12" ht="120" x14ac:dyDescent="0.25">
      <c r="A70" s="83">
        <v>69</v>
      </c>
      <c r="B70" s="81" t="s">
        <v>81</v>
      </c>
      <c r="C70" s="83" t="s">
        <v>78</v>
      </c>
      <c r="D70" s="83" t="s">
        <v>8965</v>
      </c>
      <c r="E70" s="5">
        <v>43237</v>
      </c>
      <c r="F70" s="5">
        <v>43237</v>
      </c>
      <c r="G70" s="81"/>
      <c r="H70" s="83"/>
      <c r="I70" s="83" t="s">
        <v>56</v>
      </c>
      <c r="J70" s="83" t="s">
        <v>790</v>
      </c>
      <c r="K70" s="83" t="s">
        <v>788</v>
      </c>
      <c r="L70" s="83"/>
    </row>
    <row r="71" spans="1:12" ht="60" x14ac:dyDescent="0.25">
      <c r="A71" s="83">
        <v>70</v>
      </c>
      <c r="B71" s="81" t="s">
        <v>82</v>
      </c>
      <c r="C71" s="83" t="s">
        <v>9</v>
      </c>
      <c r="D71" s="83" t="s">
        <v>8969</v>
      </c>
      <c r="E71" s="5">
        <v>43237</v>
      </c>
      <c r="F71" s="5">
        <v>43252</v>
      </c>
      <c r="G71" s="81" t="s">
        <v>9354</v>
      </c>
      <c r="H71" s="83"/>
      <c r="I71" s="83"/>
      <c r="J71" s="83"/>
      <c r="K71" s="83"/>
      <c r="L71" s="83"/>
    </row>
    <row r="72" spans="1:12" ht="60" x14ac:dyDescent="0.25">
      <c r="A72" s="83">
        <v>71</v>
      </c>
      <c r="B72" s="81" t="s">
        <v>766</v>
      </c>
      <c r="C72" s="83" t="s">
        <v>78</v>
      </c>
      <c r="D72" s="83" t="s">
        <v>8965</v>
      </c>
      <c r="E72" s="5">
        <v>43237</v>
      </c>
      <c r="F72" s="5">
        <v>43237</v>
      </c>
      <c r="G72" s="81"/>
      <c r="H72" s="83"/>
      <c r="I72" s="83"/>
      <c r="J72" s="83"/>
      <c r="K72" s="83"/>
      <c r="L72" s="83"/>
    </row>
    <row r="73" spans="1:12" x14ac:dyDescent="0.25">
      <c r="A73" s="83">
        <v>72</v>
      </c>
      <c r="B73" s="81" t="s">
        <v>799</v>
      </c>
      <c r="C73" s="83" t="s">
        <v>9</v>
      </c>
      <c r="D73" s="83" t="s">
        <v>18</v>
      </c>
      <c r="E73" s="5">
        <v>43237</v>
      </c>
      <c r="F73" s="5">
        <v>43237</v>
      </c>
      <c r="G73" s="81"/>
      <c r="H73" s="83"/>
      <c r="I73" s="83"/>
      <c r="J73" s="83"/>
      <c r="K73" s="83"/>
      <c r="L73" s="83"/>
    </row>
    <row r="74" spans="1:12" ht="60" x14ac:dyDescent="0.25">
      <c r="A74" s="83">
        <v>73</v>
      </c>
      <c r="B74" s="81" t="s">
        <v>216</v>
      </c>
      <c r="C74" s="83" t="s">
        <v>9</v>
      </c>
      <c r="D74" s="83" t="s">
        <v>8965</v>
      </c>
      <c r="E74" s="5">
        <v>43237</v>
      </c>
      <c r="F74" s="5">
        <v>43237</v>
      </c>
      <c r="G74" s="81"/>
      <c r="H74" s="83"/>
      <c r="I74" s="83"/>
      <c r="J74" s="83"/>
      <c r="K74" s="83"/>
      <c r="L74" s="83"/>
    </row>
    <row r="75" spans="1:12" ht="30" x14ac:dyDescent="0.25">
      <c r="A75" s="83">
        <v>74</v>
      </c>
      <c r="B75" s="81" t="s">
        <v>248</v>
      </c>
      <c r="C75" s="83" t="s">
        <v>713</v>
      </c>
      <c r="D75" s="83" t="s">
        <v>8964</v>
      </c>
      <c r="E75" s="5">
        <v>43237</v>
      </c>
      <c r="F75" s="82"/>
      <c r="G75" s="81" t="s">
        <v>9355</v>
      </c>
      <c r="H75" s="83"/>
      <c r="I75" s="83"/>
      <c r="J75" s="83"/>
      <c r="K75" s="83"/>
      <c r="L75" s="83"/>
    </row>
    <row r="76" spans="1:12" ht="60" x14ac:dyDescent="0.25">
      <c r="A76" s="83">
        <v>75</v>
      </c>
      <c r="B76" s="81" t="s">
        <v>724</v>
      </c>
      <c r="C76" s="83" t="s">
        <v>9</v>
      </c>
      <c r="D76" s="83" t="s">
        <v>8965</v>
      </c>
      <c r="E76" s="5">
        <v>43237</v>
      </c>
      <c r="F76" s="5">
        <v>43237</v>
      </c>
      <c r="G76" s="81"/>
      <c r="H76" s="83"/>
      <c r="I76" s="83"/>
      <c r="J76" s="83"/>
      <c r="K76" s="83"/>
      <c r="L76" s="83"/>
    </row>
    <row r="77" spans="1:12" x14ac:dyDescent="0.25">
      <c r="A77" s="83">
        <v>76</v>
      </c>
      <c r="B77" s="81" t="s">
        <v>249</v>
      </c>
      <c r="C77" s="83" t="s">
        <v>11</v>
      </c>
      <c r="D77" s="83" t="s">
        <v>8967</v>
      </c>
      <c r="E77" s="5">
        <v>43237</v>
      </c>
      <c r="F77" s="83"/>
      <c r="G77" s="81"/>
      <c r="H77" s="83"/>
      <c r="I77" s="83"/>
      <c r="J77" s="83"/>
      <c r="K77" s="83"/>
      <c r="L77" s="83"/>
    </row>
    <row r="78" spans="1:12" ht="45" x14ac:dyDescent="0.25">
      <c r="A78" s="83">
        <v>77</v>
      </c>
      <c r="B78" s="81" t="s">
        <v>750</v>
      </c>
      <c r="C78" s="83" t="s">
        <v>9</v>
      </c>
      <c r="D78" s="83" t="s">
        <v>8965</v>
      </c>
      <c r="E78" s="5">
        <v>43237</v>
      </c>
      <c r="F78" s="5">
        <v>43237</v>
      </c>
      <c r="G78" s="81"/>
      <c r="H78" s="83" t="s">
        <v>56</v>
      </c>
      <c r="I78" s="83"/>
      <c r="J78" s="83"/>
      <c r="K78" s="83"/>
      <c r="L78" s="83"/>
    </row>
    <row r="79" spans="1:12" ht="75" x14ac:dyDescent="0.25">
      <c r="A79" s="83">
        <v>78</v>
      </c>
      <c r="B79" s="81" t="s">
        <v>250</v>
      </c>
      <c r="C79" s="83" t="s">
        <v>9</v>
      </c>
      <c r="D79" s="83" t="s">
        <v>8965</v>
      </c>
      <c r="E79" s="5">
        <v>43237</v>
      </c>
      <c r="F79" s="5">
        <v>43237</v>
      </c>
      <c r="G79" s="81"/>
      <c r="H79" s="83"/>
      <c r="I79" s="83"/>
      <c r="J79" s="83"/>
      <c r="K79" s="83"/>
      <c r="L79" s="83"/>
    </row>
    <row r="80" spans="1:12" ht="45" x14ac:dyDescent="0.25">
      <c r="A80" s="83">
        <v>79</v>
      </c>
      <c r="B80" s="81" t="s">
        <v>746</v>
      </c>
      <c r="C80" s="83" t="s">
        <v>9</v>
      </c>
      <c r="D80" s="83" t="s">
        <v>8965</v>
      </c>
      <c r="E80" s="5">
        <v>43237</v>
      </c>
      <c r="F80" s="5">
        <v>43237</v>
      </c>
      <c r="G80" s="81"/>
      <c r="H80" s="83"/>
      <c r="I80" s="83"/>
      <c r="J80" s="83"/>
      <c r="K80" s="83"/>
      <c r="L80" s="83"/>
    </row>
    <row r="81" spans="1:12" ht="30" x14ac:dyDescent="0.25">
      <c r="A81" s="83">
        <v>80</v>
      </c>
      <c r="B81" s="81" t="s">
        <v>747</v>
      </c>
      <c r="C81" s="83" t="s">
        <v>9</v>
      </c>
      <c r="D81" s="83" t="s">
        <v>8965</v>
      </c>
      <c r="E81" s="5">
        <v>43237</v>
      </c>
      <c r="F81" s="5">
        <v>43237</v>
      </c>
      <c r="G81" s="81"/>
      <c r="H81" s="83"/>
      <c r="I81" s="83"/>
      <c r="J81" s="83"/>
      <c r="K81" s="83"/>
      <c r="L81" s="83"/>
    </row>
    <row r="82" spans="1:12" ht="75" x14ac:dyDescent="0.25">
      <c r="A82" s="83">
        <v>81</v>
      </c>
      <c r="B82" s="81" t="s">
        <v>251</v>
      </c>
      <c r="C82" s="83" t="s">
        <v>9</v>
      </c>
      <c r="D82" s="83" t="s">
        <v>8965</v>
      </c>
      <c r="E82" s="5">
        <v>43237</v>
      </c>
      <c r="F82" s="5">
        <v>43237</v>
      </c>
      <c r="G82" s="81"/>
      <c r="H82" s="83"/>
      <c r="I82" s="83"/>
      <c r="J82" s="83"/>
      <c r="K82" s="83"/>
      <c r="L82" s="83"/>
    </row>
    <row r="83" spans="1:12" ht="30" x14ac:dyDescent="0.25">
      <c r="A83" s="83">
        <v>82</v>
      </c>
      <c r="B83" s="81" t="s">
        <v>749</v>
      </c>
      <c r="C83" s="83" t="s">
        <v>9</v>
      </c>
      <c r="D83" s="83" t="s">
        <v>8965</v>
      </c>
      <c r="E83" s="5">
        <v>43237</v>
      </c>
      <c r="F83" s="5">
        <v>43237</v>
      </c>
      <c r="G83" s="81"/>
      <c r="H83" s="83"/>
      <c r="I83" s="83"/>
      <c r="J83" s="83"/>
      <c r="K83" s="83"/>
      <c r="L83" s="83"/>
    </row>
    <row r="84" spans="1:12" ht="30" x14ac:dyDescent="0.25">
      <c r="A84" s="83">
        <v>83</v>
      </c>
      <c r="B84" s="81" t="s">
        <v>712</v>
      </c>
      <c r="C84" s="83" t="s">
        <v>713</v>
      </c>
      <c r="D84" s="83" t="s">
        <v>8967</v>
      </c>
      <c r="E84" s="5">
        <v>43237</v>
      </c>
      <c r="F84" s="5">
        <v>43237</v>
      </c>
      <c r="G84" s="81"/>
      <c r="H84" s="83"/>
      <c r="I84" s="83" t="s">
        <v>56</v>
      </c>
      <c r="J84" s="83" t="s">
        <v>787</v>
      </c>
      <c r="K84" s="83" t="s">
        <v>788</v>
      </c>
      <c r="L84" s="83"/>
    </row>
    <row r="85" spans="1:12" ht="75" x14ac:dyDescent="0.25">
      <c r="A85" s="83">
        <v>84</v>
      </c>
      <c r="B85" s="81" t="s">
        <v>767</v>
      </c>
      <c r="C85" s="83" t="s">
        <v>78</v>
      </c>
      <c r="D85" s="83" t="s">
        <v>8964</v>
      </c>
      <c r="E85" s="5">
        <v>43237</v>
      </c>
      <c r="F85" s="5">
        <v>43237</v>
      </c>
      <c r="G85" s="81"/>
      <c r="H85" s="83"/>
      <c r="I85" s="83"/>
      <c r="J85" s="83"/>
      <c r="K85" s="83"/>
      <c r="L85" s="83"/>
    </row>
    <row r="86" spans="1:12" ht="90" x14ac:dyDescent="0.25">
      <c r="A86" s="83">
        <v>85</v>
      </c>
      <c r="B86" s="81" t="s">
        <v>768</v>
      </c>
      <c r="C86" s="83" t="s">
        <v>78</v>
      </c>
      <c r="D86" s="83" t="s">
        <v>8970</v>
      </c>
      <c r="E86" s="5">
        <v>43237</v>
      </c>
      <c r="F86" s="5">
        <v>43237</v>
      </c>
      <c r="G86" s="81"/>
      <c r="H86" s="83"/>
      <c r="I86" s="83"/>
      <c r="J86" s="83"/>
      <c r="K86" s="83"/>
      <c r="L86" s="83"/>
    </row>
    <row r="87" spans="1:12" x14ac:dyDescent="0.25">
      <c r="A87" s="83">
        <v>86</v>
      </c>
      <c r="B87" s="81" t="s">
        <v>769</v>
      </c>
      <c r="C87" s="83" t="s">
        <v>78</v>
      </c>
      <c r="D87" s="83" t="s">
        <v>8970</v>
      </c>
      <c r="E87" s="5">
        <v>43237</v>
      </c>
      <c r="F87" s="5">
        <v>43237</v>
      </c>
      <c r="G87" s="81"/>
      <c r="H87" s="83"/>
      <c r="I87" s="83" t="s">
        <v>56</v>
      </c>
      <c r="J87" s="83" t="s">
        <v>787</v>
      </c>
      <c r="K87" s="83" t="s">
        <v>795</v>
      </c>
      <c r="L87" s="83"/>
    </row>
    <row r="88" spans="1:12" ht="30" x14ac:dyDescent="0.25">
      <c r="A88" s="83">
        <v>87</v>
      </c>
      <c r="B88" s="81" t="s">
        <v>714</v>
      </c>
      <c r="C88" s="83" t="s">
        <v>78</v>
      </c>
      <c r="D88" s="83" t="s">
        <v>8970</v>
      </c>
      <c r="E88" s="5">
        <v>43237</v>
      </c>
      <c r="F88" s="5">
        <v>43237</v>
      </c>
      <c r="G88" s="81"/>
      <c r="H88" s="83"/>
      <c r="I88" s="83"/>
      <c r="J88" s="83"/>
      <c r="K88" s="83"/>
      <c r="L88" s="83"/>
    </row>
    <row r="89" spans="1:12" ht="45" x14ac:dyDescent="0.25">
      <c r="A89" s="83">
        <v>88</v>
      </c>
      <c r="B89" s="81" t="s">
        <v>770</v>
      </c>
      <c r="C89" s="83" t="s">
        <v>9</v>
      </c>
      <c r="D89" s="83" t="s">
        <v>8965</v>
      </c>
      <c r="E89" s="5">
        <v>43237</v>
      </c>
      <c r="F89" s="5">
        <v>43237</v>
      </c>
      <c r="G89" s="81"/>
      <c r="H89" s="83"/>
      <c r="I89" s="83"/>
      <c r="J89" s="83"/>
      <c r="K89" s="83"/>
      <c r="L89" s="83"/>
    </row>
    <row r="90" spans="1:12" x14ac:dyDescent="0.25">
      <c r="A90" s="83">
        <v>89</v>
      </c>
      <c r="B90" s="81" t="s">
        <v>715</v>
      </c>
      <c r="C90" s="83" t="s">
        <v>78</v>
      </c>
      <c r="D90" s="83" t="s">
        <v>8965</v>
      </c>
      <c r="E90" s="5">
        <v>43237</v>
      </c>
      <c r="F90" s="5">
        <v>43237</v>
      </c>
      <c r="G90" s="81"/>
      <c r="H90" s="83"/>
      <c r="I90" s="83" t="s">
        <v>56</v>
      </c>
      <c r="J90" s="83" t="s">
        <v>797</v>
      </c>
      <c r="K90" s="83" t="s">
        <v>788</v>
      </c>
      <c r="L90" s="83"/>
    </row>
    <row r="91" spans="1:12" x14ac:dyDescent="0.25">
      <c r="A91" s="83">
        <v>90</v>
      </c>
      <c r="B91" s="81" t="s">
        <v>716</v>
      </c>
      <c r="C91" s="83" t="s">
        <v>78</v>
      </c>
      <c r="D91" s="83" t="s">
        <v>8965</v>
      </c>
      <c r="E91" s="5">
        <v>43237</v>
      </c>
      <c r="F91" s="5">
        <v>43237</v>
      </c>
      <c r="G91" s="81"/>
      <c r="H91" s="83"/>
      <c r="I91" s="83" t="s">
        <v>56</v>
      </c>
      <c r="J91" s="83" t="s">
        <v>791</v>
      </c>
      <c r="K91" s="83" t="s">
        <v>788</v>
      </c>
      <c r="L91" s="83"/>
    </row>
    <row r="92" spans="1:12" ht="30" x14ac:dyDescent="0.25">
      <c r="A92" s="83">
        <v>91</v>
      </c>
      <c r="B92" s="81" t="s">
        <v>727</v>
      </c>
      <c r="C92" s="83" t="s">
        <v>9</v>
      </c>
      <c r="D92" s="83" t="s">
        <v>8965</v>
      </c>
      <c r="E92" s="5">
        <v>43237</v>
      </c>
      <c r="F92" s="5">
        <v>43237</v>
      </c>
      <c r="G92" s="81"/>
      <c r="H92" s="83"/>
      <c r="I92" s="83"/>
      <c r="J92" s="83"/>
      <c r="K92" s="83"/>
      <c r="L92" s="83"/>
    </row>
    <row r="93" spans="1:12" x14ac:dyDescent="0.25">
      <c r="A93" s="83">
        <v>92</v>
      </c>
      <c r="B93" s="81" t="s">
        <v>717</v>
      </c>
      <c r="C93" s="83" t="s">
        <v>78</v>
      </c>
      <c r="D93" s="83" t="s">
        <v>8965</v>
      </c>
      <c r="E93" s="5">
        <v>43237</v>
      </c>
      <c r="F93" s="5">
        <v>43237</v>
      </c>
      <c r="G93" s="81"/>
      <c r="H93" s="83"/>
      <c r="I93" s="83" t="s">
        <v>56</v>
      </c>
      <c r="J93" s="83" t="s">
        <v>791</v>
      </c>
      <c r="K93" s="83" t="s">
        <v>788</v>
      </c>
      <c r="L93" s="83"/>
    </row>
    <row r="94" spans="1:12" ht="30" x14ac:dyDescent="0.25">
      <c r="A94" s="83">
        <v>93</v>
      </c>
      <c r="B94" s="81" t="s">
        <v>718</v>
      </c>
      <c r="C94" s="83" t="s">
        <v>9</v>
      </c>
      <c r="D94" s="83" t="s">
        <v>8964</v>
      </c>
      <c r="E94" s="5">
        <v>43237</v>
      </c>
      <c r="F94" s="5">
        <v>43252</v>
      </c>
      <c r="G94" s="81"/>
      <c r="H94" s="83"/>
      <c r="I94" s="83" t="s">
        <v>56</v>
      </c>
      <c r="J94" s="83" t="s">
        <v>787</v>
      </c>
      <c r="K94" s="83" t="s">
        <v>795</v>
      </c>
      <c r="L94" s="83"/>
    </row>
    <row r="95" spans="1:12" ht="30" x14ac:dyDescent="0.25">
      <c r="A95" s="83">
        <v>94</v>
      </c>
      <c r="B95" s="81" t="s">
        <v>719</v>
      </c>
      <c r="C95" s="83" t="s">
        <v>78</v>
      </c>
      <c r="D95" s="83" t="s">
        <v>8965</v>
      </c>
      <c r="E95" s="5">
        <v>43237</v>
      </c>
      <c r="F95" s="5">
        <v>43237</v>
      </c>
      <c r="G95" s="81"/>
      <c r="H95" s="83"/>
      <c r="I95" s="83"/>
      <c r="J95" s="83"/>
      <c r="K95" s="83"/>
      <c r="L95" s="83"/>
    </row>
    <row r="96" spans="1:12" ht="30" x14ac:dyDescent="0.25">
      <c r="A96" s="83">
        <v>95</v>
      </c>
      <c r="B96" s="81" t="s">
        <v>771</v>
      </c>
      <c r="C96" s="83" t="s">
        <v>9</v>
      </c>
      <c r="D96" s="83" t="s">
        <v>8965</v>
      </c>
      <c r="E96" s="5">
        <v>43237</v>
      </c>
      <c r="F96" s="5">
        <v>43237</v>
      </c>
      <c r="G96" s="81"/>
      <c r="H96" s="83"/>
      <c r="I96" s="83"/>
      <c r="J96" s="83"/>
      <c r="K96" s="83"/>
      <c r="L96" s="83"/>
    </row>
    <row r="97" spans="1:12" ht="30" x14ac:dyDescent="0.25">
      <c r="A97" s="83">
        <v>96</v>
      </c>
      <c r="B97" s="81" t="s">
        <v>720</v>
      </c>
      <c r="C97" s="83" t="s">
        <v>9</v>
      </c>
      <c r="D97" s="83" t="s">
        <v>8965</v>
      </c>
      <c r="E97" s="5">
        <v>43237</v>
      </c>
      <c r="F97" s="5">
        <v>43237</v>
      </c>
      <c r="G97" s="81"/>
      <c r="H97" s="83"/>
      <c r="I97" s="83"/>
      <c r="J97" s="83"/>
      <c r="K97" s="83"/>
      <c r="L97" s="83"/>
    </row>
    <row r="98" spans="1:12" x14ac:dyDescent="0.25">
      <c r="A98" s="83">
        <v>97</v>
      </c>
      <c r="B98" s="81" t="s">
        <v>721</v>
      </c>
      <c r="C98" s="83" t="s">
        <v>9</v>
      </c>
      <c r="D98" s="83" t="s">
        <v>8965</v>
      </c>
      <c r="E98" s="5">
        <v>43237</v>
      </c>
      <c r="F98" s="5">
        <v>43237</v>
      </c>
      <c r="G98" s="81"/>
      <c r="H98" s="83"/>
      <c r="I98" s="83" t="s">
        <v>56</v>
      </c>
      <c r="J98" s="83" t="s">
        <v>791</v>
      </c>
      <c r="K98" s="83" t="s">
        <v>788</v>
      </c>
      <c r="L98" s="83"/>
    </row>
    <row r="99" spans="1:12" ht="45" x14ac:dyDescent="0.25">
      <c r="A99" s="83">
        <v>98</v>
      </c>
      <c r="B99" s="81" t="s">
        <v>748</v>
      </c>
      <c r="C99" s="83" t="s">
        <v>9</v>
      </c>
      <c r="D99" s="83" t="s">
        <v>8965</v>
      </c>
      <c r="E99" s="5">
        <v>43237</v>
      </c>
      <c r="F99" s="5">
        <v>43237</v>
      </c>
      <c r="G99" s="81"/>
      <c r="H99" s="83"/>
      <c r="I99" s="83"/>
      <c r="J99" s="83"/>
      <c r="K99" s="83"/>
      <c r="L99" s="83"/>
    </row>
    <row r="100" spans="1:12" x14ac:dyDescent="0.25">
      <c r="A100" s="83">
        <v>99</v>
      </c>
      <c r="B100" s="81" t="s">
        <v>772</v>
      </c>
      <c r="C100" s="83" t="s">
        <v>9</v>
      </c>
      <c r="D100" s="83" t="s">
        <v>8965</v>
      </c>
      <c r="E100" s="5">
        <v>43237</v>
      </c>
      <c r="F100" s="5">
        <v>43237</v>
      </c>
      <c r="G100" s="81"/>
      <c r="H100" s="83" t="s">
        <v>56</v>
      </c>
      <c r="I100" s="83"/>
      <c r="J100" s="83"/>
      <c r="K100" s="83"/>
      <c r="L100" s="83"/>
    </row>
    <row r="101" spans="1:12" ht="45" x14ac:dyDescent="0.25">
      <c r="A101" s="83">
        <v>100</v>
      </c>
      <c r="B101" s="81" t="s">
        <v>722</v>
      </c>
      <c r="C101" s="83" t="s">
        <v>9</v>
      </c>
      <c r="D101" s="83" t="s">
        <v>8965</v>
      </c>
      <c r="E101" s="5">
        <v>43237</v>
      </c>
      <c r="F101" s="5">
        <v>43237</v>
      </c>
      <c r="G101" s="81"/>
      <c r="H101" s="83"/>
      <c r="I101" s="83"/>
      <c r="J101" s="83"/>
      <c r="K101" s="83"/>
      <c r="L101" s="83"/>
    </row>
    <row r="102" spans="1:12" ht="45" x14ac:dyDescent="0.25">
      <c r="A102" s="83">
        <v>101</v>
      </c>
      <c r="B102" s="81" t="s">
        <v>773</v>
      </c>
      <c r="C102" s="83" t="s">
        <v>78</v>
      </c>
      <c r="D102" s="83" t="s">
        <v>8965</v>
      </c>
      <c r="E102" s="5">
        <v>43237</v>
      </c>
      <c r="F102" s="5">
        <v>43237</v>
      </c>
      <c r="G102" s="81"/>
      <c r="H102" s="83"/>
      <c r="I102" s="83"/>
      <c r="J102" s="83"/>
      <c r="K102" s="83"/>
      <c r="L102" s="83"/>
    </row>
    <row r="103" spans="1:12" ht="30" x14ac:dyDescent="0.25">
      <c r="A103" s="83">
        <v>102</v>
      </c>
      <c r="B103" s="81" t="s">
        <v>725</v>
      </c>
      <c r="C103" s="83" t="s">
        <v>9</v>
      </c>
      <c r="D103" s="83" t="s">
        <v>8965</v>
      </c>
      <c r="E103" s="5">
        <v>43237</v>
      </c>
      <c r="F103" s="5">
        <v>43237</v>
      </c>
      <c r="G103" s="81"/>
      <c r="H103" s="83"/>
      <c r="I103" s="83" t="s">
        <v>56</v>
      </c>
      <c r="J103" s="83" t="s">
        <v>798</v>
      </c>
      <c r="K103" s="83" t="s">
        <v>788</v>
      </c>
      <c r="L103" s="83"/>
    </row>
    <row r="104" spans="1:12" x14ac:dyDescent="0.25">
      <c r="A104" s="83">
        <v>103</v>
      </c>
      <c r="B104" s="81" t="s">
        <v>726</v>
      </c>
      <c r="C104" s="83" t="s">
        <v>9</v>
      </c>
      <c r="D104" s="83" t="s">
        <v>8965</v>
      </c>
      <c r="E104" s="5">
        <v>43237</v>
      </c>
      <c r="F104" s="5">
        <v>43237</v>
      </c>
      <c r="G104" s="81"/>
      <c r="H104" s="83"/>
      <c r="I104" s="83"/>
      <c r="J104" s="83"/>
      <c r="K104" s="83"/>
      <c r="L104" s="83"/>
    </row>
    <row r="105" spans="1:12" ht="45" x14ac:dyDescent="0.25">
      <c r="A105" s="83">
        <v>104</v>
      </c>
      <c r="B105" s="81" t="s">
        <v>728</v>
      </c>
      <c r="C105" s="83" t="s">
        <v>9</v>
      </c>
      <c r="D105" s="83" t="s">
        <v>8965</v>
      </c>
      <c r="E105" s="5">
        <v>43237</v>
      </c>
      <c r="F105" s="5">
        <v>43237</v>
      </c>
      <c r="G105" s="81"/>
      <c r="H105" s="83"/>
      <c r="I105" s="83" t="s">
        <v>56</v>
      </c>
      <c r="J105" s="83" t="s">
        <v>787</v>
      </c>
      <c r="K105" s="83" t="s">
        <v>795</v>
      </c>
      <c r="L105" s="83"/>
    </row>
    <row r="106" spans="1:12" ht="30" x14ac:dyDescent="0.25">
      <c r="A106" s="83">
        <v>105</v>
      </c>
      <c r="B106" s="81" t="s">
        <v>729</v>
      </c>
      <c r="C106" s="83" t="s">
        <v>9</v>
      </c>
      <c r="D106" s="83" t="s">
        <v>8965</v>
      </c>
      <c r="E106" s="5">
        <v>43237</v>
      </c>
      <c r="F106" s="5">
        <v>43237</v>
      </c>
      <c r="G106" s="81"/>
      <c r="H106" s="83"/>
      <c r="I106" s="83" t="s">
        <v>56</v>
      </c>
      <c r="J106" s="83" t="s">
        <v>787</v>
      </c>
      <c r="K106" s="83" t="s">
        <v>788</v>
      </c>
      <c r="L106" s="83"/>
    </row>
    <row r="107" spans="1:12" x14ac:dyDescent="0.25">
      <c r="A107" s="83">
        <v>106</v>
      </c>
      <c r="B107" s="81" t="s">
        <v>730</v>
      </c>
      <c r="C107" s="83" t="s">
        <v>78</v>
      </c>
      <c r="D107" s="83" t="s">
        <v>8964</v>
      </c>
      <c r="E107" s="5">
        <v>43237</v>
      </c>
      <c r="F107" s="5">
        <v>43237</v>
      </c>
      <c r="G107" s="81"/>
      <c r="H107" s="83"/>
      <c r="I107" s="83"/>
      <c r="J107" s="83"/>
      <c r="K107" s="83"/>
      <c r="L107" s="83"/>
    </row>
    <row r="108" spans="1:12" ht="60" x14ac:dyDescent="0.25">
      <c r="A108" s="83">
        <v>107</v>
      </c>
      <c r="B108" s="81" t="s">
        <v>774</v>
      </c>
      <c r="C108" s="83" t="s">
        <v>9</v>
      </c>
      <c r="D108" s="83" t="s">
        <v>8965</v>
      </c>
      <c r="E108" s="5">
        <v>43238</v>
      </c>
      <c r="F108" s="5">
        <v>43238</v>
      </c>
      <c r="G108" s="81"/>
      <c r="H108" s="83"/>
      <c r="I108" s="83"/>
      <c r="J108" s="83"/>
      <c r="K108" s="83"/>
      <c r="L108" s="83"/>
    </row>
    <row r="109" spans="1:12" ht="45" x14ac:dyDescent="0.25">
      <c r="A109" s="83">
        <v>108</v>
      </c>
      <c r="B109" s="81" t="s">
        <v>783</v>
      </c>
      <c r="C109" s="83" t="s">
        <v>11</v>
      </c>
      <c r="D109" s="83" t="s">
        <v>8971</v>
      </c>
      <c r="E109" s="5">
        <v>43238</v>
      </c>
      <c r="F109" s="5"/>
      <c r="G109" s="81"/>
      <c r="H109" s="83"/>
      <c r="I109" s="83" t="s">
        <v>56</v>
      </c>
      <c r="J109" s="83" t="s">
        <v>790</v>
      </c>
      <c r="K109" s="83" t="s">
        <v>788</v>
      </c>
      <c r="L109" s="83"/>
    </row>
    <row r="110" spans="1:12" x14ac:dyDescent="0.25">
      <c r="A110" s="83">
        <v>109</v>
      </c>
      <c r="B110" s="81" t="s">
        <v>731</v>
      </c>
      <c r="C110" s="83" t="s">
        <v>713</v>
      </c>
      <c r="D110" s="83" t="s">
        <v>8971</v>
      </c>
      <c r="E110" s="5">
        <v>43238</v>
      </c>
      <c r="F110" s="5">
        <v>43252</v>
      </c>
      <c r="G110" s="81" t="s">
        <v>9356</v>
      </c>
      <c r="H110" s="83"/>
      <c r="I110" s="83" t="s">
        <v>56</v>
      </c>
      <c r="J110" s="83" t="s">
        <v>790</v>
      </c>
      <c r="K110" s="83" t="s">
        <v>788</v>
      </c>
      <c r="L110" s="83"/>
    </row>
    <row r="111" spans="1:12" ht="30" x14ac:dyDescent="0.25">
      <c r="A111" s="83">
        <v>110</v>
      </c>
      <c r="B111" s="81" t="s">
        <v>732</v>
      </c>
      <c r="C111" s="83" t="s">
        <v>78</v>
      </c>
      <c r="D111" s="83" t="s">
        <v>8964</v>
      </c>
      <c r="E111" s="5">
        <v>43238</v>
      </c>
      <c r="F111" s="5">
        <v>43238</v>
      </c>
      <c r="G111" s="81"/>
      <c r="H111" s="83"/>
      <c r="I111" s="83"/>
      <c r="J111" s="83"/>
      <c r="K111" s="83"/>
      <c r="L111" s="83"/>
    </row>
    <row r="112" spans="1:12" x14ac:dyDescent="0.25">
      <c r="A112" s="83">
        <v>111</v>
      </c>
      <c r="B112" s="81" t="s">
        <v>733</v>
      </c>
      <c r="C112" s="83" t="s">
        <v>78</v>
      </c>
      <c r="D112" s="83" t="s">
        <v>1177</v>
      </c>
      <c r="E112" s="5">
        <v>43238</v>
      </c>
      <c r="F112" s="5">
        <v>43238</v>
      </c>
      <c r="G112" s="81"/>
      <c r="H112" s="83"/>
      <c r="I112" s="83" t="s">
        <v>56</v>
      </c>
      <c r="J112" s="83" t="s">
        <v>790</v>
      </c>
      <c r="K112" s="83" t="s">
        <v>788</v>
      </c>
      <c r="L112" s="83"/>
    </row>
    <row r="113" spans="1:12" x14ac:dyDescent="0.25">
      <c r="A113" s="83">
        <v>112</v>
      </c>
      <c r="B113" s="81" t="s">
        <v>735</v>
      </c>
      <c r="C113" s="83" t="s">
        <v>78</v>
      </c>
      <c r="D113" s="83" t="s">
        <v>1177</v>
      </c>
      <c r="E113" s="5">
        <v>43238</v>
      </c>
      <c r="F113" s="5">
        <v>43238</v>
      </c>
      <c r="G113" s="81"/>
      <c r="H113" s="83"/>
      <c r="I113" s="83" t="s">
        <v>56</v>
      </c>
      <c r="J113" s="83"/>
      <c r="K113" s="83"/>
      <c r="L113" s="83"/>
    </row>
    <row r="114" spans="1:12" ht="30" x14ac:dyDescent="0.25">
      <c r="A114" s="83">
        <v>113</v>
      </c>
      <c r="B114" s="81" t="s">
        <v>775</v>
      </c>
      <c r="C114" s="83" t="s">
        <v>713</v>
      </c>
      <c r="D114" s="83" t="s">
        <v>8971</v>
      </c>
      <c r="E114" s="5">
        <v>43238</v>
      </c>
      <c r="F114" s="5">
        <v>43252</v>
      </c>
      <c r="G114" s="81" t="s">
        <v>9356</v>
      </c>
      <c r="H114" s="83" t="s">
        <v>56</v>
      </c>
      <c r="I114" s="83" t="s">
        <v>56</v>
      </c>
      <c r="J114" s="83" t="s">
        <v>790</v>
      </c>
      <c r="K114" s="83" t="s">
        <v>788</v>
      </c>
      <c r="L114" s="83"/>
    </row>
    <row r="115" spans="1:12" ht="45" x14ac:dyDescent="0.25">
      <c r="A115" s="83">
        <v>114</v>
      </c>
      <c r="B115" s="81" t="s">
        <v>734</v>
      </c>
      <c r="C115" s="83" t="s">
        <v>11</v>
      </c>
      <c r="D115" s="83" t="s">
        <v>8971</v>
      </c>
      <c r="E115" s="5">
        <v>43238</v>
      </c>
      <c r="F115" s="83"/>
      <c r="G115" s="81"/>
      <c r="H115" s="83"/>
      <c r="I115" s="83" t="s">
        <v>56</v>
      </c>
      <c r="J115" s="83" t="s">
        <v>790</v>
      </c>
      <c r="K115" s="83" t="s">
        <v>788</v>
      </c>
      <c r="L115" s="83"/>
    </row>
    <row r="116" spans="1:12" x14ac:dyDescent="0.25">
      <c r="A116" s="83">
        <v>115</v>
      </c>
      <c r="B116" s="81" t="s">
        <v>736</v>
      </c>
      <c r="C116" s="83" t="s">
        <v>713</v>
      </c>
      <c r="D116" s="83" t="s">
        <v>8971</v>
      </c>
      <c r="E116" s="5">
        <v>43238</v>
      </c>
      <c r="F116" s="5">
        <v>43252</v>
      </c>
      <c r="G116" s="81" t="s">
        <v>9356</v>
      </c>
      <c r="H116" s="83" t="s">
        <v>56</v>
      </c>
      <c r="I116" s="83"/>
      <c r="J116" s="83"/>
      <c r="K116" s="83"/>
      <c r="L116" s="83"/>
    </row>
    <row r="117" spans="1:12" x14ac:dyDescent="0.25">
      <c r="A117" s="83">
        <v>116</v>
      </c>
      <c r="B117" s="81" t="s">
        <v>737</v>
      </c>
      <c r="C117" s="83" t="s">
        <v>9</v>
      </c>
      <c r="D117" s="83" t="s">
        <v>8965</v>
      </c>
      <c r="E117" s="5">
        <v>43238</v>
      </c>
      <c r="F117" s="5">
        <v>43238</v>
      </c>
      <c r="G117" s="81"/>
      <c r="H117" s="83"/>
      <c r="I117" s="83"/>
      <c r="J117" s="83"/>
      <c r="K117" s="83"/>
      <c r="L117" s="83"/>
    </row>
    <row r="118" spans="1:12" ht="60" x14ac:dyDescent="0.25">
      <c r="A118" s="83">
        <v>117</v>
      </c>
      <c r="B118" s="81" t="s">
        <v>738</v>
      </c>
      <c r="C118" s="83" t="s">
        <v>11</v>
      </c>
      <c r="D118" s="83" t="s">
        <v>8964</v>
      </c>
      <c r="E118" s="5">
        <v>43238</v>
      </c>
      <c r="F118" s="83"/>
      <c r="G118" s="81"/>
      <c r="H118" s="83"/>
      <c r="I118" s="83" t="s">
        <v>56</v>
      </c>
      <c r="J118" s="83" t="s">
        <v>792</v>
      </c>
      <c r="K118" s="83" t="s">
        <v>793</v>
      </c>
      <c r="L118" s="83"/>
    </row>
    <row r="119" spans="1:12" ht="45" x14ac:dyDescent="0.25">
      <c r="A119" s="83">
        <v>118</v>
      </c>
      <c r="B119" s="81" t="s">
        <v>776</v>
      </c>
      <c r="C119" s="83" t="s">
        <v>9</v>
      </c>
      <c r="D119" s="83" t="s">
        <v>8972</v>
      </c>
      <c r="E119" s="5">
        <v>43238</v>
      </c>
      <c r="F119" s="83"/>
      <c r="G119" s="83"/>
      <c r="H119" s="83"/>
      <c r="I119" s="83"/>
      <c r="J119" s="83"/>
      <c r="K119" s="83"/>
      <c r="L119" s="83"/>
    </row>
    <row r="120" spans="1:12" x14ac:dyDescent="0.25">
      <c r="A120" s="83">
        <v>119</v>
      </c>
      <c r="B120" s="81" t="s">
        <v>739</v>
      </c>
      <c r="C120" s="83" t="s">
        <v>9</v>
      </c>
      <c r="D120" s="83" t="s">
        <v>8970</v>
      </c>
      <c r="E120" s="5">
        <v>43238</v>
      </c>
      <c r="F120" s="83"/>
      <c r="G120" s="83"/>
      <c r="H120" s="83" t="s">
        <v>56</v>
      </c>
      <c r="I120" s="83" t="s">
        <v>56</v>
      </c>
      <c r="J120" s="83" t="s">
        <v>790</v>
      </c>
      <c r="K120" s="83" t="s">
        <v>788</v>
      </c>
      <c r="L120" s="83"/>
    </row>
    <row r="121" spans="1:12" ht="30" x14ac:dyDescent="0.25">
      <c r="A121" s="83">
        <v>120</v>
      </c>
      <c r="B121" s="81" t="s">
        <v>753</v>
      </c>
      <c r="C121" s="83" t="s">
        <v>9</v>
      </c>
      <c r="D121" s="83" t="s">
        <v>1181</v>
      </c>
      <c r="E121" s="5">
        <v>43238</v>
      </c>
      <c r="F121" s="83"/>
      <c r="G121" s="83"/>
      <c r="H121" s="83"/>
      <c r="I121" s="83"/>
      <c r="J121" s="83"/>
      <c r="K121" s="83"/>
      <c r="L121" s="83"/>
    </row>
    <row r="122" spans="1:12" x14ac:dyDescent="0.25">
      <c r="A122" s="83">
        <v>121</v>
      </c>
      <c r="B122" s="81" t="s">
        <v>740</v>
      </c>
      <c r="C122" s="83" t="s">
        <v>9</v>
      </c>
      <c r="D122" s="83" t="s">
        <v>1181</v>
      </c>
      <c r="E122" s="5">
        <v>43238</v>
      </c>
      <c r="F122" s="83"/>
      <c r="G122" s="83"/>
      <c r="H122" s="83"/>
      <c r="I122" s="83"/>
      <c r="J122" s="83"/>
      <c r="K122" s="83"/>
      <c r="L122" s="83"/>
    </row>
    <row r="123" spans="1:12" x14ac:dyDescent="0.25">
      <c r="A123" s="83">
        <v>122</v>
      </c>
      <c r="B123" s="81" t="s">
        <v>741</v>
      </c>
      <c r="C123" s="83" t="s">
        <v>9</v>
      </c>
      <c r="D123" s="83" t="s">
        <v>1181</v>
      </c>
      <c r="E123" s="5">
        <v>43238</v>
      </c>
      <c r="F123" s="83"/>
      <c r="G123" s="83"/>
      <c r="H123" s="83" t="s">
        <v>56</v>
      </c>
      <c r="I123" s="83" t="s">
        <v>56</v>
      </c>
      <c r="J123" s="83" t="s">
        <v>787</v>
      </c>
      <c r="K123" s="83" t="s">
        <v>788</v>
      </c>
      <c r="L123" s="83"/>
    </row>
    <row r="124" spans="1:12" x14ac:dyDescent="0.25">
      <c r="A124" s="83">
        <v>123</v>
      </c>
      <c r="B124" s="48" t="s">
        <v>742</v>
      </c>
      <c r="C124" s="83" t="s">
        <v>9</v>
      </c>
      <c r="D124" s="83" t="s">
        <v>8972</v>
      </c>
      <c r="E124" s="5">
        <v>43238</v>
      </c>
      <c r="F124" s="5">
        <v>43238</v>
      </c>
      <c r="G124" s="83"/>
      <c r="H124" s="83"/>
      <c r="I124" s="83"/>
      <c r="J124" s="83"/>
      <c r="K124" s="83"/>
      <c r="L124" s="83"/>
    </row>
    <row r="125" spans="1:12" ht="30" x14ac:dyDescent="0.25">
      <c r="A125" s="83">
        <v>124</v>
      </c>
      <c r="B125" s="48" t="s">
        <v>743</v>
      </c>
      <c r="C125" s="83" t="s">
        <v>9</v>
      </c>
      <c r="D125" s="83" t="s">
        <v>8965</v>
      </c>
      <c r="E125" s="5">
        <v>43238</v>
      </c>
      <c r="F125" s="5">
        <v>43238</v>
      </c>
      <c r="G125" s="83"/>
      <c r="H125" s="83"/>
      <c r="I125" s="83" t="s">
        <v>56</v>
      </c>
      <c r="J125" s="83" t="s">
        <v>787</v>
      </c>
      <c r="K125" s="83" t="s">
        <v>788</v>
      </c>
      <c r="L125" s="83"/>
    </row>
    <row r="126" spans="1:12" ht="30" x14ac:dyDescent="0.25">
      <c r="A126" s="83">
        <v>125</v>
      </c>
      <c r="B126" s="48" t="s">
        <v>744</v>
      </c>
      <c r="C126" s="47" t="s">
        <v>9</v>
      </c>
      <c r="D126" s="83" t="s">
        <v>8973</v>
      </c>
      <c r="E126" s="5">
        <v>43238</v>
      </c>
      <c r="F126" s="5">
        <v>43252</v>
      </c>
      <c r="G126" s="83" t="s">
        <v>9357</v>
      </c>
      <c r="H126" s="83"/>
      <c r="I126" s="83" t="s">
        <v>56</v>
      </c>
      <c r="J126" s="83" t="s">
        <v>790</v>
      </c>
      <c r="K126" s="83" t="s">
        <v>788</v>
      </c>
      <c r="L126" s="83"/>
    </row>
    <row r="127" spans="1:12" ht="30" x14ac:dyDescent="0.25">
      <c r="A127" s="83">
        <v>126</v>
      </c>
      <c r="B127" s="48" t="s">
        <v>777</v>
      </c>
      <c r="C127" s="47" t="s">
        <v>11</v>
      </c>
      <c r="D127" s="83" t="s">
        <v>8965</v>
      </c>
      <c r="E127" s="5">
        <v>43238</v>
      </c>
      <c r="F127" s="83"/>
      <c r="G127" s="83"/>
      <c r="H127" s="83" t="s">
        <v>56</v>
      </c>
      <c r="I127" s="83" t="s">
        <v>56</v>
      </c>
      <c r="J127" s="83" t="s">
        <v>790</v>
      </c>
      <c r="K127" s="83" t="s">
        <v>788</v>
      </c>
      <c r="L127" s="83"/>
    </row>
    <row r="128" spans="1:12" ht="30" x14ac:dyDescent="0.25">
      <c r="A128" s="83">
        <v>127</v>
      </c>
      <c r="B128" s="48" t="s">
        <v>778</v>
      </c>
      <c r="C128" s="47" t="s">
        <v>11</v>
      </c>
      <c r="D128" s="83" t="s">
        <v>8965</v>
      </c>
      <c r="E128" s="5">
        <v>43238</v>
      </c>
      <c r="F128" s="83"/>
      <c r="G128" s="83"/>
      <c r="H128" s="83" t="s">
        <v>56</v>
      </c>
      <c r="I128" s="83" t="s">
        <v>56</v>
      </c>
      <c r="J128" s="83" t="s">
        <v>790</v>
      </c>
      <c r="K128" s="83" t="s">
        <v>788</v>
      </c>
      <c r="L128" s="83"/>
    </row>
    <row r="129" spans="1:12" ht="30" x14ac:dyDescent="0.25">
      <c r="A129" s="83">
        <v>128</v>
      </c>
      <c r="B129" s="48" t="s">
        <v>779</v>
      </c>
      <c r="C129" s="47" t="s">
        <v>11</v>
      </c>
      <c r="D129" s="83" t="s">
        <v>8965</v>
      </c>
      <c r="E129" s="5">
        <v>43238</v>
      </c>
      <c r="F129" s="83"/>
      <c r="G129" s="83"/>
      <c r="H129" s="83" t="s">
        <v>56</v>
      </c>
      <c r="I129" s="83" t="s">
        <v>56</v>
      </c>
      <c r="J129" s="83" t="s">
        <v>790</v>
      </c>
      <c r="K129" s="83" t="s">
        <v>788</v>
      </c>
      <c r="L129" s="83"/>
    </row>
    <row r="130" spans="1:12" ht="30" x14ac:dyDescent="0.25">
      <c r="A130" s="83">
        <v>129</v>
      </c>
      <c r="B130" s="48" t="s">
        <v>780</v>
      </c>
      <c r="C130" s="83" t="s">
        <v>78</v>
      </c>
      <c r="D130" s="83" t="s">
        <v>8974</v>
      </c>
      <c r="E130" s="5">
        <v>43238</v>
      </c>
      <c r="F130" s="5">
        <v>43238</v>
      </c>
      <c r="G130" s="83"/>
      <c r="H130" s="83"/>
      <c r="I130" s="83"/>
      <c r="J130" s="83"/>
      <c r="K130" s="83"/>
      <c r="L130" s="83"/>
    </row>
    <row r="131" spans="1:12" ht="105" x14ac:dyDescent="0.25">
      <c r="A131" s="83">
        <v>130</v>
      </c>
      <c r="B131" s="48" t="s">
        <v>781</v>
      </c>
      <c r="C131" s="83" t="s">
        <v>9</v>
      </c>
      <c r="D131" s="83" t="s">
        <v>8965</v>
      </c>
      <c r="E131" s="5">
        <v>43238</v>
      </c>
      <c r="F131" s="5">
        <v>43238</v>
      </c>
      <c r="G131" s="83"/>
      <c r="H131" s="83"/>
      <c r="I131" s="83" t="s">
        <v>56</v>
      </c>
      <c r="J131" s="83" t="s">
        <v>1292</v>
      </c>
      <c r="K131" s="83" t="s">
        <v>788</v>
      </c>
      <c r="L131" s="83"/>
    </row>
    <row r="132" spans="1:12" x14ac:dyDescent="0.25">
      <c r="A132" s="83">
        <v>131</v>
      </c>
      <c r="B132" s="48" t="s">
        <v>745</v>
      </c>
      <c r="C132" s="83" t="s">
        <v>9</v>
      </c>
      <c r="D132" s="83" t="s">
        <v>8965</v>
      </c>
      <c r="E132" s="5">
        <v>43238</v>
      </c>
      <c r="F132" s="5">
        <v>43238</v>
      </c>
      <c r="G132" s="83"/>
      <c r="H132" s="83" t="s">
        <v>56</v>
      </c>
      <c r="I132" s="83"/>
      <c r="J132" s="83"/>
      <c r="K132" s="83"/>
      <c r="L132" s="83"/>
    </row>
    <row r="133" spans="1:12" ht="45" x14ac:dyDescent="0.25">
      <c r="A133" s="83">
        <v>132</v>
      </c>
      <c r="B133" s="78" t="s">
        <v>1293</v>
      </c>
      <c r="C133" s="47" t="s">
        <v>9</v>
      </c>
      <c r="D133" s="83" t="s">
        <v>8965</v>
      </c>
      <c r="E133" s="5">
        <v>43241</v>
      </c>
      <c r="F133" s="5">
        <v>43241</v>
      </c>
      <c r="G133" s="83"/>
      <c r="H133" s="83"/>
      <c r="I133" s="83"/>
      <c r="J133" s="83"/>
      <c r="K133" s="83"/>
      <c r="L133" s="83"/>
    </row>
    <row r="134" spans="1:12" ht="45" x14ac:dyDescent="0.25">
      <c r="A134" s="83">
        <v>133</v>
      </c>
      <c r="B134" s="79" t="s">
        <v>1061</v>
      </c>
      <c r="C134" s="47" t="s">
        <v>9</v>
      </c>
      <c r="D134" s="83" t="s">
        <v>8965</v>
      </c>
      <c r="E134" s="5">
        <v>43241</v>
      </c>
      <c r="F134" s="83"/>
      <c r="G134" s="83"/>
      <c r="H134" s="83"/>
      <c r="I134" s="83"/>
      <c r="J134" s="83"/>
      <c r="K134" s="83"/>
      <c r="L134" s="83"/>
    </row>
    <row r="135" spans="1:12" ht="30" x14ac:dyDescent="0.25">
      <c r="A135" s="83">
        <v>134</v>
      </c>
      <c r="B135" s="48" t="s">
        <v>1057</v>
      </c>
      <c r="C135" s="47" t="s">
        <v>11</v>
      </c>
      <c r="D135" s="47" t="s">
        <v>8975</v>
      </c>
      <c r="E135" s="5">
        <v>43241</v>
      </c>
      <c r="F135" s="83"/>
      <c r="G135" s="83"/>
      <c r="H135" s="83"/>
      <c r="I135" s="83"/>
      <c r="J135" s="83"/>
      <c r="K135" s="83"/>
      <c r="L135" s="83"/>
    </row>
    <row r="136" spans="1:12" ht="45" x14ac:dyDescent="0.25">
      <c r="A136" s="83">
        <v>135</v>
      </c>
      <c r="B136" s="48" t="s">
        <v>1062</v>
      </c>
      <c r="C136" s="47" t="s">
        <v>9</v>
      </c>
      <c r="D136" s="83" t="s">
        <v>8965</v>
      </c>
      <c r="E136" s="5">
        <v>43241</v>
      </c>
      <c r="F136" s="5">
        <v>43241</v>
      </c>
      <c r="G136" s="83"/>
      <c r="H136" s="83"/>
      <c r="I136" s="83"/>
      <c r="J136" s="83"/>
      <c r="K136" s="83"/>
      <c r="L136" s="83"/>
    </row>
    <row r="137" spans="1:12" x14ac:dyDescent="0.25">
      <c r="A137" s="83">
        <v>136</v>
      </c>
      <c r="B137" s="48" t="s">
        <v>1063</v>
      </c>
      <c r="C137" s="47" t="s">
        <v>11</v>
      </c>
      <c r="D137" s="83" t="s">
        <v>1181</v>
      </c>
      <c r="E137" s="5">
        <v>43241</v>
      </c>
      <c r="F137" s="83"/>
      <c r="G137" s="83" t="s">
        <v>9358</v>
      </c>
      <c r="H137" s="83"/>
      <c r="I137" s="83" t="s">
        <v>56</v>
      </c>
      <c r="J137" s="83"/>
      <c r="K137" s="83"/>
      <c r="L137" s="83"/>
    </row>
    <row r="138" spans="1:12" x14ac:dyDescent="0.25">
      <c r="A138" s="83">
        <v>137</v>
      </c>
      <c r="B138" s="48" t="s">
        <v>1058</v>
      </c>
      <c r="C138" s="47" t="s">
        <v>9</v>
      </c>
      <c r="D138" s="83" t="s">
        <v>8965</v>
      </c>
      <c r="E138" s="5">
        <v>43241</v>
      </c>
      <c r="F138" s="5">
        <v>43241</v>
      </c>
      <c r="G138" s="83"/>
      <c r="H138" s="83"/>
      <c r="I138" s="83"/>
      <c r="J138" s="83"/>
      <c r="K138" s="83"/>
      <c r="L138" s="83"/>
    </row>
    <row r="139" spans="1:12" ht="60" x14ac:dyDescent="0.25">
      <c r="A139" s="83">
        <v>138</v>
      </c>
      <c r="B139" s="48" t="s">
        <v>1294</v>
      </c>
      <c r="C139" s="47" t="s">
        <v>9</v>
      </c>
      <c r="D139" s="83" t="s">
        <v>8965</v>
      </c>
      <c r="E139" s="5">
        <v>43241</v>
      </c>
      <c r="F139" s="5">
        <v>43241</v>
      </c>
      <c r="G139" s="83"/>
      <c r="H139" s="83"/>
      <c r="I139" s="83" t="s">
        <v>56</v>
      </c>
      <c r="J139" s="83"/>
      <c r="K139" s="83"/>
      <c r="L139" s="83"/>
    </row>
    <row r="140" spans="1:12" ht="45" x14ac:dyDescent="0.25">
      <c r="A140" s="83">
        <v>139</v>
      </c>
      <c r="B140" s="48" t="s">
        <v>1295</v>
      </c>
      <c r="C140" s="47" t="s">
        <v>9</v>
      </c>
      <c r="D140" s="83" t="s">
        <v>8965</v>
      </c>
      <c r="E140" s="5">
        <v>43241</v>
      </c>
      <c r="F140" s="5">
        <v>43241</v>
      </c>
      <c r="G140" s="83"/>
      <c r="H140" s="83"/>
      <c r="I140" s="83"/>
      <c r="J140" s="83"/>
      <c r="K140" s="83"/>
      <c r="L140" s="83"/>
    </row>
    <row r="141" spans="1:12" ht="75" x14ac:dyDescent="0.25">
      <c r="A141" s="83">
        <v>140</v>
      </c>
      <c r="B141" s="48" t="s">
        <v>1064</v>
      </c>
      <c r="C141" s="47" t="s">
        <v>9</v>
      </c>
      <c r="D141" s="83" t="s">
        <v>8965</v>
      </c>
      <c r="E141" s="5">
        <v>43241</v>
      </c>
      <c r="F141" s="5">
        <v>43255</v>
      </c>
      <c r="G141" s="81" t="s">
        <v>23289</v>
      </c>
      <c r="H141" s="83"/>
      <c r="I141" s="83" t="s">
        <v>56</v>
      </c>
      <c r="J141" s="83"/>
      <c r="K141" s="83"/>
      <c r="L141" s="83"/>
    </row>
    <row r="142" spans="1:12" ht="75" x14ac:dyDescent="0.25">
      <c r="A142" s="83">
        <v>141</v>
      </c>
      <c r="B142" s="48" t="s">
        <v>1296</v>
      </c>
      <c r="C142" s="47" t="s">
        <v>9</v>
      </c>
      <c r="D142" s="83" t="s">
        <v>8965</v>
      </c>
      <c r="E142" s="5">
        <v>43241</v>
      </c>
      <c r="F142" s="5">
        <v>43241</v>
      </c>
      <c r="G142" s="83"/>
      <c r="H142" s="83"/>
      <c r="I142" s="83"/>
      <c r="J142" s="83"/>
      <c r="K142" s="83"/>
      <c r="L142" s="83"/>
    </row>
    <row r="143" spans="1:12" ht="60" x14ac:dyDescent="0.25">
      <c r="A143" s="83">
        <v>142</v>
      </c>
      <c r="B143" s="81" t="s">
        <v>1297</v>
      </c>
      <c r="C143" s="47" t="s">
        <v>9</v>
      </c>
      <c r="D143" s="83" t="s">
        <v>8965</v>
      </c>
      <c r="E143" s="5">
        <v>43241</v>
      </c>
      <c r="F143" s="5">
        <v>43241</v>
      </c>
      <c r="G143" s="83"/>
      <c r="H143" s="83"/>
      <c r="I143" s="83" t="s">
        <v>56</v>
      </c>
      <c r="J143" s="83"/>
      <c r="K143" s="83"/>
      <c r="L143" s="83"/>
    </row>
    <row r="144" spans="1:12" ht="45" x14ac:dyDescent="0.25">
      <c r="A144" s="83">
        <v>143</v>
      </c>
      <c r="B144" s="81" t="s">
        <v>1298</v>
      </c>
      <c r="C144" s="47" t="s">
        <v>78</v>
      </c>
      <c r="D144" s="83" t="s">
        <v>8965</v>
      </c>
      <c r="E144" s="5">
        <v>43241</v>
      </c>
      <c r="F144" s="5">
        <v>43241</v>
      </c>
      <c r="G144" s="83"/>
      <c r="H144" s="83"/>
      <c r="I144" s="83"/>
      <c r="J144" s="83"/>
      <c r="K144" s="83"/>
      <c r="L144" s="83"/>
    </row>
    <row r="145" spans="1:12" ht="30" x14ac:dyDescent="0.25">
      <c r="A145" s="83">
        <v>144</v>
      </c>
      <c r="B145" s="81" t="s">
        <v>1070</v>
      </c>
      <c r="C145" s="47" t="s">
        <v>9</v>
      </c>
      <c r="D145" s="83" t="s">
        <v>8965</v>
      </c>
      <c r="E145" s="5">
        <v>43241</v>
      </c>
      <c r="F145" s="5">
        <v>43241</v>
      </c>
      <c r="G145" s="83"/>
      <c r="H145" s="83" t="s">
        <v>56</v>
      </c>
      <c r="I145" s="83" t="s">
        <v>56</v>
      </c>
      <c r="J145" s="83"/>
      <c r="K145" s="83"/>
      <c r="L145" s="83"/>
    </row>
    <row r="146" spans="1:12" ht="30" x14ac:dyDescent="0.25">
      <c r="A146" s="83">
        <v>145</v>
      </c>
      <c r="B146" s="81" t="s">
        <v>1299</v>
      </c>
      <c r="C146" s="47" t="s">
        <v>9</v>
      </c>
      <c r="D146" s="83" t="s">
        <v>8965</v>
      </c>
      <c r="E146" s="5">
        <v>43241</v>
      </c>
      <c r="F146" s="5">
        <v>43241</v>
      </c>
      <c r="G146" s="83"/>
      <c r="H146" s="83"/>
      <c r="I146" s="83"/>
      <c r="J146" s="83"/>
      <c r="K146" s="83"/>
      <c r="L146" s="83"/>
    </row>
    <row r="147" spans="1:12" ht="30" x14ac:dyDescent="0.25">
      <c r="A147" s="83">
        <v>146</v>
      </c>
      <c r="B147" s="81" t="s">
        <v>1059</v>
      </c>
      <c r="C147" s="47" t="s">
        <v>9</v>
      </c>
      <c r="D147" s="83" t="s">
        <v>8965</v>
      </c>
      <c r="E147" s="5">
        <v>43241</v>
      </c>
      <c r="F147" s="5">
        <v>43241</v>
      </c>
      <c r="G147" s="83"/>
      <c r="H147" s="83"/>
      <c r="I147" s="83"/>
      <c r="J147" s="83"/>
      <c r="K147" s="83"/>
      <c r="L147" s="83"/>
    </row>
    <row r="148" spans="1:12" x14ac:dyDescent="0.25">
      <c r="A148" s="83">
        <v>147</v>
      </c>
      <c r="B148" s="81" t="s">
        <v>1060</v>
      </c>
      <c r="C148" s="47" t="s">
        <v>9</v>
      </c>
      <c r="D148" s="83" t="s">
        <v>8965</v>
      </c>
      <c r="E148" s="5">
        <v>43241</v>
      </c>
      <c r="F148" s="5">
        <v>43241</v>
      </c>
      <c r="G148" s="83"/>
      <c r="H148" s="83"/>
      <c r="I148" s="83"/>
      <c r="J148" s="83"/>
      <c r="K148" s="83"/>
      <c r="L148" s="83"/>
    </row>
    <row r="149" spans="1:12" ht="60" x14ac:dyDescent="0.25">
      <c r="A149" s="83">
        <v>148</v>
      </c>
      <c r="B149" s="81" t="s">
        <v>1300</v>
      </c>
      <c r="C149" s="47" t="s">
        <v>9</v>
      </c>
      <c r="D149" s="83" t="s">
        <v>8965</v>
      </c>
      <c r="E149" s="5">
        <v>43241</v>
      </c>
      <c r="F149" s="83"/>
      <c r="G149" s="83"/>
      <c r="H149" s="83"/>
      <c r="I149" s="83"/>
      <c r="J149" s="83"/>
      <c r="K149" s="83"/>
      <c r="L149" s="83"/>
    </row>
    <row r="150" spans="1:12" ht="30" x14ac:dyDescent="0.25">
      <c r="A150" s="83">
        <v>149</v>
      </c>
      <c r="B150" s="81" t="s">
        <v>1301</v>
      </c>
      <c r="C150" s="47" t="s">
        <v>9</v>
      </c>
      <c r="D150" s="83" t="s">
        <v>8965</v>
      </c>
      <c r="E150" s="5">
        <v>43241</v>
      </c>
      <c r="F150" s="5">
        <v>43241</v>
      </c>
      <c r="G150" s="83"/>
      <c r="H150" s="83"/>
      <c r="I150" s="83"/>
      <c r="J150" s="83"/>
      <c r="K150" s="83"/>
      <c r="L150" s="83"/>
    </row>
    <row r="151" spans="1:12" x14ac:dyDescent="0.25">
      <c r="A151" s="83">
        <v>150</v>
      </c>
      <c r="B151" s="81" t="s">
        <v>1065</v>
      </c>
      <c r="C151" s="47" t="s">
        <v>11</v>
      </c>
      <c r="D151" s="83" t="s">
        <v>8966</v>
      </c>
      <c r="E151" s="5">
        <v>43241</v>
      </c>
      <c r="F151" s="5">
        <v>43252</v>
      </c>
      <c r="G151" s="83" t="s">
        <v>9359</v>
      </c>
      <c r="H151" s="83"/>
      <c r="I151" s="83" t="s">
        <v>56</v>
      </c>
      <c r="J151" s="83"/>
      <c r="K151" s="83"/>
      <c r="L151" s="83"/>
    </row>
    <row r="152" spans="1:12" ht="30" x14ac:dyDescent="0.25">
      <c r="A152" s="83">
        <v>151</v>
      </c>
      <c r="B152" s="81" t="s">
        <v>1066</v>
      </c>
      <c r="C152" s="47" t="s">
        <v>9</v>
      </c>
      <c r="D152" s="83" t="s">
        <v>8966</v>
      </c>
      <c r="E152" s="5">
        <v>43241</v>
      </c>
      <c r="F152" s="83"/>
      <c r="G152" s="81" t="s">
        <v>8976</v>
      </c>
      <c r="H152" s="83"/>
      <c r="I152" s="83" t="s">
        <v>56</v>
      </c>
      <c r="J152" s="83"/>
      <c r="K152" s="83"/>
      <c r="L152" s="83"/>
    </row>
    <row r="153" spans="1:12" ht="75" x14ac:dyDescent="0.25">
      <c r="A153" s="83">
        <v>152</v>
      </c>
      <c r="B153" s="81" t="s">
        <v>1067</v>
      </c>
      <c r="C153" s="47" t="s">
        <v>9</v>
      </c>
      <c r="D153" s="83" t="s">
        <v>8977</v>
      </c>
      <c r="E153" s="5">
        <v>43241</v>
      </c>
      <c r="F153" s="83"/>
      <c r="G153" s="81" t="s">
        <v>8978</v>
      </c>
      <c r="H153" s="83"/>
      <c r="I153" s="83" t="s">
        <v>56</v>
      </c>
      <c r="J153" s="83"/>
      <c r="K153" s="83"/>
      <c r="L153" s="83"/>
    </row>
    <row r="154" spans="1:12" ht="120" x14ac:dyDescent="0.25">
      <c r="A154" s="83">
        <v>153</v>
      </c>
      <c r="B154" s="81" t="s">
        <v>1302</v>
      </c>
      <c r="C154" s="83" t="s">
        <v>9</v>
      </c>
      <c r="D154" s="83" t="s">
        <v>8964</v>
      </c>
      <c r="E154" s="5">
        <v>43236</v>
      </c>
      <c r="F154" s="5">
        <v>43236</v>
      </c>
      <c r="G154" s="96" t="s">
        <v>16</v>
      </c>
      <c r="H154" s="83"/>
      <c r="I154" s="83"/>
      <c r="J154" s="83"/>
      <c r="K154" s="83"/>
      <c r="L154" s="83"/>
    </row>
    <row r="155" spans="1:12" x14ac:dyDescent="0.25">
      <c r="A155" s="83">
        <v>153</v>
      </c>
      <c r="B155" s="83" t="s">
        <v>1265</v>
      </c>
      <c r="C155" s="83" t="s">
        <v>9</v>
      </c>
      <c r="D155" s="83" t="s">
        <v>8966</v>
      </c>
      <c r="E155" s="5">
        <v>43242</v>
      </c>
      <c r="F155" s="83"/>
      <c r="G155" s="81" t="s">
        <v>8979</v>
      </c>
      <c r="H155" s="83"/>
      <c r="I155" s="83"/>
      <c r="J155" s="83"/>
      <c r="K155" s="83"/>
      <c r="L155" s="83"/>
    </row>
    <row r="156" spans="1:12" x14ac:dyDescent="0.25">
      <c r="A156" s="83">
        <v>154</v>
      </c>
      <c r="B156" s="83" t="s">
        <v>1303</v>
      </c>
      <c r="C156" s="83" t="s">
        <v>9</v>
      </c>
      <c r="D156" s="83" t="s">
        <v>8966</v>
      </c>
      <c r="E156" s="5">
        <v>43242</v>
      </c>
      <c r="F156" s="5">
        <v>43242</v>
      </c>
      <c r="G156" s="81"/>
      <c r="H156" s="83"/>
      <c r="I156" s="83"/>
      <c r="J156" s="83"/>
      <c r="K156" s="83"/>
      <c r="L156" s="83"/>
    </row>
    <row r="157" spans="1:12" ht="60" x14ac:dyDescent="0.25">
      <c r="A157" s="83">
        <v>155</v>
      </c>
      <c r="B157" s="81" t="s">
        <v>1277</v>
      </c>
      <c r="C157" s="83" t="s">
        <v>9</v>
      </c>
      <c r="D157" s="83" t="s">
        <v>8966</v>
      </c>
      <c r="E157" s="5">
        <v>43242</v>
      </c>
      <c r="F157" s="5">
        <v>43242</v>
      </c>
      <c r="G157" s="81"/>
      <c r="H157" s="83"/>
      <c r="I157" s="83"/>
      <c r="J157" s="83"/>
      <c r="K157" s="83"/>
      <c r="L157" s="83"/>
    </row>
    <row r="158" spans="1:12" ht="30" x14ac:dyDescent="0.25">
      <c r="A158" s="83">
        <v>156</v>
      </c>
      <c r="B158" s="81" t="s">
        <v>1266</v>
      </c>
      <c r="C158" s="83" t="s">
        <v>9</v>
      </c>
      <c r="D158" s="83" t="s">
        <v>8966</v>
      </c>
      <c r="E158" s="5">
        <v>43242</v>
      </c>
      <c r="F158" s="5">
        <v>43242</v>
      </c>
      <c r="G158" s="81"/>
      <c r="H158" s="83"/>
      <c r="I158" s="83"/>
      <c r="J158" s="83"/>
      <c r="K158" s="83"/>
      <c r="L158" s="83"/>
    </row>
    <row r="159" spans="1:12" ht="30" x14ac:dyDescent="0.25">
      <c r="A159" s="83">
        <v>157</v>
      </c>
      <c r="B159" s="81" t="s">
        <v>1267</v>
      </c>
      <c r="C159" s="83" t="s">
        <v>9</v>
      </c>
      <c r="D159" s="83" t="s">
        <v>8966</v>
      </c>
      <c r="E159" s="5">
        <v>43242</v>
      </c>
      <c r="F159" s="5">
        <v>43242</v>
      </c>
      <c r="G159" s="81"/>
      <c r="H159" s="83" t="s">
        <v>56</v>
      </c>
      <c r="I159" s="83"/>
      <c r="J159" s="83"/>
      <c r="K159" s="83"/>
      <c r="L159" s="83"/>
    </row>
    <row r="160" spans="1:12" ht="45" x14ac:dyDescent="0.25">
      <c r="A160" s="83">
        <v>158</v>
      </c>
      <c r="B160" s="81" t="s">
        <v>1268</v>
      </c>
      <c r="C160" s="83" t="s">
        <v>9</v>
      </c>
      <c r="D160" s="83" t="s">
        <v>941</v>
      </c>
      <c r="E160" s="5">
        <v>43242</v>
      </c>
      <c r="F160" s="5">
        <v>43242</v>
      </c>
      <c r="G160" s="81"/>
      <c r="H160" s="83"/>
      <c r="I160" s="83"/>
      <c r="J160" s="83"/>
      <c r="K160" s="83"/>
      <c r="L160" s="83"/>
    </row>
    <row r="161" spans="1:12" ht="60" x14ac:dyDescent="0.25">
      <c r="A161" s="83">
        <v>159</v>
      </c>
      <c r="B161" s="81" t="s">
        <v>1269</v>
      </c>
      <c r="C161" s="83" t="s">
        <v>11</v>
      </c>
      <c r="D161" s="83" t="s">
        <v>8967</v>
      </c>
      <c r="E161" s="5">
        <v>43242</v>
      </c>
      <c r="F161" s="83"/>
      <c r="G161" s="81"/>
      <c r="H161" s="83"/>
      <c r="I161" s="83"/>
      <c r="J161" s="83"/>
      <c r="K161" s="83"/>
      <c r="L161" s="83"/>
    </row>
    <row r="162" spans="1:12" ht="30" x14ac:dyDescent="0.25">
      <c r="A162" s="83">
        <v>160</v>
      </c>
      <c r="B162" s="81" t="s">
        <v>1278</v>
      </c>
      <c r="C162" s="83" t="s">
        <v>9</v>
      </c>
      <c r="D162" s="83" t="s">
        <v>8965</v>
      </c>
      <c r="E162" s="5">
        <v>43242</v>
      </c>
      <c r="F162" s="5">
        <v>43242</v>
      </c>
      <c r="G162" s="81"/>
      <c r="H162" s="83"/>
      <c r="I162" s="83" t="s">
        <v>56</v>
      </c>
      <c r="J162" s="83"/>
      <c r="K162" s="83"/>
      <c r="L162" s="83"/>
    </row>
    <row r="163" spans="1:12" ht="150" x14ac:dyDescent="0.25">
      <c r="A163" s="83">
        <v>161</v>
      </c>
      <c r="B163" s="81" t="s">
        <v>1279</v>
      </c>
      <c r="C163" s="83" t="s">
        <v>9</v>
      </c>
      <c r="D163" s="83" t="s">
        <v>8977</v>
      </c>
      <c r="E163" s="5">
        <v>43242</v>
      </c>
      <c r="F163" s="5">
        <v>43243</v>
      </c>
      <c r="G163" s="81"/>
      <c r="H163" s="83"/>
      <c r="I163" s="83"/>
      <c r="J163" s="83"/>
      <c r="K163" s="83"/>
      <c r="L163" s="83"/>
    </row>
    <row r="164" spans="1:12" ht="30" x14ac:dyDescent="0.25">
      <c r="A164" s="83">
        <v>162</v>
      </c>
      <c r="B164" s="81" t="s">
        <v>1270</v>
      </c>
      <c r="C164" s="83" t="s">
        <v>9</v>
      </c>
      <c r="D164" s="83" t="s">
        <v>8977</v>
      </c>
      <c r="E164" s="5">
        <v>43242</v>
      </c>
      <c r="F164" s="5">
        <v>43242</v>
      </c>
      <c r="G164" s="81"/>
      <c r="H164" s="83" t="s">
        <v>56</v>
      </c>
      <c r="I164" s="83"/>
      <c r="J164" s="83"/>
      <c r="K164" s="83"/>
      <c r="L164" s="83"/>
    </row>
    <row r="165" spans="1:12" ht="30" x14ac:dyDescent="0.25">
      <c r="A165" s="83">
        <v>163</v>
      </c>
      <c r="B165" s="81" t="s">
        <v>1271</v>
      </c>
      <c r="C165" s="83" t="s">
        <v>9</v>
      </c>
      <c r="D165" s="83" t="s">
        <v>8966</v>
      </c>
      <c r="E165" s="5">
        <v>43242</v>
      </c>
      <c r="F165" s="83"/>
      <c r="G165" s="81" t="s">
        <v>8980</v>
      </c>
      <c r="H165" s="83"/>
      <c r="I165" s="83"/>
      <c r="J165" s="83"/>
      <c r="K165" s="83"/>
      <c r="L165" s="83"/>
    </row>
    <row r="166" spans="1:12" ht="30" x14ac:dyDescent="0.25">
      <c r="A166" s="83">
        <v>164</v>
      </c>
      <c r="B166" s="81" t="s">
        <v>1280</v>
      </c>
      <c r="C166" s="83" t="s">
        <v>9</v>
      </c>
      <c r="D166" s="83" t="s">
        <v>8965</v>
      </c>
      <c r="E166" s="5">
        <v>43242</v>
      </c>
      <c r="F166" s="5">
        <v>43242</v>
      </c>
      <c r="G166" s="81"/>
      <c r="H166" s="83"/>
      <c r="I166" s="83" t="s">
        <v>56</v>
      </c>
      <c r="J166" s="83"/>
      <c r="K166" s="83"/>
      <c r="L166" s="83"/>
    </row>
    <row r="167" spans="1:12" ht="30" x14ac:dyDescent="0.25">
      <c r="A167" s="83">
        <v>165</v>
      </c>
      <c r="B167" s="81" t="s">
        <v>1304</v>
      </c>
      <c r="C167" s="83" t="s">
        <v>9</v>
      </c>
      <c r="D167" s="83" t="s">
        <v>8977</v>
      </c>
      <c r="E167" s="5">
        <v>43242</v>
      </c>
      <c r="F167" s="5">
        <v>43242</v>
      </c>
      <c r="G167" s="81"/>
      <c r="H167" s="83"/>
      <c r="I167" s="83"/>
      <c r="J167" s="83"/>
      <c r="K167" s="83"/>
      <c r="L167" s="83"/>
    </row>
    <row r="168" spans="1:12" ht="45" x14ac:dyDescent="0.25">
      <c r="A168" s="83">
        <v>166</v>
      </c>
      <c r="B168" s="81" t="s">
        <v>1281</v>
      </c>
      <c r="C168" s="83" t="s">
        <v>9</v>
      </c>
      <c r="D168" s="83" t="s">
        <v>8977</v>
      </c>
      <c r="E168" s="5">
        <v>43242</v>
      </c>
      <c r="F168" s="83"/>
      <c r="G168" s="81"/>
      <c r="H168" s="83"/>
      <c r="I168" s="83" t="s">
        <v>56</v>
      </c>
      <c r="J168" s="83"/>
      <c r="K168" s="83"/>
      <c r="L168" s="83"/>
    </row>
    <row r="169" spans="1:12" ht="45" x14ac:dyDescent="0.25">
      <c r="A169" s="83">
        <v>167</v>
      </c>
      <c r="B169" s="81" t="s">
        <v>1282</v>
      </c>
      <c r="C169" s="83" t="s">
        <v>9</v>
      </c>
      <c r="D169" s="83" t="s">
        <v>8964</v>
      </c>
      <c r="E169" s="5">
        <v>43242</v>
      </c>
      <c r="F169" s="5">
        <v>43242</v>
      </c>
      <c r="G169" s="81"/>
      <c r="H169" s="83" t="s">
        <v>56</v>
      </c>
      <c r="I169" s="83" t="s">
        <v>56</v>
      </c>
      <c r="J169" s="83"/>
      <c r="K169" s="83"/>
      <c r="L169" s="83"/>
    </row>
    <row r="170" spans="1:12" x14ac:dyDescent="0.25">
      <c r="A170" s="83">
        <v>168</v>
      </c>
      <c r="B170" s="81" t="s">
        <v>1283</v>
      </c>
      <c r="C170" s="83" t="s">
        <v>78</v>
      </c>
      <c r="D170" s="83" t="s">
        <v>8981</v>
      </c>
      <c r="E170" s="5">
        <v>43243</v>
      </c>
      <c r="F170" s="5">
        <v>43243</v>
      </c>
      <c r="G170" s="81"/>
      <c r="H170" s="83"/>
      <c r="I170" s="83"/>
      <c r="J170" s="83"/>
      <c r="K170" s="83"/>
      <c r="L170" s="83"/>
    </row>
    <row r="171" spans="1:12" s="82" customFormat="1" ht="30" x14ac:dyDescent="0.25">
      <c r="A171" s="83">
        <v>169</v>
      </c>
      <c r="B171" s="81" t="s">
        <v>1284</v>
      </c>
      <c r="C171" s="83" t="s">
        <v>9</v>
      </c>
      <c r="D171" s="83" t="s">
        <v>8981</v>
      </c>
      <c r="E171" s="5">
        <v>43243</v>
      </c>
      <c r="F171" s="5">
        <v>43243</v>
      </c>
      <c r="G171" s="81"/>
      <c r="H171" s="83"/>
      <c r="I171" s="83"/>
      <c r="J171" s="83"/>
      <c r="K171" s="83"/>
      <c r="L171" s="83"/>
    </row>
    <row r="172" spans="1:12" ht="75" x14ac:dyDescent="0.25">
      <c r="A172" s="83">
        <v>170</v>
      </c>
      <c r="B172" s="81" t="s">
        <v>1285</v>
      </c>
      <c r="C172" s="83" t="s">
        <v>9</v>
      </c>
      <c r="D172" s="83" t="s">
        <v>8982</v>
      </c>
      <c r="E172" s="5">
        <v>43243</v>
      </c>
      <c r="F172" s="5">
        <v>43243</v>
      </c>
      <c r="G172" s="81"/>
      <c r="H172" s="83"/>
      <c r="I172" s="83"/>
      <c r="J172" s="83"/>
      <c r="K172" s="83"/>
      <c r="L172" s="83"/>
    </row>
    <row r="173" spans="1:12" s="82" customFormat="1" ht="75" x14ac:dyDescent="0.25">
      <c r="A173" s="83">
        <v>171</v>
      </c>
      <c r="B173" s="81" t="s">
        <v>1276</v>
      </c>
      <c r="C173" s="83" t="s">
        <v>9</v>
      </c>
      <c r="D173" s="83" t="s">
        <v>8982</v>
      </c>
      <c r="E173" s="5">
        <v>43243</v>
      </c>
      <c r="F173" s="5">
        <v>43243</v>
      </c>
      <c r="G173" s="81"/>
      <c r="H173" s="83"/>
      <c r="I173" s="83"/>
      <c r="J173" s="83"/>
      <c r="K173" s="83"/>
      <c r="L173" s="83"/>
    </row>
    <row r="174" spans="1:12" ht="150" x14ac:dyDescent="0.25">
      <c r="A174" s="83">
        <v>172</v>
      </c>
      <c r="B174" s="81" t="s">
        <v>1286</v>
      </c>
      <c r="C174" s="83" t="s">
        <v>9</v>
      </c>
      <c r="D174" s="83" t="s">
        <v>8981</v>
      </c>
      <c r="E174" s="5">
        <v>43243</v>
      </c>
      <c r="F174" s="5">
        <v>43243</v>
      </c>
      <c r="G174" s="81"/>
      <c r="H174" s="83"/>
      <c r="I174" s="83"/>
      <c r="J174" s="83"/>
      <c r="K174" s="83"/>
      <c r="L174" s="83"/>
    </row>
    <row r="175" spans="1:12" ht="30" x14ac:dyDescent="0.25">
      <c r="A175" s="83">
        <v>173</v>
      </c>
      <c r="B175" s="81" t="s">
        <v>1287</v>
      </c>
      <c r="C175" s="83" t="s">
        <v>9</v>
      </c>
      <c r="D175" s="83" t="s">
        <v>8969</v>
      </c>
      <c r="E175" s="5">
        <v>43243</v>
      </c>
      <c r="F175" s="83"/>
      <c r="G175" s="81" t="s">
        <v>8983</v>
      </c>
      <c r="H175" s="83"/>
      <c r="I175" s="83"/>
      <c r="J175" s="83"/>
      <c r="K175" s="83"/>
      <c r="L175" s="83"/>
    </row>
    <row r="176" spans="1:12" ht="30" x14ac:dyDescent="0.25">
      <c r="A176" s="83">
        <v>174</v>
      </c>
      <c r="B176" s="81" t="s">
        <v>1272</v>
      </c>
      <c r="C176" s="83" t="s">
        <v>9</v>
      </c>
      <c r="D176" s="83" t="s">
        <v>8982</v>
      </c>
      <c r="E176" s="5">
        <v>43243</v>
      </c>
      <c r="F176" s="5">
        <v>43243</v>
      </c>
      <c r="G176" s="81"/>
      <c r="H176" s="83"/>
      <c r="I176" s="83"/>
      <c r="J176" s="83"/>
      <c r="K176" s="83"/>
      <c r="L176" s="83"/>
    </row>
    <row r="177" spans="1:12" ht="30" x14ac:dyDescent="0.25">
      <c r="A177" s="83">
        <v>175</v>
      </c>
      <c r="B177" s="81" t="s">
        <v>1288</v>
      </c>
      <c r="C177" s="83" t="s">
        <v>713</v>
      </c>
      <c r="D177" s="83" t="s">
        <v>8981</v>
      </c>
      <c r="E177" s="5">
        <v>43243</v>
      </c>
      <c r="F177" s="5">
        <v>43252</v>
      </c>
      <c r="G177" s="81" t="s">
        <v>9360</v>
      </c>
      <c r="H177" s="83"/>
      <c r="I177" s="83"/>
      <c r="J177" s="83"/>
      <c r="K177" s="83"/>
      <c r="L177" s="83"/>
    </row>
    <row r="178" spans="1:12" ht="60" x14ac:dyDescent="0.25">
      <c r="A178" s="83">
        <v>176</v>
      </c>
      <c r="B178" s="81" t="s">
        <v>1289</v>
      </c>
      <c r="C178" s="83" t="s">
        <v>9</v>
      </c>
      <c r="D178" s="83" t="s">
        <v>8982</v>
      </c>
      <c r="E178" s="5">
        <v>43243</v>
      </c>
      <c r="F178" s="5">
        <v>43243</v>
      </c>
      <c r="G178" s="81"/>
      <c r="H178" s="83"/>
      <c r="I178" s="83" t="s">
        <v>56</v>
      </c>
      <c r="J178" s="83"/>
      <c r="K178" s="83"/>
      <c r="L178" s="83"/>
    </row>
    <row r="179" spans="1:12" x14ac:dyDescent="0.25">
      <c r="A179" s="83"/>
      <c r="B179" s="81" t="s">
        <v>1290</v>
      </c>
      <c r="C179" s="83" t="s">
        <v>11</v>
      </c>
      <c r="D179" s="83" t="s">
        <v>18</v>
      </c>
      <c r="E179" s="5">
        <v>43243</v>
      </c>
      <c r="F179" s="5"/>
      <c r="G179" s="81"/>
      <c r="H179" s="83"/>
      <c r="I179" s="83"/>
      <c r="J179" s="83"/>
      <c r="K179" s="83"/>
      <c r="L179" s="83"/>
    </row>
    <row r="180" spans="1:12" ht="30" x14ac:dyDescent="0.25">
      <c r="A180" s="83">
        <v>178</v>
      </c>
      <c r="B180" s="81" t="s">
        <v>1273</v>
      </c>
      <c r="C180" s="83" t="s">
        <v>9</v>
      </c>
      <c r="D180" s="83" t="s">
        <v>8982</v>
      </c>
      <c r="E180" s="5">
        <v>43243</v>
      </c>
      <c r="F180" s="5">
        <v>43243</v>
      </c>
      <c r="G180" s="81"/>
      <c r="H180" s="83"/>
      <c r="I180" s="83" t="s">
        <v>56</v>
      </c>
      <c r="J180" s="83"/>
      <c r="K180" s="83"/>
      <c r="L180" s="83"/>
    </row>
    <row r="181" spans="1:12" x14ac:dyDescent="0.25">
      <c r="A181" s="83">
        <v>179</v>
      </c>
      <c r="B181" s="81" t="s">
        <v>1274</v>
      </c>
      <c r="C181" s="83" t="s">
        <v>9</v>
      </c>
      <c r="D181" s="83" t="s">
        <v>8984</v>
      </c>
      <c r="E181" s="5">
        <v>43243</v>
      </c>
      <c r="F181" s="5">
        <v>43248</v>
      </c>
      <c r="G181" s="81" t="s">
        <v>8985</v>
      </c>
      <c r="H181" s="83"/>
      <c r="I181" s="83"/>
      <c r="J181" s="83"/>
      <c r="K181" s="83"/>
      <c r="L181" s="83"/>
    </row>
    <row r="182" spans="1:12" x14ac:dyDescent="0.25">
      <c r="A182" s="83">
        <v>180</v>
      </c>
      <c r="B182" s="81" t="s">
        <v>1275</v>
      </c>
      <c r="C182" s="83" t="s">
        <v>9</v>
      </c>
      <c r="D182" s="83" t="s">
        <v>8984</v>
      </c>
      <c r="E182" s="5">
        <v>43243</v>
      </c>
      <c r="F182" s="5">
        <v>43248</v>
      </c>
      <c r="G182" s="81" t="s">
        <v>8986</v>
      </c>
      <c r="H182" s="83"/>
      <c r="I182" s="83"/>
      <c r="J182" s="83"/>
      <c r="K182" s="83"/>
      <c r="L182" s="83"/>
    </row>
    <row r="183" spans="1:12" ht="30" x14ac:dyDescent="0.25">
      <c r="A183" s="83">
        <v>181</v>
      </c>
      <c r="B183" s="81" t="s">
        <v>1291</v>
      </c>
      <c r="C183" s="83" t="s">
        <v>11</v>
      </c>
      <c r="D183" s="83" t="s">
        <v>8965</v>
      </c>
      <c r="E183" s="5">
        <v>43243</v>
      </c>
      <c r="F183" s="83"/>
      <c r="G183" s="81"/>
      <c r="H183" s="83"/>
      <c r="I183" s="83"/>
      <c r="J183" s="83"/>
      <c r="K183" s="83"/>
      <c r="L183" s="83"/>
    </row>
    <row r="184" spans="1:12" x14ac:dyDescent="0.25">
      <c r="A184" s="83">
        <v>182</v>
      </c>
      <c r="B184" s="83" t="s">
        <v>8516</v>
      </c>
      <c r="C184" s="83" t="s">
        <v>9</v>
      </c>
      <c r="D184" s="83" t="s">
        <v>8987</v>
      </c>
      <c r="E184" s="5">
        <v>43243</v>
      </c>
      <c r="F184" s="5">
        <v>43243</v>
      </c>
      <c r="G184" s="81"/>
      <c r="H184" s="83" t="s">
        <v>56</v>
      </c>
      <c r="I184" s="83"/>
      <c r="J184" s="83"/>
      <c r="K184" s="83"/>
      <c r="L184" s="83"/>
    </row>
    <row r="185" spans="1:12" x14ac:dyDescent="0.25">
      <c r="A185" s="83">
        <v>183</v>
      </c>
      <c r="B185" s="96" t="s">
        <v>8517</v>
      </c>
      <c r="C185" s="456" t="s">
        <v>9</v>
      </c>
      <c r="D185" s="83" t="s">
        <v>8987</v>
      </c>
      <c r="E185" s="5">
        <v>43244</v>
      </c>
      <c r="F185" s="5">
        <v>43244</v>
      </c>
      <c r="G185" s="81"/>
      <c r="H185" s="83"/>
      <c r="I185" s="83"/>
      <c r="J185" s="83"/>
      <c r="K185" s="83"/>
      <c r="L185" s="83"/>
    </row>
    <row r="186" spans="1:12" ht="30" x14ac:dyDescent="0.25">
      <c r="A186" s="83">
        <v>184</v>
      </c>
      <c r="B186" s="81" t="s">
        <v>8518</v>
      </c>
      <c r="C186" s="83" t="s">
        <v>9</v>
      </c>
      <c r="D186" s="83" t="s">
        <v>8987</v>
      </c>
      <c r="E186" s="5">
        <v>43244</v>
      </c>
      <c r="F186" s="5">
        <v>43244</v>
      </c>
      <c r="G186" s="81"/>
      <c r="H186" s="83"/>
      <c r="I186" s="83"/>
      <c r="J186" s="83"/>
      <c r="K186" s="83"/>
      <c r="L186" s="83"/>
    </row>
    <row r="187" spans="1:12" ht="90" x14ac:dyDescent="0.25">
      <c r="A187" s="83">
        <v>185</v>
      </c>
      <c r="B187" s="81" t="s">
        <v>8519</v>
      </c>
      <c r="C187" s="83" t="s">
        <v>9</v>
      </c>
      <c r="D187" s="83" t="s">
        <v>8987</v>
      </c>
      <c r="E187" s="5">
        <v>43244</v>
      </c>
      <c r="F187" s="5">
        <v>43244</v>
      </c>
      <c r="G187" s="81"/>
      <c r="H187" s="83"/>
      <c r="I187" s="83"/>
      <c r="J187" s="83"/>
      <c r="K187" s="83"/>
      <c r="L187" s="83"/>
    </row>
    <row r="188" spans="1:12" ht="30" x14ac:dyDescent="0.25">
      <c r="A188" s="83">
        <v>186</v>
      </c>
      <c r="B188" s="81" t="s">
        <v>8520</v>
      </c>
      <c r="C188" s="83" t="s">
        <v>9</v>
      </c>
      <c r="D188" s="83" t="s">
        <v>8974</v>
      </c>
      <c r="E188" s="5">
        <v>43244</v>
      </c>
      <c r="F188" s="5">
        <v>43244</v>
      </c>
      <c r="G188" s="81"/>
      <c r="H188" s="83"/>
      <c r="I188" s="83"/>
      <c r="J188" s="83"/>
      <c r="K188" s="83"/>
      <c r="L188" s="83"/>
    </row>
    <row r="189" spans="1:12" x14ac:dyDescent="0.25">
      <c r="A189" s="83">
        <v>187</v>
      </c>
      <c r="B189" s="81" t="s">
        <v>8521</v>
      </c>
      <c r="C189" s="83" t="s">
        <v>11</v>
      </c>
      <c r="D189" s="83" t="s">
        <v>8988</v>
      </c>
      <c r="E189" s="457">
        <v>43244</v>
      </c>
      <c r="F189" s="458"/>
      <c r="G189" s="81"/>
      <c r="H189" s="83"/>
      <c r="I189" s="83"/>
      <c r="J189" s="83"/>
      <c r="K189" s="83"/>
      <c r="L189" s="83"/>
    </row>
    <row r="190" spans="1:12" ht="45" x14ac:dyDescent="0.25">
      <c r="A190" s="83">
        <v>188</v>
      </c>
      <c r="B190" s="81" t="s">
        <v>8522</v>
      </c>
      <c r="C190" s="83" t="s">
        <v>9</v>
      </c>
      <c r="D190" s="83" t="s">
        <v>8987</v>
      </c>
      <c r="E190" s="5">
        <v>43244</v>
      </c>
      <c r="F190" s="5">
        <v>43244</v>
      </c>
      <c r="G190" s="81"/>
      <c r="H190" s="83"/>
      <c r="I190" s="83"/>
      <c r="J190" s="83"/>
      <c r="K190" s="83"/>
      <c r="L190" s="83"/>
    </row>
    <row r="191" spans="1:12" x14ac:dyDescent="0.25">
      <c r="A191" s="83">
        <v>189</v>
      </c>
      <c r="B191" s="81" t="s">
        <v>8523</v>
      </c>
      <c r="C191" s="83" t="s">
        <v>78</v>
      </c>
      <c r="D191" s="83" t="s">
        <v>8964</v>
      </c>
      <c r="E191" s="5">
        <v>43244</v>
      </c>
      <c r="F191" s="5">
        <v>43244</v>
      </c>
      <c r="G191" s="81"/>
      <c r="H191" s="83"/>
      <c r="I191" s="83"/>
      <c r="J191" s="83"/>
      <c r="K191" s="83"/>
      <c r="L191" s="83"/>
    </row>
    <row r="192" spans="1:12" ht="30" x14ac:dyDescent="0.25">
      <c r="A192" s="83">
        <v>190</v>
      </c>
      <c r="B192" s="81" t="s">
        <v>8524</v>
      </c>
      <c r="C192" s="83" t="s">
        <v>9</v>
      </c>
      <c r="D192" s="83" t="s">
        <v>8987</v>
      </c>
      <c r="E192" s="5">
        <v>43244</v>
      </c>
      <c r="F192" s="5">
        <v>43244</v>
      </c>
      <c r="G192" s="81"/>
      <c r="H192" s="83"/>
      <c r="I192" s="83"/>
      <c r="J192" s="83"/>
      <c r="K192" s="83"/>
      <c r="L192" s="83"/>
    </row>
    <row r="193" spans="1:12" ht="45" x14ac:dyDescent="0.25">
      <c r="A193" s="83">
        <v>191</v>
      </c>
      <c r="B193" s="81" t="s">
        <v>8525</v>
      </c>
      <c r="C193" s="83" t="s">
        <v>713</v>
      </c>
      <c r="D193" s="83" t="s">
        <v>39</v>
      </c>
      <c r="E193" s="5">
        <v>43244</v>
      </c>
      <c r="F193" s="83"/>
      <c r="G193" s="81" t="s">
        <v>9361</v>
      </c>
      <c r="H193" s="83" t="s">
        <v>56</v>
      </c>
      <c r="I193" s="83"/>
      <c r="J193" s="83"/>
      <c r="K193" s="83"/>
      <c r="L193" s="83"/>
    </row>
    <row r="194" spans="1:12" ht="30" x14ac:dyDescent="0.25">
      <c r="A194" s="83">
        <v>192</v>
      </c>
      <c r="B194" s="81" t="s">
        <v>8526</v>
      </c>
      <c r="C194" s="83" t="s">
        <v>9</v>
      </c>
      <c r="D194" s="83" t="s">
        <v>39</v>
      </c>
      <c r="E194" s="5">
        <v>43244</v>
      </c>
      <c r="F194" s="5">
        <v>43244</v>
      </c>
      <c r="G194" s="81"/>
      <c r="H194" s="83"/>
      <c r="I194" s="83" t="s">
        <v>56</v>
      </c>
      <c r="J194" s="83"/>
      <c r="K194" s="83"/>
      <c r="L194" s="83"/>
    </row>
    <row r="195" spans="1:12" ht="75" x14ac:dyDescent="0.25">
      <c r="A195" s="83">
        <v>193</v>
      </c>
      <c r="B195" s="81" t="s">
        <v>8527</v>
      </c>
      <c r="C195" s="83" t="s">
        <v>9</v>
      </c>
      <c r="D195" s="83" t="s">
        <v>8987</v>
      </c>
      <c r="E195" s="5">
        <v>43244</v>
      </c>
      <c r="F195" s="5">
        <v>43244</v>
      </c>
      <c r="G195" s="81"/>
      <c r="H195" s="83"/>
      <c r="I195" s="83"/>
      <c r="J195" s="83"/>
      <c r="K195" s="83"/>
      <c r="L195" s="83"/>
    </row>
    <row r="196" spans="1:12" ht="45" x14ac:dyDescent="0.25">
      <c r="A196" s="83">
        <v>194</v>
      </c>
      <c r="B196" s="81" t="s">
        <v>8528</v>
      </c>
      <c r="C196" s="83" t="s">
        <v>9</v>
      </c>
      <c r="D196" s="83" t="s">
        <v>8989</v>
      </c>
      <c r="E196" s="5">
        <v>43244</v>
      </c>
      <c r="F196" s="5">
        <v>43255</v>
      </c>
      <c r="G196" s="81" t="s">
        <v>23289</v>
      </c>
      <c r="H196" s="83"/>
      <c r="I196" s="83"/>
      <c r="J196" s="83"/>
      <c r="K196" s="83"/>
      <c r="L196" s="83"/>
    </row>
    <row r="197" spans="1:12" ht="30" x14ac:dyDescent="0.25">
      <c r="A197" s="83">
        <v>195</v>
      </c>
      <c r="B197" s="81" t="s">
        <v>8529</v>
      </c>
      <c r="C197" s="83" t="s">
        <v>9</v>
      </c>
      <c r="D197" s="83" t="s">
        <v>8987</v>
      </c>
      <c r="E197" s="5">
        <v>43244</v>
      </c>
      <c r="F197" s="5">
        <v>43244</v>
      </c>
      <c r="G197" s="81"/>
      <c r="H197" s="83"/>
      <c r="I197" s="83"/>
      <c r="J197" s="83"/>
      <c r="K197" s="83"/>
      <c r="L197" s="83"/>
    </row>
    <row r="198" spans="1:12" ht="30" x14ac:dyDescent="0.25">
      <c r="A198" s="83">
        <v>196</v>
      </c>
      <c r="B198" s="81" t="s">
        <v>8530</v>
      </c>
      <c r="C198" s="83" t="s">
        <v>11</v>
      </c>
      <c r="D198" s="83" t="s">
        <v>8989</v>
      </c>
      <c r="E198" s="5">
        <v>43244</v>
      </c>
      <c r="F198" s="83"/>
      <c r="G198" s="81"/>
      <c r="H198" s="83"/>
      <c r="I198" s="83" t="s">
        <v>56</v>
      </c>
      <c r="J198" s="83"/>
      <c r="K198" s="83"/>
      <c r="L198" s="83"/>
    </row>
    <row r="199" spans="1:12" ht="45" x14ac:dyDescent="0.25">
      <c r="A199" s="83">
        <v>197</v>
      </c>
      <c r="B199" s="81" t="s">
        <v>8531</v>
      </c>
      <c r="C199" s="83" t="s">
        <v>78</v>
      </c>
      <c r="D199" s="83" t="s">
        <v>8964</v>
      </c>
      <c r="E199" s="5">
        <v>43244</v>
      </c>
      <c r="F199" s="5">
        <v>43244</v>
      </c>
      <c r="G199" s="81"/>
      <c r="H199" s="83"/>
      <c r="I199" s="83"/>
      <c r="J199" s="83"/>
      <c r="K199" s="83"/>
      <c r="L199" s="83"/>
    </row>
    <row r="200" spans="1:12" x14ac:dyDescent="0.25">
      <c r="A200" s="83">
        <v>198</v>
      </c>
      <c r="B200" s="81" t="s">
        <v>8532</v>
      </c>
      <c r="C200" s="83" t="s">
        <v>11</v>
      </c>
      <c r="D200" s="83" t="s">
        <v>8971</v>
      </c>
      <c r="E200" s="5">
        <v>43244</v>
      </c>
      <c r="F200" s="83"/>
      <c r="G200" s="81"/>
      <c r="H200" s="83" t="s">
        <v>56</v>
      </c>
      <c r="I200" s="83"/>
      <c r="J200" s="83"/>
      <c r="K200" s="83"/>
      <c r="L200" s="83"/>
    </row>
    <row r="201" spans="1:12" ht="105" x14ac:dyDescent="0.25">
      <c r="A201" s="83">
        <v>199</v>
      </c>
      <c r="B201" s="81" t="s">
        <v>8533</v>
      </c>
      <c r="C201" s="83" t="s">
        <v>9</v>
      </c>
      <c r="D201" s="83" t="s">
        <v>8987</v>
      </c>
      <c r="E201" s="5">
        <v>43244</v>
      </c>
      <c r="F201" s="5">
        <v>43244</v>
      </c>
      <c r="G201" s="81"/>
      <c r="H201" s="83"/>
      <c r="I201" s="83"/>
      <c r="J201" s="83"/>
      <c r="K201" s="83"/>
      <c r="L201" s="83"/>
    </row>
    <row r="202" spans="1:12" ht="30" x14ac:dyDescent="0.25">
      <c r="A202" s="83">
        <v>200</v>
      </c>
      <c r="B202" s="48" t="s">
        <v>8560</v>
      </c>
      <c r="C202" s="83" t="s">
        <v>9</v>
      </c>
      <c r="D202" s="83" t="s">
        <v>8987</v>
      </c>
      <c r="E202" s="5">
        <v>43245</v>
      </c>
      <c r="F202" s="5">
        <v>43245</v>
      </c>
      <c r="G202" s="81"/>
      <c r="H202" s="83"/>
      <c r="I202" s="83"/>
      <c r="J202" s="83"/>
      <c r="K202" s="83"/>
      <c r="L202" s="83"/>
    </row>
    <row r="203" spans="1:12" ht="30" x14ac:dyDescent="0.25">
      <c r="A203" s="83">
        <v>201</v>
      </c>
      <c r="B203" s="48" t="s">
        <v>8561</v>
      </c>
      <c r="C203" s="83" t="s">
        <v>9</v>
      </c>
      <c r="D203" s="83" t="s">
        <v>8987</v>
      </c>
      <c r="E203" s="5">
        <v>43245</v>
      </c>
      <c r="F203" s="5">
        <v>43245</v>
      </c>
      <c r="G203" s="81"/>
      <c r="H203" s="83"/>
      <c r="I203" s="83"/>
      <c r="J203" s="83"/>
      <c r="K203" s="83"/>
      <c r="L203" s="83"/>
    </row>
    <row r="204" spans="1:12" ht="30" x14ac:dyDescent="0.25">
      <c r="A204" s="83">
        <v>202</v>
      </c>
      <c r="B204" s="48" t="s">
        <v>8562</v>
      </c>
      <c r="C204" s="83" t="s">
        <v>11</v>
      </c>
      <c r="D204" s="83" t="s">
        <v>1217</v>
      </c>
      <c r="E204" s="5">
        <v>43245</v>
      </c>
      <c r="F204" s="83"/>
      <c r="G204" s="81"/>
      <c r="H204" s="83"/>
      <c r="I204" s="83"/>
      <c r="J204" s="83"/>
      <c r="K204" s="83"/>
      <c r="L204" s="83"/>
    </row>
    <row r="205" spans="1:12" x14ac:dyDescent="0.25">
      <c r="A205" s="83">
        <v>203</v>
      </c>
      <c r="B205" s="48" t="s">
        <v>8563</v>
      </c>
      <c r="C205" s="83" t="s">
        <v>9</v>
      </c>
      <c r="D205" s="83" t="s">
        <v>8987</v>
      </c>
      <c r="E205" s="5">
        <v>43245</v>
      </c>
      <c r="F205" s="5">
        <v>43245</v>
      </c>
      <c r="G205" s="81"/>
      <c r="H205" s="83"/>
      <c r="I205" s="83"/>
      <c r="J205" s="83"/>
      <c r="K205" s="83"/>
      <c r="L205" s="83"/>
    </row>
    <row r="206" spans="1:12" ht="75" x14ac:dyDescent="0.25">
      <c r="A206" s="83">
        <v>204</v>
      </c>
      <c r="B206" s="48" t="s">
        <v>8564</v>
      </c>
      <c r="C206" s="83" t="s">
        <v>9</v>
      </c>
      <c r="D206" s="83" t="s">
        <v>8987</v>
      </c>
      <c r="E206" s="5">
        <v>43245</v>
      </c>
      <c r="F206" s="5">
        <v>43245</v>
      </c>
      <c r="G206" s="81"/>
      <c r="H206" s="83"/>
      <c r="I206" s="83"/>
      <c r="J206" s="83"/>
      <c r="K206" s="83"/>
      <c r="L206" s="83"/>
    </row>
    <row r="207" spans="1:12" x14ac:dyDescent="0.25">
      <c r="A207" s="83">
        <v>205</v>
      </c>
      <c r="B207" s="48" t="s">
        <v>8565</v>
      </c>
      <c r="C207" s="47" t="s">
        <v>78</v>
      </c>
      <c r="D207" s="83" t="s">
        <v>8990</v>
      </c>
      <c r="E207" s="5">
        <v>43245</v>
      </c>
      <c r="F207" s="5">
        <v>43245</v>
      </c>
      <c r="G207" s="81"/>
      <c r="H207" s="83"/>
      <c r="I207" s="83"/>
      <c r="J207" s="83"/>
      <c r="K207" s="83"/>
      <c r="L207" s="83"/>
    </row>
    <row r="208" spans="1:12" ht="60" x14ac:dyDescent="0.25">
      <c r="A208" s="83">
        <v>206</v>
      </c>
      <c r="B208" s="81" t="s">
        <v>8573</v>
      </c>
      <c r="C208" s="47" t="s">
        <v>713</v>
      </c>
      <c r="D208" s="47" t="s">
        <v>8989</v>
      </c>
      <c r="E208" s="5">
        <v>43245</v>
      </c>
      <c r="F208" s="83"/>
      <c r="G208" s="81" t="s">
        <v>23290</v>
      </c>
      <c r="H208" s="83"/>
      <c r="I208" s="83"/>
      <c r="J208" s="83"/>
      <c r="K208" s="83"/>
      <c r="L208" s="83"/>
    </row>
    <row r="209" spans="1:12" ht="105" x14ac:dyDescent="0.25">
      <c r="A209" s="47">
        <v>207</v>
      </c>
      <c r="B209" s="48" t="s">
        <v>9339</v>
      </c>
      <c r="C209" s="47" t="s">
        <v>9</v>
      </c>
      <c r="D209" s="47" t="s">
        <v>8991</v>
      </c>
      <c r="E209" s="5">
        <v>43246</v>
      </c>
      <c r="F209" s="5">
        <v>43246</v>
      </c>
      <c r="G209" s="81" t="s">
        <v>8574</v>
      </c>
      <c r="H209" s="83"/>
      <c r="I209" s="83"/>
      <c r="J209" s="83"/>
      <c r="K209" s="83"/>
      <c r="L209" s="83"/>
    </row>
    <row r="210" spans="1:12" ht="30" x14ac:dyDescent="0.25">
      <c r="A210" s="47">
        <v>208</v>
      </c>
      <c r="B210" s="48" t="s">
        <v>9313</v>
      </c>
      <c r="C210" s="47" t="s">
        <v>9</v>
      </c>
      <c r="D210" s="47" t="s">
        <v>9314</v>
      </c>
      <c r="E210" s="5">
        <v>43249</v>
      </c>
      <c r="F210" s="5">
        <v>43249</v>
      </c>
      <c r="G210" s="83"/>
      <c r="H210" s="83"/>
      <c r="I210" s="83"/>
      <c r="J210" s="83"/>
      <c r="K210" s="83"/>
      <c r="L210" s="83"/>
    </row>
    <row r="211" spans="1:12" ht="60" x14ac:dyDescent="0.25">
      <c r="A211" s="47">
        <v>209</v>
      </c>
      <c r="B211" s="48" t="s">
        <v>9315</v>
      </c>
      <c r="C211" s="47" t="s">
        <v>9</v>
      </c>
      <c r="D211" s="47" t="s">
        <v>8964</v>
      </c>
      <c r="E211" s="5">
        <v>43249</v>
      </c>
      <c r="F211" s="5">
        <v>43252</v>
      </c>
      <c r="G211" s="83" t="s">
        <v>9362</v>
      </c>
      <c r="H211" s="83"/>
      <c r="I211" s="83"/>
      <c r="J211" s="83"/>
      <c r="K211" s="83"/>
      <c r="L211" s="83"/>
    </row>
    <row r="212" spans="1:12" ht="45" x14ac:dyDescent="0.25">
      <c r="A212" s="47">
        <v>210</v>
      </c>
      <c r="B212" s="48" t="s">
        <v>9316</v>
      </c>
      <c r="C212" s="47" t="s">
        <v>9</v>
      </c>
      <c r="D212" s="47" t="s">
        <v>8965</v>
      </c>
      <c r="E212" s="5">
        <v>43249</v>
      </c>
      <c r="F212" s="5">
        <v>43249</v>
      </c>
      <c r="G212" s="83"/>
      <c r="H212" s="83"/>
      <c r="I212" s="83"/>
      <c r="J212" s="83"/>
      <c r="K212" s="83"/>
      <c r="L212" s="83"/>
    </row>
    <row r="213" spans="1:12" ht="30" x14ac:dyDescent="0.25">
      <c r="A213" s="47">
        <v>211</v>
      </c>
      <c r="B213" s="48" t="s">
        <v>9317</v>
      </c>
      <c r="C213" s="47" t="s">
        <v>9</v>
      </c>
      <c r="D213" s="47" t="s">
        <v>8965</v>
      </c>
      <c r="E213" s="5">
        <v>43249</v>
      </c>
      <c r="F213" s="5">
        <v>43249</v>
      </c>
      <c r="G213" s="83"/>
      <c r="H213" s="83"/>
      <c r="I213" s="83"/>
      <c r="J213" s="83"/>
      <c r="K213" s="83"/>
      <c r="L213" s="83"/>
    </row>
    <row r="214" spans="1:12" ht="60" x14ac:dyDescent="0.25">
      <c r="A214" s="47">
        <v>212</v>
      </c>
      <c r="B214" s="48" t="s">
        <v>9318</v>
      </c>
      <c r="C214" s="47" t="s">
        <v>11</v>
      </c>
      <c r="D214" s="47" t="s">
        <v>9319</v>
      </c>
      <c r="E214" s="5">
        <v>43250</v>
      </c>
      <c r="F214" s="83"/>
      <c r="G214" s="83"/>
      <c r="H214" s="83"/>
      <c r="I214" s="83"/>
      <c r="J214" s="83"/>
      <c r="K214" s="83"/>
      <c r="L214" s="83"/>
    </row>
    <row r="215" spans="1:12" ht="30" x14ac:dyDescent="0.25">
      <c r="A215" s="47">
        <v>213</v>
      </c>
      <c r="B215" s="48" t="s">
        <v>9320</v>
      </c>
      <c r="C215" s="47" t="s">
        <v>11</v>
      </c>
      <c r="D215" s="47" t="s">
        <v>12</v>
      </c>
      <c r="E215" s="5">
        <v>43250</v>
      </c>
      <c r="F215" s="83"/>
      <c r="G215" s="83"/>
      <c r="H215" s="83"/>
      <c r="I215" s="83"/>
      <c r="J215" s="83"/>
      <c r="K215" s="83"/>
      <c r="L215" s="83"/>
    </row>
    <row r="216" spans="1:12" ht="45" x14ac:dyDescent="0.25">
      <c r="A216" s="47">
        <v>215</v>
      </c>
      <c r="B216" s="48" t="s">
        <v>9321</v>
      </c>
      <c r="C216" s="47" t="s">
        <v>9</v>
      </c>
      <c r="D216" s="47" t="s">
        <v>9319</v>
      </c>
      <c r="E216" s="5">
        <v>43250</v>
      </c>
      <c r="F216" s="5">
        <v>43250</v>
      </c>
      <c r="G216" s="83"/>
      <c r="H216" s="83"/>
      <c r="I216" s="83"/>
      <c r="J216" s="83"/>
      <c r="K216" s="83"/>
      <c r="L216" s="83"/>
    </row>
    <row r="217" spans="1:12" ht="30" x14ac:dyDescent="0.25">
      <c r="A217" s="47">
        <v>216</v>
      </c>
      <c r="B217" s="48" t="s">
        <v>9322</v>
      </c>
      <c r="C217" s="47" t="s">
        <v>9</v>
      </c>
      <c r="D217" s="47" t="s">
        <v>9319</v>
      </c>
      <c r="E217" s="5">
        <v>43250</v>
      </c>
      <c r="F217" s="5">
        <v>43250</v>
      </c>
      <c r="G217" s="83"/>
      <c r="H217" s="83"/>
      <c r="I217" s="83"/>
      <c r="J217" s="83"/>
      <c r="K217" s="83"/>
      <c r="L217" s="83"/>
    </row>
    <row r="218" spans="1:12" ht="45" x14ac:dyDescent="0.25">
      <c r="A218" s="47">
        <v>217</v>
      </c>
      <c r="B218" s="48" t="s">
        <v>9323</v>
      </c>
      <c r="C218" s="47" t="s">
        <v>9</v>
      </c>
      <c r="D218" s="47" t="s">
        <v>9319</v>
      </c>
      <c r="E218" s="5">
        <v>43250</v>
      </c>
      <c r="F218" s="5">
        <v>43250</v>
      </c>
      <c r="G218" s="83"/>
      <c r="H218" s="83"/>
      <c r="I218" s="83"/>
      <c r="J218" s="83"/>
      <c r="K218" s="83"/>
      <c r="L218" s="83"/>
    </row>
    <row r="219" spans="1:12" ht="30" x14ac:dyDescent="0.25">
      <c r="A219" s="47">
        <v>218</v>
      </c>
      <c r="B219" s="48" t="s">
        <v>9366</v>
      </c>
      <c r="C219" s="47" t="s">
        <v>9</v>
      </c>
      <c r="D219" s="47" t="s">
        <v>8965</v>
      </c>
      <c r="E219" s="5">
        <v>43250</v>
      </c>
      <c r="F219" s="5">
        <v>43250</v>
      </c>
      <c r="G219" s="83"/>
      <c r="H219" s="83"/>
      <c r="I219" s="83"/>
      <c r="J219" s="83"/>
      <c r="K219" s="83"/>
      <c r="L219" s="83"/>
    </row>
    <row r="220" spans="1:12" ht="30" x14ac:dyDescent="0.25">
      <c r="A220" s="47">
        <v>219</v>
      </c>
      <c r="B220" s="48" t="s">
        <v>9324</v>
      </c>
      <c r="C220" s="47" t="s">
        <v>9</v>
      </c>
      <c r="D220" s="47" t="s">
        <v>9319</v>
      </c>
      <c r="E220" s="5">
        <v>43250</v>
      </c>
      <c r="F220" s="5">
        <v>43250</v>
      </c>
      <c r="G220" s="83"/>
      <c r="H220" s="83"/>
      <c r="I220" s="83"/>
      <c r="J220" s="83"/>
      <c r="K220" s="83"/>
      <c r="L220" s="83"/>
    </row>
    <row r="221" spans="1:12" ht="75" x14ac:dyDescent="0.25">
      <c r="A221" s="47">
        <v>220</v>
      </c>
      <c r="B221" s="81" t="s">
        <v>9325</v>
      </c>
      <c r="C221" s="47" t="s">
        <v>9</v>
      </c>
      <c r="D221" s="47" t="s">
        <v>9319</v>
      </c>
      <c r="E221" s="5">
        <v>43250</v>
      </c>
      <c r="F221" s="5">
        <v>43250</v>
      </c>
      <c r="G221" s="83"/>
      <c r="H221" s="83"/>
      <c r="I221" s="83"/>
      <c r="J221" s="83"/>
      <c r="K221" s="83"/>
      <c r="L221" s="83"/>
    </row>
    <row r="222" spans="1:12" ht="120" x14ac:dyDescent="0.25">
      <c r="A222" s="47">
        <v>221</v>
      </c>
      <c r="B222" s="81" t="s">
        <v>9326</v>
      </c>
      <c r="C222" s="47" t="s">
        <v>9</v>
      </c>
      <c r="D222" s="47" t="s">
        <v>9327</v>
      </c>
      <c r="E222" s="5">
        <v>43251</v>
      </c>
      <c r="F222" s="5">
        <v>43251</v>
      </c>
      <c r="G222" s="83"/>
      <c r="H222" s="83"/>
      <c r="I222" s="83"/>
      <c r="J222" s="83"/>
      <c r="K222" s="83"/>
      <c r="L222" s="83"/>
    </row>
    <row r="223" spans="1:12" ht="45" x14ac:dyDescent="0.25">
      <c r="A223" s="47">
        <v>222</v>
      </c>
      <c r="B223" s="48" t="s">
        <v>9328</v>
      </c>
      <c r="C223" s="47" t="s">
        <v>9</v>
      </c>
      <c r="D223" s="47" t="s">
        <v>9327</v>
      </c>
      <c r="E223" s="5">
        <v>43251</v>
      </c>
      <c r="F223" s="5">
        <v>43251</v>
      </c>
      <c r="G223" s="83"/>
      <c r="H223" s="83"/>
      <c r="I223" s="83"/>
      <c r="J223" s="83"/>
      <c r="K223" s="83"/>
      <c r="L223" s="83"/>
    </row>
    <row r="224" spans="1:12" ht="30" x14ac:dyDescent="0.25">
      <c r="A224" s="47">
        <v>223</v>
      </c>
      <c r="B224" s="48" t="s">
        <v>9329</v>
      </c>
      <c r="C224" s="47" t="s">
        <v>9</v>
      </c>
      <c r="D224" s="47" t="s">
        <v>9330</v>
      </c>
      <c r="E224" s="5">
        <v>43251</v>
      </c>
      <c r="F224" s="5">
        <v>43251</v>
      </c>
      <c r="G224" s="83"/>
      <c r="H224" s="83"/>
      <c r="I224" s="83"/>
      <c r="J224" s="83"/>
      <c r="K224" s="83"/>
      <c r="L224" s="83"/>
    </row>
    <row r="225" spans="1:12" ht="60" x14ac:dyDescent="0.25">
      <c r="A225" s="47">
        <v>224</v>
      </c>
      <c r="B225" s="81" t="s">
        <v>9331</v>
      </c>
      <c r="C225" s="47" t="s">
        <v>9</v>
      </c>
      <c r="D225" s="47" t="s">
        <v>9330</v>
      </c>
      <c r="E225" s="5">
        <v>43251</v>
      </c>
      <c r="F225" s="5">
        <v>43251</v>
      </c>
      <c r="G225" s="83"/>
      <c r="H225" s="83"/>
      <c r="I225" s="83"/>
      <c r="J225" s="83"/>
      <c r="K225" s="83"/>
      <c r="L225" s="83"/>
    </row>
    <row r="226" spans="1:12" x14ac:dyDescent="0.25">
      <c r="A226" s="47">
        <v>225</v>
      </c>
      <c r="B226" s="48" t="s">
        <v>9332</v>
      </c>
      <c r="C226" s="47" t="s">
        <v>9</v>
      </c>
      <c r="D226" s="47" t="s">
        <v>9333</v>
      </c>
      <c r="E226" s="5">
        <v>43251</v>
      </c>
      <c r="F226" s="5">
        <v>43251</v>
      </c>
      <c r="G226" s="83"/>
      <c r="H226" s="83"/>
      <c r="I226" s="83"/>
      <c r="J226" s="83"/>
      <c r="K226" s="83"/>
      <c r="L226" s="83"/>
    </row>
    <row r="227" spans="1:12" ht="30" x14ac:dyDescent="0.25">
      <c r="A227" s="47">
        <v>226</v>
      </c>
      <c r="B227" s="48" t="s">
        <v>9334</v>
      </c>
      <c r="C227" s="47" t="s">
        <v>11</v>
      </c>
      <c r="D227" s="47" t="s">
        <v>9327</v>
      </c>
      <c r="E227" s="5">
        <v>43251</v>
      </c>
      <c r="F227" s="83"/>
      <c r="G227" s="83"/>
      <c r="H227" s="83"/>
      <c r="I227" s="83"/>
      <c r="J227" s="83"/>
      <c r="K227" s="83"/>
      <c r="L227" s="83"/>
    </row>
    <row r="228" spans="1:12" ht="30" x14ac:dyDescent="0.25">
      <c r="A228" s="47">
        <v>227</v>
      </c>
      <c r="B228" s="48" t="s">
        <v>9335</v>
      </c>
      <c r="C228" s="47" t="s">
        <v>9</v>
      </c>
      <c r="D228" s="47" t="s">
        <v>9336</v>
      </c>
      <c r="E228" s="5">
        <v>43250</v>
      </c>
      <c r="F228" s="5">
        <v>43250</v>
      </c>
      <c r="G228" s="83"/>
      <c r="H228" s="83"/>
      <c r="I228" s="83"/>
      <c r="J228" s="83"/>
      <c r="K228" s="83"/>
      <c r="L228" s="83"/>
    </row>
    <row r="229" spans="1:12" x14ac:dyDescent="0.25">
      <c r="A229" s="47">
        <v>228</v>
      </c>
      <c r="B229" s="48" t="s">
        <v>9337</v>
      </c>
      <c r="C229" s="47" t="s">
        <v>11</v>
      </c>
      <c r="D229" s="83" t="s">
        <v>8965</v>
      </c>
      <c r="E229" s="5">
        <v>43251</v>
      </c>
      <c r="F229" s="83"/>
      <c r="G229" s="83"/>
      <c r="H229" s="83"/>
      <c r="I229" s="83"/>
      <c r="J229" s="83"/>
      <c r="K229" s="83"/>
      <c r="L229" s="83"/>
    </row>
    <row r="230" spans="1:12" ht="30" x14ac:dyDescent="0.25">
      <c r="A230" s="47">
        <v>229</v>
      </c>
      <c r="B230" s="48" t="s">
        <v>9338</v>
      </c>
      <c r="C230" s="47" t="s">
        <v>11</v>
      </c>
      <c r="D230" s="83" t="s">
        <v>12</v>
      </c>
      <c r="E230" s="5">
        <v>43251</v>
      </c>
      <c r="F230" s="83"/>
      <c r="G230" s="83"/>
      <c r="H230" s="83"/>
      <c r="I230" s="83"/>
      <c r="J230" s="83"/>
      <c r="K230" s="83"/>
      <c r="L230" s="83"/>
    </row>
    <row r="231" spans="1:12" ht="30" x14ac:dyDescent="0.25">
      <c r="A231" s="47">
        <v>230</v>
      </c>
      <c r="B231" s="48" t="s">
        <v>9609</v>
      </c>
      <c r="C231" s="47" t="s">
        <v>9</v>
      </c>
      <c r="D231" s="47" t="s">
        <v>9610</v>
      </c>
      <c r="E231" s="5">
        <v>43251</v>
      </c>
      <c r="F231" s="5">
        <v>43251</v>
      </c>
      <c r="G231" s="83"/>
      <c r="H231" s="83"/>
      <c r="I231" s="83"/>
      <c r="J231" s="83"/>
      <c r="K231" s="83"/>
      <c r="L231" s="83"/>
    </row>
    <row r="232" spans="1:12" ht="75" x14ac:dyDescent="0.25">
      <c r="A232" s="47">
        <v>231</v>
      </c>
      <c r="B232" s="48" t="s">
        <v>9611</v>
      </c>
      <c r="C232" s="47" t="s">
        <v>9</v>
      </c>
      <c r="D232" s="47" t="s">
        <v>8982</v>
      </c>
      <c r="E232" s="5">
        <v>43246</v>
      </c>
      <c r="F232" s="5">
        <v>43246</v>
      </c>
      <c r="G232" s="83"/>
      <c r="H232" s="83"/>
      <c r="I232" s="83"/>
      <c r="J232" s="83"/>
      <c r="K232" s="83"/>
      <c r="L232" s="83"/>
    </row>
    <row r="233" spans="1:12" ht="25.5" x14ac:dyDescent="0.25">
      <c r="A233" s="47">
        <v>232</v>
      </c>
      <c r="B233" s="648" t="s">
        <v>9612</v>
      </c>
      <c r="C233" s="47" t="s">
        <v>9</v>
      </c>
      <c r="D233" s="47" t="s">
        <v>12</v>
      </c>
      <c r="E233" s="5">
        <v>43254</v>
      </c>
      <c r="F233" s="5">
        <v>43254</v>
      </c>
      <c r="G233" s="83" t="s">
        <v>9613</v>
      </c>
      <c r="H233" s="83"/>
      <c r="I233" s="83"/>
      <c r="J233" s="83"/>
      <c r="K233" s="83"/>
      <c r="L233" s="83"/>
    </row>
    <row r="234" spans="1:12" ht="30" x14ac:dyDescent="0.25">
      <c r="A234" s="47">
        <v>233</v>
      </c>
      <c r="B234" s="48" t="s">
        <v>9614</v>
      </c>
      <c r="C234" s="47" t="s">
        <v>9</v>
      </c>
      <c r="D234" s="47" t="s">
        <v>941</v>
      </c>
      <c r="E234" s="5">
        <v>43254</v>
      </c>
      <c r="F234" s="5">
        <v>43254</v>
      </c>
      <c r="G234" s="83" t="s">
        <v>9613</v>
      </c>
      <c r="H234" s="83"/>
      <c r="I234" s="83"/>
      <c r="J234" s="83"/>
      <c r="K234" s="83"/>
      <c r="L234" s="83"/>
    </row>
    <row r="235" spans="1:12" ht="30" x14ac:dyDescent="0.25">
      <c r="A235" s="47">
        <v>234</v>
      </c>
      <c r="B235" s="48" t="s">
        <v>9636</v>
      </c>
      <c r="C235" s="47" t="s">
        <v>11</v>
      </c>
      <c r="D235" s="47" t="s">
        <v>8981</v>
      </c>
      <c r="E235" s="5">
        <v>43254</v>
      </c>
      <c r="F235" s="5"/>
      <c r="G235" s="83"/>
      <c r="H235" s="83"/>
      <c r="I235" s="83"/>
      <c r="J235" s="83"/>
      <c r="K235" s="83"/>
      <c r="L235" s="83"/>
    </row>
    <row r="236" spans="1:12" x14ac:dyDescent="0.25">
      <c r="A236" s="47">
        <v>235</v>
      </c>
      <c r="B236" s="48" t="s">
        <v>23291</v>
      </c>
      <c r="C236" s="47" t="s">
        <v>9</v>
      </c>
      <c r="D236" s="47" t="s">
        <v>23292</v>
      </c>
      <c r="E236" s="5">
        <v>43255</v>
      </c>
      <c r="F236" s="5">
        <v>43255</v>
      </c>
      <c r="G236" s="83"/>
      <c r="H236" s="83"/>
      <c r="I236" s="83"/>
      <c r="J236" s="83"/>
      <c r="K236" s="83"/>
      <c r="L236" s="83"/>
    </row>
    <row r="237" spans="1:12" ht="45" x14ac:dyDescent="0.25">
      <c r="A237" s="47">
        <v>236</v>
      </c>
      <c r="B237" s="48" t="s">
        <v>23293</v>
      </c>
      <c r="C237" s="47" t="s">
        <v>78</v>
      </c>
      <c r="D237" s="47" t="s">
        <v>23294</v>
      </c>
      <c r="E237" s="5">
        <v>43255</v>
      </c>
      <c r="F237" s="5">
        <v>43255</v>
      </c>
      <c r="G237" s="83"/>
      <c r="H237" s="83"/>
      <c r="I237" s="83"/>
      <c r="J237" s="83"/>
      <c r="K237" s="83"/>
      <c r="L237" s="83"/>
    </row>
    <row r="238" spans="1:12" x14ac:dyDescent="0.25">
      <c r="A238" s="47">
        <v>237</v>
      </c>
      <c r="B238" s="48" t="s">
        <v>23295</v>
      </c>
      <c r="C238" s="47" t="s">
        <v>78</v>
      </c>
      <c r="D238" s="47" t="s">
        <v>23296</v>
      </c>
      <c r="E238" s="5">
        <v>43255</v>
      </c>
      <c r="F238" s="5">
        <v>43255</v>
      </c>
      <c r="G238" s="83"/>
      <c r="H238" s="83"/>
      <c r="I238" s="83"/>
      <c r="J238" s="83"/>
      <c r="K238" s="83"/>
      <c r="L238" s="83"/>
    </row>
    <row r="239" spans="1:12" ht="75" x14ac:dyDescent="0.25">
      <c r="A239" s="47">
        <v>238</v>
      </c>
      <c r="B239" s="48" t="s">
        <v>23297</v>
      </c>
      <c r="C239" s="47" t="s">
        <v>78</v>
      </c>
      <c r="D239" s="47" t="s">
        <v>12</v>
      </c>
      <c r="E239" s="5">
        <v>43255</v>
      </c>
      <c r="F239" s="5">
        <v>43255</v>
      </c>
      <c r="G239" s="83"/>
      <c r="H239" s="83"/>
      <c r="I239" s="83"/>
      <c r="J239" s="83"/>
      <c r="K239" s="83"/>
      <c r="L239" s="83"/>
    </row>
    <row r="240" spans="1:12" ht="90" x14ac:dyDescent="0.25">
      <c r="A240" s="47">
        <v>239</v>
      </c>
      <c r="B240" s="81" t="s">
        <v>23298</v>
      </c>
      <c r="C240" s="47" t="s">
        <v>11</v>
      </c>
      <c r="D240" s="47" t="s">
        <v>23299</v>
      </c>
      <c r="E240" s="5">
        <v>43255</v>
      </c>
      <c r="F240" s="83"/>
      <c r="G240" s="83"/>
      <c r="H240" s="83"/>
      <c r="I240" s="83"/>
      <c r="J240" s="83"/>
      <c r="K240" s="83"/>
      <c r="L240" s="83"/>
    </row>
    <row r="241" spans="1:12" ht="135" x14ac:dyDescent="0.25">
      <c r="A241" s="47">
        <v>240</v>
      </c>
      <c r="B241" s="81" t="s">
        <v>23300</v>
      </c>
      <c r="C241" s="47" t="s">
        <v>11</v>
      </c>
      <c r="D241" s="47" t="s">
        <v>23299</v>
      </c>
      <c r="E241" s="5">
        <v>43255</v>
      </c>
      <c r="F241" s="83"/>
      <c r="G241" s="83"/>
      <c r="H241" s="83"/>
      <c r="I241" s="83"/>
      <c r="J241" s="83"/>
      <c r="K241" s="83"/>
      <c r="L241" s="83"/>
    </row>
  </sheetData>
  <mergeCells count="1">
    <mergeCell ref="C54:L5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7"/>
  <sheetViews>
    <sheetView topLeftCell="B1" workbookViewId="0">
      <selection activeCell="H6" sqref="H6"/>
    </sheetView>
  </sheetViews>
  <sheetFormatPr defaultRowHeight="15" x14ac:dyDescent="0.25"/>
  <cols>
    <col min="1" max="1" width="3.5703125" customWidth="1"/>
    <col min="2" max="2" width="18.42578125" bestFit="1" customWidth="1"/>
    <col min="3" max="3" width="11.7109375" bestFit="1" customWidth="1"/>
    <col min="4" max="4" width="2.140625" customWidth="1"/>
    <col min="5" max="5" width="24.42578125" bestFit="1" customWidth="1"/>
    <col min="6" max="6" width="14.28515625" bestFit="1" customWidth="1"/>
    <col min="7" max="7" width="3.85546875" customWidth="1"/>
    <col min="8" max="8" width="27.140625" bestFit="1" customWidth="1"/>
    <col min="9" max="9" width="13.85546875" customWidth="1"/>
  </cols>
  <sheetData>
    <row r="1" spans="2:12" ht="15.75" thickBot="1" x14ac:dyDescent="0.3">
      <c r="B1" s="749" t="s">
        <v>9367</v>
      </c>
      <c r="C1" s="750"/>
      <c r="E1" s="749" t="s">
        <v>9368</v>
      </c>
      <c r="F1" s="750"/>
      <c r="H1" s="749" t="s">
        <v>9740</v>
      </c>
      <c r="I1" s="750"/>
      <c r="K1" s="751" t="s">
        <v>10549</v>
      </c>
      <c r="L1" s="751"/>
    </row>
    <row r="4" spans="2:12" x14ac:dyDescent="0.25">
      <c r="B4" s="565" t="s">
        <v>9114</v>
      </c>
      <c r="C4" t="s">
        <v>9363</v>
      </c>
      <c r="E4" s="565" t="s">
        <v>9114</v>
      </c>
      <c r="F4" t="s">
        <v>9364</v>
      </c>
      <c r="H4" s="565" t="s">
        <v>9114</v>
      </c>
      <c r="I4" t="s">
        <v>10541</v>
      </c>
      <c r="K4" s="740" t="s">
        <v>10550</v>
      </c>
    </row>
    <row r="5" spans="2:12" x14ac:dyDescent="0.25">
      <c r="B5" s="566" t="s">
        <v>713</v>
      </c>
      <c r="C5" s="43">
        <v>12</v>
      </c>
      <c r="E5" s="566" t="s">
        <v>9291</v>
      </c>
      <c r="F5" s="43">
        <v>4</v>
      </c>
      <c r="H5" s="566" t="s">
        <v>93</v>
      </c>
      <c r="I5" s="43">
        <v>124</v>
      </c>
      <c r="K5" s="740" t="s">
        <v>10551</v>
      </c>
    </row>
    <row r="6" spans="2:12" x14ac:dyDescent="0.25">
      <c r="B6" s="566" t="s">
        <v>9</v>
      </c>
      <c r="C6" s="43">
        <v>161</v>
      </c>
      <c r="E6" s="566" t="s">
        <v>9095</v>
      </c>
      <c r="F6" s="43">
        <v>3</v>
      </c>
      <c r="H6" s="566" t="s">
        <v>10040</v>
      </c>
      <c r="I6" s="43">
        <v>9</v>
      </c>
      <c r="K6" s="740" t="s">
        <v>10552</v>
      </c>
    </row>
    <row r="7" spans="2:12" x14ac:dyDescent="0.25">
      <c r="B7" s="566" t="s">
        <v>9344</v>
      </c>
      <c r="C7" s="43">
        <v>1</v>
      </c>
      <c r="E7" s="566" t="s">
        <v>9290</v>
      </c>
      <c r="F7" s="43">
        <v>14</v>
      </c>
      <c r="H7" s="566" t="s">
        <v>9749</v>
      </c>
      <c r="I7" s="43">
        <v>22</v>
      </c>
      <c r="K7" s="740" t="s">
        <v>10553</v>
      </c>
    </row>
    <row r="8" spans="2:12" x14ac:dyDescent="0.25">
      <c r="B8" s="566" t="s">
        <v>78</v>
      </c>
      <c r="C8" s="43">
        <v>22</v>
      </c>
      <c r="E8" s="566" t="s">
        <v>822</v>
      </c>
      <c r="F8" s="43">
        <v>1</v>
      </c>
      <c r="H8" s="566" t="s">
        <v>10338</v>
      </c>
      <c r="I8" s="43">
        <v>6</v>
      </c>
      <c r="K8" s="740" t="s">
        <v>10554</v>
      </c>
    </row>
    <row r="9" spans="2:12" x14ac:dyDescent="0.25">
      <c r="B9" s="566" t="s">
        <v>11</v>
      </c>
      <c r="C9" s="43">
        <v>31</v>
      </c>
      <c r="E9" s="566" t="s">
        <v>9050</v>
      </c>
      <c r="F9" s="43">
        <v>13</v>
      </c>
      <c r="H9" s="566" t="s">
        <v>8642</v>
      </c>
      <c r="I9" s="43">
        <v>42</v>
      </c>
      <c r="K9" s="740" t="s">
        <v>10555</v>
      </c>
    </row>
    <row r="10" spans="2:12" x14ac:dyDescent="0.25">
      <c r="B10" s="566" t="s">
        <v>9115</v>
      </c>
      <c r="C10" s="43">
        <v>1</v>
      </c>
      <c r="E10" s="566" t="s">
        <v>9288</v>
      </c>
      <c r="F10" s="43">
        <v>1</v>
      </c>
      <c r="H10" s="566" t="s">
        <v>11</v>
      </c>
      <c r="I10" s="43">
        <v>3</v>
      </c>
      <c r="K10" s="740" t="s">
        <v>10563</v>
      </c>
    </row>
    <row r="11" spans="2:12" x14ac:dyDescent="0.25">
      <c r="B11" s="566" t="s">
        <v>9116</v>
      </c>
      <c r="C11" s="43">
        <v>228</v>
      </c>
      <c r="E11" s="566" t="s">
        <v>8568</v>
      </c>
      <c r="F11" s="43">
        <v>2</v>
      </c>
      <c r="H11" s="566" t="s">
        <v>10298</v>
      </c>
      <c r="I11" s="43">
        <v>65</v>
      </c>
      <c r="K11" s="740" t="s">
        <v>10556</v>
      </c>
    </row>
    <row r="12" spans="2:12" x14ac:dyDescent="0.25">
      <c r="E12" s="566" t="s">
        <v>9137</v>
      </c>
      <c r="F12" s="43">
        <v>2</v>
      </c>
      <c r="H12" s="566" t="s">
        <v>10461</v>
      </c>
      <c r="I12" s="43">
        <v>22</v>
      </c>
      <c r="K12" s="740" t="s">
        <v>10557</v>
      </c>
    </row>
    <row r="13" spans="2:12" x14ac:dyDescent="0.25">
      <c r="E13" s="566" t="s">
        <v>11</v>
      </c>
      <c r="F13" s="43">
        <v>56</v>
      </c>
      <c r="H13" s="566" t="s">
        <v>9115</v>
      </c>
      <c r="I13" s="43"/>
      <c r="K13" s="740" t="s">
        <v>10558</v>
      </c>
    </row>
    <row r="14" spans="2:12" x14ac:dyDescent="0.25">
      <c r="E14" s="566" t="s">
        <v>8951</v>
      </c>
      <c r="F14" s="43">
        <v>26</v>
      </c>
      <c r="H14" s="566" t="s">
        <v>9116</v>
      </c>
      <c r="I14" s="43">
        <v>293</v>
      </c>
      <c r="K14" s="741" t="s">
        <v>10564</v>
      </c>
    </row>
    <row r="15" spans="2:12" x14ac:dyDescent="0.25">
      <c r="E15" s="566" t="s">
        <v>9289</v>
      </c>
      <c r="F15" s="43">
        <v>8</v>
      </c>
    </row>
    <row r="16" spans="2:12" x14ac:dyDescent="0.25">
      <c r="E16" s="566" t="s">
        <v>9668</v>
      </c>
      <c r="F16" s="43">
        <v>1</v>
      </c>
    </row>
    <row r="17" spans="5:6" x14ac:dyDescent="0.25">
      <c r="E17" s="566" t="s">
        <v>9116</v>
      </c>
      <c r="F17" s="43">
        <v>131</v>
      </c>
    </row>
  </sheetData>
  <mergeCells count="4">
    <mergeCell ref="B1:C1"/>
    <mergeCell ref="E1:F1"/>
    <mergeCell ref="H1:I1"/>
    <mergeCell ref="K1:L1"/>
  </mergeCells>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677"/>
  <sheetViews>
    <sheetView workbookViewId="0">
      <pane xSplit="8" ySplit="1" topLeftCell="K65" activePane="bottomRight" state="frozen"/>
      <selection pane="topRight" activeCell="I1" sqref="I1"/>
      <selection pane="bottomLeft" activeCell="A2" sqref="A2"/>
      <selection pane="bottomRight" activeCell="K200" sqref="K200"/>
    </sheetView>
  </sheetViews>
  <sheetFormatPr defaultColWidth="24.28515625" defaultRowHeight="15" x14ac:dyDescent="0.25"/>
  <cols>
    <col min="1" max="1" width="10.5703125" style="82" bestFit="1" customWidth="1"/>
    <col min="2" max="2" width="24.140625" style="82" bestFit="1" customWidth="1"/>
    <col min="3" max="3" width="36.42578125" style="82" customWidth="1"/>
    <col min="4" max="4" width="11.85546875" style="739" hidden="1" customWidth="1"/>
    <col min="5" max="5" width="20.7109375" style="82" hidden="1" customWidth="1"/>
    <col min="6" max="6" width="66.28515625" style="736" customWidth="1"/>
    <col min="7" max="7" width="0" style="82" hidden="1" customWidth="1"/>
    <col min="8" max="8" width="31.7109375" style="82" hidden="1" customWidth="1"/>
    <col min="9" max="9" width="31.42578125" style="82" bestFit="1" customWidth="1"/>
    <col min="10" max="11" width="24.28515625" style="82"/>
    <col min="12" max="17" width="24.28515625" style="737"/>
    <col min="18" max="18" width="24.28515625" style="738"/>
    <col min="19" max="23" width="24.28515625" style="737"/>
    <col min="24" max="16384" width="24.28515625" style="82"/>
  </cols>
  <sheetData>
    <row r="1" spans="1:26" ht="25.5" x14ac:dyDescent="0.25">
      <c r="A1" s="664" t="s">
        <v>62</v>
      </c>
      <c r="B1" s="665" t="s">
        <v>9731</v>
      </c>
      <c r="C1" s="665" t="s">
        <v>9732</v>
      </c>
      <c r="D1" s="665" t="s">
        <v>9733</v>
      </c>
      <c r="E1" s="666" t="s">
        <v>9734</v>
      </c>
      <c r="F1" s="667" t="s">
        <v>9735</v>
      </c>
      <c r="G1" s="666" t="s">
        <v>9736</v>
      </c>
      <c r="H1" s="666" t="s">
        <v>9737</v>
      </c>
      <c r="I1" s="666" t="s">
        <v>9738</v>
      </c>
      <c r="J1" s="666" t="s">
        <v>9739</v>
      </c>
      <c r="K1" s="666" t="s">
        <v>9740</v>
      </c>
      <c r="L1" s="668" t="s">
        <v>9741</v>
      </c>
      <c r="M1" s="668" t="s">
        <v>4</v>
      </c>
      <c r="N1" s="668" t="s">
        <v>9742</v>
      </c>
      <c r="O1" s="668" t="s">
        <v>4</v>
      </c>
      <c r="P1" s="668" t="s">
        <v>9743</v>
      </c>
      <c r="Q1" s="668" t="s">
        <v>4</v>
      </c>
      <c r="R1" s="669" t="s">
        <v>9744</v>
      </c>
      <c r="S1" s="668" t="s">
        <v>4</v>
      </c>
      <c r="T1" s="668" t="s">
        <v>1136</v>
      </c>
      <c r="U1" s="668" t="s">
        <v>4</v>
      </c>
      <c r="V1" s="668" t="s">
        <v>9745</v>
      </c>
      <c r="W1" s="668" t="s">
        <v>4</v>
      </c>
      <c r="X1" s="668" t="s">
        <v>9746</v>
      </c>
      <c r="Y1" s="668" t="s">
        <v>4</v>
      </c>
      <c r="Z1" s="668" t="s">
        <v>1043</v>
      </c>
    </row>
    <row r="2" spans="1:26" ht="25.5" x14ac:dyDescent="0.25">
      <c r="A2" s="670" t="s">
        <v>9747</v>
      </c>
      <c r="B2" s="671" t="s">
        <v>9748</v>
      </c>
      <c r="C2" s="671"/>
      <c r="D2" s="671"/>
      <c r="E2" s="671"/>
      <c r="F2" s="672"/>
      <c r="G2" s="671"/>
      <c r="H2" s="83"/>
      <c r="I2" s="83"/>
      <c r="J2" s="83"/>
      <c r="K2" s="83" t="s">
        <v>9749</v>
      </c>
      <c r="L2" s="673"/>
      <c r="M2" s="673"/>
      <c r="N2" s="673"/>
      <c r="O2" s="673"/>
      <c r="P2" s="673"/>
      <c r="Q2" s="673"/>
      <c r="R2" s="674"/>
      <c r="S2" s="673"/>
      <c r="T2" s="673"/>
      <c r="U2" s="673"/>
      <c r="V2" s="673"/>
      <c r="W2" s="673"/>
      <c r="X2" s="83"/>
      <c r="Y2" s="83"/>
      <c r="Z2" s="83"/>
    </row>
    <row r="3" spans="1:26" ht="25.5" x14ac:dyDescent="0.25">
      <c r="A3" s="675" t="s">
        <v>9750</v>
      </c>
      <c r="B3" s="676" t="s">
        <v>9751</v>
      </c>
      <c r="C3" s="676"/>
      <c r="D3" s="677"/>
      <c r="E3" s="677"/>
      <c r="F3" s="678"/>
      <c r="G3" s="677"/>
      <c r="H3" s="83"/>
      <c r="I3" s="83"/>
      <c r="J3" s="83"/>
      <c r="K3" s="83" t="s">
        <v>9749</v>
      </c>
      <c r="L3" s="673"/>
      <c r="M3" s="673"/>
      <c r="N3" s="673"/>
      <c r="O3" s="673"/>
      <c r="P3" s="673"/>
      <c r="Q3" s="673"/>
      <c r="R3" s="674"/>
      <c r="S3" s="673"/>
      <c r="T3" s="673"/>
      <c r="U3" s="673"/>
      <c r="V3" s="673"/>
      <c r="W3" s="673"/>
      <c r="X3" s="83"/>
      <c r="Y3" s="83"/>
      <c r="Z3" s="83"/>
    </row>
    <row r="4" spans="1:26" ht="165.75" x14ac:dyDescent="0.25">
      <c r="A4" s="679">
        <v>1</v>
      </c>
      <c r="B4" s="680" t="s">
        <v>9752</v>
      </c>
      <c r="C4" s="648" t="s">
        <v>9753</v>
      </c>
      <c r="D4" s="681" t="s">
        <v>9754</v>
      </c>
      <c r="E4" s="681" t="s">
        <v>9755</v>
      </c>
      <c r="F4" s="682" t="s">
        <v>9756</v>
      </c>
      <c r="G4" s="648" t="str">
        <f t="shared" ref="G4:G67" si="0">IF(OR(E4="WA",E4="CU"),IF((LEN(F4)&lt;30),"Incomplete","OK"), IF(ISBLANK(E4),"Incomplete","OK"))</f>
        <v>OK</v>
      </c>
      <c r="H4" s="83"/>
      <c r="I4" s="83"/>
      <c r="J4" s="83"/>
      <c r="K4" s="83" t="s">
        <v>93</v>
      </c>
      <c r="L4" s="673" t="s">
        <v>9757</v>
      </c>
      <c r="M4" s="673" t="s">
        <v>9758</v>
      </c>
      <c r="N4" s="673"/>
      <c r="O4" s="673"/>
      <c r="P4" s="673"/>
      <c r="Q4" s="673"/>
      <c r="R4" s="674"/>
      <c r="S4" s="673"/>
      <c r="T4" s="673"/>
      <c r="U4" s="673"/>
      <c r="V4" s="673"/>
      <c r="W4" s="673"/>
      <c r="X4" s="83"/>
      <c r="Y4" s="83"/>
      <c r="Z4" s="83"/>
    </row>
    <row r="5" spans="1:26" ht="135" x14ac:dyDescent="0.25">
      <c r="A5" s="679">
        <f>A4+1</f>
        <v>2</v>
      </c>
      <c r="B5" s="680" t="s">
        <v>9752</v>
      </c>
      <c r="C5" s="648" t="s">
        <v>9759</v>
      </c>
      <c r="D5" s="681" t="s">
        <v>9754</v>
      </c>
      <c r="E5" s="681" t="s">
        <v>9755</v>
      </c>
      <c r="F5" s="683" t="s">
        <v>9760</v>
      </c>
      <c r="G5" s="648" t="str">
        <f t="shared" si="0"/>
        <v>OK</v>
      </c>
      <c r="H5" s="83"/>
      <c r="I5" s="83"/>
      <c r="J5" s="83"/>
      <c r="K5" s="83" t="s">
        <v>93</v>
      </c>
      <c r="L5" s="673" t="s">
        <v>9761</v>
      </c>
      <c r="M5" s="673" t="s">
        <v>9762</v>
      </c>
      <c r="N5" s="673" t="s">
        <v>9763</v>
      </c>
      <c r="O5" s="673" t="s">
        <v>9764</v>
      </c>
      <c r="P5" s="673"/>
      <c r="Q5" s="673"/>
      <c r="R5" s="674"/>
      <c r="S5" s="673"/>
      <c r="T5" s="673"/>
      <c r="U5" s="673"/>
      <c r="V5" s="673"/>
      <c r="W5" s="673"/>
      <c r="X5" s="83"/>
      <c r="Y5" s="83"/>
      <c r="Z5" s="83"/>
    </row>
    <row r="6" spans="1:26" ht="120" x14ac:dyDescent="0.25">
      <c r="A6" s="679">
        <f t="shared" ref="A6:A29" si="1">A5+1</f>
        <v>3</v>
      </c>
      <c r="B6" s="680" t="s">
        <v>9752</v>
      </c>
      <c r="C6" s="648" t="s">
        <v>9765</v>
      </c>
      <c r="D6" s="681" t="s">
        <v>9754</v>
      </c>
      <c r="E6" s="681" t="s">
        <v>9755</v>
      </c>
      <c r="F6" s="683" t="s">
        <v>9766</v>
      </c>
      <c r="G6" s="648" t="str">
        <f t="shared" si="0"/>
        <v>OK</v>
      </c>
      <c r="H6" s="83"/>
      <c r="I6" s="83"/>
      <c r="J6" s="83"/>
      <c r="K6" s="83" t="s">
        <v>93</v>
      </c>
      <c r="L6" s="673" t="s">
        <v>9767</v>
      </c>
      <c r="M6" s="673" t="s">
        <v>9768</v>
      </c>
      <c r="N6" s="673"/>
      <c r="O6" s="673"/>
      <c r="P6" s="673"/>
      <c r="Q6" s="673"/>
      <c r="R6" s="674"/>
      <c r="S6" s="673"/>
      <c r="T6" s="673"/>
      <c r="U6" s="673"/>
      <c r="V6" s="673"/>
      <c r="W6" s="673"/>
      <c r="X6" s="83"/>
      <c r="Y6" s="83"/>
      <c r="Z6" s="83"/>
    </row>
    <row r="7" spans="1:26" ht="90" x14ac:dyDescent="0.25">
      <c r="A7" s="679">
        <f t="shared" si="1"/>
        <v>4</v>
      </c>
      <c r="B7" s="680" t="s">
        <v>9752</v>
      </c>
      <c r="C7" s="648" t="s">
        <v>9769</v>
      </c>
      <c r="D7" s="681" t="s">
        <v>9754</v>
      </c>
      <c r="E7" s="681" t="s">
        <v>9755</v>
      </c>
      <c r="F7" s="683" t="s">
        <v>9770</v>
      </c>
      <c r="G7" s="648" t="str">
        <f t="shared" si="0"/>
        <v>OK</v>
      </c>
      <c r="H7" s="83"/>
      <c r="I7" s="83"/>
      <c r="J7" s="83"/>
      <c r="K7" s="83" t="s">
        <v>93</v>
      </c>
      <c r="L7" s="673" t="s">
        <v>9767</v>
      </c>
      <c r="M7" s="673" t="s">
        <v>9771</v>
      </c>
      <c r="N7" s="673"/>
      <c r="O7" s="673"/>
      <c r="P7" s="673"/>
      <c r="Q7" s="673"/>
      <c r="R7" s="674"/>
      <c r="S7" s="673"/>
      <c r="T7" s="673"/>
      <c r="U7" s="673"/>
      <c r="V7" s="673"/>
      <c r="W7" s="673"/>
      <c r="X7" s="83"/>
      <c r="Y7" s="83"/>
      <c r="Z7" s="83"/>
    </row>
    <row r="8" spans="1:26" ht="229.5" x14ac:dyDescent="0.25">
      <c r="A8" s="679">
        <f t="shared" si="1"/>
        <v>5</v>
      </c>
      <c r="B8" s="680" t="s">
        <v>9752</v>
      </c>
      <c r="C8" s="648" t="s">
        <v>9772</v>
      </c>
      <c r="D8" s="681" t="s">
        <v>9754</v>
      </c>
      <c r="E8" s="681" t="s">
        <v>9755</v>
      </c>
      <c r="F8" s="683" t="s">
        <v>9773</v>
      </c>
      <c r="G8" s="648" t="str">
        <f t="shared" si="0"/>
        <v>OK</v>
      </c>
      <c r="H8" s="83"/>
      <c r="I8" s="83"/>
      <c r="J8" s="83"/>
      <c r="K8" s="83" t="s">
        <v>93</v>
      </c>
      <c r="L8" s="673" t="s">
        <v>9767</v>
      </c>
      <c r="M8" s="673" t="s">
        <v>9774</v>
      </c>
      <c r="N8" s="673" t="s">
        <v>9775</v>
      </c>
      <c r="O8" s="673" t="s">
        <v>9776</v>
      </c>
      <c r="P8" s="673"/>
      <c r="Q8" s="673"/>
      <c r="R8" s="674"/>
      <c r="S8" s="673"/>
      <c r="T8" s="673"/>
      <c r="U8" s="673"/>
      <c r="V8" s="673"/>
      <c r="W8" s="673"/>
      <c r="X8" s="83"/>
      <c r="Y8" s="83"/>
      <c r="Z8" s="83" t="s">
        <v>9777</v>
      </c>
    </row>
    <row r="9" spans="1:26" ht="105" x14ac:dyDescent="0.25">
      <c r="A9" s="679">
        <f t="shared" si="1"/>
        <v>6</v>
      </c>
      <c r="B9" s="680" t="s">
        <v>9752</v>
      </c>
      <c r="C9" s="648" t="s">
        <v>9778</v>
      </c>
      <c r="D9" s="681" t="s">
        <v>9779</v>
      </c>
      <c r="E9" s="681" t="s">
        <v>9755</v>
      </c>
      <c r="F9" s="683" t="s">
        <v>9780</v>
      </c>
      <c r="G9" s="648" t="str">
        <f t="shared" si="0"/>
        <v>OK</v>
      </c>
      <c r="H9" s="83"/>
      <c r="I9" s="83"/>
      <c r="J9" s="83"/>
      <c r="K9" s="83" t="s">
        <v>93</v>
      </c>
      <c r="L9" s="673" t="s">
        <v>9781</v>
      </c>
      <c r="M9" s="673" t="s">
        <v>9782</v>
      </c>
      <c r="N9" s="673"/>
      <c r="O9" s="673"/>
      <c r="P9" s="673"/>
      <c r="Q9" s="673"/>
      <c r="R9" s="674"/>
      <c r="S9" s="673"/>
      <c r="T9" s="673"/>
      <c r="U9" s="673"/>
      <c r="V9" s="673"/>
      <c r="W9" s="673"/>
      <c r="X9" s="83"/>
      <c r="Y9" s="83"/>
      <c r="Z9" s="83"/>
    </row>
    <row r="10" spans="1:26" ht="242.25" x14ac:dyDescent="0.25">
      <c r="A10" s="679">
        <f t="shared" si="1"/>
        <v>7</v>
      </c>
      <c r="B10" s="680" t="s">
        <v>9752</v>
      </c>
      <c r="C10" s="648" t="s">
        <v>9783</v>
      </c>
      <c r="D10" s="681" t="s">
        <v>9754</v>
      </c>
      <c r="E10" s="681" t="s">
        <v>9755</v>
      </c>
      <c r="F10" s="683" t="s">
        <v>9784</v>
      </c>
      <c r="G10" s="648" t="str">
        <f t="shared" si="0"/>
        <v>OK</v>
      </c>
      <c r="H10" s="83"/>
      <c r="I10" s="83"/>
      <c r="J10" s="83"/>
      <c r="K10" s="83" t="s">
        <v>93</v>
      </c>
      <c r="L10" s="673" t="s">
        <v>9767</v>
      </c>
      <c r="M10" s="673" t="s">
        <v>9785</v>
      </c>
      <c r="N10" s="673"/>
      <c r="O10" s="673"/>
      <c r="P10" s="673"/>
      <c r="Q10" s="673"/>
      <c r="R10" s="674"/>
      <c r="S10" s="673"/>
      <c r="T10" s="673"/>
      <c r="U10" s="673"/>
      <c r="V10" s="673"/>
      <c r="W10" s="673"/>
      <c r="X10" s="83"/>
      <c r="Y10" s="83"/>
      <c r="Z10" s="83"/>
    </row>
    <row r="11" spans="1:26" ht="153" x14ac:dyDescent="0.25">
      <c r="A11" s="679">
        <f t="shared" si="1"/>
        <v>8</v>
      </c>
      <c r="B11" s="680" t="s">
        <v>9752</v>
      </c>
      <c r="C11" s="648" t="s">
        <v>9786</v>
      </c>
      <c r="D11" s="681" t="s">
        <v>9754</v>
      </c>
      <c r="E11" s="681" t="s">
        <v>9755</v>
      </c>
      <c r="F11" s="683" t="s">
        <v>9787</v>
      </c>
      <c r="G11" s="648" t="str">
        <f t="shared" si="0"/>
        <v>OK</v>
      </c>
      <c r="H11" s="83"/>
      <c r="I11" s="83"/>
      <c r="J11" s="83"/>
      <c r="K11" s="83" t="s">
        <v>93</v>
      </c>
      <c r="L11" s="673" t="s">
        <v>9761</v>
      </c>
      <c r="M11" s="673" t="s">
        <v>9788</v>
      </c>
      <c r="N11" s="673"/>
      <c r="O11" s="673"/>
      <c r="P11" s="673"/>
      <c r="Q11" s="673"/>
      <c r="R11" s="674"/>
      <c r="S11" s="673"/>
      <c r="T11" s="673"/>
      <c r="U11" s="673"/>
      <c r="V11" s="673"/>
      <c r="W11" s="673"/>
      <c r="X11" s="83"/>
      <c r="Y11" s="83"/>
      <c r="Z11" s="83"/>
    </row>
    <row r="12" spans="1:26" ht="153" x14ac:dyDescent="0.25">
      <c r="A12" s="679">
        <f t="shared" si="1"/>
        <v>9</v>
      </c>
      <c r="B12" s="680" t="s">
        <v>9752</v>
      </c>
      <c r="C12" s="648" t="s">
        <v>9789</v>
      </c>
      <c r="D12" s="681" t="s">
        <v>9754</v>
      </c>
      <c r="E12" s="681" t="s">
        <v>9755</v>
      </c>
      <c r="F12" s="683" t="s">
        <v>9790</v>
      </c>
      <c r="G12" s="648" t="str">
        <f t="shared" si="0"/>
        <v>OK</v>
      </c>
      <c r="H12" s="83"/>
      <c r="I12" s="83"/>
      <c r="J12" s="83"/>
      <c r="K12" s="83" t="s">
        <v>93</v>
      </c>
      <c r="L12" s="673" t="s">
        <v>9761</v>
      </c>
      <c r="M12" s="673" t="s">
        <v>9788</v>
      </c>
      <c r="N12" s="673"/>
      <c r="O12" s="673"/>
      <c r="P12" s="673"/>
      <c r="Q12" s="673"/>
      <c r="R12" s="674"/>
      <c r="S12" s="673"/>
      <c r="T12" s="673"/>
      <c r="U12" s="673"/>
      <c r="V12" s="673"/>
      <c r="W12" s="673"/>
      <c r="X12" s="83"/>
      <c r="Y12" s="83"/>
      <c r="Z12" s="83" t="s">
        <v>9791</v>
      </c>
    </row>
    <row r="13" spans="1:26" ht="178.5" x14ac:dyDescent="0.25">
      <c r="A13" s="679">
        <f t="shared" si="1"/>
        <v>10</v>
      </c>
      <c r="B13" s="680" t="s">
        <v>9752</v>
      </c>
      <c r="C13" s="648" t="s">
        <v>9792</v>
      </c>
      <c r="D13" s="681" t="s">
        <v>9754</v>
      </c>
      <c r="E13" s="681" t="s">
        <v>9755</v>
      </c>
      <c r="F13" s="683" t="s">
        <v>9793</v>
      </c>
      <c r="G13" s="648" t="str">
        <f t="shared" si="0"/>
        <v>OK</v>
      </c>
      <c r="H13" s="83"/>
      <c r="I13" s="83"/>
      <c r="J13" s="83"/>
      <c r="K13" s="83" t="s">
        <v>93</v>
      </c>
      <c r="L13" s="673" t="s">
        <v>9761</v>
      </c>
      <c r="M13" s="673" t="s">
        <v>9788</v>
      </c>
      <c r="N13" s="673"/>
      <c r="O13" s="673"/>
      <c r="P13" s="673"/>
      <c r="Q13" s="673"/>
      <c r="R13" s="674"/>
      <c r="S13" s="673"/>
      <c r="T13" s="673"/>
      <c r="U13" s="673"/>
      <c r="V13" s="673"/>
      <c r="W13" s="673"/>
      <c r="X13" s="83"/>
      <c r="Y13" s="83"/>
      <c r="Z13" s="83"/>
    </row>
    <row r="14" spans="1:26" ht="255" x14ac:dyDescent="0.25">
      <c r="A14" s="679">
        <f t="shared" si="1"/>
        <v>11</v>
      </c>
      <c r="B14" s="680" t="s">
        <v>9752</v>
      </c>
      <c r="C14" s="648" t="s">
        <v>9794</v>
      </c>
      <c r="D14" s="681" t="s">
        <v>9754</v>
      </c>
      <c r="E14" s="681" t="s">
        <v>9755</v>
      </c>
      <c r="F14" s="683" t="s">
        <v>9795</v>
      </c>
      <c r="G14" s="648" t="str">
        <f t="shared" si="0"/>
        <v>OK</v>
      </c>
      <c r="H14" s="83"/>
      <c r="I14" s="83"/>
      <c r="J14" s="83"/>
      <c r="K14" s="83" t="s">
        <v>93</v>
      </c>
      <c r="L14" s="673" t="s">
        <v>9796</v>
      </c>
      <c r="M14" s="673" t="s">
        <v>9797</v>
      </c>
      <c r="N14" s="673"/>
      <c r="O14" s="673"/>
      <c r="P14" s="673"/>
      <c r="Q14" s="673"/>
      <c r="R14" s="674"/>
      <c r="S14" s="673"/>
      <c r="T14" s="673"/>
      <c r="U14" s="673"/>
      <c r="V14" s="673"/>
      <c r="W14" s="673"/>
      <c r="X14" s="83"/>
      <c r="Y14" s="83"/>
      <c r="Z14" s="83" t="s">
        <v>9798</v>
      </c>
    </row>
    <row r="15" spans="1:26" ht="165.75" x14ac:dyDescent="0.25">
      <c r="A15" s="679">
        <f t="shared" si="1"/>
        <v>12</v>
      </c>
      <c r="B15" s="680" t="s">
        <v>9752</v>
      </c>
      <c r="C15" s="648" t="s">
        <v>9799</v>
      </c>
      <c r="D15" s="681" t="s">
        <v>9754</v>
      </c>
      <c r="E15" s="681" t="s">
        <v>9755</v>
      </c>
      <c r="F15" s="683" t="s">
        <v>9800</v>
      </c>
      <c r="G15" s="648" t="str">
        <f t="shared" si="0"/>
        <v>OK</v>
      </c>
      <c r="H15" s="684" t="s">
        <v>9801</v>
      </c>
      <c r="I15" s="685" t="s">
        <v>9802</v>
      </c>
      <c r="J15" s="83"/>
      <c r="K15" s="83" t="s">
        <v>93</v>
      </c>
      <c r="L15" s="673" t="s">
        <v>9803</v>
      </c>
      <c r="M15" s="673" t="s">
        <v>9804</v>
      </c>
      <c r="N15" s="673"/>
      <c r="O15" s="673"/>
      <c r="P15" s="673"/>
      <c r="Q15" s="673"/>
      <c r="R15" s="674"/>
      <c r="S15" s="673"/>
      <c r="T15" s="673"/>
      <c r="U15" s="673"/>
      <c r="V15" s="673"/>
      <c r="W15" s="673"/>
      <c r="X15" s="83"/>
      <c r="Y15" s="83"/>
      <c r="Z15" s="83" t="s">
        <v>9805</v>
      </c>
    </row>
    <row r="16" spans="1:26" ht="75" x14ac:dyDescent="0.25">
      <c r="A16" s="679">
        <f t="shared" si="1"/>
        <v>13</v>
      </c>
      <c r="B16" s="680" t="s">
        <v>9752</v>
      </c>
      <c r="C16" s="648" t="s">
        <v>9806</v>
      </c>
      <c r="D16" s="681" t="s">
        <v>9754</v>
      </c>
      <c r="E16" s="681" t="s">
        <v>9755</v>
      </c>
      <c r="F16" s="683" t="s">
        <v>9807</v>
      </c>
      <c r="G16" s="648" t="str">
        <f t="shared" si="0"/>
        <v>OK</v>
      </c>
      <c r="H16" s="83"/>
      <c r="I16" s="83"/>
      <c r="J16" s="83"/>
      <c r="K16" s="83" t="s">
        <v>93</v>
      </c>
      <c r="L16" s="673" t="s">
        <v>9767</v>
      </c>
      <c r="M16" s="673" t="s">
        <v>9808</v>
      </c>
      <c r="N16" s="673"/>
      <c r="O16" s="673"/>
      <c r="P16" s="673"/>
      <c r="Q16" s="673"/>
      <c r="R16" s="674"/>
      <c r="S16" s="673"/>
      <c r="T16" s="673"/>
      <c r="U16" s="673"/>
      <c r="V16" s="673"/>
      <c r="W16" s="673"/>
      <c r="X16" s="83"/>
      <c r="Y16" s="83"/>
      <c r="Z16" s="83" t="s">
        <v>9809</v>
      </c>
    </row>
    <row r="17" spans="1:26" ht="135" x14ac:dyDescent="0.25">
      <c r="A17" s="679">
        <f t="shared" si="1"/>
        <v>14</v>
      </c>
      <c r="B17" s="680" t="s">
        <v>9752</v>
      </c>
      <c r="C17" s="648" t="s">
        <v>9810</v>
      </c>
      <c r="D17" s="681" t="s">
        <v>9754</v>
      </c>
      <c r="E17" s="681" t="s">
        <v>9755</v>
      </c>
      <c r="F17" s="683" t="s">
        <v>9811</v>
      </c>
      <c r="G17" s="648" t="str">
        <f t="shared" si="0"/>
        <v>OK</v>
      </c>
      <c r="H17" s="83"/>
      <c r="I17" s="83"/>
      <c r="J17" s="83"/>
      <c r="K17" s="83" t="s">
        <v>93</v>
      </c>
      <c r="L17" s="673"/>
      <c r="M17" s="673"/>
      <c r="N17" s="673" t="s">
        <v>9812</v>
      </c>
      <c r="O17" s="673" t="s">
        <v>9813</v>
      </c>
      <c r="P17" s="673"/>
      <c r="Q17" s="673"/>
      <c r="R17" s="674"/>
      <c r="S17" s="673"/>
      <c r="T17" s="673"/>
      <c r="U17" s="673"/>
      <c r="V17" s="673"/>
      <c r="W17" s="673"/>
      <c r="X17" s="83"/>
      <c r="Y17" s="83"/>
      <c r="Z17" s="83"/>
    </row>
    <row r="18" spans="1:26" ht="140.25" x14ac:dyDescent="0.25">
      <c r="A18" s="679">
        <f t="shared" si="1"/>
        <v>15</v>
      </c>
      <c r="B18" s="680" t="s">
        <v>9752</v>
      </c>
      <c r="C18" s="648" t="s">
        <v>9814</v>
      </c>
      <c r="D18" s="681" t="s">
        <v>9754</v>
      </c>
      <c r="E18" s="681" t="s">
        <v>9755</v>
      </c>
      <c r="F18" s="683" t="s">
        <v>9815</v>
      </c>
      <c r="G18" s="648" t="str">
        <f t="shared" si="0"/>
        <v>OK</v>
      </c>
      <c r="H18" s="83"/>
      <c r="I18" s="83"/>
      <c r="J18" s="83"/>
      <c r="K18" s="83" t="s">
        <v>93</v>
      </c>
      <c r="L18" s="673"/>
      <c r="M18" s="673"/>
      <c r="N18" s="673" t="s">
        <v>9816</v>
      </c>
      <c r="O18" s="673" t="s">
        <v>9817</v>
      </c>
      <c r="P18" s="673"/>
      <c r="Q18" s="673"/>
      <c r="R18" s="674"/>
      <c r="S18" s="673"/>
      <c r="T18" s="673"/>
      <c r="U18" s="673"/>
      <c r="V18" s="673"/>
      <c r="W18" s="673"/>
      <c r="X18" s="83"/>
      <c r="Y18" s="83"/>
      <c r="Z18" s="83"/>
    </row>
    <row r="19" spans="1:26" ht="89.25" x14ac:dyDescent="0.25">
      <c r="A19" s="679">
        <f t="shared" si="1"/>
        <v>16</v>
      </c>
      <c r="B19" s="680" t="s">
        <v>9752</v>
      </c>
      <c r="C19" s="648" t="s">
        <v>9818</v>
      </c>
      <c r="D19" s="681" t="s">
        <v>9754</v>
      </c>
      <c r="E19" s="681" t="s">
        <v>9755</v>
      </c>
      <c r="F19" s="683" t="s">
        <v>9819</v>
      </c>
      <c r="G19" s="648" t="str">
        <f t="shared" si="0"/>
        <v>OK</v>
      </c>
      <c r="H19" s="83"/>
      <c r="I19" s="83"/>
      <c r="J19" s="83"/>
      <c r="K19" s="83" t="s">
        <v>93</v>
      </c>
      <c r="L19" s="673"/>
      <c r="M19" s="673"/>
      <c r="N19" s="673" t="s">
        <v>9816</v>
      </c>
      <c r="O19" s="673" t="s">
        <v>9817</v>
      </c>
      <c r="P19" s="673"/>
      <c r="Q19" s="673"/>
      <c r="R19" s="674"/>
      <c r="S19" s="673"/>
      <c r="T19" s="673"/>
      <c r="U19" s="673"/>
      <c r="V19" s="673"/>
      <c r="W19" s="673"/>
      <c r="X19" s="83"/>
      <c r="Y19" s="83"/>
      <c r="Z19" s="83"/>
    </row>
    <row r="20" spans="1:26" ht="255" x14ac:dyDescent="0.25">
      <c r="A20" s="679">
        <f t="shared" si="1"/>
        <v>17</v>
      </c>
      <c r="B20" s="680" t="s">
        <v>9752</v>
      </c>
      <c r="C20" s="648" t="s">
        <v>9820</v>
      </c>
      <c r="D20" s="681" t="s">
        <v>9754</v>
      </c>
      <c r="E20" s="681" t="s">
        <v>9755</v>
      </c>
      <c r="F20" s="683" t="s">
        <v>9821</v>
      </c>
      <c r="G20" s="648" t="str">
        <f t="shared" si="0"/>
        <v>OK</v>
      </c>
      <c r="H20" s="83"/>
      <c r="I20" s="83"/>
      <c r="J20" s="83"/>
      <c r="K20" s="83" t="s">
        <v>93</v>
      </c>
      <c r="L20" s="673"/>
      <c r="M20" s="673"/>
      <c r="N20" s="673" t="s">
        <v>9822</v>
      </c>
      <c r="O20" s="673" t="s">
        <v>9823</v>
      </c>
      <c r="P20" s="673"/>
      <c r="Q20" s="673"/>
      <c r="R20" s="674"/>
      <c r="S20" s="673"/>
      <c r="T20" s="673"/>
      <c r="U20" s="673"/>
      <c r="V20" s="673"/>
      <c r="W20" s="673"/>
      <c r="X20" s="83"/>
      <c r="Y20" s="83"/>
      <c r="Z20" s="83"/>
    </row>
    <row r="21" spans="1:26" ht="165.75" x14ac:dyDescent="0.25">
      <c r="A21" s="679">
        <f t="shared" si="1"/>
        <v>18</v>
      </c>
      <c r="B21" s="680" t="s">
        <v>9752</v>
      </c>
      <c r="C21" s="648" t="s">
        <v>9824</v>
      </c>
      <c r="D21" s="681" t="s">
        <v>9754</v>
      </c>
      <c r="E21" s="681" t="s">
        <v>9755</v>
      </c>
      <c r="F21" s="683" t="s">
        <v>9825</v>
      </c>
      <c r="G21" s="648" t="str">
        <f t="shared" si="0"/>
        <v>OK</v>
      </c>
      <c r="H21" s="684" t="s">
        <v>9826</v>
      </c>
      <c r="I21" s="685" t="s">
        <v>9827</v>
      </c>
      <c r="J21" s="83"/>
      <c r="K21" s="83" t="s">
        <v>93</v>
      </c>
      <c r="L21" s="673" t="s">
        <v>9828</v>
      </c>
      <c r="M21" s="673" t="s">
        <v>9829</v>
      </c>
      <c r="N21" s="673" t="s">
        <v>9816</v>
      </c>
      <c r="O21" s="673" t="s">
        <v>9817</v>
      </c>
      <c r="P21" s="673"/>
      <c r="Q21" s="673" t="s">
        <v>9830</v>
      </c>
      <c r="R21" s="674"/>
      <c r="S21" s="673"/>
      <c r="T21" s="673"/>
      <c r="U21" s="673"/>
      <c r="V21" s="673"/>
      <c r="W21" s="673"/>
      <c r="X21" s="83"/>
      <c r="Y21" s="83"/>
      <c r="Z21" s="83"/>
    </row>
    <row r="22" spans="1:26" ht="331.5" x14ac:dyDescent="0.25">
      <c r="A22" s="679">
        <f t="shared" si="1"/>
        <v>19</v>
      </c>
      <c r="B22" s="680" t="s">
        <v>9752</v>
      </c>
      <c r="C22" s="648" t="s">
        <v>9831</v>
      </c>
      <c r="D22" s="681" t="s">
        <v>9754</v>
      </c>
      <c r="E22" s="681" t="s">
        <v>9755</v>
      </c>
      <c r="F22" s="683" t="s">
        <v>9832</v>
      </c>
      <c r="G22" s="648" t="str">
        <f t="shared" si="0"/>
        <v>OK</v>
      </c>
      <c r="H22" s="83"/>
      <c r="I22" s="83"/>
      <c r="J22" s="83"/>
      <c r="K22" s="83" t="s">
        <v>93</v>
      </c>
      <c r="L22" s="673"/>
      <c r="M22" s="673"/>
      <c r="N22" s="673" t="s">
        <v>9812</v>
      </c>
      <c r="O22" s="673" t="s">
        <v>9833</v>
      </c>
      <c r="P22" s="673"/>
      <c r="Q22" s="673"/>
      <c r="R22" s="674"/>
      <c r="S22" s="673"/>
      <c r="T22" s="673" t="s">
        <v>9675</v>
      </c>
      <c r="U22" s="673"/>
      <c r="V22" s="673"/>
      <c r="W22" s="673"/>
      <c r="X22" s="83"/>
      <c r="Y22" s="83"/>
      <c r="Z22" s="83"/>
    </row>
    <row r="23" spans="1:26" ht="165.75" x14ac:dyDescent="0.25">
      <c r="A23" s="679">
        <f t="shared" si="1"/>
        <v>20</v>
      </c>
      <c r="B23" s="680" t="s">
        <v>9752</v>
      </c>
      <c r="C23" s="648" t="s">
        <v>9834</v>
      </c>
      <c r="D23" s="681" t="s">
        <v>9754</v>
      </c>
      <c r="E23" s="681" t="s">
        <v>9755</v>
      </c>
      <c r="F23" s="683" t="s">
        <v>9835</v>
      </c>
      <c r="G23" s="648" t="str">
        <f t="shared" si="0"/>
        <v>OK</v>
      </c>
      <c r="H23" s="83"/>
      <c r="I23" s="83"/>
      <c r="J23" s="83"/>
      <c r="K23" s="83" t="s">
        <v>93</v>
      </c>
      <c r="L23" s="673"/>
      <c r="M23" s="673"/>
      <c r="N23" s="673"/>
      <c r="O23" s="673"/>
      <c r="P23" s="673"/>
      <c r="Q23" s="673"/>
      <c r="R23" s="674"/>
      <c r="S23" s="673"/>
      <c r="T23" s="673"/>
      <c r="U23" s="673"/>
      <c r="V23" s="673"/>
      <c r="W23" s="673"/>
      <c r="X23" s="83"/>
      <c r="Y23" s="83"/>
      <c r="Z23" s="83" t="s">
        <v>9836</v>
      </c>
    </row>
    <row r="24" spans="1:26" ht="165.75" x14ac:dyDescent="0.25">
      <c r="A24" s="679">
        <f t="shared" si="1"/>
        <v>21</v>
      </c>
      <c r="B24" s="680" t="s">
        <v>9752</v>
      </c>
      <c r="C24" s="648" t="s">
        <v>917</v>
      </c>
      <c r="D24" s="681" t="s">
        <v>9754</v>
      </c>
      <c r="E24" s="681" t="s">
        <v>9755</v>
      </c>
      <c r="F24" s="683" t="s">
        <v>9837</v>
      </c>
      <c r="G24" s="648" t="str">
        <f t="shared" si="0"/>
        <v>OK</v>
      </c>
      <c r="H24" s="684" t="s">
        <v>9838</v>
      </c>
      <c r="I24" s="685" t="s">
        <v>9839</v>
      </c>
      <c r="J24" s="83"/>
      <c r="K24" s="83" t="s">
        <v>93</v>
      </c>
      <c r="L24" s="673" t="s">
        <v>9828</v>
      </c>
      <c r="M24" s="673" t="s">
        <v>9829</v>
      </c>
      <c r="N24" s="673"/>
      <c r="O24" s="673"/>
      <c r="P24" s="686" t="s">
        <v>9840</v>
      </c>
      <c r="Q24" s="673" t="s">
        <v>9841</v>
      </c>
      <c r="R24" s="674"/>
      <c r="S24" s="673"/>
      <c r="T24" s="673"/>
      <c r="U24" s="673"/>
      <c r="V24" s="673"/>
      <c r="W24" s="673"/>
      <c r="X24" s="83"/>
      <c r="Y24" s="83"/>
      <c r="Z24" s="83"/>
    </row>
    <row r="25" spans="1:26" ht="140.25" x14ac:dyDescent="0.25">
      <c r="A25" s="679">
        <f t="shared" si="1"/>
        <v>22</v>
      </c>
      <c r="B25" s="680" t="s">
        <v>9752</v>
      </c>
      <c r="C25" s="648" t="s">
        <v>9842</v>
      </c>
      <c r="D25" s="681" t="s">
        <v>9754</v>
      </c>
      <c r="E25" s="681" t="s">
        <v>9755</v>
      </c>
      <c r="F25" s="683" t="s">
        <v>9843</v>
      </c>
      <c r="G25" s="648" t="str">
        <f t="shared" si="0"/>
        <v>OK</v>
      </c>
      <c r="H25" s="83"/>
      <c r="I25" s="83"/>
      <c r="J25" s="83"/>
      <c r="K25" s="83" t="s">
        <v>93</v>
      </c>
      <c r="L25" s="673" t="s">
        <v>9828</v>
      </c>
      <c r="M25" s="673" t="s">
        <v>9829</v>
      </c>
      <c r="N25" s="673"/>
      <c r="O25" s="673"/>
      <c r="P25" s="673"/>
      <c r="Q25" s="673"/>
      <c r="R25" s="674"/>
      <c r="S25" s="673"/>
      <c r="T25" s="673"/>
      <c r="U25" s="673"/>
      <c r="V25" s="673"/>
      <c r="W25" s="673"/>
      <c r="X25" s="83"/>
      <c r="Y25" s="83"/>
      <c r="Z25" s="83"/>
    </row>
    <row r="26" spans="1:26" ht="105" x14ac:dyDescent="0.25">
      <c r="A26" s="679">
        <f t="shared" si="1"/>
        <v>23</v>
      </c>
      <c r="B26" s="680" t="s">
        <v>9752</v>
      </c>
      <c r="C26" s="680" t="s">
        <v>918</v>
      </c>
      <c r="D26" s="681" t="s">
        <v>9754</v>
      </c>
      <c r="E26" s="681" t="s">
        <v>9755</v>
      </c>
      <c r="F26" s="687" t="s">
        <v>9844</v>
      </c>
      <c r="G26" s="648" t="str">
        <f t="shared" si="0"/>
        <v>OK</v>
      </c>
      <c r="H26" s="83"/>
      <c r="I26" s="83"/>
      <c r="J26" s="83"/>
      <c r="K26" s="83" t="s">
        <v>93</v>
      </c>
      <c r="L26" s="673" t="s">
        <v>9845</v>
      </c>
      <c r="M26" s="673" t="s">
        <v>9846</v>
      </c>
      <c r="N26" s="673"/>
      <c r="O26" s="673"/>
      <c r="P26" s="673"/>
      <c r="Q26" s="673"/>
      <c r="R26" s="674"/>
      <c r="S26" s="673"/>
      <c r="T26" s="673"/>
      <c r="U26" s="673"/>
      <c r="V26" s="673"/>
      <c r="W26" s="673"/>
      <c r="X26" s="83"/>
      <c r="Y26" s="83"/>
      <c r="Z26" s="83"/>
    </row>
    <row r="27" spans="1:26" ht="204" x14ac:dyDescent="0.25">
      <c r="A27" s="679">
        <f t="shared" si="1"/>
        <v>24</v>
      </c>
      <c r="B27" s="680" t="s">
        <v>9752</v>
      </c>
      <c r="C27" s="680" t="s">
        <v>9847</v>
      </c>
      <c r="D27" s="681" t="s">
        <v>9754</v>
      </c>
      <c r="E27" s="681" t="s">
        <v>9755</v>
      </c>
      <c r="F27" s="683" t="s">
        <v>9848</v>
      </c>
      <c r="G27" s="648" t="str">
        <f t="shared" si="0"/>
        <v>OK</v>
      </c>
      <c r="H27" s="684" t="s">
        <v>9849</v>
      </c>
      <c r="I27" s="685" t="s">
        <v>9850</v>
      </c>
      <c r="J27" s="83"/>
      <c r="K27" s="83" t="s">
        <v>93</v>
      </c>
      <c r="L27" s="673"/>
      <c r="M27" s="673"/>
      <c r="N27" s="673" t="s">
        <v>9816</v>
      </c>
      <c r="O27" s="673" t="s">
        <v>9817</v>
      </c>
      <c r="P27" s="673"/>
      <c r="Q27" s="673"/>
      <c r="R27" s="674"/>
      <c r="S27" s="673"/>
      <c r="T27" s="673"/>
      <c r="U27" s="673"/>
      <c r="V27" s="673"/>
      <c r="W27" s="673"/>
      <c r="X27" s="83"/>
      <c r="Y27" s="83"/>
      <c r="Z27" s="83"/>
    </row>
    <row r="28" spans="1:26" ht="150" x14ac:dyDescent="0.25">
      <c r="A28" s="679">
        <f t="shared" si="1"/>
        <v>25</v>
      </c>
      <c r="B28" s="680" t="s">
        <v>9752</v>
      </c>
      <c r="C28" s="680" t="s">
        <v>9851</v>
      </c>
      <c r="D28" s="681" t="s">
        <v>9754</v>
      </c>
      <c r="E28" s="681" t="s">
        <v>9755</v>
      </c>
      <c r="F28" s="683" t="s">
        <v>9852</v>
      </c>
      <c r="G28" s="648" t="str">
        <f t="shared" si="0"/>
        <v>OK</v>
      </c>
      <c r="H28" s="83"/>
      <c r="I28" s="83"/>
      <c r="J28" s="83"/>
      <c r="K28" s="83" t="s">
        <v>93</v>
      </c>
      <c r="L28" s="673" t="s">
        <v>9845</v>
      </c>
      <c r="M28" s="673" t="s">
        <v>9853</v>
      </c>
      <c r="N28" s="673"/>
      <c r="O28" s="673"/>
      <c r="P28" s="673"/>
      <c r="Q28" s="673"/>
      <c r="R28" s="674"/>
      <c r="S28" s="673"/>
      <c r="T28" s="673"/>
      <c r="U28" s="673"/>
      <c r="V28" s="673"/>
      <c r="W28" s="673"/>
      <c r="X28" s="83"/>
      <c r="Y28" s="83"/>
      <c r="Z28" s="83" t="s">
        <v>9854</v>
      </c>
    </row>
    <row r="29" spans="1:26" ht="216.75" x14ac:dyDescent="0.25">
      <c r="A29" s="679">
        <f t="shared" si="1"/>
        <v>26</v>
      </c>
      <c r="B29" s="680" t="s">
        <v>9752</v>
      </c>
      <c r="C29" s="648" t="s">
        <v>9855</v>
      </c>
      <c r="D29" s="681" t="s">
        <v>9754</v>
      </c>
      <c r="E29" s="681" t="s">
        <v>9755</v>
      </c>
      <c r="F29" s="683" t="s">
        <v>9856</v>
      </c>
      <c r="G29" s="648" t="str">
        <f t="shared" si="0"/>
        <v>OK</v>
      </c>
      <c r="H29" s="83"/>
      <c r="I29" s="83"/>
      <c r="J29" s="83"/>
      <c r="K29" s="83" t="s">
        <v>93</v>
      </c>
      <c r="L29" s="673" t="s">
        <v>9828</v>
      </c>
      <c r="M29" s="673" t="s">
        <v>9829</v>
      </c>
      <c r="N29" s="673"/>
      <c r="O29" s="673"/>
      <c r="P29" s="673"/>
      <c r="Q29" s="673" t="s">
        <v>9857</v>
      </c>
      <c r="R29" s="674"/>
      <c r="S29" s="673"/>
      <c r="T29" s="673"/>
      <c r="U29" s="673"/>
      <c r="V29" s="673"/>
      <c r="W29" s="673"/>
      <c r="X29" s="83"/>
      <c r="Y29" s="83"/>
      <c r="Z29" s="83"/>
    </row>
    <row r="30" spans="1:26" ht="25.5" x14ac:dyDescent="0.25">
      <c r="A30" s="675" t="s">
        <v>9858</v>
      </c>
      <c r="B30" s="677" t="s">
        <v>9859</v>
      </c>
      <c r="C30" s="677"/>
      <c r="D30" s="677"/>
      <c r="E30" s="677"/>
      <c r="F30" s="678"/>
      <c r="G30" s="677"/>
      <c r="H30" s="83"/>
      <c r="I30" s="83"/>
      <c r="J30" s="83"/>
      <c r="K30" s="83" t="s">
        <v>9749</v>
      </c>
      <c r="L30" s="673"/>
      <c r="M30" s="673"/>
      <c r="N30" s="673"/>
      <c r="O30" s="673"/>
      <c r="P30" s="673"/>
      <c r="Q30" s="673"/>
      <c r="R30" s="674"/>
      <c r="S30" s="673"/>
      <c r="T30" s="673"/>
      <c r="U30" s="673"/>
      <c r="V30" s="673"/>
      <c r="W30" s="673"/>
      <c r="X30" s="83"/>
      <c r="Y30" s="83"/>
      <c r="Z30" s="83"/>
    </row>
    <row r="31" spans="1:26" ht="63.75" x14ac:dyDescent="0.25">
      <c r="A31" s="679">
        <f>A29+1</f>
        <v>27</v>
      </c>
      <c r="B31" s="680" t="s">
        <v>9859</v>
      </c>
      <c r="C31" s="680" t="s">
        <v>930</v>
      </c>
      <c r="D31" s="680" t="s">
        <v>9754</v>
      </c>
      <c r="E31" s="681" t="s">
        <v>9755</v>
      </c>
      <c r="F31" s="687" t="s">
        <v>9860</v>
      </c>
      <c r="G31" s="648" t="str">
        <f t="shared" si="0"/>
        <v>OK</v>
      </c>
      <c r="H31" s="83"/>
      <c r="I31" s="83"/>
      <c r="J31" s="83"/>
      <c r="K31" s="83" t="s">
        <v>93</v>
      </c>
      <c r="L31" s="673"/>
      <c r="M31" s="673"/>
      <c r="N31" s="673"/>
      <c r="O31" s="673"/>
      <c r="P31" s="673"/>
      <c r="Q31" s="673"/>
      <c r="R31" s="674"/>
      <c r="S31" s="673"/>
      <c r="T31" s="673"/>
      <c r="U31" s="673"/>
      <c r="V31" s="673" t="s">
        <v>8665</v>
      </c>
      <c r="W31" s="673"/>
      <c r="X31" s="83"/>
      <c r="Y31" s="83"/>
      <c r="Z31" s="83"/>
    </row>
    <row r="32" spans="1:26" ht="150" x14ac:dyDescent="0.25">
      <c r="A32" s="679">
        <f>A31+1</f>
        <v>28</v>
      </c>
      <c r="B32" s="680" t="s">
        <v>9859</v>
      </c>
      <c r="C32" s="680" t="s">
        <v>9861</v>
      </c>
      <c r="D32" s="680" t="s">
        <v>9754</v>
      </c>
      <c r="E32" s="681" t="s">
        <v>9755</v>
      </c>
      <c r="F32" s="687" t="s">
        <v>9862</v>
      </c>
      <c r="G32" s="648" t="str">
        <f t="shared" si="0"/>
        <v>OK</v>
      </c>
      <c r="H32" s="684" t="s">
        <v>9863</v>
      </c>
      <c r="I32" s="685" t="s">
        <v>9864</v>
      </c>
      <c r="J32" s="83"/>
      <c r="K32" s="83" t="s">
        <v>93</v>
      </c>
      <c r="L32" s="673"/>
      <c r="M32" s="673"/>
      <c r="N32" s="673"/>
      <c r="O32" s="673"/>
      <c r="P32" s="673"/>
      <c r="Q32" s="673"/>
      <c r="R32" s="674"/>
      <c r="S32" s="673"/>
      <c r="T32" s="673"/>
      <c r="U32" s="673"/>
      <c r="V32" s="673" t="s">
        <v>8765</v>
      </c>
      <c r="W32" s="559" t="s">
        <v>9865</v>
      </c>
      <c r="X32" s="83"/>
      <c r="Y32" s="83"/>
      <c r="Z32" s="83"/>
    </row>
    <row r="33" spans="1:26" ht="89.25" x14ac:dyDescent="0.25">
      <c r="A33" s="679">
        <f>A32+1</f>
        <v>29</v>
      </c>
      <c r="B33" s="680" t="s">
        <v>9859</v>
      </c>
      <c r="C33" s="680" t="s">
        <v>9866</v>
      </c>
      <c r="D33" s="680" t="s">
        <v>9754</v>
      </c>
      <c r="E33" s="681" t="s">
        <v>9755</v>
      </c>
      <c r="F33" s="687" t="s">
        <v>9867</v>
      </c>
      <c r="G33" s="648" t="str">
        <f t="shared" si="0"/>
        <v>OK</v>
      </c>
      <c r="H33" s="83"/>
      <c r="I33" s="83"/>
      <c r="J33" s="83"/>
      <c r="K33" s="83" t="s">
        <v>93</v>
      </c>
      <c r="L33" s="673"/>
      <c r="M33" s="673"/>
      <c r="N33" s="673"/>
      <c r="O33" s="673"/>
      <c r="P33" s="673"/>
      <c r="Q33" s="673"/>
      <c r="R33" s="674"/>
      <c r="S33" s="673"/>
      <c r="T33" s="673"/>
      <c r="U33" s="673"/>
      <c r="V33" s="673" t="s">
        <v>8765</v>
      </c>
      <c r="W33" s="559" t="s">
        <v>9865</v>
      </c>
      <c r="X33" s="83"/>
      <c r="Y33" s="83"/>
      <c r="Z33" s="83"/>
    </row>
    <row r="34" spans="1:26" ht="150" x14ac:dyDescent="0.25">
      <c r="A34" s="679">
        <f t="shared" ref="A34:A53" si="2">A33+1</f>
        <v>30</v>
      </c>
      <c r="B34" s="680" t="s">
        <v>9859</v>
      </c>
      <c r="C34" s="680" t="s">
        <v>9868</v>
      </c>
      <c r="D34" s="680" t="s">
        <v>9754</v>
      </c>
      <c r="E34" s="681" t="s">
        <v>9755</v>
      </c>
      <c r="F34" s="687" t="s">
        <v>9869</v>
      </c>
      <c r="G34" s="648" t="str">
        <f t="shared" si="0"/>
        <v>OK</v>
      </c>
      <c r="H34" s="684" t="s">
        <v>9870</v>
      </c>
      <c r="I34" s="685" t="s">
        <v>9871</v>
      </c>
      <c r="J34" s="83"/>
      <c r="K34" s="83" t="s">
        <v>93</v>
      </c>
      <c r="L34" s="673" t="s">
        <v>9872</v>
      </c>
      <c r="M34" s="673" t="s">
        <v>9873</v>
      </c>
      <c r="N34" s="673"/>
      <c r="O34" s="673"/>
      <c r="P34" s="673"/>
      <c r="Q34" s="673"/>
      <c r="R34" s="674"/>
      <c r="S34" s="673"/>
      <c r="T34" s="673"/>
      <c r="U34" s="673"/>
      <c r="V34" s="673"/>
      <c r="W34" s="673"/>
      <c r="X34" s="83"/>
      <c r="Y34" s="83"/>
      <c r="Z34" s="83"/>
    </row>
    <row r="35" spans="1:26" ht="140.25" x14ac:dyDescent="0.25">
      <c r="A35" s="679">
        <f t="shared" si="2"/>
        <v>31</v>
      </c>
      <c r="B35" s="680" t="s">
        <v>9859</v>
      </c>
      <c r="C35" s="680" t="s">
        <v>9874</v>
      </c>
      <c r="D35" s="680" t="s">
        <v>9754</v>
      </c>
      <c r="E35" s="681" t="s">
        <v>9755</v>
      </c>
      <c r="F35" s="687" t="s">
        <v>9875</v>
      </c>
      <c r="G35" s="648" t="str">
        <f t="shared" si="0"/>
        <v>OK</v>
      </c>
      <c r="H35" s="83"/>
      <c r="I35" s="83"/>
      <c r="J35" s="83"/>
      <c r="K35" s="83" t="s">
        <v>93</v>
      </c>
      <c r="L35" s="673" t="s">
        <v>9872</v>
      </c>
      <c r="M35" s="673" t="s">
        <v>9876</v>
      </c>
      <c r="N35" s="673"/>
      <c r="O35" s="673"/>
      <c r="P35" s="673"/>
      <c r="Q35" s="673"/>
      <c r="R35" s="674"/>
      <c r="S35" s="673"/>
      <c r="T35" s="673"/>
      <c r="U35" s="673"/>
      <c r="V35" s="673"/>
      <c r="W35" s="673"/>
      <c r="X35" s="83"/>
      <c r="Y35" s="83"/>
      <c r="Z35" s="83"/>
    </row>
    <row r="36" spans="1:26" ht="105" x14ac:dyDescent="0.25">
      <c r="A36" s="679">
        <f t="shared" si="2"/>
        <v>32</v>
      </c>
      <c r="B36" s="680" t="s">
        <v>9859</v>
      </c>
      <c r="C36" s="680" t="s">
        <v>9877</v>
      </c>
      <c r="D36" s="680" t="s">
        <v>9754</v>
      </c>
      <c r="E36" s="681" t="s">
        <v>9755</v>
      </c>
      <c r="F36" s="687" t="s">
        <v>9878</v>
      </c>
      <c r="G36" s="648" t="str">
        <f t="shared" si="0"/>
        <v>OK</v>
      </c>
      <c r="H36" s="83"/>
      <c r="I36" s="83"/>
      <c r="J36" s="83"/>
      <c r="K36" s="83" t="s">
        <v>93</v>
      </c>
      <c r="L36" s="673"/>
      <c r="M36" s="673"/>
      <c r="N36" s="673" t="s">
        <v>9816</v>
      </c>
      <c r="O36" s="673" t="s">
        <v>9879</v>
      </c>
      <c r="P36" s="673"/>
      <c r="Q36" s="673"/>
      <c r="R36" s="674"/>
      <c r="S36" s="673"/>
      <c r="T36" s="673"/>
      <c r="U36" s="673"/>
      <c r="V36" s="673"/>
      <c r="W36" s="673"/>
      <c r="X36" s="83"/>
      <c r="Y36" s="83"/>
      <c r="Z36" s="83"/>
    </row>
    <row r="37" spans="1:26" ht="165.75" x14ac:dyDescent="0.25">
      <c r="A37" s="679">
        <f t="shared" si="2"/>
        <v>33</v>
      </c>
      <c r="B37" s="680" t="s">
        <v>9859</v>
      </c>
      <c r="C37" s="680" t="s">
        <v>919</v>
      </c>
      <c r="D37" s="680" t="s">
        <v>9754</v>
      </c>
      <c r="E37" s="681" t="s">
        <v>9755</v>
      </c>
      <c r="F37" s="687" t="s">
        <v>9880</v>
      </c>
      <c r="G37" s="648" t="str">
        <f t="shared" si="0"/>
        <v>OK</v>
      </c>
      <c r="H37" s="83"/>
      <c r="I37" s="83"/>
      <c r="J37" s="83"/>
      <c r="K37" s="83" t="s">
        <v>93</v>
      </c>
      <c r="L37" s="673"/>
      <c r="M37" s="673"/>
      <c r="N37" s="673"/>
      <c r="O37" s="673"/>
      <c r="P37" s="673" t="s">
        <v>9881</v>
      </c>
      <c r="Q37" s="673" t="s">
        <v>9882</v>
      </c>
      <c r="R37" s="674"/>
      <c r="S37" s="673"/>
      <c r="T37" s="673"/>
      <c r="U37" s="673"/>
      <c r="V37" s="673"/>
      <c r="W37" s="673"/>
      <c r="X37" s="83"/>
      <c r="Y37" s="83"/>
      <c r="Z37" s="83"/>
    </row>
    <row r="38" spans="1:26" ht="178.5" x14ac:dyDescent="0.25">
      <c r="A38" s="679">
        <f t="shared" si="2"/>
        <v>34</v>
      </c>
      <c r="B38" s="680" t="s">
        <v>9859</v>
      </c>
      <c r="C38" s="680" t="s">
        <v>9883</v>
      </c>
      <c r="D38" s="680" t="s">
        <v>9754</v>
      </c>
      <c r="E38" s="681" t="s">
        <v>9755</v>
      </c>
      <c r="F38" s="687" t="s">
        <v>9884</v>
      </c>
      <c r="G38" s="648" t="str">
        <f t="shared" si="0"/>
        <v>OK</v>
      </c>
      <c r="H38" s="83"/>
      <c r="I38" s="83"/>
      <c r="J38" s="83"/>
      <c r="K38" s="83" t="s">
        <v>93</v>
      </c>
      <c r="L38" s="673"/>
      <c r="M38" s="673"/>
      <c r="N38" s="673"/>
      <c r="O38" s="673"/>
      <c r="P38" s="673"/>
      <c r="Q38" s="673"/>
      <c r="R38" s="674"/>
      <c r="S38" s="673"/>
      <c r="T38" s="97" t="s">
        <v>9686</v>
      </c>
      <c r="U38" s="673" t="s">
        <v>9885</v>
      </c>
      <c r="V38" s="673"/>
      <c r="W38" s="673"/>
      <c r="X38" s="83"/>
      <c r="Y38" s="83"/>
      <c r="Z38" s="83"/>
    </row>
    <row r="39" spans="1:26" ht="225" x14ac:dyDescent="0.25">
      <c r="A39" s="679">
        <f t="shared" si="2"/>
        <v>35</v>
      </c>
      <c r="B39" s="680" t="s">
        <v>9859</v>
      </c>
      <c r="C39" s="680" t="s">
        <v>9886</v>
      </c>
      <c r="D39" s="680" t="s">
        <v>9754</v>
      </c>
      <c r="E39" s="681" t="s">
        <v>9755</v>
      </c>
      <c r="F39" s="687" t="s">
        <v>9880</v>
      </c>
      <c r="G39" s="648" t="str">
        <f t="shared" si="0"/>
        <v>OK</v>
      </c>
      <c r="H39" s="83"/>
      <c r="I39" s="83"/>
      <c r="J39" s="83"/>
      <c r="K39" s="83" t="s">
        <v>93</v>
      </c>
      <c r="L39" s="673" t="s">
        <v>9828</v>
      </c>
      <c r="M39" s="673" t="s">
        <v>9887</v>
      </c>
      <c r="N39" s="673"/>
      <c r="O39" s="673"/>
      <c r="P39" s="84" t="s">
        <v>9888</v>
      </c>
      <c r="Q39" s="673" t="s">
        <v>9889</v>
      </c>
      <c r="R39" s="674"/>
      <c r="S39" s="673"/>
      <c r="T39" s="673"/>
      <c r="U39" s="673"/>
      <c r="V39" s="673"/>
      <c r="W39" s="673"/>
      <c r="X39" s="83"/>
      <c r="Y39" s="83"/>
      <c r="Z39" s="83"/>
    </row>
    <row r="40" spans="1:26" ht="229.5" x14ac:dyDescent="0.25">
      <c r="A40" s="679">
        <f t="shared" si="2"/>
        <v>36</v>
      </c>
      <c r="B40" s="680" t="s">
        <v>9859</v>
      </c>
      <c r="C40" s="680" t="s">
        <v>9890</v>
      </c>
      <c r="D40" s="680" t="s">
        <v>9754</v>
      </c>
      <c r="E40" s="681" t="s">
        <v>9755</v>
      </c>
      <c r="F40" s="687" t="s">
        <v>9891</v>
      </c>
      <c r="G40" s="648" t="str">
        <f t="shared" si="0"/>
        <v>OK</v>
      </c>
      <c r="H40" s="83"/>
      <c r="I40" s="83"/>
      <c r="J40" s="83"/>
      <c r="K40" s="83" t="s">
        <v>93</v>
      </c>
      <c r="L40" s="673"/>
      <c r="M40" s="673"/>
      <c r="N40" s="673"/>
      <c r="O40" s="673"/>
      <c r="P40" s="673"/>
      <c r="Q40" s="673"/>
      <c r="R40" s="674"/>
      <c r="S40" s="673"/>
      <c r="T40" s="97" t="s">
        <v>9892</v>
      </c>
      <c r="U40" s="673"/>
      <c r="V40" s="673"/>
      <c r="W40" s="673"/>
      <c r="X40" s="83"/>
      <c r="Y40" s="83"/>
      <c r="Z40" s="83"/>
    </row>
    <row r="41" spans="1:26" s="327" customFormat="1" ht="140.25" x14ac:dyDescent="0.25">
      <c r="A41" s="688">
        <f t="shared" si="2"/>
        <v>37</v>
      </c>
      <c r="B41" s="681" t="s">
        <v>9859</v>
      </c>
      <c r="C41" s="689" t="s">
        <v>933</v>
      </c>
      <c r="D41" s="681" t="s">
        <v>9754</v>
      </c>
      <c r="E41" s="681" t="s">
        <v>9755</v>
      </c>
      <c r="F41" s="690" t="s">
        <v>9893</v>
      </c>
      <c r="G41" s="681" t="str">
        <f t="shared" si="0"/>
        <v>OK</v>
      </c>
      <c r="H41" s="47"/>
      <c r="I41" s="47"/>
      <c r="J41" s="47"/>
      <c r="K41" s="47" t="s">
        <v>93</v>
      </c>
      <c r="L41" s="329"/>
      <c r="M41" s="329"/>
      <c r="N41" s="329"/>
      <c r="O41" s="329"/>
      <c r="P41" s="329"/>
      <c r="Q41" s="329"/>
      <c r="R41" s="330"/>
      <c r="S41" s="329"/>
      <c r="T41" s="655" t="s">
        <v>9688</v>
      </c>
      <c r="U41" s="329" t="s">
        <v>9894</v>
      </c>
      <c r="V41" s="329" t="s">
        <v>8754</v>
      </c>
      <c r="W41" s="329"/>
      <c r="X41" s="47"/>
      <c r="Y41" s="47"/>
      <c r="Z41" s="47"/>
    </row>
    <row r="42" spans="1:26" ht="204" x14ac:dyDescent="0.25">
      <c r="A42" s="679">
        <f t="shared" si="2"/>
        <v>38</v>
      </c>
      <c r="B42" s="680" t="s">
        <v>9859</v>
      </c>
      <c r="C42" s="691" t="s">
        <v>9895</v>
      </c>
      <c r="D42" s="680" t="s">
        <v>9754</v>
      </c>
      <c r="E42" s="681" t="s">
        <v>9755</v>
      </c>
      <c r="F42" s="687" t="s">
        <v>9896</v>
      </c>
      <c r="G42" s="648" t="str">
        <f t="shared" si="0"/>
        <v>OK</v>
      </c>
      <c r="H42" s="83"/>
      <c r="I42" s="83"/>
      <c r="J42" s="83"/>
      <c r="K42" s="47" t="s">
        <v>93</v>
      </c>
      <c r="L42" s="673"/>
      <c r="M42" s="673"/>
      <c r="N42" s="673" t="s">
        <v>9897</v>
      </c>
      <c r="O42" s="673" t="s">
        <v>9898</v>
      </c>
      <c r="P42" s="673" t="s">
        <v>9899</v>
      </c>
      <c r="Q42" s="673" t="s">
        <v>9900</v>
      </c>
      <c r="R42" s="674"/>
      <c r="S42" s="673"/>
      <c r="T42" s="673"/>
      <c r="U42" s="673"/>
      <c r="V42" s="673"/>
      <c r="W42" s="673"/>
      <c r="X42" s="83"/>
      <c r="Y42" s="83"/>
      <c r="Z42" s="83"/>
    </row>
    <row r="43" spans="1:26" ht="409.5" x14ac:dyDescent="0.25">
      <c r="A43" s="679">
        <f t="shared" si="2"/>
        <v>39</v>
      </c>
      <c r="B43" s="680" t="s">
        <v>9859</v>
      </c>
      <c r="C43" s="680" t="s">
        <v>9901</v>
      </c>
      <c r="D43" s="680" t="s">
        <v>9754</v>
      </c>
      <c r="E43" s="681" t="s">
        <v>9755</v>
      </c>
      <c r="F43" s="680" t="s">
        <v>9902</v>
      </c>
      <c r="G43" s="648" t="str">
        <f t="shared" si="0"/>
        <v>OK</v>
      </c>
      <c r="H43" s="684" t="s">
        <v>9903</v>
      </c>
      <c r="I43" s="685" t="s">
        <v>9904</v>
      </c>
      <c r="J43" s="83"/>
      <c r="K43" s="47" t="s">
        <v>93</v>
      </c>
      <c r="L43" s="673"/>
      <c r="M43" s="673"/>
      <c r="N43" s="673"/>
      <c r="O43" s="673"/>
      <c r="P43" s="673" t="s">
        <v>9905</v>
      </c>
      <c r="Q43" s="673" t="s">
        <v>9906</v>
      </c>
      <c r="R43" s="674"/>
      <c r="S43" s="673"/>
      <c r="T43" s="673"/>
      <c r="U43" s="673"/>
      <c r="V43" s="673" t="s">
        <v>9615</v>
      </c>
      <c r="W43" s="673"/>
      <c r="X43" s="83"/>
      <c r="Y43" s="83"/>
      <c r="Z43" s="83"/>
    </row>
    <row r="44" spans="1:26" ht="105" x14ac:dyDescent="0.25">
      <c r="A44" s="679">
        <f t="shared" si="2"/>
        <v>40</v>
      </c>
      <c r="B44" s="680" t="s">
        <v>9859</v>
      </c>
      <c r="C44" s="680" t="s">
        <v>9907</v>
      </c>
      <c r="D44" s="680" t="s">
        <v>9754</v>
      </c>
      <c r="E44" s="681" t="s">
        <v>9755</v>
      </c>
      <c r="F44" s="687" t="s">
        <v>9908</v>
      </c>
      <c r="G44" s="648" t="str">
        <f t="shared" si="0"/>
        <v>OK</v>
      </c>
      <c r="H44" s="83"/>
      <c r="I44" s="83"/>
      <c r="J44" s="83"/>
      <c r="K44" s="47" t="s">
        <v>93</v>
      </c>
      <c r="L44" s="673" t="s">
        <v>9781</v>
      </c>
      <c r="M44" s="673" t="s">
        <v>9782</v>
      </c>
      <c r="N44" s="673"/>
      <c r="O44" s="673"/>
      <c r="P44" s="673"/>
      <c r="Q44" s="673" t="s">
        <v>9909</v>
      </c>
      <c r="R44" s="674"/>
      <c r="S44" s="673"/>
      <c r="T44" s="673"/>
      <c r="U44" s="673"/>
      <c r="V44" s="673"/>
      <c r="W44" s="673"/>
      <c r="X44" s="83"/>
      <c r="Y44" s="83"/>
      <c r="Z44" s="83"/>
    </row>
    <row r="45" spans="1:26" ht="105" x14ac:dyDescent="0.25">
      <c r="A45" s="679">
        <f t="shared" si="2"/>
        <v>41</v>
      </c>
      <c r="B45" s="680" t="s">
        <v>9859</v>
      </c>
      <c r="C45" s="680" t="s">
        <v>9910</v>
      </c>
      <c r="D45" s="680" t="s">
        <v>9754</v>
      </c>
      <c r="E45" s="681" t="s">
        <v>9755</v>
      </c>
      <c r="F45" s="687" t="s">
        <v>9908</v>
      </c>
      <c r="G45" s="648" t="str">
        <f t="shared" si="0"/>
        <v>OK</v>
      </c>
      <c r="H45" s="83"/>
      <c r="I45" s="83"/>
      <c r="J45" s="83"/>
      <c r="K45" s="47" t="s">
        <v>93</v>
      </c>
      <c r="L45" s="673" t="s">
        <v>9828</v>
      </c>
      <c r="M45" s="673" t="s">
        <v>9829</v>
      </c>
      <c r="N45" s="673"/>
      <c r="O45" s="673"/>
      <c r="P45" s="673"/>
      <c r="Q45" s="673"/>
      <c r="R45" s="674"/>
      <c r="S45" s="673"/>
      <c r="T45" s="673"/>
      <c r="U45" s="673"/>
      <c r="V45" s="673"/>
      <c r="W45" s="673"/>
      <c r="X45" s="83"/>
      <c r="Y45" s="83"/>
      <c r="Z45" s="83"/>
    </row>
    <row r="46" spans="1:26" ht="267.75" x14ac:dyDescent="0.25">
      <c r="A46" s="679">
        <f t="shared" si="2"/>
        <v>42</v>
      </c>
      <c r="B46" s="680" t="s">
        <v>9859</v>
      </c>
      <c r="C46" s="680" t="s">
        <v>9911</v>
      </c>
      <c r="D46" s="680" t="s">
        <v>9754</v>
      </c>
      <c r="E46" s="681" t="s">
        <v>9755</v>
      </c>
      <c r="F46" s="687" t="s">
        <v>9912</v>
      </c>
      <c r="G46" s="648" t="str">
        <f t="shared" si="0"/>
        <v>OK</v>
      </c>
      <c r="H46" s="83"/>
      <c r="I46" s="83"/>
      <c r="J46" s="83"/>
      <c r="K46" s="47" t="s">
        <v>93</v>
      </c>
      <c r="L46" s="673" t="s">
        <v>9828</v>
      </c>
      <c r="M46" s="673" t="s">
        <v>9829</v>
      </c>
      <c r="N46" s="673"/>
      <c r="O46" s="673"/>
      <c r="P46" s="673"/>
      <c r="Q46" s="673"/>
      <c r="R46" s="674"/>
      <c r="S46" s="673"/>
      <c r="T46" s="673"/>
      <c r="U46" s="673"/>
      <c r="V46" s="673"/>
      <c r="W46" s="673"/>
      <c r="X46" s="83"/>
      <c r="Y46" s="83"/>
      <c r="Z46" s="83"/>
    </row>
    <row r="47" spans="1:26" ht="344.25" x14ac:dyDescent="0.25">
      <c r="A47" s="679">
        <f t="shared" si="2"/>
        <v>43</v>
      </c>
      <c r="B47" s="680" t="s">
        <v>9859</v>
      </c>
      <c r="C47" s="680" t="s">
        <v>9913</v>
      </c>
      <c r="D47" s="680" t="s">
        <v>9754</v>
      </c>
      <c r="E47" s="681" t="s">
        <v>9755</v>
      </c>
      <c r="F47" s="687" t="s">
        <v>9914</v>
      </c>
      <c r="G47" s="648" t="str">
        <f t="shared" si="0"/>
        <v>OK</v>
      </c>
      <c r="H47" s="684" t="s">
        <v>9915</v>
      </c>
      <c r="I47" s="692" t="s">
        <v>9916</v>
      </c>
      <c r="J47" s="83"/>
      <c r="K47" s="47" t="s">
        <v>93</v>
      </c>
      <c r="L47" s="673"/>
      <c r="M47" s="673"/>
      <c r="N47" s="673" t="s">
        <v>9917</v>
      </c>
      <c r="O47" s="673" t="s">
        <v>9918</v>
      </c>
      <c r="P47" s="673"/>
      <c r="Q47" s="673"/>
      <c r="R47" s="674"/>
      <c r="S47" s="673"/>
      <c r="T47" s="673"/>
      <c r="U47" s="673"/>
      <c r="V47" s="673"/>
      <c r="W47" s="673"/>
      <c r="X47" s="83"/>
      <c r="Y47" s="83"/>
      <c r="Z47" s="83"/>
    </row>
    <row r="48" spans="1:26" ht="229.5" x14ac:dyDescent="0.25">
      <c r="A48" s="679">
        <f t="shared" si="2"/>
        <v>44</v>
      </c>
      <c r="B48" s="680" t="s">
        <v>9859</v>
      </c>
      <c r="C48" s="680" t="s">
        <v>9919</v>
      </c>
      <c r="D48" s="680" t="s">
        <v>9754</v>
      </c>
      <c r="E48" s="681" t="s">
        <v>9755</v>
      </c>
      <c r="F48" s="687" t="s">
        <v>9891</v>
      </c>
      <c r="G48" s="648" t="str">
        <f t="shared" si="0"/>
        <v>OK</v>
      </c>
      <c r="H48" s="83"/>
      <c r="I48" s="83"/>
      <c r="J48" s="83"/>
      <c r="K48" s="47" t="s">
        <v>93</v>
      </c>
      <c r="L48" s="673"/>
      <c r="M48" s="673"/>
      <c r="N48" s="673"/>
      <c r="O48" s="673"/>
      <c r="P48" s="673"/>
      <c r="Q48" s="673"/>
      <c r="R48" s="674"/>
      <c r="S48" s="673"/>
      <c r="T48" s="97" t="s">
        <v>9706</v>
      </c>
      <c r="U48" s="673"/>
      <c r="V48" s="673"/>
      <c r="W48" s="673"/>
      <c r="X48" s="83"/>
      <c r="Y48" s="83"/>
      <c r="Z48" s="83"/>
    </row>
    <row r="49" spans="1:26" ht="140.25" x14ac:dyDescent="0.25">
      <c r="A49" s="679">
        <f t="shared" si="2"/>
        <v>45</v>
      </c>
      <c r="B49" s="680" t="s">
        <v>9859</v>
      </c>
      <c r="C49" s="691" t="s">
        <v>9920</v>
      </c>
      <c r="D49" s="680" t="s">
        <v>9754</v>
      </c>
      <c r="E49" s="681" t="s">
        <v>9755</v>
      </c>
      <c r="F49" s="687" t="s">
        <v>9921</v>
      </c>
      <c r="G49" s="648" t="str">
        <f t="shared" si="0"/>
        <v>OK</v>
      </c>
      <c r="H49" s="83"/>
      <c r="I49" s="83"/>
      <c r="J49" s="83"/>
      <c r="K49" s="47" t="s">
        <v>93</v>
      </c>
      <c r="L49" s="673"/>
      <c r="M49" s="673"/>
      <c r="N49" s="673" t="s">
        <v>9816</v>
      </c>
      <c r="O49" s="673" t="s">
        <v>9879</v>
      </c>
      <c r="P49" s="673"/>
      <c r="Q49" s="673"/>
      <c r="R49" s="674"/>
      <c r="S49" s="673"/>
      <c r="T49" s="673"/>
      <c r="U49" s="673"/>
      <c r="V49" s="673"/>
      <c r="W49" s="673"/>
      <c r="X49" s="83"/>
      <c r="Y49" s="83"/>
      <c r="Z49" s="83"/>
    </row>
    <row r="50" spans="1:26" ht="76.5" x14ac:dyDescent="0.25">
      <c r="A50" s="679">
        <f t="shared" si="2"/>
        <v>46</v>
      </c>
      <c r="B50" s="691" t="s">
        <v>9859</v>
      </c>
      <c r="C50" s="691" t="s">
        <v>9922</v>
      </c>
      <c r="D50" s="680" t="s">
        <v>9754</v>
      </c>
      <c r="E50" s="681" t="s">
        <v>9755</v>
      </c>
      <c r="F50" s="687" t="s">
        <v>9923</v>
      </c>
      <c r="G50" s="648" t="str">
        <f t="shared" si="0"/>
        <v>OK</v>
      </c>
      <c r="H50" s="83"/>
      <c r="I50" s="83"/>
      <c r="J50" s="83"/>
      <c r="K50" s="47" t="s">
        <v>93</v>
      </c>
      <c r="L50" s="673"/>
      <c r="M50" s="673"/>
      <c r="N50" s="673" t="s">
        <v>9924</v>
      </c>
      <c r="O50" s="673" t="s">
        <v>9925</v>
      </c>
      <c r="P50" s="673"/>
      <c r="Q50" s="673"/>
      <c r="R50" s="674"/>
      <c r="S50" s="673"/>
      <c r="T50" s="673"/>
      <c r="U50" s="673"/>
      <c r="V50" s="673"/>
      <c r="W50" s="673"/>
      <c r="X50" s="83"/>
      <c r="Y50" s="83"/>
      <c r="Z50" s="83"/>
    </row>
    <row r="51" spans="1:26" ht="75" x14ac:dyDescent="0.25">
      <c r="A51" s="693">
        <f t="shared" si="2"/>
        <v>47</v>
      </c>
      <c r="B51" s="414" t="s">
        <v>9859</v>
      </c>
      <c r="C51" s="414" t="s">
        <v>9926</v>
      </c>
      <c r="D51" s="694" t="s">
        <v>9754</v>
      </c>
      <c r="E51" s="681" t="s">
        <v>9755</v>
      </c>
      <c r="F51" s="687" t="s">
        <v>9927</v>
      </c>
      <c r="G51" s="694" t="str">
        <f t="shared" si="0"/>
        <v>OK</v>
      </c>
      <c r="H51" s="695" t="s">
        <v>9928</v>
      </c>
      <c r="I51" s="414" t="s">
        <v>9929</v>
      </c>
      <c r="J51" s="415" t="s">
        <v>9930</v>
      </c>
      <c r="K51" s="415" t="s">
        <v>8642</v>
      </c>
      <c r="L51" s="417"/>
      <c r="M51" s="417"/>
      <c r="N51" s="417"/>
      <c r="O51" s="417"/>
      <c r="P51" s="673"/>
      <c r="Q51" s="673"/>
      <c r="R51" s="674"/>
      <c r="S51" s="673"/>
      <c r="T51" s="673"/>
      <c r="U51" s="673"/>
      <c r="V51" s="673"/>
      <c r="W51" s="673"/>
      <c r="X51" s="83"/>
      <c r="Y51" s="83"/>
      <c r="Z51" s="83"/>
    </row>
    <row r="52" spans="1:26" ht="89.25" x14ac:dyDescent="0.25">
      <c r="A52" s="679">
        <f t="shared" si="2"/>
        <v>48</v>
      </c>
      <c r="B52" s="680" t="s">
        <v>9859</v>
      </c>
      <c r="C52" s="691" t="s">
        <v>9931</v>
      </c>
      <c r="D52" s="680" t="s">
        <v>9754</v>
      </c>
      <c r="E52" s="681" t="s">
        <v>9755</v>
      </c>
      <c r="F52" s="687" t="s">
        <v>9932</v>
      </c>
      <c r="G52" s="648" t="str">
        <f t="shared" si="0"/>
        <v>OK</v>
      </c>
      <c r="H52" s="83"/>
      <c r="I52" s="83"/>
      <c r="J52" s="83"/>
      <c r="K52" s="47" t="s">
        <v>93</v>
      </c>
      <c r="L52" s="673"/>
      <c r="M52" s="673"/>
      <c r="N52" s="673"/>
      <c r="O52" s="673"/>
      <c r="P52" s="673" t="s">
        <v>9933</v>
      </c>
      <c r="Q52" s="673" t="s">
        <v>9934</v>
      </c>
      <c r="R52" s="674"/>
      <c r="S52" s="673"/>
      <c r="T52" s="673"/>
      <c r="U52" s="673"/>
      <c r="V52" s="673"/>
      <c r="W52" s="673"/>
      <c r="X52" s="83"/>
      <c r="Y52" s="83"/>
      <c r="Z52" s="83"/>
    </row>
    <row r="53" spans="1:26" ht="89.25" x14ac:dyDescent="0.25">
      <c r="A53" s="679">
        <f t="shared" si="2"/>
        <v>49</v>
      </c>
      <c r="B53" s="680" t="s">
        <v>9859</v>
      </c>
      <c r="C53" s="680" t="s">
        <v>9935</v>
      </c>
      <c r="D53" s="680" t="s">
        <v>9754</v>
      </c>
      <c r="E53" s="681" t="s">
        <v>9755</v>
      </c>
      <c r="F53" s="687" t="s">
        <v>9936</v>
      </c>
      <c r="G53" s="648" t="str">
        <f t="shared" si="0"/>
        <v>OK</v>
      </c>
      <c r="H53" s="83"/>
      <c r="I53" s="83"/>
      <c r="J53" s="83"/>
      <c r="K53" s="47" t="s">
        <v>93</v>
      </c>
      <c r="L53" s="673" t="s">
        <v>9937</v>
      </c>
      <c r="M53" s="673" t="s">
        <v>9938</v>
      </c>
      <c r="N53" s="673"/>
      <c r="O53" s="673"/>
      <c r="P53" s="673"/>
      <c r="Q53" s="673"/>
      <c r="R53" s="674"/>
      <c r="S53" s="673"/>
      <c r="T53" s="673"/>
      <c r="U53" s="673"/>
      <c r="V53" s="673"/>
      <c r="W53" s="673"/>
      <c r="X53" s="83"/>
      <c r="Y53" s="83"/>
      <c r="Z53" s="83"/>
    </row>
    <row r="54" spans="1:26" ht="38.25" x14ac:dyDescent="0.25">
      <c r="A54" s="675" t="s">
        <v>9939</v>
      </c>
      <c r="B54" s="676" t="s">
        <v>9940</v>
      </c>
      <c r="C54" s="676"/>
      <c r="D54" s="677"/>
      <c r="E54" s="677"/>
      <c r="F54" s="678"/>
      <c r="G54" s="677"/>
      <c r="H54" s="83"/>
      <c r="I54" s="83"/>
      <c r="J54" s="83"/>
      <c r="K54" s="83" t="s">
        <v>9749</v>
      </c>
      <c r="L54" s="673"/>
      <c r="M54" s="673"/>
      <c r="N54" s="673"/>
      <c r="O54" s="673"/>
      <c r="P54" s="673"/>
      <c r="Q54" s="673"/>
      <c r="R54" s="674"/>
      <c r="S54" s="673"/>
      <c r="T54" s="673"/>
      <c r="U54" s="673"/>
      <c r="V54" s="673"/>
      <c r="W54" s="673"/>
      <c r="X54" s="83"/>
      <c r="Y54" s="83"/>
      <c r="Z54" s="83"/>
    </row>
    <row r="55" spans="1:26" ht="255" x14ac:dyDescent="0.25">
      <c r="A55" s="679">
        <f>A53+1</f>
        <v>50</v>
      </c>
      <c r="B55" s="680" t="s">
        <v>9941</v>
      </c>
      <c r="C55" s="691" t="s">
        <v>9942</v>
      </c>
      <c r="D55" s="680" t="s">
        <v>9754</v>
      </c>
      <c r="E55" s="681" t="s">
        <v>9755</v>
      </c>
      <c r="F55" s="687" t="s">
        <v>9943</v>
      </c>
      <c r="G55" s="648" t="str">
        <f t="shared" si="0"/>
        <v>OK</v>
      </c>
      <c r="H55" s="684" t="s">
        <v>9944</v>
      </c>
      <c r="I55" s="685" t="s">
        <v>9945</v>
      </c>
      <c r="J55" s="83"/>
      <c r="K55" s="47" t="s">
        <v>93</v>
      </c>
      <c r="L55" s="673"/>
      <c r="M55" s="673"/>
      <c r="N55" s="673"/>
      <c r="O55" s="673"/>
      <c r="P55" s="686" t="s">
        <v>9946</v>
      </c>
      <c r="Q55" s="84" t="s">
        <v>9947</v>
      </c>
      <c r="R55" s="674"/>
      <c r="S55" s="673"/>
      <c r="T55" s="673"/>
      <c r="U55" s="673"/>
      <c r="V55" s="673"/>
      <c r="W55" s="673"/>
      <c r="X55" s="83"/>
      <c r="Y55" s="83"/>
      <c r="Z55" s="83"/>
    </row>
    <row r="56" spans="1:26" ht="165.75" x14ac:dyDescent="0.25">
      <c r="A56" s="679">
        <f t="shared" ref="A56:A76" si="3">A55+1</f>
        <v>51</v>
      </c>
      <c r="B56" s="680" t="s">
        <v>9941</v>
      </c>
      <c r="C56" s="691" t="s">
        <v>9948</v>
      </c>
      <c r="D56" s="680" t="s">
        <v>9754</v>
      </c>
      <c r="E56" s="681" t="s">
        <v>9755</v>
      </c>
      <c r="F56" s="687" t="s">
        <v>9949</v>
      </c>
      <c r="G56" s="648" t="str">
        <f t="shared" si="0"/>
        <v>OK</v>
      </c>
      <c r="H56" s="83"/>
      <c r="I56" s="83"/>
      <c r="J56" s="83"/>
      <c r="K56" s="47" t="s">
        <v>93</v>
      </c>
      <c r="L56" s="673"/>
      <c r="M56" s="673"/>
      <c r="N56" s="673"/>
      <c r="O56" s="673"/>
      <c r="P56" s="673" t="s">
        <v>9950</v>
      </c>
      <c r="Q56" s="673" t="s">
        <v>9951</v>
      </c>
      <c r="R56" s="674"/>
      <c r="S56" s="673"/>
      <c r="T56" s="673"/>
      <c r="U56" s="673"/>
      <c r="V56" s="673"/>
      <c r="W56" s="673"/>
      <c r="X56" s="83"/>
      <c r="Y56" s="83"/>
      <c r="Z56" s="83"/>
    </row>
    <row r="57" spans="1:26" ht="165.75" x14ac:dyDescent="0.25">
      <c r="A57" s="679">
        <f t="shared" si="3"/>
        <v>52</v>
      </c>
      <c r="B57" s="680" t="s">
        <v>9941</v>
      </c>
      <c r="C57" s="691" t="s">
        <v>9952</v>
      </c>
      <c r="D57" s="680" t="s">
        <v>9754</v>
      </c>
      <c r="E57" s="681" t="s">
        <v>9755</v>
      </c>
      <c r="F57" s="683" t="s">
        <v>9837</v>
      </c>
      <c r="G57" s="648" t="str">
        <f t="shared" si="0"/>
        <v>OK</v>
      </c>
      <c r="H57" s="83"/>
      <c r="I57" s="83"/>
      <c r="J57" s="83"/>
      <c r="K57" s="47" t="s">
        <v>93</v>
      </c>
      <c r="L57" s="696" t="s">
        <v>9828</v>
      </c>
      <c r="M57" s="673" t="s">
        <v>9829</v>
      </c>
      <c r="N57" s="673"/>
      <c r="O57" s="673"/>
      <c r="P57" s="673"/>
      <c r="Q57" s="673"/>
      <c r="R57" s="674"/>
      <c r="S57" s="673"/>
      <c r="T57" s="673"/>
      <c r="U57" s="673"/>
      <c r="V57" s="673"/>
      <c r="W57" s="673"/>
      <c r="X57" s="83"/>
      <c r="Y57" s="83"/>
      <c r="Z57" s="83"/>
    </row>
    <row r="58" spans="1:26" ht="120" x14ac:dyDescent="0.25">
      <c r="A58" s="679">
        <f t="shared" si="3"/>
        <v>53</v>
      </c>
      <c r="B58" s="680" t="s">
        <v>9941</v>
      </c>
      <c r="C58" s="691" t="s">
        <v>9953</v>
      </c>
      <c r="D58" s="680" t="s">
        <v>9754</v>
      </c>
      <c r="E58" s="681" t="s">
        <v>9755</v>
      </c>
      <c r="F58" s="687" t="s">
        <v>9954</v>
      </c>
      <c r="G58" s="648" t="str">
        <f t="shared" si="0"/>
        <v>OK</v>
      </c>
      <c r="H58" s="684" t="s">
        <v>9955</v>
      </c>
      <c r="I58" s="685" t="s">
        <v>9956</v>
      </c>
      <c r="J58" s="83"/>
      <c r="K58" s="47" t="s">
        <v>93</v>
      </c>
      <c r="L58" s="673"/>
      <c r="M58" s="673"/>
      <c r="N58" s="673"/>
      <c r="O58" s="673"/>
      <c r="P58" s="673"/>
      <c r="Q58" s="673"/>
      <c r="R58" s="674"/>
      <c r="S58" s="673"/>
      <c r="T58" s="97" t="s">
        <v>9688</v>
      </c>
      <c r="U58" s="673" t="s">
        <v>9957</v>
      </c>
      <c r="V58" s="673"/>
      <c r="W58" s="673"/>
      <c r="X58" s="83"/>
      <c r="Y58" s="83"/>
      <c r="Z58" s="83"/>
    </row>
    <row r="59" spans="1:26" ht="204" x14ac:dyDescent="0.25">
      <c r="A59" s="679">
        <f t="shared" si="3"/>
        <v>54</v>
      </c>
      <c r="B59" s="680" t="s">
        <v>9941</v>
      </c>
      <c r="C59" s="691" t="s">
        <v>9958</v>
      </c>
      <c r="D59" s="680" t="s">
        <v>9779</v>
      </c>
      <c r="E59" s="681" t="s">
        <v>9755</v>
      </c>
      <c r="F59" s="687" t="s">
        <v>9959</v>
      </c>
      <c r="G59" s="648" t="str">
        <f t="shared" si="0"/>
        <v>OK</v>
      </c>
      <c r="H59" s="684" t="s">
        <v>9960</v>
      </c>
      <c r="I59" s="685" t="s">
        <v>9961</v>
      </c>
      <c r="J59" s="83"/>
      <c r="K59" s="47" t="s">
        <v>93</v>
      </c>
      <c r="L59" s="673"/>
      <c r="M59" s="673" t="s">
        <v>9962</v>
      </c>
      <c r="N59" s="673"/>
      <c r="O59" s="673"/>
      <c r="P59" s="673"/>
      <c r="Q59" s="673"/>
      <c r="R59" s="674"/>
      <c r="S59" s="673"/>
      <c r="T59" s="673"/>
      <c r="U59" s="673"/>
      <c r="V59" s="673"/>
      <c r="W59" s="673"/>
      <c r="X59" s="83"/>
      <c r="Y59" s="83"/>
      <c r="Z59" s="83">
        <v>117</v>
      </c>
    </row>
    <row r="60" spans="1:26" ht="315" x14ac:dyDescent="0.25">
      <c r="A60" s="679">
        <f t="shared" si="3"/>
        <v>55</v>
      </c>
      <c r="B60" s="680" t="s">
        <v>9941</v>
      </c>
      <c r="C60" s="691" t="s">
        <v>920</v>
      </c>
      <c r="D60" s="680" t="s">
        <v>9754</v>
      </c>
      <c r="E60" s="681" t="s">
        <v>9755</v>
      </c>
      <c r="F60" s="680" t="s">
        <v>9963</v>
      </c>
      <c r="G60" s="648" t="str">
        <f t="shared" si="0"/>
        <v>OK</v>
      </c>
      <c r="H60" s="684" t="s">
        <v>9964</v>
      </c>
      <c r="I60" s="697" t="s">
        <v>9965</v>
      </c>
      <c r="J60" s="83"/>
      <c r="K60" s="47" t="s">
        <v>93</v>
      </c>
      <c r="L60" s="673"/>
      <c r="M60" s="673"/>
      <c r="N60" s="673" t="s">
        <v>9966</v>
      </c>
      <c r="O60" s="673" t="s">
        <v>9967</v>
      </c>
      <c r="P60" s="673"/>
      <c r="Q60" s="673"/>
      <c r="R60" s="674"/>
      <c r="S60" s="673"/>
      <c r="T60" s="673"/>
      <c r="U60" s="673"/>
      <c r="V60" s="673" t="s">
        <v>8739</v>
      </c>
      <c r="W60" s="673"/>
      <c r="X60" s="83"/>
      <c r="Y60" s="83"/>
      <c r="Z60" s="83"/>
    </row>
    <row r="61" spans="1:26" ht="90" x14ac:dyDescent="0.25">
      <c r="A61" s="679">
        <f t="shared" si="3"/>
        <v>56</v>
      </c>
      <c r="B61" s="680" t="s">
        <v>9941</v>
      </c>
      <c r="C61" s="691" t="s">
        <v>9968</v>
      </c>
      <c r="D61" s="680" t="s">
        <v>9754</v>
      </c>
      <c r="E61" s="681" t="s">
        <v>9755</v>
      </c>
      <c r="F61" s="687" t="s">
        <v>9969</v>
      </c>
      <c r="G61" s="648" t="str">
        <f t="shared" si="0"/>
        <v>OK</v>
      </c>
      <c r="H61" s="83"/>
      <c r="I61" s="83"/>
      <c r="J61" s="83"/>
      <c r="K61" s="47" t="s">
        <v>93</v>
      </c>
      <c r="L61" s="673" t="s">
        <v>9937</v>
      </c>
      <c r="M61" s="673" t="s">
        <v>9970</v>
      </c>
      <c r="N61" s="698" t="s">
        <v>9971</v>
      </c>
      <c r="O61" s="673" t="s">
        <v>9972</v>
      </c>
      <c r="P61" s="673"/>
      <c r="Q61" s="673"/>
      <c r="R61" s="674"/>
      <c r="S61" s="673"/>
      <c r="T61" s="673"/>
      <c r="U61" s="673"/>
      <c r="V61" s="673"/>
      <c r="W61" s="673"/>
      <c r="X61" s="83"/>
      <c r="Y61" s="83"/>
      <c r="Z61" s="83"/>
    </row>
    <row r="62" spans="1:26" ht="90.75" x14ac:dyDescent="0.25">
      <c r="A62" s="679">
        <f t="shared" si="3"/>
        <v>57</v>
      </c>
      <c r="B62" s="680" t="s">
        <v>9941</v>
      </c>
      <c r="C62" s="648" t="s">
        <v>9973</v>
      </c>
      <c r="D62" s="680" t="s">
        <v>9754</v>
      </c>
      <c r="E62" s="681" t="s">
        <v>9755</v>
      </c>
      <c r="F62" s="687" t="s">
        <v>9974</v>
      </c>
      <c r="G62" s="648" t="str">
        <f t="shared" si="0"/>
        <v>OK</v>
      </c>
      <c r="H62" s="684" t="s">
        <v>9975</v>
      </c>
      <c r="I62" s="692" t="s">
        <v>9976</v>
      </c>
      <c r="J62" s="83"/>
      <c r="K62" s="47" t="s">
        <v>93</v>
      </c>
      <c r="L62" s="673"/>
      <c r="M62" s="673"/>
      <c r="N62" s="673"/>
      <c r="O62" s="673"/>
      <c r="P62" s="673" t="s">
        <v>9977</v>
      </c>
      <c r="Q62" s="673" t="s">
        <v>9978</v>
      </c>
      <c r="R62" s="674"/>
      <c r="S62" s="673"/>
      <c r="T62" s="673"/>
      <c r="U62" s="673"/>
      <c r="V62" s="673"/>
      <c r="W62" s="673"/>
      <c r="X62" s="83"/>
      <c r="Y62" s="83"/>
      <c r="Z62" s="83"/>
    </row>
    <row r="63" spans="1:26" ht="165" x14ac:dyDescent="0.25">
      <c r="A63" s="679">
        <f t="shared" si="3"/>
        <v>58</v>
      </c>
      <c r="B63" s="680" t="s">
        <v>9941</v>
      </c>
      <c r="C63" s="648" t="s">
        <v>9979</v>
      </c>
      <c r="D63" s="680" t="s">
        <v>9754</v>
      </c>
      <c r="E63" s="681" t="s">
        <v>9755</v>
      </c>
      <c r="F63" s="687" t="s">
        <v>9980</v>
      </c>
      <c r="G63" s="648" t="str">
        <f t="shared" si="0"/>
        <v>OK</v>
      </c>
      <c r="H63" s="684" t="s">
        <v>9981</v>
      </c>
      <c r="I63" s="685" t="s">
        <v>9982</v>
      </c>
      <c r="J63" s="83"/>
      <c r="K63" s="47" t="s">
        <v>93</v>
      </c>
      <c r="L63" s="673"/>
      <c r="M63" s="673"/>
      <c r="N63" s="673" t="s">
        <v>9983</v>
      </c>
      <c r="O63" s="673" t="s">
        <v>9984</v>
      </c>
      <c r="P63" s="673"/>
      <c r="Q63" s="673"/>
      <c r="R63" s="674"/>
      <c r="S63" s="673"/>
      <c r="T63" s="673"/>
      <c r="U63" s="673"/>
      <c r="V63" s="673" t="s">
        <v>8736</v>
      </c>
      <c r="W63" s="673"/>
      <c r="X63" s="83"/>
      <c r="Y63" s="83"/>
      <c r="Z63" s="83"/>
    </row>
    <row r="64" spans="1:26" ht="76.5" x14ac:dyDescent="0.25">
      <c r="A64" s="679">
        <f t="shared" si="3"/>
        <v>59</v>
      </c>
      <c r="B64" s="680" t="s">
        <v>9941</v>
      </c>
      <c r="C64" s="691" t="s">
        <v>9985</v>
      </c>
      <c r="D64" s="680" t="s">
        <v>9754</v>
      </c>
      <c r="E64" s="681" t="s">
        <v>9755</v>
      </c>
      <c r="F64" s="687" t="s">
        <v>9986</v>
      </c>
      <c r="G64" s="648" t="str">
        <f t="shared" si="0"/>
        <v>OK</v>
      </c>
      <c r="H64" s="83"/>
      <c r="I64" s="83"/>
      <c r="J64" s="83"/>
      <c r="K64" s="47" t="s">
        <v>93</v>
      </c>
      <c r="L64" s="673"/>
      <c r="M64" s="673"/>
      <c r="N64" s="673" t="s">
        <v>9828</v>
      </c>
      <c r="O64" s="673" t="s">
        <v>9887</v>
      </c>
      <c r="P64" s="673"/>
      <c r="Q64" s="673"/>
      <c r="R64" s="674"/>
      <c r="S64" s="673"/>
      <c r="T64" s="673"/>
      <c r="U64" s="673"/>
      <c r="V64" s="673"/>
      <c r="W64" s="673"/>
      <c r="X64" s="83"/>
      <c r="Y64" s="83"/>
      <c r="Z64" s="83"/>
    </row>
    <row r="65" spans="1:26" ht="150.75" x14ac:dyDescent="0.25">
      <c r="A65" s="679">
        <f t="shared" si="3"/>
        <v>60</v>
      </c>
      <c r="B65" s="680" t="s">
        <v>9941</v>
      </c>
      <c r="C65" s="691" t="s">
        <v>9987</v>
      </c>
      <c r="D65" s="680" t="s">
        <v>9754</v>
      </c>
      <c r="E65" s="681" t="s">
        <v>9755</v>
      </c>
      <c r="F65" s="687" t="s">
        <v>9988</v>
      </c>
      <c r="G65" s="648" t="str">
        <f t="shared" si="0"/>
        <v>OK</v>
      </c>
      <c r="H65" s="684" t="s">
        <v>9989</v>
      </c>
      <c r="I65" s="692" t="s">
        <v>9990</v>
      </c>
      <c r="J65" s="83"/>
      <c r="K65" s="47" t="s">
        <v>93</v>
      </c>
      <c r="L65" s="673"/>
      <c r="M65" s="673"/>
      <c r="N65" s="673"/>
      <c r="O65" s="673"/>
      <c r="P65" s="673" t="s">
        <v>9950</v>
      </c>
      <c r="Q65" s="673" t="s">
        <v>9991</v>
      </c>
      <c r="R65" s="674"/>
      <c r="S65" s="673"/>
      <c r="T65" s="673"/>
      <c r="U65" s="673"/>
      <c r="V65" s="673"/>
      <c r="W65" s="673"/>
      <c r="X65" s="83"/>
      <c r="Y65" s="83"/>
      <c r="Z65" s="83"/>
    </row>
    <row r="66" spans="1:26" ht="360" x14ac:dyDescent="0.25">
      <c r="A66" s="679">
        <f t="shared" si="3"/>
        <v>61</v>
      </c>
      <c r="B66" s="680" t="s">
        <v>9941</v>
      </c>
      <c r="C66" s="691" t="s">
        <v>931</v>
      </c>
      <c r="D66" s="680" t="s">
        <v>9754</v>
      </c>
      <c r="E66" s="681" t="s">
        <v>9755</v>
      </c>
      <c r="F66" s="680" t="s">
        <v>9992</v>
      </c>
      <c r="G66" s="648" t="str">
        <f t="shared" si="0"/>
        <v>OK</v>
      </c>
      <c r="H66" s="684" t="s">
        <v>9993</v>
      </c>
      <c r="I66" s="685" t="s">
        <v>9994</v>
      </c>
      <c r="J66" s="83"/>
      <c r="K66" s="47" t="s">
        <v>93</v>
      </c>
      <c r="L66" s="673"/>
      <c r="M66" s="673"/>
      <c r="N66" s="673" t="s">
        <v>9995</v>
      </c>
      <c r="O66" s="673" t="s">
        <v>9996</v>
      </c>
      <c r="P66" s="673"/>
      <c r="Q66" s="673"/>
      <c r="R66" s="674"/>
      <c r="S66" s="673"/>
      <c r="T66" s="673"/>
      <c r="U66" s="673"/>
      <c r="V66" s="673"/>
      <c r="W66" s="673"/>
      <c r="X66" s="83"/>
      <c r="Y66" s="83"/>
      <c r="Z66" s="83"/>
    </row>
    <row r="67" spans="1:26" ht="127.5" x14ac:dyDescent="0.25">
      <c r="A67" s="679">
        <f t="shared" si="3"/>
        <v>62</v>
      </c>
      <c r="B67" s="680" t="s">
        <v>9941</v>
      </c>
      <c r="C67" s="691" t="s">
        <v>932</v>
      </c>
      <c r="D67" s="680" t="s">
        <v>9754</v>
      </c>
      <c r="E67" s="681" t="s">
        <v>9755</v>
      </c>
      <c r="F67" s="687" t="s">
        <v>9997</v>
      </c>
      <c r="G67" s="648" t="str">
        <f t="shared" si="0"/>
        <v>OK</v>
      </c>
      <c r="H67" s="83"/>
      <c r="I67" s="83"/>
      <c r="J67" s="83"/>
      <c r="K67" s="47" t="s">
        <v>93</v>
      </c>
      <c r="L67" s="673"/>
      <c r="M67" s="673"/>
      <c r="N67" s="673" t="s">
        <v>9998</v>
      </c>
      <c r="O67" s="673" t="s">
        <v>9999</v>
      </c>
      <c r="P67" s="673"/>
      <c r="Q67" s="673"/>
      <c r="R67" s="674"/>
      <c r="S67" s="673"/>
      <c r="T67" s="673"/>
      <c r="U67" s="673"/>
      <c r="V67" s="673"/>
      <c r="W67" s="673"/>
      <c r="X67" s="83"/>
      <c r="Y67" s="83"/>
      <c r="Z67" s="83"/>
    </row>
    <row r="68" spans="1:26" ht="127.5" x14ac:dyDescent="0.25">
      <c r="A68" s="693">
        <f t="shared" si="3"/>
        <v>63</v>
      </c>
      <c r="B68" s="414" t="s">
        <v>9941</v>
      </c>
      <c r="C68" s="414" t="s">
        <v>10000</v>
      </c>
      <c r="D68" s="694" t="s">
        <v>9754</v>
      </c>
      <c r="E68" s="681" t="s">
        <v>9755</v>
      </c>
      <c r="F68" s="687" t="s">
        <v>10001</v>
      </c>
      <c r="G68" s="694" t="str">
        <f t="shared" ref="G68:G131" si="4">IF(OR(E68="WA",E68="CU"),IF((LEN(F68)&lt;30),"Incomplete","OK"), IF(ISBLANK(E68),"Incomplete","OK"))</f>
        <v>OK</v>
      </c>
      <c r="H68" s="415"/>
      <c r="I68" s="695" t="s">
        <v>10002</v>
      </c>
      <c r="J68" s="415" t="s">
        <v>9930</v>
      </c>
      <c r="K68" s="415" t="s">
        <v>8642</v>
      </c>
      <c r="L68" s="417"/>
      <c r="M68" s="417"/>
      <c r="N68" s="417"/>
      <c r="O68" s="417"/>
      <c r="P68" s="673"/>
      <c r="Q68" s="673"/>
      <c r="R68" s="674"/>
      <c r="S68" s="673"/>
      <c r="T68" s="673"/>
      <c r="U68" s="673"/>
      <c r="V68" s="673"/>
      <c r="W68" s="673"/>
      <c r="X68" s="83"/>
      <c r="Y68" s="83"/>
      <c r="Z68" s="83"/>
    </row>
    <row r="69" spans="1:26" ht="120" x14ac:dyDescent="0.25">
      <c r="A69" s="679">
        <f t="shared" si="3"/>
        <v>64</v>
      </c>
      <c r="B69" s="680" t="s">
        <v>9941</v>
      </c>
      <c r="C69" s="691" t="s">
        <v>10003</v>
      </c>
      <c r="D69" s="680" t="s">
        <v>9754</v>
      </c>
      <c r="E69" s="681" t="s">
        <v>9755</v>
      </c>
      <c r="F69" s="504" t="s">
        <v>10004</v>
      </c>
      <c r="G69" s="648" t="str">
        <f t="shared" si="4"/>
        <v>OK</v>
      </c>
      <c r="H69" s="83"/>
      <c r="I69" s="83"/>
      <c r="J69" s="83"/>
      <c r="K69" s="47" t="s">
        <v>93</v>
      </c>
      <c r="L69" s="673" t="s">
        <v>9767</v>
      </c>
      <c r="M69" s="673" t="s">
        <v>10005</v>
      </c>
      <c r="N69" s="673" t="s">
        <v>10006</v>
      </c>
      <c r="O69" s="673" t="s">
        <v>10005</v>
      </c>
      <c r="P69" s="673"/>
      <c r="Q69" s="673"/>
      <c r="R69" s="674"/>
      <c r="S69" s="673"/>
      <c r="T69" s="673"/>
      <c r="U69" s="673"/>
      <c r="V69" s="673"/>
      <c r="W69" s="673"/>
      <c r="X69" s="83"/>
      <c r="Y69" s="83"/>
      <c r="Z69" s="83"/>
    </row>
    <row r="70" spans="1:26" ht="75.75" x14ac:dyDescent="0.25">
      <c r="A70" s="679">
        <f t="shared" si="3"/>
        <v>65</v>
      </c>
      <c r="B70" s="680" t="s">
        <v>9941</v>
      </c>
      <c r="C70" s="691" t="s">
        <v>934</v>
      </c>
      <c r="D70" s="680" t="s">
        <v>9754</v>
      </c>
      <c r="E70" s="681" t="s">
        <v>9755</v>
      </c>
      <c r="F70" s="687" t="s">
        <v>10007</v>
      </c>
      <c r="G70" s="648" t="str">
        <f t="shared" si="4"/>
        <v>OK</v>
      </c>
      <c r="H70" s="684" t="s">
        <v>10008</v>
      </c>
      <c r="I70" s="692" t="s">
        <v>10009</v>
      </c>
      <c r="J70" s="83"/>
      <c r="K70" s="47" t="s">
        <v>93</v>
      </c>
      <c r="L70" s="673"/>
      <c r="M70" s="673"/>
      <c r="N70" s="696" t="s">
        <v>10010</v>
      </c>
      <c r="O70" s="673" t="s">
        <v>10011</v>
      </c>
      <c r="P70" s="673"/>
      <c r="Q70" s="673"/>
      <c r="R70" s="674"/>
      <c r="S70" s="673"/>
      <c r="T70" s="673"/>
      <c r="U70" s="673"/>
      <c r="V70" s="673"/>
      <c r="W70" s="673"/>
      <c r="X70" s="83"/>
      <c r="Y70" s="83"/>
      <c r="Z70" s="83"/>
    </row>
    <row r="71" spans="1:26" ht="255" x14ac:dyDescent="0.25">
      <c r="A71" s="679">
        <f t="shared" si="3"/>
        <v>66</v>
      </c>
      <c r="B71" s="680" t="s">
        <v>9941</v>
      </c>
      <c r="C71" s="691" t="s">
        <v>8596</v>
      </c>
      <c r="D71" s="680" t="s">
        <v>9754</v>
      </c>
      <c r="E71" s="681" t="s">
        <v>9755</v>
      </c>
      <c r="F71" s="687" t="s">
        <v>10012</v>
      </c>
      <c r="G71" s="648" t="str">
        <f t="shared" si="4"/>
        <v>OK</v>
      </c>
      <c r="H71" s="684" t="s">
        <v>10013</v>
      </c>
      <c r="I71" s="692" t="s">
        <v>10014</v>
      </c>
      <c r="J71" s="83"/>
      <c r="K71" s="47" t="s">
        <v>93</v>
      </c>
      <c r="L71" s="696" t="s">
        <v>9828</v>
      </c>
      <c r="M71" s="673" t="s">
        <v>9829</v>
      </c>
      <c r="N71" s="673"/>
      <c r="O71" s="673"/>
      <c r="P71" s="673"/>
      <c r="Q71" s="673"/>
      <c r="R71" s="674"/>
      <c r="S71" s="673"/>
      <c r="T71" s="673"/>
      <c r="U71" s="673"/>
      <c r="V71" s="673"/>
      <c r="W71" s="673"/>
      <c r="X71" s="83"/>
      <c r="Y71" s="83"/>
      <c r="Z71" s="83"/>
    </row>
    <row r="72" spans="1:26" ht="102" x14ac:dyDescent="0.25">
      <c r="A72" s="679">
        <f t="shared" si="3"/>
        <v>67</v>
      </c>
      <c r="B72" s="680" t="s">
        <v>9941</v>
      </c>
      <c r="C72" s="691" t="s">
        <v>10015</v>
      </c>
      <c r="D72" s="680" t="s">
        <v>9754</v>
      </c>
      <c r="E72" s="681" t="s">
        <v>9755</v>
      </c>
      <c r="F72" s="687" t="s">
        <v>10016</v>
      </c>
      <c r="G72" s="648" t="str">
        <f t="shared" si="4"/>
        <v>OK</v>
      </c>
      <c r="H72" s="83"/>
      <c r="I72" s="83"/>
      <c r="J72" s="83"/>
      <c r="K72" s="47" t="s">
        <v>93</v>
      </c>
      <c r="L72" s="673"/>
      <c r="M72" s="673"/>
      <c r="N72" s="673" t="s">
        <v>10017</v>
      </c>
      <c r="O72" s="673" t="s">
        <v>10018</v>
      </c>
      <c r="P72" s="673"/>
      <c r="Q72" s="673"/>
      <c r="R72" s="674"/>
      <c r="S72" s="673"/>
      <c r="T72" s="97" t="s">
        <v>9721</v>
      </c>
      <c r="U72" s="673"/>
      <c r="V72" s="673"/>
      <c r="W72" s="673"/>
      <c r="X72" s="83"/>
      <c r="Y72" s="83"/>
      <c r="Z72" s="83"/>
    </row>
    <row r="73" spans="1:26" ht="114.75" x14ac:dyDescent="0.25">
      <c r="A73" s="679">
        <f t="shared" si="3"/>
        <v>68</v>
      </c>
      <c r="B73" s="680" t="s">
        <v>9941</v>
      </c>
      <c r="C73" s="691" t="s">
        <v>10019</v>
      </c>
      <c r="D73" s="680" t="s">
        <v>9754</v>
      </c>
      <c r="E73" s="681" t="s">
        <v>9755</v>
      </c>
      <c r="F73" s="687" t="s">
        <v>10020</v>
      </c>
      <c r="G73" s="648" t="str">
        <f t="shared" si="4"/>
        <v>OK</v>
      </c>
      <c r="H73" s="83"/>
      <c r="I73" s="83"/>
      <c r="J73" s="83"/>
      <c r="K73" s="47" t="s">
        <v>93</v>
      </c>
      <c r="L73" s="673"/>
      <c r="M73" s="673"/>
      <c r="N73" s="673"/>
      <c r="O73" s="673"/>
      <c r="P73" s="673"/>
      <c r="Q73" s="673"/>
      <c r="R73" s="674"/>
      <c r="S73" s="673"/>
      <c r="T73" s="97" t="s">
        <v>10021</v>
      </c>
      <c r="U73" s="673"/>
      <c r="V73" s="673"/>
      <c r="W73" s="673"/>
      <c r="X73" s="83"/>
      <c r="Y73" s="83"/>
      <c r="Z73" s="83"/>
    </row>
    <row r="74" spans="1:26" ht="178.5" x14ac:dyDescent="0.25">
      <c r="A74" s="679">
        <f t="shared" si="3"/>
        <v>69</v>
      </c>
      <c r="B74" s="680" t="s">
        <v>9941</v>
      </c>
      <c r="C74" s="691" t="s">
        <v>10022</v>
      </c>
      <c r="D74" s="680" t="s">
        <v>9754</v>
      </c>
      <c r="E74" s="681" t="s">
        <v>9755</v>
      </c>
      <c r="F74" s="687" t="s">
        <v>10023</v>
      </c>
      <c r="G74" s="648" t="str">
        <f t="shared" si="4"/>
        <v>OK</v>
      </c>
      <c r="H74" s="83"/>
      <c r="I74" s="83"/>
      <c r="J74" s="83"/>
      <c r="K74" s="47" t="s">
        <v>93</v>
      </c>
      <c r="L74" s="673"/>
      <c r="M74" s="673"/>
      <c r="N74" s="673" t="s">
        <v>9816</v>
      </c>
      <c r="O74" s="673" t="s">
        <v>10024</v>
      </c>
      <c r="P74" s="673"/>
      <c r="Q74" s="673"/>
      <c r="R74" s="674"/>
      <c r="S74" s="673"/>
      <c r="T74" s="673"/>
      <c r="U74" s="673"/>
      <c r="V74" s="673"/>
      <c r="W74" s="673"/>
      <c r="X74" s="83"/>
      <c r="Y74" s="83"/>
      <c r="Z74" s="83"/>
    </row>
    <row r="75" spans="1:26" ht="229.5" x14ac:dyDescent="0.25">
      <c r="A75" s="679">
        <f t="shared" si="3"/>
        <v>70</v>
      </c>
      <c r="B75" s="680" t="s">
        <v>9941</v>
      </c>
      <c r="C75" s="691" t="s">
        <v>10025</v>
      </c>
      <c r="D75" s="680" t="s">
        <v>9754</v>
      </c>
      <c r="E75" s="681" t="s">
        <v>9755</v>
      </c>
      <c r="F75" s="687" t="s">
        <v>10026</v>
      </c>
      <c r="G75" s="648" t="str">
        <f t="shared" si="4"/>
        <v>OK</v>
      </c>
      <c r="H75" s="83"/>
      <c r="I75" s="83"/>
      <c r="J75" s="83"/>
      <c r="K75" s="47" t="s">
        <v>93</v>
      </c>
      <c r="L75" s="673"/>
      <c r="M75" s="673"/>
      <c r="N75" s="673" t="s">
        <v>10027</v>
      </c>
      <c r="O75" s="673" t="s">
        <v>10028</v>
      </c>
      <c r="P75" s="673"/>
      <c r="Q75" s="673"/>
      <c r="R75" s="674"/>
      <c r="S75" s="673"/>
      <c r="T75" s="673"/>
      <c r="U75" s="673"/>
      <c r="V75" s="673"/>
      <c r="W75" s="673"/>
      <c r="X75" s="83"/>
      <c r="Y75" s="83"/>
      <c r="Z75" s="83"/>
    </row>
    <row r="76" spans="1:26" ht="127.5" x14ac:dyDescent="0.25">
      <c r="A76" s="679">
        <f t="shared" si="3"/>
        <v>71</v>
      </c>
      <c r="B76" s="680" t="s">
        <v>9941</v>
      </c>
      <c r="C76" s="691" t="s">
        <v>10029</v>
      </c>
      <c r="D76" s="680" t="s">
        <v>9754</v>
      </c>
      <c r="E76" s="681" t="s">
        <v>9755</v>
      </c>
      <c r="F76" s="687" t="s">
        <v>10030</v>
      </c>
      <c r="G76" s="648" t="str">
        <f t="shared" si="4"/>
        <v>OK</v>
      </c>
      <c r="H76" s="83"/>
      <c r="I76" s="83"/>
      <c r="J76" s="83"/>
      <c r="K76" s="47" t="s">
        <v>93</v>
      </c>
      <c r="L76" s="673"/>
      <c r="M76" s="673"/>
      <c r="N76" s="673"/>
      <c r="O76" s="673"/>
      <c r="P76" s="686" t="s">
        <v>10031</v>
      </c>
      <c r="Q76" s="84" t="s">
        <v>10032</v>
      </c>
      <c r="R76" s="674"/>
      <c r="S76" s="673"/>
      <c r="T76" s="673"/>
      <c r="U76" s="673"/>
      <c r="V76" s="673"/>
      <c r="W76" s="673"/>
      <c r="X76" s="83"/>
      <c r="Y76" s="83"/>
      <c r="Z76" s="83"/>
    </row>
    <row r="77" spans="1:26" ht="25.5" x14ac:dyDescent="0.25">
      <c r="A77" s="675" t="s">
        <v>10033</v>
      </c>
      <c r="B77" s="676" t="s">
        <v>10034</v>
      </c>
      <c r="C77" s="676"/>
      <c r="D77" s="677"/>
      <c r="E77" s="677"/>
      <c r="F77" s="678"/>
      <c r="G77" s="677"/>
      <c r="H77" s="83"/>
      <c r="I77" s="83"/>
      <c r="J77" s="83"/>
      <c r="K77" s="83" t="s">
        <v>9749</v>
      </c>
      <c r="L77" s="673"/>
      <c r="M77" s="673"/>
      <c r="N77" s="673"/>
      <c r="O77" s="673"/>
      <c r="P77" s="673"/>
      <c r="Q77" s="673"/>
      <c r="R77" s="674"/>
      <c r="S77" s="673"/>
      <c r="T77" s="673"/>
      <c r="U77" s="673"/>
      <c r="V77" s="673"/>
      <c r="W77" s="673"/>
      <c r="X77" s="83"/>
      <c r="Y77" s="83"/>
      <c r="Z77" s="83"/>
    </row>
    <row r="78" spans="1:26" ht="409.5" x14ac:dyDescent="0.25">
      <c r="A78" s="679">
        <f>A76+1</f>
        <v>72</v>
      </c>
      <c r="B78" s="680" t="s">
        <v>10035</v>
      </c>
      <c r="C78" s="691" t="s">
        <v>10036</v>
      </c>
      <c r="D78" s="680" t="s">
        <v>9754</v>
      </c>
      <c r="E78" s="681" t="s">
        <v>9755</v>
      </c>
      <c r="F78" s="699" t="s">
        <v>10037</v>
      </c>
      <c r="G78" s="648" t="str">
        <f t="shared" si="4"/>
        <v>OK</v>
      </c>
      <c r="H78" s="684" t="s">
        <v>10038</v>
      </c>
      <c r="I78" s="685" t="s">
        <v>10039</v>
      </c>
      <c r="J78" s="83"/>
      <c r="K78" s="83" t="s">
        <v>10040</v>
      </c>
      <c r="L78" s="673"/>
      <c r="M78" s="673"/>
      <c r="N78" s="673"/>
      <c r="O78" s="673"/>
      <c r="P78" s="673"/>
      <c r="Q78" s="673"/>
      <c r="R78" s="700">
        <v>5.8</v>
      </c>
      <c r="S78" s="84" t="s">
        <v>10041</v>
      </c>
      <c r="T78" s="673"/>
      <c r="U78" s="673"/>
      <c r="V78" s="673"/>
      <c r="W78" s="673"/>
      <c r="X78" s="83"/>
      <c r="Y78" s="83"/>
      <c r="Z78" s="83"/>
    </row>
    <row r="79" spans="1:26" ht="315" x14ac:dyDescent="0.25">
      <c r="A79" s="679">
        <f t="shared" ref="A79:A102" si="5">A78+1</f>
        <v>73</v>
      </c>
      <c r="B79" s="680" t="s">
        <v>10035</v>
      </c>
      <c r="C79" s="691" t="s">
        <v>10042</v>
      </c>
      <c r="D79" s="680" t="s">
        <v>9754</v>
      </c>
      <c r="E79" s="681" t="s">
        <v>9755</v>
      </c>
      <c r="F79" s="687" t="s">
        <v>10043</v>
      </c>
      <c r="G79" s="648" t="str">
        <f t="shared" si="4"/>
        <v>OK</v>
      </c>
      <c r="H79" s="83"/>
      <c r="I79" s="83"/>
      <c r="J79" s="83"/>
      <c r="K79" s="83" t="s">
        <v>93</v>
      </c>
      <c r="L79" s="696" t="s">
        <v>9828</v>
      </c>
      <c r="M79" s="673" t="s">
        <v>9829</v>
      </c>
      <c r="N79" s="673"/>
      <c r="O79" s="673"/>
      <c r="P79" s="673"/>
      <c r="Q79" s="673"/>
      <c r="R79" s="674"/>
      <c r="S79" s="287" t="s">
        <v>10044</v>
      </c>
      <c r="T79" s="673"/>
      <c r="U79" s="673"/>
      <c r="V79" s="673"/>
      <c r="W79" s="673"/>
      <c r="X79" s="83"/>
      <c r="Y79" s="83"/>
      <c r="Z79" s="83"/>
    </row>
    <row r="80" spans="1:26" ht="357" x14ac:dyDescent="0.25">
      <c r="A80" s="679">
        <f t="shared" si="5"/>
        <v>74</v>
      </c>
      <c r="B80" s="680" t="s">
        <v>10035</v>
      </c>
      <c r="C80" s="691" t="s">
        <v>10045</v>
      </c>
      <c r="D80" s="680" t="s">
        <v>9754</v>
      </c>
      <c r="E80" s="681" t="s">
        <v>9755</v>
      </c>
      <c r="F80" s="699" t="s">
        <v>10046</v>
      </c>
      <c r="G80" s="648" t="str">
        <f t="shared" si="4"/>
        <v>OK</v>
      </c>
      <c r="H80" s="83"/>
      <c r="I80" s="83"/>
      <c r="J80" s="83"/>
      <c r="K80" s="47" t="s">
        <v>93</v>
      </c>
      <c r="L80" s="673"/>
      <c r="M80" s="673"/>
      <c r="N80" s="673"/>
      <c r="O80" s="673"/>
      <c r="P80" s="673"/>
      <c r="Q80" s="673"/>
      <c r="R80" s="674" t="s">
        <v>10047</v>
      </c>
      <c r="S80" s="504" t="s">
        <v>10048</v>
      </c>
      <c r="T80" s="673"/>
      <c r="U80" s="673"/>
      <c r="V80" s="673"/>
      <c r="W80" s="673"/>
      <c r="X80" s="83"/>
      <c r="Y80" s="83"/>
      <c r="Z80" s="83"/>
    </row>
    <row r="81" spans="1:26" ht="216.75" x14ac:dyDescent="0.25">
      <c r="A81" s="693">
        <f t="shared" si="5"/>
        <v>75</v>
      </c>
      <c r="B81" s="694" t="s">
        <v>10035</v>
      </c>
      <c r="C81" s="701" t="s">
        <v>10049</v>
      </c>
      <c r="D81" s="694" t="s">
        <v>9754</v>
      </c>
      <c r="E81" s="681" t="s">
        <v>9755</v>
      </c>
      <c r="F81" s="687" t="s">
        <v>10050</v>
      </c>
      <c r="G81" s="694" t="str">
        <f t="shared" si="4"/>
        <v>OK</v>
      </c>
      <c r="H81" s="684" t="s">
        <v>10051</v>
      </c>
      <c r="I81" s="685" t="s">
        <v>9930</v>
      </c>
      <c r="J81" s="83"/>
      <c r="K81" s="83" t="s">
        <v>8642</v>
      </c>
      <c r="L81" s="673"/>
      <c r="M81" s="673"/>
      <c r="N81" s="673"/>
      <c r="O81" s="673"/>
      <c r="P81" s="673"/>
      <c r="Q81" s="673"/>
      <c r="R81" s="674"/>
      <c r="S81" s="673"/>
      <c r="T81" s="673"/>
      <c r="U81" s="673"/>
      <c r="V81" s="673"/>
      <c r="W81" s="673"/>
      <c r="X81" s="83"/>
      <c r="Y81" s="83"/>
      <c r="Z81" s="83"/>
    </row>
    <row r="82" spans="1:26" ht="225" x14ac:dyDescent="0.25">
      <c r="A82" s="679">
        <f t="shared" si="5"/>
        <v>76</v>
      </c>
      <c r="B82" s="680" t="s">
        <v>10035</v>
      </c>
      <c r="C82" s="691" t="s">
        <v>10052</v>
      </c>
      <c r="D82" s="680" t="s">
        <v>9754</v>
      </c>
      <c r="E82" s="681" t="s">
        <v>9755</v>
      </c>
      <c r="F82" s="702" t="s">
        <v>10053</v>
      </c>
      <c r="G82" s="648" t="str">
        <f t="shared" si="4"/>
        <v>OK</v>
      </c>
      <c r="H82" s="684" t="s">
        <v>10054</v>
      </c>
      <c r="I82" s="685" t="s">
        <v>10055</v>
      </c>
      <c r="J82" s="83"/>
      <c r="K82" s="83" t="s">
        <v>10040</v>
      </c>
      <c r="L82" s="673"/>
      <c r="M82" s="673"/>
      <c r="N82" s="673"/>
      <c r="O82" s="673"/>
      <c r="P82" s="673"/>
      <c r="Q82" s="673"/>
      <c r="R82" s="700">
        <v>5.4</v>
      </c>
      <c r="S82" s="84" t="s">
        <v>10056</v>
      </c>
      <c r="T82" s="673"/>
      <c r="U82" s="673"/>
      <c r="V82" s="673"/>
      <c r="W82" s="673"/>
      <c r="X82" s="83"/>
      <c r="Y82" s="83"/>
      <c r="Z82" s="83"/>
    </row>
    <row r="83" spans="1:26" ht="229.5" x14ac:dyDescent="0.25">
      <c r="A83" s="679">
        <f t="shared" si="5"/>
        <v>77</v>
      </c>
      <c r="B83" s="680" t="s">
        <v>10035</v>
      </c>
      <c r="C83" s="691" t="s">
        <v>10057</v>
      </c>
      <c r="D83" s="680" t="s">
        <v>9754</v>
      </c>
      <c r="E83" s="681" t="s">
        <v>9755</v>
      </c>
      <c r="F83" s="702" t="s">
        <v>10058</v>
      </c>
      <c r="G83" s="648" t="str">
        <f t="shared" si="4"/>
        <v>OK</v>
      </c>
      <c r="H83" s="83"/>
      <c r="I83" s="83"/>
      <c r="J83" s="83"/>
      <c r="K83" s="83" t="s">
        <v>10040</v>
      </c>
      <c r="L83" s="673"/>
      <c r="M83" s="673"/>
      <c r="N83" s="673"/>
      <c r="O83" s="673"/>
      <c r="P83" s="673"/>
      <c r="Q83" s="673"/>
      <c r="R83" s="700" t="s">
        <v>10059</v>
      </c>
      <c r="S83" s="84" t="s">
        <v>10060</v>
      </c>
      <c r="T83" s="673"/>
      <c r="U83" s="673"/>
      <c r="V83" s="673"/>
      <c r="W83" s="673"/>
      <c r="X83" s="83"/>
      <c r="Y83" s="83"/>
      <c r="Z83" s="83"/>
    </row>
    <row r="84" spans="1:26" ht="225" x14ac:dyDescent="0.25">
      <c r="A84" s="679">
        <f t="shared" si="5"/>
        <v>78</v>
      </c>
      <c r="B84" s="680" t="s">
        <v>10035</v>
      </c>
      <c r="C84" s="691" t="s">
        <v>10061</v>
      </c>
      <c r="D84" s="680" t="s">
        <v>9754</v>
      </c>
      <c r="E84" s="681" t="s">
        <v>9755</v>
      </c>
      <c r="F84" s="702" t="s">
        <v>10062</v>
      </c>
      <c r="G84" s="648" t="str">
        <f t="shared" si="4"/>
        <v>OK</v>
      </c>
      <c r="H84" s="83"/>
      <c r="I84" s="83"/>
      <c r="J84" s="83"/>
      <c r="K84" s="83" t="s">
        <v>10040</v>
      </c>
      <c r="L84" s="673"/>
      <c r="M84" s="673"/>
      <c r="N84" s="673"/>
      <c r="O84" s="673"/>
      <c r="P84" s="673"/>
      <c r="Q84" s="673"/>
      <c r="R84" s="700">
        <v>5.4</v>
      </c>
      <c r="S84" s="84" t="s">
        <v>10056</v>
      </c>
      <c r="T84" s="673"/>
      <c r="U84" s="673"/>
      <c r="V84" s="673"/>
      <c r="W84" s="673"/>
      <c r="X84" s="83"/>
      <c r="Y84" s="83"/>
      <c r="Z84" s="83"/>
    </row>
    <row r="85" spans="1:26" ht="180" x14ac:dyDescent="0.25">
      <c r="A85" s="679">
        <f t="shared" si="5"/>
        <v>79</v>
      </c>
      <c r="B85" s="680" t="s">
        <v>10035</v>
      </c>
      <c r="C85" s="691" t="s">
        <v>10063</v>
      </c>
      <c r="D85" s="680" t="s">
        <v>9754</v>
      </c>
      <c r="E85" s="681" t="s">
        <v>9755</v>
      </c>
      <c r="F85" s="703" t="s">
        <v>10064</v>
      </c>
      <c r="G85" s="648" t="str">
        <f t="shared" si="4"/>
        <v>OK</v>
      </c>
      <c r="H85" s="684" t="s">
        <v>10065</v>
      </c>
      <c r="I85" s="685" t="s">
        <v>10066</v>
      </c>
      <c r="J85" s="83"/>
      <c r="K85" s="83" t="s">
        <v>10040</v>
      </c>
      <c r="L85" s="673"/>
      <c r="M85" s="673"/>
      <c r="N85" s="673"/>
      <c r="O85" s="673"/>
      <c r="P85" s="673"/>
      <c r="Q85" s="673"/>
      <c r="R85" s="674">
        <v>5.5</v>
      </c>
      <c r="S85" s="287" t="s">
        <v>10067</v>
      </c>
      <c r="T85" s="673"/>
      <c r="U85" s="673"/>
      <c r="V85" s="673"/>
      <c r="W85" s="673"/>
      <c r="X85" s="83"/>
      <c r="Y85" s="83"/>
      <c r="Z85" s="83"/>
    </row>
    <row r="86" spans="1:26" ht="242.25" x14ac:dyDescent="0.25">
      <c r="A86" s="679">
        <f t="shared" si="5"/>
        <v>80</v>
      </c>
      <c r="B86" s="680" t="s">
        <v>10035</v>
      </c>
      <c r="C86" s="691" t="s">
        <v>10068</v>
      </c>
      <c r="D86" s="680" t="s">
        <v>9754</v>
      </c>
      <c r="E86" s="681" t="s">
        <v>9755</v>
      </c>
      <c r="F86" s="687" t="s">
        <v>10069</v>
      </c>
      <c r="G86" s="648" t="str">
        <f t="shared" si="4"/>
        <v>OK</v>
      </c>
      <c r="H86" s="83"/>
      <c r="I86" s="83"/>
      <c r="J86" s="83"/>
      <c r="K86" s="83" t="s">
        <v>93</v>
      </c>
      <c r="L86" s="673" t="s">
        <v>9761</v>
      </c>
      <c r="M86" s="673" t="s">
        <v>10070</v>
      </c>
      <c r="N86" s="673"/>
      <c r="O86" s="673"/>
      <c r="P86" s="673"/>
      <c r="Q86" s="673"/>
      <c r="R86" s="674"/>
      <c r="S86" s="287" t="s">
        <v>10071</v>
      </c>
      <c r="T86" s="673"/>
      <c r="U86" s="673"/>
      <c r="V86" s="673"/>
      <c r="W86" s="673"/>
      <c r="X86" s="83"/>
      <c r="Y86" s="83"/>
      <c r="Z86" s="83"/>
    </row>
    <row r="87" spans="1:26" ht="165.75" x14ac:dyDescent="0.25">
      <c r="A87" s="679">
        <f t="shared" si="5"/>
        <v>81</v>
      </c>
      <c r="B87" s="680" t="s">
        <v>10035</v>
      </c>
      <c r="C87" s="691" t="s">
        <v>10072</v>
      </c>
      <c r="D87" s="680" t="s">
        <v>9754</v>
      </c>
      <c r="E87" s="681" t="s">
        <v>9755</v>
      </c>
      <c r="F87" s="687" t="s">
        <v>10073</v>
      </c>
      <c r="G87" s="648" t="str">
        <f t="shared" si="4"/>
        <v>OK</v>
      </c>
      <c r="H87" s="83"/>
      <c r="I87" s="83"/>
      <c r="J87" s="83"/>
      <c r="K87" s="83" t="s">
        <v>93</v>
      </c>
      <c r="L87" s="673"/>
      <c r="M87" s="673"/>
      <c r="N87" s="673"/>
      <c r="O87" s="673"/>
      <c r="P87" s="673"/>
      <c r="Q87" s="673"/>
      <c r="R87" s="674">
        <v>5.6</v>
      </c>
      <c r="S87" s="287" t="s">
        <v>10074</v>
      </c>
      <c r="T87" s="673"/>
      <c r="U87" s="673"/>
      <c r="V87" s="673"/>
      <c r="W87" s="673"/>
      <c r="X87" s="83"/>
      <c r="Y87" s="83"/>
      <c r="Z87" s="83"/>
    </row>
    <row r="88" spans="1:26" ht="140.25" x14ac:dyDescent="0.25">
      <c r="A88" s="679">
        <f t="shared" si="5"/>
        <v>82</v>
      </c>
      <c r="B88" s="680" t="s">
        <v>10035</v>
      </c>
      <c r="C88" s="691" t="s">
        <v>10075</v>
      </c>
      <c r="D88" s="680" t="s">
        <v>9754</v>
      </c>
      <c r="E88" s="681" t="s">
        <v>9755</v>
      </c>
      <c r="F88" s="687" t="s">
        <v>10076</v>
      </c>
      <c r="G88" s="648" t="str">
        <f t="shared" si="4"/>
        <v>OK</v>
      </c>
      <c r="H88" s="83"/>
      <c r="I88" s="83"/>
      <c r="J88" s="83"/>
      <c r="K88" s="83" t="s">
        <v>93</v>
      </c>
      <c r="L88" s="673"/>
      <c r="M88" s="673"/>
      <c r="N88" s="673"/>
      <c r="O88" s="673"/>
      <c r="P88" s="673"/>
      <c r="Q88" s="673"/>
      <c r="R88" s="700">
        <v>5.8</v>
      </c>
      <c r="S88" s="84" t="s">
        <v>10077</v>
      </c>
      <c r="T88" s="673"/>
      <c r="U88" s="673"/>
      <c r="V88" s="673"/>
      <c r="W88" s="673"/>
      <c r="X88" s="83"/>
      <c r="Y88" s="83"/>
      <c r="Z88" s="83"/>
    </row>
    <row r="89" spans="1:26" ht="207.75" x14ac:dyDescent="0.25">
      <c r="A89" s="679">
        <f t="shared" si="5"/>
        <v>83</v>
      </c>
      <c r="B89" s="680" t="s">
        <v>10035</v>
      </c>
      <c r="C89" s="691" t="s">
        <v>10078</v>
      </c>
      <c r="D89" s="680" t="s">
        <v>9754</v>
      </c>
      <c r="E89" s="681" t="s">
        <v>9755</v>
      </c>
      <c r="F89" s="699" t="s">
        <v>10079</v>
      </c>
      <c r="G89" s="648" t="str">
        <f t="shared" si="4"/>
        <v>OK</v>
      </c>
      <c r="H89" s="83"/>
      <c r="I89" s="83"/>
      <c r="J89" s="83"/>
      <c r="K89" s="83" t="s">
        <v>10040</v>
      </c>
      <c r="L89" s="673"/>
      <c r="M89" s="673"/>
      <c r="N89" s="673"/>
      <c r="O89" s="673"/>
      <c r="P89" s="673"/>
      <c r="Q89" s="673"/>
      <c r="R89" s="700">
        <v>5.5</v>
      </c>
      <c r="S89" s="84" t="s">
        <v>10080</v>
      </c>
      <c r="T89" s="673"/>
      <c r="U89" s="673"/>
      <c r="V89" s="673"/>
      <c r="W89" s="673"/>
      <c r="X89" s="83"/>
      <c r="Y89" s="83"/>
      <c r="Z89" s="83"/>
    </row>
    <row r="90" spans="1:26" ht="242.25" customHeight="1" x14ac:dyDescent="0.25">
      <c r="A90" s="679">
        <f t="shared" si="5"/>
        <v>84</v>
      </c>
      <c r="B90" s="680" t="s">
        <v>10035</v>
      </c>
      <c r="C90" s="691" t="s">
        <v>10081</v>
      </c>
      <c r="D90" s="680" t="s">
        <v>9754</v>
      </c>
      <c r="E90" s="681" t="s">
        <v>9755</v>
      </c>
      <c r="F90" s="687" t="s">
        <v>10082</v>
      </c>
      <c r="G90" s="648" t="str">
        <f t="shared" si="4"/>
        <v>OK</v>
      </c>
      <c r="H90" s="83"/>
      <c r="I90" s="83"/>
      <c r="J90" s="83"/>
      <c r="K90" s="83" t="s">
        <v>93</v>
      </c>
      <c r="L90" s="673"/>
      <c r="M90" s="673"/>
      <c r="N90" s="673"/>
      <c r="O90" s="673"/>
      <c r="P90" s="673"/>
      <c r="Q90" s="673"/>
      <c r="R90" s="704" t="s">
        <v>10083</v>
      </c>
      <c r="S90" s="673" t="s">
        <v>10084</v>
      </c>
      <c r="T90" s="673"/>
      <c r="U90" s="673"/>
      <c r="V90" s="673"/>
      <c r="W90" s="673"/>
      <c r="X90" s="83"/>
      <c r="Y90" s="83"/>
      <c r="Z90" s="83"/>
    </row>
    <row r="91" spans="1:26" ht="105" x14ac:dyDescent="0.25">
      <c r="A91" s="679">
        <f t="shared" si="5"/>
        <v>85</v>
      </c>
      <c r="B91" s="680" t="s">
        <v>10035</v>
      </c>
      <c r="C91" s="691" t="s">
        <v>10085</v>
      </c>
      <c r="D91" s="680" t="s">
        <v>9754</v>
      </c>
      <c r="E91" s="681" t="s">
        <v>9755</v>
      </c>
      <c r="F91" s="687" t="s">
        <v>10086</v>
      </c>
      <c r="G91" s="648" t="str">
        <f t="shared" si="4"/>
        <v>OK</v>
      </c>
      <c r="H91" s="83"/>
      <c r="I91" s="83"/>
      <c r="J91" s="83"/>
      <c r="K91" s="83" t="s">
        <v>10040</v>
      </c>
      <c r="L91" s="673"/>
      <c r="M91" s="673"/>
      <c r="N91" s="673"/>
      <c r="O91" s="673"/>
      <c r="P91" s="673"/>
      <c r="Q91" s="673"/>
      <c r="R91" s="312">
        <v>5.4</v>
      </c>
      <c r="S91" s="287" t="s">
        <v>10080</v>
      </c>
      <c r="T91" s="673"/>
      <c r="U91" s="673"/>
      <c r="V91" s="673"/>
      <c r="W91" s="673"/>
      <c r="X91" s="83"/>
      <c r="Y91" s="83"/>
      <c r="Z91" s="83"/>
    </row>
    <row r="92" spans="1:26" ht="344.25" customHeight="1" x14ac:dyDescent="0.25">
      <c r="A92" s="679">
        <f t="shared" si="5"/>
        <v>86</v>
      </c>
      <c r="B92" s="680" t="s">
        <v>10035</v>
      </c>
      <c r="C92" s="691" t="s">
        <v>10087</v>
      </c>
      <c r="D92" s="680" t="s">
        <v>9754</v>
      </c>
      <c r="E92" s="681" t="s">
        <v>9755</v>
      </c>
      <c r="F92" s="687" t="s">
        <v>10088</v>
      </c>
      <c r="G92" s="648" t="str">
        <f t="shared" si="4"/>
        <v>OK</v>
      </c>
      <c r="H92" s="83"/>
      <c r="I92" s="83"/>
      <c r="J92" s="83"/>
      <c r="K92" s="83" t="s">
        <v>93</v>
      </c>
      <c r="L92" s="673"/>
      <c r="M92" s="287"/>
      <c r="N92" s="673"/>
      <c r="O92" s="673"/>
      <c r="P92" s="673"/>
      <c r="Q92" s="673"/>
      <c r="R92" s="674"/>
      <c r="S92" s="93" t="s">
        <v>10089</v>
      </c>
      <c r="T92" s="673"/>
      <c r="U92" s="673"/>
      <c r="V92" s="673"/>
      <c r="W92" s="673"/>
      <c r="X92" s="83"/>
      <c r="Y92" s="83"/>
      <c r="Z92" s="686" t="s">
        <v>10090</v>
      </c>
    </row>
    <row r="93" spans="1:26" ht="140.25" x14ac:dyDescent="0.25">
      <c r="A93" s="679">
        <f t="shared" si="5"/>
        <v>87</v>
      </c>
      <c r="B93" s="680" t="s">
        <v>10035</v>
      </c>
      <c r="C93" s="691" t="s">
        <v>10091</v>
      </c>
      <c r="D93" s="680" t="s">
        <v>9754</v>
      </c>
      <c r="E93" s="681" t="s">
        <v>9755</v>
      </c>
      <c r="F93" s="687" t="s">
        <v>10092</v>
      </c>
      <c r="G93" s="648" t="str">
        <f t="shared" si="4"/>
        <v>OK</v>
      </c>
      <c r="H93" s="83"/>
      <c r="I93" s="83"/>
      <c r="J93" s="83"/>
      <c r="K93" s="83" t="s">
        <v>93</v>
      </c>
      <c r="L93" s="673"/>
      <c r="M93" s="673"/>
      <c r="N93" s="673"/>
      <c r="O93" s="673"/>
      <c r="P93" s="673"/>
      <c r="Q93" s="673"/>
      <c r="R93" s="312" t="s">
        <v>10093</v>
      </c>
      <c r="S93" s="504" t="s">
        <v>10094</v>
      </c>
      <c r="T93" s="673"/>
      <c r="U93" s="673"/>
      <c r="V93" s="673"/>
      <c r="W93" s="673"/>
      <c r="X93" s="83"/>
      <c r="Y93" s="83"/>
      <c r="Z93" s="83"/>
    </row>
    <row r="94" spans="1:26" ht="178.5" x14ac:dyDescent="0.25">
      <c r="A94" s="679">
        <f t="shared" si="5"/>
        <v>88</v>
      </c>
      <c r="B94" s="680" t="s">
        <v>10035</v>
      </c>
      <c r="C94" s="691" t="s">
        <v>10095</v>
      </c>
      <c r="D94" s="680" t="s">
        <v>9754</v>
      </c>
      <c r="E94" s="681" t="s">
        <v>9755</v>
      </c>
      <c r="F94" s="687" t="s">
        <v>10096</v>
      </c>
      <c r="G94" s="648" t="str">
        <f t="shared" si="4"/>
        <v>OK</v>
      </c>
      <c r="H94" s="83"/>
      <c r="I94" s="83"/>
      <c r="J94" s="83"/>
      <c r="K94" s="83" t="s">
        <v>10040</v>
      </c>
      <c r="L94" s="673"/>
      <c r="M94" s="673"/>
      <c r="N94" s="673"/>
      <c r="O94" s="673"/>
      <c r="P94" s="673"/>
      <c r="Q94" s="673"/>
      <c r="R94" s="674">
        <v>5.5</v>
      </c>
      <c r="S94" s="287" t="s">
        <v>10080</v>
      </c>
      <c r="T94" s="673"/>
      <c r="U94" s="673"/>
      <c r="V94" s="673"/>
      <c r="W94" s="673"/>
      <c r="X94" s="83"/>
      <c r="Y94" s="83"/>
      <c r="Z94" s="83"/>
    </row>
    <row r="95" spans="1:26" ht="229.5" x14ac:dyDescent="0.25">
      <c r="A95" s="679">
        <f t="shared" si="5"/>
        <v>89</v>
      </c>
      <c r="B95" s="680" t="s">
        <v>10035</v>
      </c>
      <c r="C95" s="691" t="s">
        <v>10097</v>
      </c>
      <c r="D95" s="680" t="s">
        <v>9754</v>
      </c>
      <c r="E95" s="681" t="s">
        <v>9755</v>
      </c>
      <c r="F95" s="687" t="s">
        <v>10098</v>
      </c>
      <c r="G95" s="648" t="str">
        <f t="shared" si="4"/>
        <v>OK</v>
      </c>
      <c r="H95" s="83"/>
      <c r="I95" s="83"/>
      <c r="J95" s="83"/>
      <c r="K95" s="83" t="s">
        <v>93</v>
      </c>
      <c r="L95" s="673"/>
      <c r="M95" s="673"/>
      <c r="N95" s="673"/>
      <c r="O95" s="673"/>
      <c r="P95" s="673"/>
      <c r="Q95" s="673"/>
      <c r="R95" s="312">
        <v>5.6</v>
      </c>
      <c r="S95" s="673" t="s">
        <v>10099</v>
      </c>
      <c r="T95" s="673"/>
      <c r="U95" s="673"/>
      <c r="V95" s="673"/>
      <c r="W95" s="673"/>
      <c r="X95" s="83"/>
      <c r="Y95" s="83"/>
      <c r="Z95" s="83"/>
    </row>
    <row r="96" spans="1:26" ht="280.5" x14ac:dyDescent="0.25">
      <c r="A96" s="679">
        <f t="shared" si="5"/>
        <v>90</v>
      </c>
      <c r="B96" s="680" t="s">
        <v>10035</v>
      </c>
      <c r="C96" s="691" t="s">
        <v>10100</v>
      </c>
      <c r="D96" s="680" t="s">
        <v>9754</v>
      </c>
      <c r="E96" s="681" t="s">
        <v>9755</v>
      </c>
      <c r="F96" s="687" t="s">
        <v>10101</v>
      </c>
      <c r="G96" s="648" t="str">
        <f t="shared" si="4"/>
        <v>OK</v>
      </c>
      <c r="H96" s="684" t="s">
        <v>10102</v>
      </c>
      <c r="I96" s="685" t="s">
        <v>10103</v>
      </c>
      <c r="J96" s="83"/>
      <c r="K96" s="83" t="s">
        <v>93</v>
      </c>
      <c r="L96" s="673"/>
      <c r="M96" s="673"/>
      <c r="N96" s="673"/>
      <c r="O96" s="673"/>
      <c r="P96" s="673"/>
      <c r="Q96" s="673"/>
      <c r="R96" s="700">
        <v>5.6</v>
      </c>
      <c r="S96" s="84" t="s">
        <v>10104</v>
      </c>
      <c r="T96" s="673"/>
      <c r="U96" s="673"/>
      <c r="V96" s="673"/>
      <c r="W96" s="673"/>
      <c r="X96" s="83"/>
      <c r="Y96" s="83"/>
      <c r="Z96" s="83"/>
    </row>
    <row r="97" spans="1:26" ht="180" x14ac:dyDescent="0.25">
      <c r="A97" s="679">
        <f t="shared" si="5"/>
        <v>91</v>
      </c>
      <c r="B97" s="680" t="s">
        <v>10035</v>
      </c>
      <c r="C97" s="691" t="s">
        <v>10105</v>
      </c>
      <c r="D97" s="680" t="s">
        <v>9754</v>
      </c>
      <c r="E97" s="681" t="s">
        <v>9755</v>
      </c>
      <c r="F97" s="687" t="s">
        <v>10106</v>
      </c>
      <c r="G97" s="648" t="str">
        <f t="shared" si="4"/>
        <v>OK</v>
      </c>
      <c r="H97" s="684" t="s">
        <v>10065</v>
      </c>
      <c r="I97" s="685" t="s">
        <v>10107</v>
      </c>
      <c r="J97" s="83"/>
      <c r="K97" s="83" t="s">
        <v>93</v>
      </c>
      <c r="L97" s="673"/>
      <c r="M97" s="673"/>
      <c r="N97" s="673"/>
      <c r="O97" s="673"/>
      <c r="P97" s="673"/>
      <c r="Q97" s="673"/>
      <c r="R97" s="674"/>
      <c r="S97" s="287" t="s">
        <v>10108</v>
      </c>
      <c r="T97" s="673"/>
      <c r="U97" s="673"/>
      <c r="V97" s="673"/>
      <c r="W97" s="673"/>
      <c r="X97" s="83"/>
      <c r="Y97" s="83"/>
      <c r="Z97" s="686" t="s">
        <v>9836</v>
      </c>
    </row>
    <row r="98" spans="1:26" ht="191.25" x14ac:dyDescent="0.25">
      <c r="A98" s="679">
        <f t="shared" si="5"/>
        <v>92</v>
      </c>
      <c r="B98" s="680" t="s">
        <v>10035</v>
      </c>
      <c r="C98" s="691" t="s">
        <v>10109</v>
      </c>
      <c r="D98" s="680" t="s">
        <v>9754</v>
      </c>
      <c r="E98" s="681" t="s">
        <v>9755</v>
      </c>
      <c r="F98" s="687" t="s">
        <v>10110</v>
      </c>
      <c r="G98" s="648" t="str">
        <f t="shared" si="4"/>
        <v>OK</v>
      </c>
      <c r="H98" s="83"/>
      <c r="I98" s="83"/>
      <c r="J98" s="83"/>
      <c r="K98" s="83" t="s">
        <v>93</v>
      </c>
      <c r="L98" s="673"/>
      <c r="M98" s="673"/>
      <c r="N98" s="673"/>
      <c r="O98" s="673"/>
      <c r="P98" s="673"/>
      <c r="Q98" s="673"/>
      <c r="R98" s="674" t="s">
        <v>10111</v>
      </c>
      <c r="S98" s="84" t="s">
        <v>10112</v>
      </c>
      <c r="T98" s="97" t="s">
        <v>9681</v>
      </c>
      <c r="U98" s="673" t="s">
        <v>1375</v>
      </c>
      <c r="V98" s="673"/>
      <c r="W98" s="673"/>
      <c r="X98" s="83"/>
      <c r="Y98" s="83"/>
      <c r="Z98" s="83"/>
    </row>
    <row r="99" spans="1:26" ht="300" x14ac:dyDescent="0.25">
      <c r="A99" s="679">
        <f t="shared" si="5"/>
        <v>93</v>
      </c>
      <c r="B99" s="691" t="s">
        <v>10035</v>
      </c>
      <c r="C99" s="691" t="s">
        <v>10113</v>
      </c>
      <c r="D99" s="680" t="s">
        <v>9754</v>
      </c>
      <c r="E99" s="681" t="s">
        <v>9755</v>
      </c>
      <c r="F99" s="96" t="s">
        <v>10114</v>
      </c>
      <c r="G99" s="648" t="str">
        <f t="shared" si="4"/>
        <v>OK</v>
      </c>
      <c r="H99" s="83"/>
      <c r="I99" s="83"/>
      <c r="J99" s="83"/>
      <c r="K99" s="83" t="s">
        <v>93</v>
      </c>
      <c r="L99" s="673"/>
      <c r="M99" s="673"/>
      <c r="N99" s="673"/>
      <c r="O99" s="673"/>
      <c r="P99" s="673"/>
      <c r="Q99" s="673"/>
      <c r="R99" s="674" t="s">
        <v>10111</v>
      </c>
      <c r="S99" s="673" t="s">
        <v>10115</v>
      </c>
      <c r="T99" s="673"/>
      <c r="U99" s="673"/>
      <c r="V99" s="673"/>
      <c r="W99" s="673"/>
      <c r="X99" s="83"/>
      <c r="Y99" s="83"/>
      <c r="Z99" s="83"/>
    </row>
    <row r="100" spans="1:26" ht="300" x14ac:dyDescent="0.25">
      <c r="A100" s="679">
        <f t="shared" si="5"/>
        <v>94</v>
      </c>
      <c r="B100" s="691" t="s">
        <v>10035</v>
      </c>
      <c r="C100" s="691" t="s">
        <v>10116</v>
      </c>
      <c r="D100" s="680" t="s">
        <v>9754</v>
      </c>
      <c r="E100" s="681" t="s">
        <v>9755</v>
      </c>
      <c r="F100" s="96" t="s">
        <v>10114</v>
      </c>
      <c r="G100" s="648" t="str">
        <f t="shared" si="4"/>
        <v>OK</v>
      </c>
      <c r="H100" s="83"/>
      <c r="I100" s="83"/>
      <c r="J100" s="83"/>
      <c r="K100" s="83" t="s">
        <v>93</v>
      </c>
      <c r="L100" s="673"/>
      <c r="M100" s="673"/>
      <c r="N100" s="673"/>
      <c r="O100" s="673"/>
      <c r="P100" s="673"/>
      <c r="Q100" s="673"/>
      <c r="R100" s="674">
        <v>5.6</v>
      </c>
      <c r="S100" s="673" t="s">
        <v>10104</v>
      </c>
      <c r="T100" s="673"/>
      <c r="U100" s="673"/>
      <c r="V100" s="673"/>
      <c r="W100" s="673"/>
      <c r="X100" s="83"/>
      <c r="Y100" s="83"/>
      <c r="Z100" s="83"/>
    </row>
    <row r="101" spans="1:26" ht="63.75" x14ac:dyDescent="0.25">
      <c r="A101" s="679">
        <f t="shared" si="5"/>
        <v>95</v>
      </c>
      <c r="B101" s="691" t="s">
        <v>10035</v>
      </c>
      <c r="C101" s="691" t="s">
        <v>10117</v>
      </c>
      <c r="D101" s="680" t="s">
        <v>9754</v>
      </c>
      <c r="E101" s="681" t="s">
        <v>9755</v>
      </c>
      <c r="F101" s="687" t="s">
        <v>10118</v>
      </c>
      <c r="G101" s="648" t="str">
        <f t="shared" si="4"/>
        <v>OK</v>
      </c>
      <c r="H101" s="83"/>
      <c r="I101" s="83"/>
      <c r="J101" s="83"/>
      <c r="K101" s="83" t="s">
        <v>93</v>
      </c>
      <c r="L101" s="673"/>
      <c r="M101" s="673"/>
      <c r="N101" s="673"/>
      <c r="O101" s="673"/>
      <c r="P101" s="673"/>
      <c r="Q101" s="673"/>
      <c r="R101" s="700">
        <v>5.6</v>
      </c>
      <c r="S101" s="84" t="s">
        <v>10119</v>
      </c>
      <c r="T101" s="673"/>
      <c r="U101" s="673"/>
      <c r="V101" s="673"/>
      <c r="W101" s="673"/>
      <c r="X101" s="83"/>
      <c r="Y101" s="83"/>
      <c r="Z101" s="83"/>
    </row>
    <row r="102" spans="1:26" ht="75" x14ac:dyDescent="0.25">
      <c r="A102" s="693">
        <f t="shared" si="5"/>
        <v>96</v>
      </c>
      <c r="B102" s="701" t="s">
        <v>10035</v>
      </c>
      <c r="C102" s="701" t="s">
        <v>10120</v>
      </c>
      <c r="D102" s="694" t="s">
        <v>9754</v>
      </c>
      <c r="E102" s="681" t="s">
        <v>9755</v>
      </c>
      <c r="F102" s="687" t="s">
        <v>10121</v>
      </c>
      <c r="G102" s="694" t="str">
        <f t="shared" si="4"/>
        <v>OK</v>
      </c>
      <c r="H102" s="684" t="s">
        <v>10122</v>
      </c>
      <c r="I102" s="685" t="s">
        <v>9930</v>
      </c>
      <c r="J102" s="83"/>
      <c r="K102" s="83" t="s">
        <v>8642</v>
      </c>
      <c r="L102" s="673"/>
      <c r="M102" s="673"/>
      <c r="N102" s="673"/>
      <c r="O102" s="673"/>
      <c r="P102" s="673"/>
      <c r="Q102" s="673"/>
      <c r="R102" s="674"/>
      <c r="S102" s="673"/>
      <c r="T102" s="673"/>
      <c r="U102" s="673"/>
      <c r="V102" s="673"/>
      <c r="W102" s="673"/>
      <c r="X102" s="83"/>
      <c r="Y102" s="83"/>
      <c r="Z102" s="83"/>
    </row>
    <row r="103" spans="1:26" x14ac:dyDescent="0.25">
      <c r="A103" s="705" t="s">
        <v>10123</v>
      </c>
      <c r="B103" s="676" t="s">
        <v>10124</v>
      </c>
      <c r="C103" s="676"/>
      <c r="D103" s="677"/>
      <c r="E103" s="677"/>
      <c r="F103" s="678"/>
      <c r="G103" s="677"/>
      <c r="H103" s="83"/>
      <c r="I103" s="83"/>
      <c r="J103" s="83"/>
      <c r="K103" s="83" t="s">
        <v>9749</v>
      </c>
      <c r="L103" s="673"/>
      <c r="M103" s="673"/>
      <c r="N103" s="673"/>
      <c r="O103" s="673"/>
      <c r="P103" s="673"/>
      <c r="Q103" s="673"/>
      <c r="R103" s="674"/>
      <c r="S103" s="673"/>
      <c r="T103" s="673"/>
      <c r="U103" s="673"/>
      <c r="V103" s="673"/>
      <c r="W103" s="673"/>
      <c r="X103" s="83"/>
      <c r="Y103" s="83"/>
      <c r="Z103" s="83"/>
    </row>
    <row r="104" spans="1:26" ht="165" x14ac:dyDescent="0.25">
      <c r="A104" s="693">
        <f>A102+1</f>
        <v>97</v>
      </c>
      <c r="B104" s="414" t="s">
        <v>10124</v>
      </c>
      <c r="C104" s="414" t="s">
        <v>10125</v>
      </c>
      <c r="D104" s="694" t="s">
        <v>9754</v>
      </c>
      <c r="E104" s="681" t="s">
        <v>9755</v>
      </c>
      <c r="F104" s="706" t="s">
        <v>10126</v>
      </c>
      <c r="G104" s="694" t="str">
        <f t="shared" si="4"/>
        <v>OK</v>
      </c>
      <c r="H104" s="695" t="s">
        <v>10127</v>
      </c>
      <c r="I104" s="414" t="s">
        <v>10128</v>
      </c>
      <c r="J104" s="415" t="s">
        <v>9930</v>
      </c>
      <c r="K104" s="415" t="s">
        <v>8642</v>
      </c>
      <c r="L104" s="417"/>
      <c r="M104" s="417"/>
      <c r="N104" s="417"/>
      <c r="O104" s="417"/>
      <c r="P104" s="673"/>
      <c r="Q104" s="673"/>
      <c r="R104" s="674"/>
      <c r="S104" s="673"/>
      <c r="T104" s="673"/>
      <c r="U104" s="673"/>
      <c r="V104" s="673"/>
      <c r="W104" s="673"/>
      <c r="X104" s="83"/>
      <c r="Y104" s="83"/>
      <c r="Z104" s="83"/>
    </row>
    <row r="105" spans="1:26" ht="242.25" x14ac:dyDescent="0.25">
      <c r="A105" s="693">
        <f>A104+1</f>
        <v>98</v>
      </c>
      <c r="B105" s="414" t="s">
        <v>10124</v>
      </c>
      <c r="C105" s="414" t="s">
        <v>10129</v>
      </c>
      <c r="D105" s="694" t="s">
        <v>9754</v>
      </c>
      <c r="E105" s="681" t="s">
        <v>9755</v>
      </c>
      <c r="F105" s="706" t="s">
        <v>10130</v>
      </c>
      <c r="G105" s="694" t="str">
        <f t="shared" si="4"/>
        <v>OK</v>
      </c>
      <c r="H105" s="415"/>
      <c r="I105" s="415"/>
      <c r="J105" s="415" t="s">
        <v>9930</v>
      </c>
      <c r="K105" s="415" t="s">
        <v>8642</v>
      </c>
      <c r="L105" s="417"/>
      <c r="M105" s="417"/>
      <c r="N105" s="417"/>
      <c r="O105" s="417"/>
      <c r="P105" s="673"/>
      <c r="Q105" s="673"/>
      <c r="R105" s="674"/>
      <c r="S105" s="673"/>
      <c r="T105" s="673"/>
      <c r="U105" s="673"/>
      <c r="V105" s="673"/>
      <c r="W105" s="673"/>
      <c r="X105" s="83"/>
      <c r="Y105" s="83"/>
      <c r="Z105" s="83"/>
    </row>
    <row r="106" spans="1:26" ht="153" x14ac:dyDescent="0.25">
      <c r="A106" s="693">
        <f t="shared" ref="A106:A133" si="6">A105+1</f>
        <v>99</v>
      </c>
      <c r="B106" s="414" t="s">
        <v>10124</v>
      </c>
      <c r="C106" s="414" t="s">
        <v>10131</v>
      </c>
      <c r="D106" s="694" t="s">
        <v>9754</v>
      </c>
      <c r="E106" s="681" t="s">
        <v>9755</v>
      </c>
      <c r="F106" s="683" t="s">
        <v>10132</v>
      </c>
      <c r="G106" s="694" t="str">
        <f t="shared" si="4"/>
        <v>OK</v>
      </c>
      <c r="H106" s="415"/>
      <c r="I106" s="415"/>
      <c r="J106" s="415" t="s">
        <v>9930</v>
      </c>
      <c r="K106" s="415" t="s">
        <v>8642</v>
      </c>
      <c r="L106" s="417"/>
      <c r="M106" s="417"/>
      <c r="N106" s="417"/>
      <c r="O106" s="417"/>
      <c r="P106" s="673"/>
      <c r="Q106" s="673"/>
      <c r="R106" s="674"/>
      <c r="S106" s="673"/>
      <c r="T106" s="673"/>
      <c r="U106" s="673"/>
      <c r="V106" s="673"/>
      <c r="W106" s="673"/>
      <c r="X106" s="83"/>
      <c r="Y106" s="83"/>
      <c r="Z106" s="83"/>
    </row>
    <row r="107" spans="1:26" ht="127.5" x14ac:dyDescent="0.25">
      <c r="A107" s="693">
        <f t="shared" si="6"/>
        <v>100</v>
      </c>
      <c r="B107" s="414" t="s">
        <v>10124</v>
      </c>
      <c r="C107" s="414" t="s">
        <v>10133</v>
      </c>
      <c r="D107" s="694" t="s">
        <v>9754</v>
      </c>
      <c r="E107" s="681" t="s">
        <v>9755</v>
      </c>
      <c r="F107" s="683" t="s">
        <v>10134</v>
      </c>
      <c r="G107" s="694" t="str">
        <f t="shared" si="4"/>
        <v>OK</v>
      </c>
      <c r="H107" s="415"/>
      <c r="I107" s="415"/>
      <c r="J107" s="415" t="s">
        <v>9930</v>
      </c>
      <c r="K107" s="415" t="s">
        <v>8642</v>
      </c>
      <c r="L107" s="417"/>
      <c r="M107" s="417"/>
      <c r="N107" s="417"/>
      <c r="O107" s="417"/>
      <c r="P107" s="673"/>
      <c r="Q107" s="673"/>
      <c r="R107" s="674"/>
      <c r="S107" s="673"/>
      <c r="T107" s="673"/>
      <c r="U107" s="673"/>
      <c r="V107" s="673"/>
      <c r="W107" s="673"/>
      <c r="X107" s="83"/>
      <c r="Y107" s="83"/>
      <c r="Z107" s="83"/>
    </row>
    <row r="108" spans="1:26" ht="165" x14ac:dyDescent="0.25">
      <c r="A108" s="693">
        <f t="shared" si="6"/>
        <v>101</v>
      </c>
      <c r="B108" s="414" t="s">
        <v>10124</v>
      </c>
      <c r="C108" s="414" t="s">
        <v>10135</v>
      </c>
      <c r="D108" s="694" t="s">
        <v>9754</v>
      </c>
      <c r="E108" s="681" t="s">
        <v>9755</v>
      </c>
      <c r="F108" s="707" t="s">
        <v>10136</v>
      </c>
      <c r="G108" s="694" t="str">
        <f t="shared" si="4"/>
        <v>OK</v>
      </c>
      <c r="H108" s="415"/>
      <c r="I108" s="415"/>
      <c r="J108" s="415" t="s">
        <v>9930</v>
      </c>
      <c r="K108" s="415" t="s">
        <v>8642</v>
      </c>
      <c r="L108" s="417"/>
      <c r="M108" s="417"/>
      <c r="N108" s="417"/>
      <c r="O108" s="417"/>
      <c r="P108" s="673"/>
      <c r="Q108" s="673"/>
      <c r="R108" s="674"/>
      <c r="S108" s="673"/>
      <c r="T108" s="673"/>
      <c r="U108" s="673"/>
      <c r="V108" s="673"/>
      <c r="W108" s="673"/>
      <c r="X108" s="83"/>
      <c r="Y108" s="83"/>
      <c r="Z108" s="83"/>
    </row>
    <row r="109" spans="1:26" ht="60" x14ac:dyDescent="0.25">
      <c r="A109" s="693">
        <f t="shared" si="6"/>
        <v>102</v>
      </c>
      <c r="B109" s="414" t="s">
        <v>10124</v>
      </c>
      <c r="C109" s="414" t="s">
        <v>10137</v>
      </c>
      <c r="D109" s="694" t="s">
        <v>9754</v>
      </c>
      <c r="E109" s="681" t="s">
        <v>9755</v>
      </c>
      <c r="F109" s="708" t="s">
        <v>10138</v>
      </c>
      <c r="G109" s="694" t="str">
        <f t="shared" si="4"/>
        <v>OK</v>
      </c>
      <c r="H109" s="415"/>
      <c r="I109" s="415"/>
      <c r="J109" s="415" t="s">
        <v>9930</v>
      </c>
      <c r="K109" s="415" t="s">
        <v>8642</v>
      </c>
      <c r="L109" s="417"/>
      <c r="M109" s="417"/>
      <c r="N109" s="417"/>
      <c r="O109" s="417"/>
      <c r="P109" s="673"/>
      <c r="Q109" s="673"/>
      <c r="R109" s="674"/>
      <c r="S109" s="673"/>
      <c r="T109" s="673"/>
      <c r="U109" s="673"/>
      <c r="V109" s="673"/>
      <c r="W109" s="673"/>
      <c r="X109" s="83"/>
      <c r="Y109" s="83"/>
      <c r="Z109" s="83"/>
    </row>
    <row r="110" spans="1:26" ht="180" x14ac:dyDescent="0.25">
      <c r="A110" s="693">
        <f t="shared" si="6"/>
        <v>103</v>
      </c>
      <c r="B110" s="414" t="s">
        <v>10124</v>
      </c>
      <c r="C110" s="414" t="s">
        <v>10139</v>
      </c>
      <c r="D110" s="694" t="s">
        <v>9754</v>
      </c>
      <c r="E110" s="681" t="s">
        <v>9755</v>
      </c>
      <c r="F110" s="707" t="s">
        <v>10140</v>
      </c>
      <c r="G110" s="694" t="str">
        <f t="shared" si="4"/>
        <v>OK</v>
      </c>
      <c r="H110" s="415"/>
      <c r="I110" s="415"/>
      <c r="J110" s="415" t="s">
        <v>9930</v>
      </c>
      <c r="K110" s="415" t="s">
        <v>8642</v>
      </c>
      <c r="L110" s="417"/>
      <c r="M110" s="417"/>
      <c r="N110" s="417"/>
      <c r="O110" s="417"/>
      <c r="P110" s="673"/>
      <c r="Q110" s="673"/>
      <c r="R110" s="674"/>
      <c r="S110" s="673"/>
      <c r="T110" s="673"/>
      <c r="U110" s="673"/>
      <c r="V110" s="673"/>
      <c r="W110" s="673"/>
      <c r="X110" s="83"/>
      <c r="Y110" s="83"/>
      <c r="Z110" s="83"/>
    </row>
    <row r="111" spans="1:26" ht="228" x14ac:dyDescent="0.25">
      <c r="A111" s="693">
        <f t="shared" si="6"/>
        <v>104</v>
      </c>
      <c r="B111" s="414" t="s">
        <v>10124</v>
      </c>
      <c r="C111" s="414" t="s">
        <v>10141</v>
      </c>
      <c r="D111" s="694" t="s">
        <v>9754</v>
      </c>
      <c r="E111" s="681" t="s">
        <v>9755</v>
      </c>
      <c r="F111" s="709" t="s">
        <v>10142</v>
      </c>
      <c r="G111" s="694" t="str">
        <f t="shared" si="4"/>
        <v>OK</v>
      </c>
      <c r="H111" s="415"/>
      <c r="I111" s="415"/>
      <c r="J111" s="415" t="s">
        <v>9930</v>
      </c>
      <c r="K111" s="415" t="s">
        <v>8642</v>
      </c>
      <c r="L111" s="417"/>
      <c r="M111" s="417"/>
      <c r="N111" s="417"/>
      <c r="O111" s="417"/>
      <c r="P111" s="673"/>
      <c r="Q111" s="673"/>
      <c r="R111" s="674"/>
      <c r="S111" s="673"/>
      <c r="T111" s="673"/>
      <c r="U111" s="673"/>
      <c r="V111" s="673"/>
      <c r="W111" s="673"/>
      <c r="X111" s="83"/>
      <c r="Y111" s="83"/>
      <c r="Z111" s="83"/>
    </row>
    <row r="112" spans="1:26" ht="171" x14ac:dyDescent="0.25">
      <c r="A112" s="693">
        <f t="shared" si="6"/>
        <v>105</v>
      </c>
      <c r="B112" s="414" t="s">
        <v>10124</v>
      </c>
      <c r="C112" s="414" t="s">
        <v>10143</v>
      </c>
      <c r="D112" s="694" t="s">
        <v>9754</v>
      </c>
      <c r="E112" s="681" t="s">
        <v>9755</v>
      </c>
      <c r="F112" s="709" t="s">
        <v>10144</v>
      </c>
      <c r="G112" s="694" t="str">
        <f t="shared" si="4"/>
        <v>OK</v>
      </c>
      <c r="H112" s="695" t="s">
        <v>10145</v>
      </c>
      <c r="I112" s="414" t="s">
        <v>9930</v>
      </c>
      <c r="J112" s="415" t="s">
        <v>9930</v>
      </c>
      <c r="K112" s="415" t="s">
        <v>8642</v>
      </c>
      <c r="L112" s="417"/>
      <c r="M112" s="417"/>
      <c r="N112" s="417"/>
      <c r="O112" s="417"/>
      <c r="P112" s="673"/>
      <c r="Q112" s="673"/>
      <c r="R112" s="674"/>
      <c r="S112" s="673"/>
      <c r="T112" s="673"/>
      <c r="U112" s="673"/>
      <c r="V112" s="673"/>
      <c r="W112" s="673"/>
      <c r="X112" s="83"/>
      <c r="Y112" s="83"/>
      <c r="Z112" s="83"/>
    </row>
    <row r="113" spans="1:26" ht="75" x14ac:dyDescent="0.25">
      <c r="A113" s="693">
        <f t="shared" si="6"/>
        <v>106</v>
      </c>
      <c r="B113" s="414" t="s">
        <v>10124</v>
      </c>
      <c r="C113" s="414" t="s">
        <v>10146</v>
      </c>
      <c r="D113" s="694" t="s">
        <v>9754</v>
      </c>
      <c r="E113" s="681" t="s">
        <v>9755</v>
      </c>
      <c r="F113" s="709" t="s">
        <v>10147</v>
      </c>
      <c r="G113" s="694" t="str">
        <f t="shared" si="4"/>
        <v>OK</v>
      </c>
      <c r="H113" s="415"/>
      <c r="I113" s="415"/>
      <c r="J113" s="415" t="s">
        <v>9930</v>
      </c>
      <c r="K113" s="415" t="s">
        <v>8642</v>
      </c>
      <c r="L113" s="417"/>
      <c r="M113" s="417"/>
      <c r="N113" s="417"/>
      <c r="O113" s="417"/>
      <c r="P113" s="673"/>
      <c r="Q113" s="673"/>
      <c r="R113" s="674"/>
      <c r="S113" s="673"/>
      <c r="T113" s="673"/>
      <c r="U113" s="673"/>
      <c r="V113" s="673"/>
      <c r="W113" s="673"/>
      <c r="X113" s="83"/>
      <c r="Y113" s="83"/>
      <c r="Z113" s="83"/>
    </row>
    <row r="114" spans="1:26" ht="30" x14ac:dyDescent="0.25">
      <c r="A114" s="693">
        <f t="shared" si="6"/>
        <v>107</v>
      </c>
      <c r="B114" s="414" t="s">
        <v>10124</v>
      </c>
      <c r="C114" s="414" t="s">
        <v>10148</v>
      </c>
      <c r="D114" s="694" t="s">
        <v>9754</v>
      </c>
      <c r="E114" s="681" t="s">
        <v>9755</v>
      </c>
      <c r="F114" s="709" t="s">
        <v>10149</v>
      </c>
      <c r="G114" s="694" t="str">
        <f t="shared" si="4"/>
        <v>OK</v>
      </c>
      <c r="H114" s="415"/>
      <c r="I114" s="415"/>
      <c r="J114" s="415" t="s">
        <v>9930</v>
      </c>
      <c r="K114" s="415" t="s">
        <v>8642</v>
      </c>
      <c r="L114" s="417"/>
      <c r="M114" s="417"/>
      <c r="N114" s="417"/>
      <c r="O114" s="417"/>
      <c r="P114" s="673"/>
      <c r="Q114" s="673"/>
      <c r="R114" s="674"/>
      <c r="S114" s="673"/>
      <c r="T114" s="673"/>
      <c r="U114" s="673"/>
      <c r="V114" s="673"/>
      <c r="W114" s="673"/>
      <c r="X114" s="83"/>
      <c r="Y114" s="83"/>
      <c r="Z114" s="83"/>
    </row>
    <row r="115" spans="1:26" ht="45" x14ac:dyDescent="0.25">
      <c r="A115" s="693">
        <f t="shared" si="6"/>
        <v>108</v>
      </c>
      <c r="B115" s="414" t="s">
        <v>10124</v>
      </c>
      <c r="C115" s="414" t="s">
        <v>10150</v>
      </c>
      <c r="D115" s="694" t="s">
        <v>9754</v>
      </c>
      <c r="E115" s="681" t="s">
        <v>9755</v>
      </c>
      <c r="F115" s="709" t="s">
        <v>10151</v>
      </c>
      <c r="G115" s="694" t="str">
        <f t="shared" si="4"/>
        <v>OK</v>
      </c>
      <c r="H115" s="415"/>
      <c r="I115" s="415"/>
      <c r="J115" s="415" t="s">
        <v>9930</v>
      </c>
      <c r="K115" s="415" t="s">
        <v>8642</v>
      </c>
      <c r="L115" s="417"/>
      <c r="M115" s="417"/>
      <c r="N115" s="417"/>
      <c r="O115" s="417"/>
      <c r="P115" s="673"/>
      <c r="Q115" s="673"/>
      <c r="R115" s="674"/>
      <c r="S115" s="673"/>
      <c r="T115" s="673"/>
      <c r="U115" s="673"/>
      <c r="V115" s="673"/>
      <c r="W115" s="673"/>
      <c r="X115" s="83"/>
      <c r="Y115" s="83"/>
      <c r="Z115" s="83"/>
    </row>
    <row r="116" spans="1:26" ht="228" x14ac:dyDescent="0.25">
      <c r="A116" s="693">
        <f t="shared" si="6"/>
        <v>109</v>
      </c>
      <c r="B116" s="414" t="s">
        <v>10124</v>
      </c>
      <c r="C116" s="414" t="s">
        <v>10152</v>
      </c>
      <c r="D116" s="694" t="s">
        <v>9754</v>
      </c>
      <c r="E116" s="681" t="s">
        <v>9755</v>
      </c>
      <c r="F116" s="709" t="s">
        <v>10153</v>
      </c>
      <c r="G116" s="694" t="str">
        <f t="shared" si="4"/>
        <v>OK</v>
      </c>
      <c r="H116" s="415"/>
      <c r="I116" s="415"/>
      <c r="J116" s="415" t="s">
        <v>9930</v>
      </c>
      <c r="K116" s="415" t="s">
        <v>8642</v>
      </c>
      <c r="L116" s="417"/>
      <c r="M116" s="417"/>
      <c r="N116" s="417"/>
      <c r="O116" s="417"/>
      <c r="P116" s="673"/>
      <c r="Q116" s="673"/>
      <c r="R116" s="674"/>
      <c r="S116" s="673"/>
      <c r="T116" s="673"/>
      <c r="U116" s="673"/>
      <c r="V116" s="673"/>
      <c r="W116" s="673"/>
      <c r="X116" s="83"/>
      <c r="Y116" s="83"/>
      <c r="Z116" s="83"/>
    </row>
    <row r="117" spans="1:26" ht="99.75" x14ac:dyDescent="0.25">
      <c r="A117" s="693">
        <f t="shared" si="6"/>
        <v>110</v>
      </c>
      <c r="B117" s="414" t="s">
        <v>10124</v>
      </c>
      <c r="C117" s="414" t="s">
        <v>10154</v>
      </c>
      <c r="D117" s="694" t="s">
        <v>9754</v>
      </c>
      <c r="E117" s="681" t="s">
        <v>9755</v>
      </c>
      <c r="F117" s="709" t="s">
        <v>10155</v>
      </c>
      <c r="G117" s="694" t="str">
        <f t="shared" si="4"/>
        <v>OK</v>
      </c>
      <c r="H117" s="415"/>
      <c r="I117" s="415"/>
      <c r="J117" s="415" t="s">
        <v>9930</v>
      </c>
      <c r="K117" s="415" t="s">
        <v>8642</v>
      </c>
      <c r="L117" s="417"/>
      <c r="M117" s="417"/>
      <c r="N117" s="417"/>
      <c r="O117" s="417"/>
      <c r="P117" s="673"/>
      <c r="Q117" s="673"/>
      <c r="R117" s="674"/>
      <c r="S117" s="673"/>
      <c r="T117" s="673"/>
      <c r="U117" s="673"/>
      <c r="V117" s="673"/>
      <c r="W117" s="673"/>
      <c r="X117" s="83"/>
      <c r="Y117" s="83"/>
      <c r="Z117" s="83"/>
    </row>
    <row r="118" spans="1:26" ht="204" x14ac:dyDescent="0.25">
      <c r="A118" s="693">
        <f t="shared" si="6"/>
        <v>111</v>
      </c>
      <c r="B118" s="414" t="s">
        <v>10124</v>
      </c>
      <c r="C118" s="414" t="s">
        <v>10156</v>
      </c>
      <c r="D118" s="694" t="s">
        <v>9754</v>
      </c>
      <c r="E118" s="681" t="s">
        <v>9755</v>
      </c>
      <c r="F118" s="687" t="s">
        <v>10157</v>
      </c>
      <c r="G118" s="694" t="str">
        <f t="shared" si="4"/>
        <v>OK</v>
      </c>
      <c r="H118" s="415"/>
      <c r="I118" s="415"/>
      <c r="J118" s="415" t="s">
        <v>9930</v>
      </c>
      <c r="K118" s="415" t="s">
        <v>8642</v>
      </c>
      <c r="L118" s="417"/>
      <c r="M118" s="417"/>
      <c r="N118" s="417"/>
      <c r="O118" s="417"/>
      <c r="P118" s="673"/>
      <c r="Q118" s="673"/>
      <c r="R118" s="674"/>
      <c r="S118" s="673"/>
      <c r="T118" s="673"/>
      <c r="U118" s="673"/>
      <c r="V118" s="673"/>
      <c r="W118" s="673"/>
      <c r="X118" s="83"/>
      <c r="Y118" s="83"/>
      <c r="Z118" s="83"/>
    </row>
    <row r="119" spans="1:26" ht="204" x14ac:dyDescent="0.25">
      <c r="A119" s="693">
        <f t="shared" si="6"/>
        <v>112</v>
      </c>
      <c r="B119" s="414" t="s">
        <v>10124</v>
      </c>
      <c r="C119" s="414" t="s">
        <v>10158</v>
      </c>
      <c r="D119" s="694" t="s">
        <v>9754</v>
      </c>
      <c r="E119" s="681" t="s">
        <v>9755</v>
      </c>
      <c r="F119" s="687" t="s">
        <v>10159</v>
      </c>
      <c r="G119" s="694" t="str">
        <f t="shared" si="4"/>
        <v>OK</v>
      </c>
      <c r="H119" s="415"/>
      <c r="I119" s="415"/>
      <c r="J119" s="415" t="s">
        <v>9930</v>
      </c>
      <c r="K119" s="415" t="s">
        <v>8642</v>
      </c>
      <c r="L119" s="417"/>
      <c r="M119" s="417"/>
      <c r="N119" s="417"/>
      <c r="O119" s="417"/>
      <c r="P119" s="673"/>
      <c r="Q119" s="673"/>
      <c r="R119" s="674"/>
      <c r="S119" s="673"/>
      <c r="T119" s="673"/>
      <c r="U119" s="673"/>
      <c r="V119" s="673"/>
      <c r="W119" s="673"/>
      <c r="X119" s="83"/>
      <c r="Y119" s="83"/>
      <c r="Z119" s="83"/>
    </row>
    <row r="120" spans="1:26" ht="42.75" x14ac:dyDescent="0.25">
      <c r="A120" s="693">
        <f t="shared" si="6"/>
        <v>113</v>
      </c>
      <c r="B120" s="414" t="s">
        <v>10124</v>
      </c>
      <c r="C120" s="414" t="s">
        <v>10160</v>
      </c>
      <c r="D120" s="694" t="s">
        <v>9754</v>
      </c>
      <c r="E120" s="681" t="s">
        <v>9755</v>
      </c>
      <c r="F120" s="709" t="s">
        <v>10161</v>
      </c>
      <c r="G120" s="694" t="str">
        <f t="shared" si="4"/>
        <v>OK</v>
      </c>
      <c r="H120" s="415"/>
      <c r="I120" s="415"/>
      <c r="J120" s="415" t="s">
        <v>9930</v>
      </c>
      <c r="K120" s="415" t="s">
        <v>8642</v>
      </c>
      <c r="L120" s="417"/>
      <c r="M120" s="417"/>
      <c r="N120" s="417"/>
      <c r="O120" s="417"/>
      <c r="P120" s="673"/>
      <c r="Q120" s="673"/>
      <c r="R120" s="674"/>
      <c r="S120" s="673"/>
      <c r="T120" s="673"/>
      <c r="U120" s="673"/>
      <c r="V120" s="673"/>
      <c r="W120" s="673"/>
      <c r="X120" s="83"/>
      <c r="Y120" s="83"/>
      <c r="Z120" s="83"/>
    </row>
    <row r="121" spans="1:26" ht="228" x14ac:dyDescent="0.25">
      <c r="A121" s="693">
        <f t="shared" si="6"/>
        <v>114</v>
      </c>
      <c r="B121" s="414" t="s">
        <v>10124</v>
      </c>
      <c r="C121" s="414" t="s">
        <v>10162</v>
      </c>
      <c r="D121" s="694" t="s">
        <v>9754</v>
      </c>
      <c r="E121" s="681" t="s">
        <v>9755</v>
      </c>
      <c r="F121" s="709" t="s">
        <v>10163</v>
      </c>
      <c r="G121" s="694" t="str">
        <f t="shared" si="4"/>
        <v>OK</v>
      </c>
      <c r="H121" s="415"/>
      <c r="I121" s="415"/>
      <c r="J121" s="415" t="s">
        <v>9930</v>
      </c>
      <c r="K121" s="415" t="s">
        <v>8642</v>
      </c>
      <c r="L121" s="417"/>
      <c r="M121" s="417"/>
      <c r="N121" s="417"/>
      <c r="O121" s="417"/>
      <c r="P121" s="673"/>
      <c r="Q121" s="673"/>
      <c r="R121" s="674"/>
      <c r="S121" s="673"/>
      <c r="T121" s="673"/>
      <c r="U121" s="673"/>
      <c r="V121" s="673"/>
      <c r="W121" s="673"/>
      <c r="X121" s="83"/>
      <c r="Y121" s="83"/>
      <c r="Z121" s="83"/>
    </row>
    <row r="122" spans="1:26" ht="45" x14ac:dyDescent="0.25">
      <c r="A122" s="693">
        <f t="shared" si="6"/>
        <v>115</v>
      </c>
      <c r="B122" s="414" t="s">
        <v>10124</v>
      </c>
      <c r="C122" s="414" t="s">
        <v>10164</v>
      </c>
      <c r="D122" s="694" t="s">
        <v>9754</v>
      </c>
      <c r="E122" s="681" t="s">
        <v>5086</v>
      </c>
      <c r="F122" s="709" t="s">
        <v>10165</v>
      </c>
      <c r="G122" s="694" t="str">
        <f t="shared" si="4"/>
        <v>OK</v>
      </c>
      <c r="H122" s="415"/>
      <c r="I122" s="415"/>
      <c r="J122" s="415" t="s">
        <v>9930</v>
      </c>
      <c r="K122" s="415" t="s">
        <v>8642</v>
      </c>
      <c r="L122" s="417"/>
      <c r="M122" s="417"/>
      <c r="N122" s="417"/>
      <c r="O122" s="417"/>
      <c r="P122" s="673"/>
      <c r="Q122" s="673"/>
      <c r="R122" s="674"/>
      <c r="S122" s="673"/>
      <c r="T122" s="673"/>
      <c r="U122" s="673"/>
      <c r="V122" s="673"/>
      <c r="W122" s="673"/>
      <c r="X122" s="83"/>
      <c r="Y122" s="83"/>
      <c r="Z122" s="83"/>
    </row>
    <row r="123" spans="1:26" ht="75" x14ac:dyDescent="0.25">
      <c r="A123" s="693">
        <f t="shared" si="6"/>
        <v>116</v>
      </c>
      <c r="B123" s="414" t="s">
        <v>10124</v>
      </c>
      <c r="C123" s="414" t="s">
        <v>10166</v>
      </c>
      <c r="D123" s="694" t="s">
        <v>9754</v>
      </c>
      <c r="E123" s="681" t="s">
        <v>5086</v>
      </c>
      <c r="F123" s="709" t="s">
        <v>10167</v>
      </c>
      <c r="G123" s="694" t="str">
        <f t="shared" si="4"/>
        <v>OK</v>
      </c>
      <c r="H123" s="415"/>
      <c r="I123" s="415"/>
      <c r="J123" s="415" t="s">
        <v>9930</v>
      </c>
      <c r="K123" s="415" t="s">
        <v>8642</v>
      </c>
      <c r="L123" s="417"/>
      <c r="M123" s="417"/>
      <c r="N123" s="417"/>
      <c r="O123" s="417"/>
      <c r="P123" s="673"/>
      <c r="Q123" s="673"/>
      <c r="R123" s="674"/>
      <c r="S123" s="673"/>
      <c r="T123" s="673"/>
      <c r="U123" s="673"/>
      <c r="V123" s="673"/>
      <c r="W123" s="673"/>
      <c r="X123" s="83"/>
      <c r="Y123" s="83"/>
      <c r="Z123" s="83"/>
    </row>
    <row r="124" spans="1:26" ht="75" x14ac:dyDescent="0.25">
      <c r="A124" s="693">
        <f t="shared" si="6"/>
        <v>117</v>
      </c>
      <c r="B124" s="414" t="s">
        <v>10124</v>
      </c>
      <c r="C124" s="414" t="s">
        <v>10168</v>
      </c>
      <c r="D124" s="694" t="s">
        <v>9754</v>
      </c>
      <c r="E124" s="681" t="s">
        <v>5086</v>
      </c>
      <c r="F124" s="709" t="s">
        <v>10169</v>
      </c>
      <c r="G124" s="694" t="str">
        <f t="shared" si="4"/>
        <v>OK</v>
      </c>
      <c r="H124" s="415"/>
      <c r="I124" s="415"/>
      <c r="J124" s="415" t="s">
        <v>9930</v>
      </c>
      <c r="K124" s="415" t="s">
        <v>8642</v>
      </c>
      <c r="L124" s="417"/>
      <c r="M124" s="417"/>
      <c r="N124" s="417"/>
      <c r="O124" s="417"/>
      <c r="P124" s="673"/>
      <c r="Q124" s="673"/>
      <c r="R124" s="674"/>
      <c r="S124" s="673"/>
      <c r="T124" s="673"/>
      <c r="U124" s="673"/>
      <c r="V124" s="673"/>
      <c r="W124" s="673"/>
      <c r="X124" s="83"/>
      <c r="Y124" s="83"/>
      <c r="Z124" s="83"/>
    </row>
    <row r="125" spans="1:26" ht="99.75" x14ac:dyDescent="0.25">
      <c r="A125" s="693">
        <f t="shared" si="6"/>
        <v>118</v>
      </c>
      <c r="B125" s="414" t="s">
        <v>10124</v>
      </c>
      <c r="C125" s="414" t="s">
        <v>10170</v>
      </c>
      <c r="D125" s="694" t="s">
        <v>9754</v>
      </c>
      <c r="E125" s="681" t="s">
        <v>9755</v>
      </c>
      <c r="F125" s="709" t="s">
        <v>10155</v>
      </c>
      <c r="G125" s="694" t="str">
        <f t="shared" si="4"/>
        <v>OK</v>
      </c>
      <c r="H125" s="415"/>
      <c r="I125" s="415"/>
      <c r="J125" s="415" t="s">
        <v>9930</v>
      </c>
      <c r="K125" s="415" t="s">
        <v>8642</v>
      </c>
      <c r="L125" s="417"/>
      <c r="M125" s="417"/>
      <c r="N125" s="417"/>
      <c r="O125" s="417"/>
      <c r="P125" s="673"/>
      <c r="Q125" s="673"/>
      <c r="R125" s="674"/>
      <c r="S125" s="673"/>
      <c r="T125" s="673"/>
      <c r="U125" s="673"/>
      <c r="V125" s="673"/>
      <c r="W125" s="673"/>
      <c r="X125" s="83"/>
      <c r="Y125" s="83"/>
      <c r="Z125" s="83"/>
    </row>
    <row r="126" spans="1:26" ht="90" x14ac:dyDescent="0.25">
      <c r="A126" s="693">
        <f t="shared" si="6"/>
        <v>119</v>
      </c>
      <c r="B126" s="414" t="s">
        <v>10124</v>
      </c>
      <c r="C126" s="414" t="s">
        <v>10171</v>
      </c>
      <c r="D126" s="694" t="s">
        <v>9754</v>
      </c>
      <c r="E126" s="681" t="s">
        <v>9755</v>
      </c>
      <c r="F126" s="709" t="s">
        <v>10172</v>
      </c>
      <c r="G126" s="694" t="str">
        <f t="shared" si="4"/>
        <v>OK</v>
      </c>
      <c r="H126" s="415"/>
      <c r="I126" s="415"/>
      <c r="J126" s="415" t="s">
        <v>9930</v>
      </c>
      <c r="K126" s="415" t="s">
        <v>8642</v>
      </c>
      <c r="L126" s="417"/>
      <c r="M126" s="417"/>
      <c r="N126" s="417"/>
      <c r="O126" s="417"/>
      <c r="P126" s="673"/>
      <c r="Q126" s="673"/>
      <c r="R126" s="674"/>
      <c r="S126" s="673"/>
      <c r="T126" s="673"/>
      <c r="U126" s="673"/>
      <c r="V126" s="673"/>
      <c r="W126" s="673"/>
      <c r="X126" s="83"/>
      <c r="Y126" s="83"/>
      <c r="Z126" s="83"/>
    </row>
    <row r="127" spans="1:26" ht="267.75" x14ac:dyDescent="0.25">
      <c r="A127" s="693">
        <f t="shared" si="6"/>
        <v>120</v>
      </c>
      <c r="B127" s="414" t="s">
        <v>10124</v>
      </c>
      <c r="C127" s="414" t="s">
        <v>10173</v>
      </c>
      <c r="D127" s="694" t="s">
        <v>9754</v>
      </c>
      <c r="E127" s="681" t="s">
        <v>9755</v>
      </c>
      <c r="F127" s="703" t="s">
        <v>10174</v>
      </c>
      <c r="G127" s="694" t="str">
        <f t="shared" si="4"/>
        <v>OK</v>
      </c>
      <c r="H127" s="415"/>
      <c r="I127" s="415"/>
      <c r="J127" s="415" t="s">
        <v>9930</v>
      </c>
      <c r="K127" s="415" t="s">
        <v>8642</v>
      </c>
      <c r="L127" s="417"/>
      <c r="M127" s="417"/>
      <c r="N127" s="417"/>
      <c r="O127" s="417"/>
      <c r="P127" s="673"/>
      <c r="Q127" s="673"/>
      <c r="R127" s="674"/>
      <c r="S127" s="673"/>
      <c r="T127" s="673"/>
      <c r="U127" s="673"/>
      <c r="V127" s="673"/>
      <c r="W127" s="673"/>
      <c r="X127" s="83"/>
      <c r="Y127" s="83"/>
      <c r="Z127" s="83"/>
    </row>
    <row r="128" spans="1:26" ht="114" x14ac:dyDescent="0.25">
      <c r="A128" s="693">
        <f t="shared" si="6"/>
        <v>121</v>
      </c>
      <c r="B128" s="414" t="s">
        <v>10124</v>
      </c>
      <c r="C128" s="414" t="s">
        <v>10175</v>
      </c>
      <c r="D128" s="694" t="s">
        <v>9754</v>
      </c>
      <c r="E128" s="681" t="s">
        <v>9755</v>
      </c>
      <c r="F128" s="709" t="s">
        <v>10176</v>
      </c>
      <c r="G128" s="694" t="str">
        <f t="shared" si="4"/>
        <v>OK</v>
      </c>
      <c r="H128" s="415"/>
      <c r="I128" s="415"/>
      <c r="J128" s="415" t="s">
        <v>9930</v>
      </c>
      <c r="K128" s="415" t="s">
        <v>8642</v>
      </c>
      <c r="L128" s="417"/>
      <c r="M128" s="417"/>
      <c r="N128" s="417"/>
      <c r="O128" s="417"/>
      <c r="P128" s="673"/>
      <c r="Q128" s="673"/>
      <c r="R128" s="674"/>
      <c r="S128" s="673"/>
      <c r="T128" s="673"/>
      <c r="U128" s="673"/>
      <c r="V128" s="673"/>
      <c r="W128" s="673"/>
      <c r="X128" s="83"/>
      <c r="Y128" s="83"/>
      <c r="Z128" s="83"/>
    </row>
    <row r="129" spans="1:26" ht="150" x14ac:dyDescent="0.25">
      <c r="A129" s="693">
        <f t="shared" si="6"/>
        <v>122</v>
      </c>
      <c r="B129" s="414" t="s">
        <v>10124</v>
      </c>
      <c r="C129" s="414" t="s">
        <v>10177</v>
      </c>
      <c r="D129" s="694" t="s">
        <v>9754</v>
      </c>
      <c r="E129" s="681" t="s">
        <v>9755</v>
      </c>
      <c r="F129" s="702" t="s">
        <v>10178</v>
      </c>
      <c r="G129" s="694" t="str">
        <f t="shared" si="4"/>
        <v>OK</v>
      </c>
      <c r="H129" s="695" t="s">
        <v>10179</v>
      </c>
      <c r="I129" s="414" t="s">
        <v>9930</v>
      </c>
      <c r="J129" s="415" t="s">
        <v>9930</v>
      </c>
      <c r="K129" s="415" t="s">
        <v>8642</v>
      </c>
      <c r="L129" s="417"/>
      <c r="M129" s="417"/>
      <c r="N129" s="417"/>
      <c r="O129" s="417"/>
      <c r="P129" s="673"/>
      <c r="Q129" s="673"/>
      <c r="R129" s="674"/>
      <c r="S129" s="673"/>
      <c r="T129" s="673"/>
      <c r="U129" s="673"/>
      <c r="V129" s="673"/>
      <c r="W129" s="673"/>
      <c r="X129" s="83"/>
      <c r="Y129" s="83"/>
      <c r="Z129" s="83"/>
    </row>
    <row r="130" spans="1:26" ht="165.75" x14ac:dyDescent="0.25">
      <c r="A130" s="693">
        <f t="shared" si="6"/>
        <v>123</v>
      </c>
      <c r="B130" s="414" t="s">
        <v>10124</v>
      </c>
      <c r="C130" s="414" t="s">
        <v>10180</v>
      </c>
      <c r="D130" s="694" t="s">
        <v>9754</v>
      </c>
      <c r="E130" s="681" t="s">
        <v>9755</v>
      </c>
      <c r="F130" s="683" t="s">
        <v>10181</v>
      </c>
      <c r="G130" s="694" t="str">
        <f t="shared" si="4"/>
        <v>OK</v>
      </c>
      <c r="H130" s="415"/>
      <c r="I130" s="415"/>
      <c r="J130" s="415" t="s">
        <v>9930</v>
      </c>
      <c r="K130" s="415" t="s">
        <v>8642</v>
      </c>
      <c r="L130" s="417"/>
      <c r="M130" s="417"/>
      <c r="N130" s="417"/>
      <c r="O130" s="417"/>
      <c r="P130" s="673"/>
      <c r="Q130" s="673"/>
      <c r="R130" s="674"/>
      <c r="S130" s="673"/>
      <c r="T130" s="673"/>
      <c r="U130" s="673"/>
      <c r="V130" s="673"/>
      <c r="W130" s="673"/>
      <c r="X130" s="83"/>
      <c r="Y130" s="83"/>
      <c r="Z130" s="83"/>
    </row>
    <row r="131" spans="1:26" ht="216.75" x14ac:dyDescent="0.25">
      <c r="A131" s="693">
        <f t="shared" si="6"/>
        <v>124</v>
      </c>
      <c r="B131" s="414" t="s">
        <v>10124</v>
      </c>
      <c r="C131" s="414" t="s">
        <v>10182</v>
      </c>
      <c r="D131" s="694" t="s">
        <v>9754</v>
      </c>
      <c r="E131" s="681" t="s">
        <v>9755</v>
      </c>
      <c r="F131" s="703" t="s">
        <v>10183</v>
      </c>
      <c r="G131" s="694" t="str">
        <f t="shared" si="4"/>
        <v>OK</v>
      </c>
      <c r="H131" s="695" t="s">
        <v>10184</v>
      </c>
      <c r="I131" s="414" t="s">
        <v>9930</v>
      </c>
      <c r="J131" s="415" t="s">
        <v>9930</v>
      </c>
      <c r="K131" s="415" t="s">
        <v>8642</v>
      </c>
      <c r="L131" s="417"/>
      <c r="M131" s="417"/>
      <c r="N131" s="417"/>
      <c r="O131" s="417"/>
      <c r="P131" s="673"/>
      <c r="Q131" s="673"/>
      <c r="R131" s="674"/>
      <c r="S131" s="673"/>
      <c r="T131" s="673"/>
      <c r="U131" s="673"/>
      <c r="V131" s="673"/>
      <c r="W131" s="673"/>
      <c r="X131" s="83"/>
      <c r="Y131" s="83"/>
      <c r="Z131" s="83"/>
    </row>
    <row r="132" spans="1:26" ht="267.75" x14ac:dyDescent="0.25">
      <c r="A132" s="693">
        <f t="shared" si="6"/>
        <v>125</v>
      </c>
      <c r="B132" s="414" t="s">
        <v>10124</v>
      </c>
      <c r="C132" s="414" t="s">
        <v>10185</v>
      </c>
      <c r="D132" s="694" t="s">
        <v>9754</v>
      </c>
      <c r="E132" s="681" t="s">
        <v>9755</v>
      </c>
      <c r="F132" s="703" t="s">
        <v>10174</v>
      </c>
      <c r="G132" s="694" t="str">
        <f t="shared" ref="G132:G195" si="7">IF(OR(E132="WA",E132="CU"),IF((LEN(F132)&lt;30),"Incomplete","OK"), IF(ISBLANK(E132),"Incomplete","OK"))</f>
        <v>OK</v>
      </c>
      <c r="H132" s="415"/>
      <c r="I132" s="415"/>
      <c r="J132" s="415" t="s">
        <v>9930</v>
      </c>
      <c r="K132" s="415" t="s">
        <v>8642</v>
      </c>
      <c r="L132" s="417"/>
      <c r="M132" s="417"/>
      <c r="N132" s="417"/>
      <c r="O132" s="417"/>
      <c r="P132" s="673"/>
      <c r="Q132" s="673"/>
      <c r="R132" s="674"/>
      <c r="S132" s="673"/>
      <c r="T132" s="673"/>
      <c r="U132" s="673"/>
      <c r="V132" s="673"/>
      <c r="W132" s="673"/>
      <c r="X132" s="83"/>
      <c r="Y132" s="83"/>
      <c r="Z132" s="83"/>
    </row>
    <row r="133" spans="1:26" ht="75" x14ac:dyDescent="0.25">
      <c r="A133" s="693">
        <f t="shared" si="6"/>
        <v>126</v>
      </c>
      <c r="B133" s="414" t="s">
        <v>10124</v>
      </c>
      <c r="C133" s="414" t="s">
        <v>10186</v>
      </c>
      <c r="D133" s="694" t="s">
        <v>9754</v>
      </c>
      <c r="E133" s="681" t="s">
        <v>9755</v>
      </c>
      <c r="F133" s="709" t="s">
        <v>10187</v>
      </c>
      <c r="G133" s="694" t="str">
        <f t="shared" si="7"/>
        <v>OK</v>
      </c>
      <c r="H133" s="695" t="s">
        <v>10188</v>
      </c>
      <c r="I133" s="414" t="s">
        <v>10189</v>
      </c>
      <c r="J133" s="415" t="s">
        <v>9930</v>
      </c>
      <c r="K133" s="415" t="s">
        <v>8642</v>
      </c>
      <c r="L133" s="417"/>
      <c r="M133" s="417"/>
      <c r="N133" s="417"/>
      <c r="O133" s="417"/>
      <c r="P133" s="673"/>
      <c r="Q133" s="673"/>
      <c r="R133" s="674"/>
      <c r="S133" s="673"/>
      <c r="T133" s="673"/>
      <c r="U133" s="673"/>
      <c r="V133" s="673"/>
      <c r="W133" s="673"/>
      <c r="X133" s="83"/>
      <c r="Y133" s="83"/>
      <c r="Z133" s="83"/>
    </row>
    <row r="134" spans="1:26" ht="25.5" x14ac:dyDescent="0.25">
      <c r="A134" s="705" t="s">
        <v>10190</v>
      </c>
      <c r="B134" s="676" t="s">
        <v>10191</v>
      </c>
      <c r="C134" s="676"/>
      <c r="D134" s="677"/>
      <c r="E134" s="677"/>
      <c r="F134" s="710"/>
      <c r="G134" s="677"/>
      <c r="H134" s="83"/>
      <c r="I134" s="83"/>
      <c r="J134" s="83"/>
      <c r="K134" s="83" t="s">
        <v>9749</v>
      </c>
      <c r="L134" s="673"/>
      <c r="M134" s="673"/>
      <c r="N134" s="673"/>
      <c r="O134" s="673"/>
      <c r="P134" s="673"/>
      <c r="Q134" s="673"/>
      <c r="R134" s="674"/>
      <c r="S134" s="673"/>
      <c r="T134" s="673"/>
      <c r="U134" s="673"/>
      <c r="V134" s="673"/>
      <c r="W134" s="673"/>
      <c r="X134" s="83"/>
      <c r="Y134" s="83"/>
      <c r="Z134" s="83"/>
    </row>
    <row r="135" spans="1:26" ht="270.75" x14ac:dyDescent="0.25">
      <c r="A135" s="679">
        <f>A133+1</f>
        <v>127</v>
      </c>
      <c r="B135" s="680" t="s">
        <v>10191</v>
      </c>
      <c r="C135" s="711" t="s">
        <v>10192</v>
      </c>
      <c r="D135" s="680" t="s">
        <v>9754</v>
      </c>
      <c r="E135" s="681" t="s">
        <v>9755</v>
      </c>
      <c r="F135" s="709" t="s">
        <v>10193</v>
      </c>
      <c r="G135" s="648" t="str">
        <f t="shared" si="7"/>
        <v>OK</v>
      </c>
      <c r="H135" s="83"/>
      <c r="I135" s="83"/>
      <c r="J135" s="83"/>
      <c r="K135" s="83" t="s">
        <v>93</v>
      </c>
      <c r="L135" s="696" t="s">
        <v>9828</v>
      </c>
      <c r="M135" s="673" t="s">
        <v>9829</v>
      </c>
      <c r="N135" s="673"/>
      <c r="O135" s="673"/>
      <c r="P135" s="673"/>
      <c r="Q135" s="673"/>
      <c r="R135" s="674"/>
      <c r="S135" s="673"/>
      <c r="T135" s="673"/>
      <c r="U135" s="673"/>
      <c r="V135" s="673"/>
      <c r="W135" s="673"/>
      <c r="X135" s="83"/>
      <c r="Y135" s="83"/>
      <c r="Z135" s="83"/>
    </row>
    <row r="136" spans="1:26" ht="156.75" x14ac:dyDescent="0.25">
      <c r="A136" s="679">
        <f>A135+1</f>
        <v>128</v>
      </c>
      <c r="B136" s="680" t="s">
        <v>10191</v>
      </c>
      <c r="C136" s="711" t="s">
        <v>10194</v>
      </c>
      <c r="D136" s="680" t="s">
        <v>9754</v>
      </c>
      <c r="E136" s="681" t="s">
        <v>9755</v>
      </c>
      <c r="F136" s="709" t="s">
        <v>10195</v>
      </c>
      <c r="G136" s="648" t="str">
        <f t="shared" si="7"/>
        <v>OK</v>
      </c>
      <c r="H136" s="684" t="s">
        <v>10196</v>
      </c>
      <c r="I136" s="685" t="s">
        <v>10189</v>
      </c>
      <c r="J136" s="83"/>
      <c r="K136" s="83" t="s">
        <v>93</v>
      </c>
      <c r="L136" s="673" t="s">
        <v>10197</v>
      </c>
      <c r="M136" s="673" t="s">
        <v>10198</v>
      </c>
      <c r="N136" s="673"/>
      <c r="O136" s="673"/>
      <c r="P136" s="673"/>
      <c r="Q136" s="673"/>
      <c r="R136" s="674"/>
      <c r="S136" s="673"/>
      <c r="T136" s="673"/>
      <c r="U136" s="673"/>
      <c r="V136" s="673"/>
      <c r="W136" s="673"/>
      <c r="X136" s="83"/>
      <c r="Y136" s="83"/>
      <c r="Z136" s="83"/>
    </row>
    <row r="137" spans="1:26" x14ac:dyDescent="0.25">
      <c r="A137" s="675" t="s">
        <v>10199</v>
      </c>
      <c r="B137" s="677" t="s">
        <v>10200</v>
      </c>
      <c r="C137" s="676"/>
      <c r="D137" s="677"/>
      <c r="E137" s="677"/>
      <c r="F137" s="678"/>
      <c r="G137" s="677"/>
      <c r="H137" s="83"/>
      <c r="I137" s="83"/>
      <c r="J137" s="83"/>
      <c r="K137" s="83" t="s">
        <v>9749</v>
      </c>
      <c r="L137" s="673"/>
      <c r="M137" s="673"/>
      <c r="N137" s="673"/>
      <c r="O137" s="673"/>
      <c r="P137" s="673"/>
      <c r="Q137" s="673"/>
      <c r="R137" s="674"/>
      <c r="S137" s="673"/>
      <c r="T137" s="673"/>
      <c r="U137" s="673"/>
      <c r="V137" s="673"/>
      <c r="W137" s="673"/>
      <c r="X137" s="83"/>
      <c r="Y137" s="83"/>
      <c r="Z137" s="83"/>
    </row>
    <row r="138" spans="1:26" ht="60" x14ac:dyDescent="0.25">
      <c r="A138" s="679">
        <f>A136+1</f>
        <v>129</v>
      </c>
      <c r="B138" s="712" t="s">
        <v>10200</v>
      </c>
      <c r="C138" s="691" t="s">
        <v>10201</v>
      </c>
      <c r="D138" s="680" t="s">
        <v>9754</v>
      </c>
      <c r="E138" s="681" t="s">
        <v>9755</v>
      </c>
      <c r="F138" s="683" t="s">
        <v>10202</v>
      </c>
      <c r="G138" s="648" t="str">
        <f t="shared" si="7"/>
        <v>OK</v>
      </c>
      <c r="H138" s="83"/>
      <c r="I138" s="83"/>
      <c r="J138" s="83"/>
      <c r="K138" s="83" t="s">
        <v>93</v>
      </c>
      <c r="L138" s="673"/>
      <c r="M138" s="673"/>
      <c r="N138" s="673"/>
      <c r="O138" s="673"/>
      <c r="P138" s="673"/>
      <c r="Q138" s="673"/>
      <c r="R138" s="674"/>
      <c r="S138" s="673"/>
      <c r="T138" s="673"/>
      <c r="U138" s="673"/>
      <c r="V138" s="673"/>
      <c r="W138" s="673"/>
      <c r="X138" s="673" t="s">
        <v>9899</v>
      </c>
      <c r="Y138" s="673" t="s">
        <v>10203</v>
      </c>
      <c r="Z138" s="83"/>
    </row>
    <row r="139" spans="1:26" ht="51" customHeight="1" x14ac:dyDescent="0.25">
      <c r="A139" s="679">
        <f>A138+1</f>
        <v>130</v>
      </c>
      <c r="B139" s="648" t="s">
        <v>10204</v>
      </c>
      <c r="C139" s="711" t="s">
        <v>10205</v>
      </c>
      <c r="D139" s="680" t="s">
        <v>9754</v>
      </c>
      <c r="E139" s="681" t="s">
        <v>9755</v>
      </c>
      <c r="F139" s="683" t="s">
        <v>10206</v>
      </c>
      <c r="G139" s="648" t="str">
        <f t="shared" si="7"/>
        <v>OK</v>
      </c>
      <c r="H139" s="684" t="s">
        <v>10207</v>
      </c>
      <c r="I139" s="685" t="s">
        <v>10208</v>
      </c>
      <c r="J139" s="83"/>
      <c r="K139" s="83" t="s">
        <v>93</v>
      </c>
      <c r="L139" s="673" t="s">
        <v>10209</v>
      </c>
      <c r="M139" s="673" t="s">
        <v>10210</v>
      </c>
      <c r="N139" s="673" t="s">
        <v>10027</v>
      </c>
      <c r="O139" s="673" t="s">
        <v>10210</v>
      </c>
      <c r="P139" s="673"/>
      <c r="Q139" s="673"/>
      <c r="R139" s="674"/>
      <c r="S139" s="673"/>
      <c r="T139" s="673"/>
      <c r="U139" s="673"/>
      <c r="V139" s="673"/>
      <c r="W139" s="673"/>
      <c r="X139" s="83"/>
      <c r="Y139" s="83"/>
      <c r="Z139" s="83"/>
    </row>
    <row r="140" spans="1:26" ht="63.75" x14ac:dyDescent="0.25">
      <c r="A140" s="679">
        <f t="shared" ref="A140:A148" si="8">A139+1</f>
        <v>131</v>
      </c>
      <c r="B140" s="648" t="s">
        <v>10204</v>
      </c>
      <c r="C140" s="711" t="s">
        <v>10211</v>
      </c>
      <c r="D140" s="680" t="s">
        <v>9754</v>
      </c>
      <c r="E140" s="681" t="s">
        <v>9755</v>
      </c>
      <c r="F140" s="683" t="s">
        <v>10212</v>
      </c>
      <c r="G140" s="648" t="str">
        <f t="shared" si="7"/>
        <v>OK</v>
      </c>
      <c r="H140" s="684" t="s">
        <v>10213</v>
      </c>
      <c r="I140" s="685" t="s">
        <v>1453</v>
      </c>
      <c r="J140" s="83"/>
      <c r="K140" s="83" t="s">
        <v>93</v>
      </c>
      <c r="L140" s="673" t="s">
        <v>10209</v>
      </c>
      <c r="M140" s="673" t="s">
        <v>10210</v>
      </c>
      <c r="N140" s="673" t="s">
        <v>10027</v>
      </c>
      <c r="O140" s="673" t="s">
        <v>10210</v>
      </c>
      <c r="P140" s="673"/>
      <c r="Q140" s="673"/>
      <c r="R140" s="674"/>
      <c r="S140" s="673"/>
      <c r="T140" s="673"/>
      <c r="U140" s="673"/>
      <c r="V140" s="673"/>
      <c r="W140" s="673"/>
      <c r="X140" s="83"/>
      <c r="Y140" s="83"/>
      <c r="Z140" s="83"/>
    </row>
    <row r="141" spans="1:26" ht="357" x14ac:dyDescent="0.25">
      <c r="A141" s="679">
        <f t="shared" si="8"/>
        <v>132</v>
      </c>
      <c r="B141" s="648" t="s">
        <v>10204</v>
      </c>
      <c r="C141" s="711" t="s">
        <v>10214</v>
      </c>
      <c r="D141" s="680" t="s">
        <v>9754</v>
      </c>
      <c r="E141" s="681" t="s">
        <v>9755</v>
      </c>
      <c r="F141" s="703" t="s">
        <v>10215</v>
      </c>
      <c r="G141" s="648" t="str">
        <f t="shared" si="7"/>
        <v>OK</v>
      </c>
      <c r="H141" s="83"/>
      <c r="I141" s="83"/>
      <c r="J141" s="83"/>
      <c r="K141" s="83" t="s">
        <v>93</v>
      </c>
      <c r="L141" s="673"/>
      <c r="M141" s="673"/>
      <c r="N141" s="673" t="s">
        <v>9812</v>
      </c>
      <c r="O141" s="673" t="s">
        <v>10216</v>
      </c>
      <c r="P141" s="673"/>
      <c r="Q141" s="673"/>
      <c r="R141" s="674"/>
      <c r="S141" s="673"/>
      <c r="T141" s="673"/>
      <c r="U141" s="673"/>
      <c r="V141" s="673"/>
      <c r="W141" s="673"/>
      <c r="X141" s="83"/>
      <c r="Y141" s="83"/>
      <c r="Z141" s="83"/>
    </row>
    <row r="142" spans="1:26" ht="395.25" x14ac:dyDescent="0.25">
      <c r="A142" s="679">
        <f t="shared" si="8"/>
        <v>133</v>
      </c>
      <c r="B142" s="648" t="s">
        <v>10204</v>
      </c>
      <c r="C142" s="711" t="s">
        <v>10217</v>
      </c>
      <c r="D142" s="680" t="s">
        <v>9754</v>
      </c>
      <c r="E142" s="681" t="s">
        <v>9755</v>
      </c>
      <c r="F142" s="703" t="s">
        <v>10218</v>
      </c>
      <c r="G142" s="648" t="str">
        <f t="shared" si="7"/>
        <v>OK</v>
      </c>
      <c r="H142" s="83"/>
      <c r="I142" s="83"/>
      <c r="J142" s="83"/>
      <c r="K142" s="83" t="s">
        <v>93</v>
      </c>
      <c r="L142" s="673" t="s">
        <v>9767</v>
      </c>
      <c r="M142" s="673" t="s">
        <v>10219</v>
      </c>
      <c r="N142" s="673" t="s">
        <v>9924</v>
      </c>
      <c r="O142" s="673" t="s">
        <v>10219</v>
      </c>
      <c r="P142" s="673"/>
      <c r="Q142" s="673"/>
      <c r="R142" s="674"/>
      <c r="S142" s="673"/>
      <c r="T142" s="673"/>
      <c r="U142" s="673"/>
      <c r="V142" s="673"/>
      <c r="W142" s="673"/>
      <c r="X142" s="83"/>
      <c r="Y142" s="83"/>
      <c r="Z142" s="83"/>
    </row>
    <row r="143" spans="1:26" ht="395.25" x14ac:dyDescent="0.25">
      <c r="A143" s="679">
        <f t="shared" si="8"/>
        <v>134</v>
      </c>
      <c r="B143" s="648" t="s">
        <v>10204</v>
      </c>
      <c r="C143" s="711" t="s">
        <v>10220</v>
      </c>
      <c r="D143" s="680" t="s">
        <v>9754</v>
      </c>
      <c r="E143" s="681" t="s">
        <v>9755</v>
      </c>
      <c r="F143" s="703" t="s">
        <v>10218</v>
      </c>
      <c r="G143" s="648" t="str">
        <f t="shared" si="7"/>
        <v>OK</v>
      </c>
      <c r="H143" s="83"/>
      <c r="I143" s="83"/>
      <c r="J143" s="83"/>
      <c r="K143" s="83" t="s">
        <v>93</v>
      </c>
      <c r="L143" s="673" t="s">
        <v>9767</v>
      </c>
      <c r="M143" s="673" t="s">
        <v>10219</v>
      </c>
      <c r="N143" s="673" t="s">
        <v>9924</v>
      </c>
      <c r="O143" s="673" t="s">
        <v>10219</v>
      </c>
      <c r="P143" s="673"/>
      <c r="Q143" s="673"/>
      <c r="R143" s="674"/>
      <c r="S143" s="673"/>
      <c r="T143" s="673"/>
      <c r="U143" s="673"/>
      <c r="V143" s="673"/>
      <c r="W143" s="673"/>
      <c r="X143" s="83"/>
      <c r="Y143" s="83"/>
      <c r="Z143" s="83"/>
    </row>
    <row r="144" spans="1:26" ht="75" x14ac:dyDescent="0.25">
      <c r="A144" s="679">
        <f t="shared" si="8"/>
        <v>135</v>
      </c>
      <c r="B144" s="648" t="s">
        <v>10204</v>
      </c>
      <c r="C144" s="711" t="s">
        <v>10221</v>
      </c>
      <c r="D144" s="680" t="s">
        <v>9754</v>
      </c>
      <c r="E144" s="681" t="s">
        <v>9755</v>
      </c>
      <c r="F144" s="683" t="s">
        <v>10222</v>
      </c>
      <c r="G144" s="648" t="str">
        <f t="shared" si="7"/>
        <v>OK</v>
      </c>
      <c r="H144" s="83"/>
      <c r="I144" s="83"/>
      <c r="J144" s="83"/>
      <c r="K144" s="83" t="s">
        <v>93</v>
      </c>
      <c r="L144" s="673" t="s">
        <v>9767</v>
      </c>
      <c r="M144" s="673" t="s">
        <v>10219</v>
      </c>
      <c r="N144" s="673" t="s">
        <v>10223</v>
      </c>
      <c r="O144" s="673" t="s">
        <v>10224</v>
      </c>
      <c r="P144" s="673"/>
      <c r="Q144" s="673"/>
      <c r="R144" s="674"/>
      <c r="S144" s="673"/>
      <c r="T144" s="673"/>
      <c r="U144" s="673"/>
      <c r="V144" s="673"/>
      <c r="W144" s="673"/>
      <c r="X144" s="83"/>
      <c r="Y144" s="83"/>
      <c r="Z144" s="83"/>
    </row>
    <row r="145" spans="1:26" ht="105" x14ac:dyDescent="0.25">
      <c r="A145" s="679">
        <f t="shared" si="8"/>
        <v>136</v>
      </c>
      <c r="B145" s="648" t="s">
        <v>10204</v>
      </c>
      <c r="C145" s="711" t="s">
        <v>10225</v>
      </c>
      <c r="D145" s="680" t="s">
        <v>9754</v>
      </c>
      <c r="E145" s="681" t="s">
        <v>9755</v>
      </c>
      <c r="F145" s="683" t="s">
        <v>10226</v>
      </c>
      <c r="G145" s="648" t="str">
        <f t="shared" si="7"/>
        <v>OK</v>
      </c>
      <c r="H145" s="684" t="s">
        <v>10227</v>
      </c>
      <c r="I145" s="685" t="s">
        <v>10228</v>
      </c>
      <c r="J145" s="83"/>
      <c r="K145" s="83" t="s">
        <v>93</v>
      </c>
      <c r="L145" s="673" t="s">
        <v>9767</v>
      </c>
      <c r="M145" s="673" t="s">
        <v>10219</v>
      </c>
      <c r="N145" s="673" t="s">
        <v>9924</v>
      </c>
      <c r="O145" s="673" t="s">
        <v>10219</v>
      </c>
      <c r="P145" s="673"/>
      <c r="Q145" s="673"/>
      <c r="R145" s="674"/>
      <c r="S145" s="673"/>
      <c r="T145" s="673"/>
      <c r="U145" s="673"/>
      <c r="V145" s="673"/>
      <c r="W145" s="673"/>
      <c r="X145" s="83"/>
      <c r="Y145" s="83"/>
      <c r="Z145" s="83"/>
    </row>
    <row r="146" spans="1:26" ht="127.5" x14ac:dyDescent="0.25">
      <c r="A146" s="679">
        <f t="shared" si="8"/>
        <v>137</v>
      </c>
      <c r="B146" s="648" t="s">
        <v>10204</v>
      </c>
      <c r="C146" s="691" t="s">
        <v>10229</v>
      </c>
      <c r="D146" s="680" t="s">
        <v>9754</v>
      </c>
      <c r="E146" s="681" t="s">
        <v>9755</v>
      </c>
      <c r="F146" s="683" t="s">
        <v>10230</v>
      </c>
      <c r="G146" s="648" t="str">
        <f t="shared" si="7"/>
        <v>OK</v>
      </c>
      <c r="H146" s="83"/>
      <c r="I146" s="83"/>
      <c r="J146" s="83"/>
      <c r="K146" s="83" t="s">
        <v>93</v>
      </c>
      <c r="L146" s="673" t="s">
        <v>9767</v>
      </c>
      <c r="M146" s="696" t="s">
        <v>10219</v>
      </c>
      <c r="N146" s="673"/>
      <c r="O146" s="673"/>
      <c r="P146" s="673"/>
      <c r="Q146" s="673"/>
      <c r="R146" s="674"/>
      <c r="S146" s="673"/>
      <c r="T146" s="673"/>
      <c r="U146" s="673"/>
      <c r="V146" s="673"/>
      <c r="W146" s="673"/>
      <c r="X146" s="83"/>
      <c r="Y146" s="83"/>
      <c r="Z146" s="83"/>
    </row>
    <row r="147" spans="1:26" ht="140.25" x14ac:dyDescent="0.25">
      <c r="A147" s="679">
        <f t="shared" si="8"/>
        <v>138</v>
      </c>
      <c r="B147" s="648" t="s">
        <v>10204</v>
      </c>
      <c r="C147" s="691" t="s">
        <v>10231</v>
      </c>
      <c r="D147" s="680" t="s">
        <v>9754</v>
      </c>
      <c r="E147" s="681" t="s">
        <v>9755</v>
      </c>
      <c r="F147" s="683" t="s">
        <v>10232</v>
      </c>
      <c r="G147" s="648" t="str">
        <f t="shared" si="7"/>
        <v>OK</v>
      </c>
      <c r="H147" s="684" t="s">
        <v>10233</v>
      </c>
      <c r="I147" s="685" t="s">
        <v>10234</v>
      </c>
      <c r="J147" s="83"/>
      <c r="K147" s="83" t="s">
        <v>93</v>
      </c>
      <c r="L147" s="673" t="s">
        <v>10235</v>
      </c>
      <c r="M147" s="673" t="s">
        <v>10236</v>
      </c>
      <c r="N147" s="673"/>
      <c r="O147" s="673"/>
      <c r="P147" s="673"/>
      <c r="Q147" s="673"/>
      <c r="R147" s="674"/>
      <c r="S147" s="673"/>
      <c r="T147" s="673"/>
      <c r="U147" s="673"/>
      <c r="V147" s="673" t="s">
        <v>8765</v>
      </c>
      <c r="W147" s="559" t="s">
        <v>37</v>
      </c>
      <c r="X147" s="83"/>
      <c r="Y147" s="83"/>
      <c r="Z147" s="83"/>
    </row>
    <row r="148" spans="1:26" ht="76.5" x14ac:dyDescent="0.25">
      <c r="A148" s="679">
        <f t="shared" si="8"/>
        <v>139</v>
      </c>
      <c r="B148" s="648" t="s">
        <v>10204</v>
      </c>
      <c r="C148" s="691" t="s">
        <v>10237</v>
      </c>
      <c r="D148" s="680" t="s">
        <v>9754</v>
      </c>
      <c r="E148" s="681" t="s">
        <v>9755</v>
      </c>
      <c r="F148" s="683" t="s">
        <v>10238</v>
      </c>
      <c r="G148" s="648" t="str">
        <f t="shared" si="7"/>
        <v>OK</v>
      </c>
      <c r="H148" s="83"/>
      <c r="I148" s="83"/>
      <c r="J148" s="83"/>
      <c r="K148" s="83" t="s">
        <v>93</v>
      </c>
      <c r="L148" s="673" t="s">
        <v>9767</v>
      </c>
      <c r="M148" s="673" t="s">
        <v>10239</v>
      </c>
      <c r="N148" s="673"/>
      <c r="O148" s="673"/>
      <c r="P148" s="673"/>
      <c r="Q148" s="673"/>
      <c r="R148" s="674"/>
      <c r="S148" s="673"/>
      <c r="T148" s="673"/>
      <c r="U148" s="673"/>
      <c r="V148" s="673"/>
      <c r="W148" s="673"/>
      <c r="X148" s="83"/>
      <c r="Y148" s="83"/>
      <c r="Z148" s="83"/>
    </row>
    <row r="149" spans="1:26" x14ac:dyDescent="0.25">
      <c r="A149" s="675" t="s">
        <v>10240</v>
      </c>
      <c r="B149" s="677" t="s">
        <v>10241</v>
      </c>
      <c r="C149" s="676"/>
      <c r="D149" s="677"/>
      <c r="E149" s="677"/>
      <c r="F149" s="678"/>
      <c r="G149" s="677"/>
      <c r="H149" s="83"/>
      <c r="I149" s="83"/>
      <c r="J149" s="83"/>
      <c r="K149" s="83" t="s">
        <v>9749</v>
      </c>
      <c r="L149" s="673"/>
      <c r="M149" s="673"/>
      <c r="N149" s="673"/>
      <c r="O149" s="673"/>
      <c r="P149" s="673"/>
      <c r="Q149" s="673"/>
      <c r="R149" s="674"/>
      <c r="S149" s="673"/>
      <c r="T149" s="673"/>
      <c r="U149" s="673"/>
      <c r="V149" s="673"/>
      <c r="W149" s="673"/>
      <c r="X149" s="83"/>
      <c r="Y149" s="83"/>
      <c r="Z149" s="83"/>
    </row>
    <row r="150" spans="1:26" ht="229.5" customHeight="1" x14ac:dyDescent="0.25">
      <c r="A150" s="679">
        <f>A148+1</f>
        <v>140</v>
      </c>
      <c r="B150" s="648" t="s">
        <v>10241</v>
      </c>
      <c r="C150" s="711" t="s">
        <v>10242</v>
      </c>
      <c r="D150" s="680" t="s">
        <v>9754</v>
      </c>
      <c r="E150" s="681" t="s">
        <v>9755</v>
      </c>
      <c r="F150" s="687" t="s">
        <v>10243</v>
      </c>
      <c r="G150" s="648" t="str">
        <f t="shared" si="7"/>
        <v>OK</v>
      </c>
      <c r="H150" s="83"/>
      <c r="I150" s="83"/>
      <c r="J150" s="83"/>
      <c r="K150" s="83" t="s">
        <v>93</v>
      </c>
      <c r="L150" s="673"/>
      <c r="M150" s="673"/>
      <c r="N150" s="673"/>
      <c r="O150" s="673"/>
      <c r="P150" s="673"/>
      <c r="Q150" s="673"/>
      <c r="R150" s="674"/>
      <c r="S150" s="673"/>
      <c r="T150" s="97" t="s">
        <v>9709</v>
      </c>
      <c r="U150" s="673" t="s">
        <v>10244</v>
      </c>
      <c r="V150" s="673"/>
      <c r="W150" s="673"/>
      <c r="X150" s="83"/>
      <c r="Y150" s="83"/>
      <c r="Z150" s="83"/>
    </row>
    <row r="151" spans="1:26" ht="51" x14ac:dyDescent="0.25">
      <c r="A151" s="693">
        <f>A150+1</f>
        <v>141</v>
      </c>
      <c r="B151" s="414" t="s">
        <v>10241</v>
      </c>
      <c r="C151" s="414" t="s">
        <v>10245</v>
      </c>
      <c r="D151" s="694" t="s">
        <v>9754</v>
      </c>
      <c r="E151" s="681" t="s">
        <v>9755</v>
      </c>
      <c r="F151" s="687" t="s">
        <v>10246</v>
      </c>
      <c r="G151" s="694" t="str">
        <f t="shared" si="7"/>
        <v>OK</v>
      </c>
      <c r="H151" s="695" t="s">
        <v>10247</v>
      </c>
      <c r="I151" s="414" t="s">
        <v>9930</v>
      </c>
      <c r="J151" s="415" t="s">
        <v>9930</v>
      </c>
      <c r="K151" s="415" t="s">
        <v>8642</v>
      </c>
      <c r="L151" s="417"/>
      <c r="M151" s="417"/>
      <c r="N151" s="417"/>
      <c r="O151" s="417"/>
      <c r="P151" s="673"/>
      <c r="Q151" s="673"/>
      <c r="R151" s="674"/>
      <c r="S151" s="673"/>
      <c r="T151" s="673"/>
      <c r="U151" s="673"/>
      <c r="V151" s="673"/>
      <c r="W151" s="673"/>
      <c r="X151" s="83"/>
      <c r="Y151" s="83"/>
      <c r="Z151" s="83"/>
    </row>
    <row r="152" spans="1:26" ht="120" x14ac:dyDescent="0.25">
      <c r="A152" s="679">
        <f t="shared" ref="A152:A201" si="9">A151+1</f>
        <v>142</v>
      </c>
      <c r="B152" s="648" t="s">
        <v>10241</v>
      </c>
      <c r="C152" s="711" t="s">
        <v>10248</v>
      </c>
      <c r="D152" s="680" t="s">
        <v>9754</v>
      </c>
      <c r="E152" s="681" t="s">
        <v>9755</v>
      </c>
      <c r="F152" s="687" t="s">
        <v>10246</v>
      </c>
      <c r="G152" s="648" t="str">
        <f t="shared" si="7"/>
        <v>OK</v>
      </c>
      <c r="H152" s="684" t="s">
        <v>10249</v>
      </c>
      <c r="I152" s="685" t="s">
        <v>10250</v>
      </c>
      <c r="J152" s="83"/>
      <c r="K152" s="83" t="s">
        <v>93</v>
      </c>
      <c r="L152" s="673"/>
      <c r="M152" s="673"/>
      <c r="N152" s="673"/>
      <c r="O152" s="673"/>
      <c r="P152" s="673"/>
      <c r="Q152" s="673"/>
      <c r="R152" s="674"/>
      <c r="S152" s="673"/>
      <c r="T152" s="97" t="s">
        <v>9892</v>
      </c>
      <c r="U152" s="673" t="s">
        <v>10251</v>
      </c>
      <c r="V152" s="673"/>
      <c r="W152" s="673"/>
      <c r="X152" s="83"/>
      <c r="Y152" s="83"/>
      <c r="Z152" s="83"/>
    </row>
    <row r="153" spans="1:26" ht="255" x14ac:dyDescent="0.25">
      <c r="A153" s="679">
        <f t="shared" si="9"/>
        <v>143</v>
      </c>
      <c r="B153" s="648" t="s">
        <v>10241</v>
      </c>
      <c r="C153" s="711" t="s">
        <v>10252</v>
      </c>
      <c r="D153" s="680" t="s">
        <v>9754</v>
      </c>
      <c r="E153" s="681" t="s">
        <v>9755</v>
      </c>
      <c r="F153" s="703" t="s">
        <v>10253</v>
      </c>
      <c r="G153" s="648" t="str">
        <f t="shared" si="7"/>
        <v>OK</v>
      </c>
      <c r="H153" s="83"/>
      <c r="I153" s="83"/>
      <c r="J153" s="83"/>
      <c r="K153" s="83" t="s">
        <v>93</v>
      </c>
      <c r="L153" s="673"/>
      <c r="M153" s="673"/>
      <c r="N153" s="673"/>
      <c r="O153" s="673"/>
      <c r="P153" s="673"/>
      <c r="Q153" s="673"/>
      <c r="R153" s="674"/>
      <c r="S153" s="673"/>
      <c r="T153" s="97" t="s">
        <v>9699</v>
      </c>
      <c r="U153" s="84" t="s">
        <v>10254</v>
      </c>
      <c r="V153" s="673"/>
      <c r="W153" s="673"/>
      <c r="X153" s="83"/>
      <c r="Y153" s="83"/>
      <c r="Z153" s="83"/>
    </row>
    <row r="154" spans="1:26" ht="75" x14ac:dyDescent="0.25">
      <c r="A154" s="693">
        <f t="shared" si="9"/>
        <v>144</v>
      </c>
      <c r="B154" s="414" t="s">
        <v>10241</v>
      </c>
      <c r="C154" s="414" t="s">
        <v>10255</v>
      </c>
      <c r="D154" s="694" t="s">
        <v>9754</v>
      </c>
      <c r="E154" s="681" t="s">
        <v>9755</v>
      </c>
      <c r="F154" s="703" t="s">
        <v>10256</v>
      </c>
      <c r="G154" s="694" t="str">
        <f t="shared" si="7"/>
        <v>OK</v>
      </c>
      <c r="H154" s="695" t="s">
        <v>10257</v>
      </c>
      <c r="I154" s="414" t="s">
        <v>10258</v>
      </c>
      <c r="J154" s="415" t="s">
        <v>9930</v>
      </c>
      <c r="K154" s="415" t="s">
        <v>8642</v>
      </c>
      <c r="L154" s="417"/>
      <c r="M154" s="417"/>
      <c r="N154" s="417"/>
      <c r="O154" s="417"/>
      <c r="P154" s="673"/>
      <c r="Q154" s="673"/>
      <c r="R154" s="674"/>
      <c r="S154" s="673"/>
      <c r="T154" s="673"/>
      <c r="U154" s="673"/>
      <c r="V154" s="673"/>
      <c r="W154" s="673"/>
      <c r="X154" s="83"/>
      <c r="Y154" s="83"/>
      <c r="Z154" s="83"/>
    </row>
    <row r="155" spans="1:26" ht="102" x14ac:dyDescent="0.25">
      <c r="A155" s="679">
        <f t="shared" si="9"/>
        <v>145</v>
      </c>
      <c r="B155" s="648" t="s">
        <v>10241</v>
      </c>
      <c r="C155" s="84" t="s">
        <v>10259</v>
      </c>
      <c r="D155" s="680" t="s">
        <v>9754</v>
      </c>
      <c r="E155" s="681" t="s">
        <v>9755</v>
      </c>
      <c r="F155" s="703" t="s">
        <v>10260</v>
      </c>
      <c r="G155" s="648" t="str">
        <f t="shared" si="7"/>
        <v>OK</v>
      </c>
      <c r="H155" s="83"/>
      <c r="I155" s="83"/>
      <c r="J155" s="83"/>
      <c r="K155" s="83" t="s">
        <v>93</v>
      </c>
      <c r="L155" s="673"/>
      <c r="M155" s="673"/>
      <c r="N155" s="673"/>
      <c r="O155" s="673"/>
      <c r="P155" s="673"/>
      <c r="Q155" s="673"/>
      <c r="R155" s="674"/>
      <c r="S155" s="673"/>
      <c r="T155" s="97" t="s">
        <v>9709</v>
      </c>
      <c r="U155" s="673" t="s">
        <v>10244</v>
      </c>
      <c r="V155" s="673"/>
      <c r="W155" s="673"/>
      <c r="X155" s="83"/>
      <c r="Y155" s="83"/>
      <c r="Z155" s="83"/>
    </row>
    <row r="156" spans="1:26" ht="127.5" x14ac:dyDescent="0.25">
      <c r="A156" s="679">
        <f t="shared" si="9"/>
        <v>146</v>
      </c>
      <c r="B156" s="648" t="s">
        <v>10241</v>
      </c>
      <c r="C156" s="94" t="s">
        <v>10261</v>
      </c>
      <c r="D156" s="680" t="s">
        <v>9754</v>
      </c>
      <c r="E156" s="681" t="s">
        <v>9755</v>
      </c>
      <c r="F156" s="703" t="s">
        <v>10262</v>
      </c>
      <c r="G156" s="648" t="str">
        <f t="shared" si="7"/>
        <v>OK</v>
      </c>
      <c r="H156" s="83"/>
      <c r="I156" s="83"/>
      <c r="J156" s="83"/>
      <c r="K156" s="83" t="s">
        <v>93</v>
      </c>
      <c r="L156" s="673"/>
      <c r="M156" s="673"/>
      <c r="N156" s="673"/>
      <c r="O156" s="673"/>
      <c r="P156" s="673"/>
      <c r="Q156" s="673"/>
      <c r="R156" s="674"/>
      <c r="S156" s="673"/>
      <c r="T156" s="97" t="s">
        <v>9710</v>
      </c>
      <c r="U156" s="673" t="s">
        <v>10263</v>
      </c>
      <c r="V156" s="673"/>
      <c r="W156" s="673"/>
      <c r="X156" s="83"/>
      <c r="Y156" s="83"/>
      <c r="Z156" s="83"/>
    </row>
    <row r="157" spans="1:26" ht="127.5" x14ac:dyDescent="0.25">
      <c r="A157" s="679">
        <f t="shared" si="9"/>
        <v>147</v>
      </c>
      <c r="B157" s="648" t="s">
        <v>10241</v>
      </c>
      <c r="C157" s="84" t="s">
        <v>10264</v>
      </c>
      <c r="D157" s="680" t="s">
        <v>9754</v>
      </c>
      <c r="E157" s="681" t="s">
        <v>9755</v>
      </c>
      <c r="F157" s="703" t="s">
        <v>10265</v>
      </c>
      <c r="G157" s="648" t="str">
        <f t="shared" si="7"/>
        <v>OK</v>
      </c>
      <c r="H157" s="83"/>
      <c r="I157" s="83"/>
      <c r="J157" s="83"/>
      <c r="K157" s="83" t="s">
        <v>93</v>
      </c>
      <c r="L157" s="673"/>
      <c r="M157" s="673"/>
      <c r="N157" s="673"/>
      <c r="O157" s="673"/>
      <c r="P157" s="673"/>
      <c r="Q157" s="673"/>
      <c r="R157" s="674"/>
      <c r="S157" s="673"/>
      <c r="T157" s="97" t="s">
        <v>9710</v>
      </c>
      <c r="U157" s="673" t="s">
        <v>10263</v>
      </c>
      <c r="V157" s="673"/>
      <c r="W157" s="673"/>
      <c r="X157" s="83"/>
      <c r="Y157" s="83"/>
      <c r="Z157" s="83"/>
    </row>
    <row r="158" spans="1:26" ht="114.75" x14ac:dyDescent="0.25">
      <c r="A158" s="679">
        <f t="shared" si="9"/>
        <v>148</v>
      </c>
      <c r="B158" s="648" t="s">
        <v>10241</v>
      </c>
      <c r="C158" s="713" t="s">
        <v>10266</v>
      </c>
      <c r="D158" s="680" t="s">
        <v>9754</v>
      </c>
      <c r="E158" s="681" t="s">
        <v>9755</v>
      </c>
      <c r="F158" s="703" t="s">
        <v>10267</v>
      </c>
      <c r="G158" s="648" t="str">
        <f t="shared" si="7"/>
        <v>OK</v>
      </c>
      <c r="H158" s="83"/>
      <c r="I158" s="83"/>
      <c r="J158" s="83"/>
      <c r="K158" s="83" t="s">
        <v>11</v>
      </c>
      <c r="L158" s="673"/>
      <c r="M158" s="673"/>
      <c r="N158" s="673"/>
      <c r="O158" s="673"/>
      <c r="P158" s="673"/>
      <c r="Q158" s="673"/>
      <c r="R158" s="674"/>
      <c r="S158" s="673"/>
      <c r="T158" s="673"/>
      <c r="U158" s="673"/>
      <c r="V158" s="673"/>
      <c r="W158" s="673"/>
      <c r="X158" s="83"/>
      <c r="Y158" s="83"/>
      <c r="Z158" s="83"/>
    </row>
    <row r="159" spans="1:26" ht="114.75" x14ac:dyDescent="0.25">
      <c r="A159" s="693">
        <f t="shared" si="9"/>
        <v>149</v>
      </c>
      <c r="B159" s="414" t="s">
        <v>10241</v>
      </c>
      <c r="C159" s="414" t="s">
        <v>10268</v>
      </c>
      <c r="D159" s="694" t="s">
        <v>9754</v>
      </c>
      <c r="E159" s="681" t="s">
        <v>9755</v>
      </c>
      <c r="F159" s="703" t="s">
        <v>10269</v>
      </c>
      <c r="G159" s="694" t="str">
        <f t="shared" si="7"/>
        <v>OK</v>
      </c>
      <c r="H159" s="695" t="s">
        <v>10270</v>
      </c>
      <c r="I159" s="414" t="s">
        <v>10258</v>
      </c>
      <c r="J159" s="415" t="s">
        <v>9930</v>
      </c>
      <c r="K159" s="415" t="s">
        <v>8642</v>
      </c>
      <c r="L159" s="417"/>
      <c r="M159" s="417"/>
      <c r="N159" s="417"/>
      <c r="O159" s="417"/>
      <c r="P159" s="673"/>
      <c r="Q159" s="673"/>
      <c r="R159" s="674"/>
      <c r="S159" s="673"/>
      <c r="T159" s="673"/>
      <c r="U159" s="673"/>
      <c r="V159" s="673"/>
      <c r="W159" s="673"/>
      <c r="X159" s="83"/>
      <c r="Y159" s="83"/>
      <c r="Z159" s="83"/>
    </row>
    <row r="160" spans="1:26" ht="127.5" x14ac:dyDescent="0.25">
      <c r="A160" s="693">
        <f t="shared" si="9"/>
        <v>150</v>
      </c>
      <c r="B160" s="414" t="s">
        <v>10241</v>
      </c>
      <c r="C160" s="414" t="s">
        <v>10271</v>
      </c>
      <c r="D160" s="694" t="s">
        <v>9754</v>
      </c>
      <c r="E160" s="681" t="s">
        <v>9755</v>
      </c>
      <c r="F160" s="703" t="s">
        <v>10272</v>
      </c>
      <c r="G160" s="694" t="str">
        <f t="shared" si="7"/>
        <v>OK</v>
      </c>
      <c r="H160" s="695" t="s">
        <v>10273</v>
      </c>
      <c r="I160" s="414" t="s">
        <v>10258</v>
      </c>
      <c r="J160" s="415" t="s">
        <v>9930</v>
      </c>
      <c r="K160" s="415" t="s">
        <v>8642</v>
      </c>
      <c r="L160" s="417"/>
      <c r="M160" s="417"/>
      <c r="N160" s="417"/>
      <c r="O160" s="417"/>
      <c r="P160" s="673"/>
      <c r="Q160" s="673"/>
      <c r="R160" s="674"/>
      <c r="S160" s="673"/>
      <c r="T160" s="673"/>
      <c r="U160" s="673"/>
      <c r="V160" s="673"/>
      <c r="W160" s="673"/>
      <c r="X160" s="83"/>
      <c r="Y160" s="83"/>
      <c r="Z160" s="83"/>
    </row>
    <row r="161" spans="1:26" ht="127.5" x14ac:dyDescent="0.25">
      <c r="A161" s="693">
        <f t="shared" si="9"/>
        <v>151</v>
      </c>
      <c r="B161" s="694" t="s">
        <v>10241</v>
      </c>
      <c r="C161" s="298" t="s">
        <v>10274</v>
      </c>
      <c r="D161" s="694" t="s">
        <v>9754</v>
      </c>
      <c r="E161" s="681" t="s">
        <v>9755</v>
      </c>
      <c r="F161" s="703" t="s">
        <v>10275</v>
      </c>
      <c r="G161" s="694" t="str">
        <f t="shared" si="7"/>
        <v>OK</v>
      </c>
      <c r="H161" s="299"/>
      <c r="I161" s="299"/>
      <c r="J161" s="415" t="s">
        <v>9930</v>
      </c>
      <c r="K161" s="415" t="s">
        <v>8642</v>
      </c>
      <c r="L161" s="417"/>
      <c r="M161" s="417"/>
      <c r="N161" s="417"/>
      <c r="O161" s="417"/>
      <c r="P161" s="673"/>
      <c r="Q161" s="673"/>
      <c r="R161" s="674"/>
      <c r="S161" s="673"/>
      <c r="T161" s="673"/>
      <c r="U161" s="673"/>
      <c r="V161" s="673"/>
      <c r="W161" s="673"/>
      <c r="X161" s="83"/>
      <c r="Y161" s="83"/>
      <c r="Z161" s="83"/>
    </row>
    <row r="162" spans="1:26" ht="127.5" x14ac:dyDescent="0.25">
      <c r="A162" s="693">
        <f t="shared" si="9"/>
        <v>152</v>
      </c>
      <c r="B162" s="414" t="s">
        <v>10241</v>
      </c>
      <c r="C162" s="414" t="s">
        <v>10276</v>
      </c>
      <c r="D162" s="694" t="s">
        <v>9754</v>
      </c>
      <c r="E162" s="681" t="s">
        <v>9755</v>
      </c>
      <c r="F162" s="703" t="s">
        <v>10277</v>
      </c>
      <c r="G162" s="694" t="str">
        <f t="shared" si="7"/>
        <v>OK</v>
      </c>
      <c r="H162" s="695" t="s">
        <v>10278</v>
      </c>
      <c r="I162" s="414" t="s">
        <v>10258</v>
      </c>
      <c r="J162" s="415" t="s">
        <v>9930</v>
      </c>
      <c r="K162" s="415" t="s">
        <v>8642</v>
      </c>
      <c r="L162" s="417"/>
      <c r="M162" s="417"/>
      <c r="N162" s="417"/>
      <c r="O162" s="417"/>
      <c r="P162" s="673"/>
      <c r="Q162" s="673"/>
      <c r="R162" s="674"/>
      <c r="S162" s="673"/>
      <c r="T162" s="673"/>
      <c r="U162" s="673"/>
      <c r="V162" s="673"/>
      <c r="W162" s="673"/>
      <c r="X162" s="83"/>
      <c r="Y162" s="83"/>
      <c r="Z162" s="83"/>
    </row>
    <row r="163" spans="1:26" ht="153" x14ac:dyDescent="0.25">
      <c r="A163" s="679">
        <f t="shared" si="9"/>
        <v>153</v>
      </c>
      <c r="B163" s="648" t="s">
        <v>10241</v>
      </c>
      <c r="C163" s="293" t="s">
        <v>10279</v>
      </c>
      <c r="D163" s="680" t="s">
        <v>9754</v>
      </c>
      <c r="E163" s="681" t="s">
        <v>9755</v>
      </c>
      <c r="F163" s="703" t="s">
        <v>10280</v>
      </c>
      <c r="G163" s="648" t="str">
        <f t="shared" si="7"/>
        <v>OK</v>
      </c>
      <c r="H163" s="83"/>
      <c r="I163" s="83"/>
      <c r="J163" s="83"/>
      <c r="K163" s="673" t="s">
        <v>10040</v>
      </c>
      <c r="L163" s="287"/>
      <c r="M163" s="673"/>
      <c r="N163" s="673"/>
      <c r="O163" s="673"/>
      <c r="P163" s="673"/>
      <c r="Q163" s="673"/>
      <c r="R163" s="674"/>
      <c r="S163" s="287" t="s">
        <v>10281</v>
      </c>
      <c r="T163" s="673"/>
      <c r="U163" s="673"/>
      <c r="V163" s="673"/>
      <c r="W163" s="673"/>
      <c r="X163" s="83"/>
      <c r="Y163" s="83"/>
      <c r="Z163" s="83"/>
    </row>
    <row r="164" spans="1:26" ht="153" x14ac:dyDescent="0.25">
      <c r="A164" s="679">
        <f t="shared" si="9"/>
        <v>154</v>
      </c>
      <c r="B164" s="648" t="s">
        <v>10241</v>
      </c>
      <c r="C164" s="84" t="s">
        <v>10282</v>
      </c>
      <c r="D164" s="680" t="s">
        <v>9754</v>
      </c>
      <c r="E164" s="681" t="s">
        <v>9755</v>
      </c>
      <c r="F164" s="703" t="s">
        <v>10283</v>
      </c>
      <c r="G164" s="648" t="str">
        <f t="shared" si="7"/>
        <v>OK</v>
      </c>
      <c r="H164" s="83"/>
      <c r="I164" s="83"/>
      <c r="J164" s="83"/>
      <c r="K164" s="83" t="s">
        <v>93</v>
      </c>
      <c r="L164" s="673"/>
      <c r="M164" s="673"/>
      <c r="N164" s="673"/>
      <c r="O164" s="673"/>
      <c r="P164" s="673"/>
      <c r="Q164" s="673"/>
      <c r="R164" s="674"/>
      <c r="S164" s="673"/>
      <c r="T164" s="97" t="s">
        <v>9699</v>
      </c>
      <c r="U164" s="84" t="s">
        <v>10284</v>
      </c>
      <c r="V164" s="673"/>
      <c r="W164" s="673"/>
      <c r="X164" s="83"/>
      <c r="Y164" s="83"/>
      <c r="Z164" s="83"/>
    </row>
    <row r="165" spans="1:26" ht="140.25" x14ac:dyDescent="0.25">
      <c r="A165" s="679">
        <f t="shared" si="9"/>
        <v>155</v>
      </c>
      <c r="B165" s="648" t="s">
        <v>10241</v>
      </c>
      <c r="C165" s="711" t="s">
        <v>10285</v>
      </c>
      <c r="D165" s="680" t="s">
        <v>9754</v>
      </c>
      <c r="E165" s="681" t="s">
        <v>9755</v>
      </c>
      <c r="F165" s="703" t="s">
        <v>10286</v>
      </c>
      <c r="G165" s="648" t="str">
        <f t="shared" si="7"/>
        <v>OK</v>
      </c>
      <c r="H165" s="83"/>
      <c r="I165" s="83"/>
      <c r="J165" s="83"/>
      <c r="K165" s="83" t="s">
        <v>93</v>
      </c>
      <c r="L165" s="673"/>
      <c r="M165" s="673"/>
      <c r="N165" s="673"/>
      <c r="O165" s="673"/>
      <c r="P165" s="673"/>
      <c r="Q165" s="673"/>
      <c r="R165" s="674"/>
      <c r="S165" s="673"/>
      <c r="T165" s="97" t="s">
        <v>10287</v>
      </c>
      <c r="U165" s="673" t="s">
        <v>10288</v>
      </c>
      <c r="V165" s="673"/>
      <c r="W165" s="673"/>
      <c r="X165" s="83"/>
      <c r="Y165" s="83"/>
      <c r="Z165" s="83"/>
    </row>
    <row r="166" spans="1:26" ht="140.25" x14ac:dyDescent="0.25">
      <c r="A166" s="679">
        <f t="shared" si="9"/>
        <v>156</v>
      </c>
      <c r="B166" s="648" t="s">
        <v>10241</v>
      </c>
      <c r="C166" s="711" t="s">
        <v>10289</v>
      </c>
      <c r="D166" s="680" t="s">
        <v>9754</v>
      </c>
      <c r="E166" s="681" t="s">
        <v>9755</v>
      </c>
      <c r="F166" s="703" t="s">
        <v>10290</v>
      </c>
      <c r="G166" s="648" t="str">
        <f t="shared" si="7"/>
        <v>OK</v>
      </c>
      <c r="H166" s="83"/>
      <c r="I166" s="83"/>
      <c r="J166" s="83"/>
      <c r="K166" s="83" t="s">
        <v>93</v>
      </c>
      <c r="L166" s="673"/>
      <c r="M166" s="673"/>
      <c r="N166" s="673"/>
      <c r="O166" s="673"/>
      <c r="P166" s="673"/>
      <c r="Q166" s="673"/>
      <c r="R166" s="674"/>
      <c r="S166" s="673"/>
      <c r="T166" s="97" t="s">
        <v>10291</v>
      </c>
      <c r="U166" s="673" t="s">
        <v>10292</v>
      </c>
      <c r="V166" s="673"/>
      <c r="W166" s="673"/>
      <c r="X166" s="83"/>
      <c r="Y166" s="83"/>
      <c r="Z166" s="83"/>
    </row>
    <row r="167" spans="1:26" ht="75" x14ac:dyDescent="0.25">
      <c r="A167" s="693">
        <f t="shared" si="9"/>
        <v>157</v>
      </c>
      <c r="B167" s="414" t="s">
        <v>10241</v>
      </c>
      <c r="C167" s="414" t="s">
        <v>10293</v>
      </c>
      <c r="D167" s="694" t="s">
        <v>9754</v>
      </c>
      <c r="E167" s="681" t="s">
        <v>9755</v>
      </c>
      <c r="F167" s="687" t="s">
        <v>10294</v>
      </c>
      <c r="G167" s="694" t="str">
        <f t="shared" si="7"/>
        <v>OK</v>
      </c>
      <c r="H167" s="695" t="s">
        <v>10295</v>
      </c>
      <c r="I167" s="414" t="s">
        <v>10258</v>
      </c>
      <c r="J167" s="415" t="s">
        <v>9930</v>
      </c>
      <c r="K167" s="415" t="s">
        <v>8642</v>
      </c>
      <c r="L167" s="417"/>
      <c r="M167" s="417"/>
      <c r="N167" s="417"/>
      <c r="O167" s="417"/>
      <c r="P167" s="673"/>
      <c r="Q167" s="673"/>
      <c r="R167" s="674"/>
      <c r="S167" s="673"/>
      <c r="T167" s="673"/>
      <c r="U167" s="673"/>
      <c r="V167" s="673"/>
      <c r="W167" s="673"/>
      <c r="X167" s="83"/>
      <c r="Y167" s="83"/>
      <c r="Z167" s="83"/>
    </row>
    <row r="168" spans="1:26" ht="344.25" x14ac:dyDescent="0.25">
      <c r="A168" s="679">
        <f t="shared" si="9"/>
        <v>158</v>
      </c>
      <c r="B168" s="648" t="s">
        <v>10241</v>
      </c>
      <c r="C168" s="711" t="s">
        <v>10296</v>
      </c>
      <c r="D168" s="680" t="s">
        <v>9754</v>
      </c>
      <c r="E168" s="681" t="s">
        <v>9755</v>
      </c>
      <c r="F168" s="703" t="s">
        <v>10297</v>
      </c>
      <c r="G168" s="648" t="str">
        <f t="shared" si="7"/>
        <v>OK</v>
      </c>
      <c r="H168" s="83"/>
      <c r="I168" s="83"/>
      <c r="J168" s="83"/>
      <c r="K168" s="83" t="s">
        <v>10298</v>
      </c>
      <c r="L168" s="673"/>
      <c r="M168" s="673"/>
      <c r="N168" s="673"/>
      <c r="O168" s="673"/>
      <c r="P168" s="673"/>
      <c r="Q168" s="673"/>
      <c r="R168" s="674"/>
      <c r="S168" s="673"/>
      <c r="T168" s="673" t="s">
        <v>10299</v>
      </c>
      <c r="U168" s="673"/>
      <c r="V168" s="673"/>
      <c r="W168" s="673"/>
      <c r="X168" s="83"/>
      <c r="Y168" s="83"/>
      <c r="Z168" s="83"/>
    </row>
    <row r="169" spans="1:26" ht="38.25" x14ac:dyDescent="0.25">
      <c r="A169" s="679">
        <f t="shared" si="9"/>
        <v>159</v>
      </c>
      <c r="B169" s="648" t="s">
        <v>10241</v>
      </c>
      <c r="C169" s="691" t="s">
        <v>10300</v>
      </c>
      <c r="D169" s="680" t="s">
        <v>9754</v>
      </c>
      <c r="E169" s="681" t="s">
        <v>9755</v>
      </c>
      <c r="F169" s="683" t="s">
        <v>10301</v>
      </c>
      <c r="G169" s="648" t="str">
        <f t="shared" si="7"/>
        <v>OK</v>
      </c>
      <c r="H169" s="83"/>
      <c r="I169" s="83"/>
      <c r="J169" s="83"/>
      <c r="K169" s="83" t="s">
        <v>10298</v>
      </c>
      <c r="L169" s="673"/>
      <c r="M169" s="673"/>
      <c r="N169" s="673"/>
      <c r="O169" s="673"/>
      <c r="P169" s="673"/>
      <c r="Q169" s="673"/>
      <c r="R169" s="674"/>
      <c r="S169" s="673"/>
      <c r="T169" s="673" t="s">
        <v>10302</v>
      </c>
      <c r="U169" s="673"/>
      <c r="V169" s="673"/>
      <c r="W169" s="673"/>
      <c r="X169" s="83"/>
      <c r="Y169" s="83"/>
      <c r="Z169" s="83"/>
    </row>
    <row r="170" spans="1:26" ht="38.25" x14ac:dyDescent="0.25">
      <c r="A170" s="679">
        <f t="shared" si="9"/>
        <v>160</v>
      </c>
      <c r="B170" s="648" t="s">
        <v>10241</v>
      </c>
      <c r="C170" s="691" t="s">
        <v>10303</v>
      </c>
      <c r="D170" s="680" t="s">
        <v>9754</v>
      </c>
      <c r="E170" s="681" t="s">
        <v>9755</v>
      </c>
      <c r="F170" s="683" t="s">
        <v>10304</v>
      </c>
      <c r="G170" s="648" t="str">
        <f t="shared" si="7"/>
        <v>OK</v>
      </c>
      <c r="H170" s="83"/>
      <c r="I170" s="83"/>
      <c r="J170" s="83"/>
      <c r="K170" s="83" t="s">
        <v>10298</v>
      </c>
      <c r="L170" s="673"/>
      <c r="M170" s="673"/>
      <c r="N170" s="673"/>
      <c r="O170" s="673"/>
      <c r="P170" s="673"/>
      <c r="Q170" s="673"/>
      <c r="R170" s="674"/>
      <c r="S170" s="673"/>
      <c r="T170" s="673" t="s">
        <v>10305</v>
      </c>
      <c r="U170" s="673"/>
      <c r="V170" s="673"/>
      <c r="W170" s="673"/>
      <c r="X170" s="83"/>
      <c r="Y170" s="83"/>
      <c r="Z170" s="83"/>
    </row>
    <row r="171" spans="1:26" ht="38.25" x14ac:dyDescent="0.25">
      <c r="A171" s="679">
        <f t="shared" si="9"/>
        <v>161</v>
      </c>
      <c r="B171" s="648" t="s">
        <v>10241</v>
      </c>
      <c r="C171" s="691" t="s">
        <v>10306</v>
      </c>
      <c r="D171" s="680" t="s">
        <v>9754</v>
      </c>
      <c r="E171" s="681" t="s">
        <v>9755</v>
      </c>
      <c r="F171" s="683" t="s">
        <v>10304</v>
      </c>
      <c r="G171" s="648" t="str">
        <f t="shared" si="7"/>
        <v>OK</v>
      </c>
      <c r="H171" s="83"/>
      <c r="I171" s="83"/>
      <c r="J171" s="83"/>
      <c r="K171" s="83" t="s">
        <v>10298</v>
      </c>
      <c r="L171" s="673"/>
      <c r="M171" s="673"/>
      <c r="N171" s="673"/>
      <c r="O171" s="673"/>
      <c r="P171" s="673"/>
      <c r="Q171" s="673"/>
      <c r="R171" s="674"/>
      <c r="S171" s="673"/>
      <c r="T171" s="673" t="s">
        <v>10305</v>
      </c>
      <c r="U171" s="673"/>
      <c r="V171" s="673"/>
      <c r="W171" s="673"/>
      <c r="X171" s="83"/>
      <c r="Y171" s="83"/>
      <c r="Z171" s="83"/>
    </row>
    <row r="172" spans="1:26" ht="76.5" x14ac:dyDescent="0.25">
      <c r="A172" s="679">
        <f t="shared" si="9"/>
        <v>162</v>
      </c>
      <c r="B172" s="648" t="s">
        <v>10241</v>
      </c>
      <c r="C172" s="691" t="s">
        <v>10307</v>
      </c>
      <c r="D172" s="680" t="s">
        <v>9754</v>
      </c>
      <c r="E172" s="681" t="s">
        <v>9755</v>
      </c>
      <c r="F172" s="683" t="s">
        <v>10308</v>
      </c>
      <c r="G172" s="648" t="str">
        <f t="shared" si="7"/>
        <v>OK</v>
      </c>
      <c r="H172" s="83"/>
      <c r="I172" s="83"/>
      <c r="J172" s="83"/>
      <c r="K172" s="83" t="s">
        <v>10298</v>
      </c>
      <c r="L172" s="673"/>
      <c r="M172" s="673"/>
      <c r="N172" s="673"/>
      <c r="O172" s="673"/>
      <c r="P172" s="673"/>
      <c r="Q172" s="673"/>
      <c r="R172" s="674"/>
      <c r="S172" s="673"/>
      <c r="T172" s="673" t="s">
        <v>10309</v>
      </c>
      <c r="U172" s="673"/>
      <c r="V172" s="673"/>
      <c r="W172" s="673"/>
      <c r="X172" s="83"/>
      <c r="Y172" s="83"/>
      <c r="Z172" s="83"/>
    </row>
    <row r="173" spans="1:26" ht="382.5" x14ac:dyDescent="0.25">
      <c r="A173" s="679">
        <f t="shared" si="9"/>
        <v>163</v>
      </c>
      <c r="B173" s="648" t="s">
        <v>10241</v>
      </c>
      <c r="C173" s="691" t="s">
        <v>10310</v>
      </c>
      <c r="D173" s="680" t="s">
        <v>9754</v>
      </c>
      <c r="E173" s="681" t="s">
        <v>9755</v>
      </c>
      <c r="F173" s="683" t="s">
        <v>10311</v>
      </c>
      <c r="G173" s="648" t="str">
        <f t="shared" si="7"/>
        <v>OK</v>
      </c>
      <c r="H173" s="684" t="s">
        <v>10312</v>
      </c>
      <c r="I173" s="685" t="s">
        <v>10313</v>
      </c>
      <c r="J173" s="83"/>
      <c r="K173" s="83" t="s">
        <v>10298</v>
      </c>
      <c r="L173" s="673"/>
      <c r="M173" s="673"/>
      <c r="N173" s="673"/>
      <c r="O173" s="673"/>
      <c r="P173" s="673"/>
      <c r="Q173" s="673"/>
      <c r="R173" s="674"/>
      <c r="S173" s="673"/>
      <c r="T173" s="673" t="s">
        <v>10305</v>
      </c>
      <c r="U173" s="673"/>
      <c r="V173" s="673"/>
      <c r="W173" s="673"/>
      <c r="X173" s="83"/>
      <c r="Y173" s="83"/>
      <c r="Z173" s="83"/>
    </row>
    <row r="174" spans="1:26" ht="216.75" x14ac:dyDescent="0.25">
      <c r="A174" s="679">
        <f t="shared" si="9"/>
        <v>164</v>
      </c>
      <c r="B174" s="648" t="s">
        <v>10241</v>
      </c>
      <c r="C174" s="691" t="s">
        <v>10314</v>
      </c>
      <c r="D174" s="680" t="s">
        <v>9754</v>
      </c>
      <c r="E174" s="681" t="s">
        <v>9755</v>
      </c>
      <c r="F174" s="683" t="s">
        <v>10315</v>
      </c>
      <c r="G174" s="648" t="str">
        <f t="shared" si="7"/>
        <v>OK</v>
      </c>
      <c r="H174" s="83"/>
      <c r="I174" s="83"/>
      <c r="J174" s="83"/>
      <c r="K174" s="83" t="s">
        <v>10298</v>
      </c>
      <c r="L174" s="673"/>
      <c r="M174" s="673"/>
      <c r="N174" s="673"/>
      <c r="O174" s="673"/>
      <c r="P174" s="673"/>
      <c r="Q174" s="673"/>
      <c r="R174" s="674"/>
      <c r="S174" s="673"/>
      <c r="T174" s="673" t="s">
        <v>10305</v>
      </c>
      <c r="U174" s="673"/>
      <c r="V174" s="673"/>
      <c r="W174" s="673"/>
      <c r="X174" s="83"/>
      <c r="Y174" s="83"/>
      <c r="Z174" s="83"/>
    </row>
    <row r="175" spans="1:26" ht="255" x14ac:dyDescent="0.25">
      <c r="A175" s="679">
        <f t="shared" si="9"/>
        <v>165</v>
      </c>
      <c r="B175" s="648" t="s">
        <v>10241</v>
      </c>
      <c r="C175" s="691" t="s">
        <v>10316</v>
      </c>
      <c r="D175" s="680" t="s">
        <v>9754</v>
      </c>
      <c r="E175" s="681" t="s">
        <v>9755</v>
      </c>
      <c r="F175" s="683" t="s">
        <v>10317</v>
      </c>
      <c r="G175" s="648" t="str">
        <f t="shared" si="7"/>
        <v>OK</v>
      </c>
      <c r="H175" s="83"/>
      <c r="I175" s="83"/>
      <c r="J175" s="83"/>
      <c r="K175" s="83" t="s">
        <v>10298</v>
      </c>
      <c r="L175" s="673"/>
      <c r="M175" s="673"/>
      <c r="N175" s="673"/>
      <c r="O175" s="673"/>
      <c r="P175" s="673"/>
      <c r="Q175" s="673"/>
      <c r="R175" s="674"/>
      <c r="S175" s="673"/>
      <c r="T175" s="673" t="s">
        <v>10305</v>
      </c>
      <c r="U175" s="673"/>
      <c r="V175" s="673"/>
      <c r="W175" s="673"/>
      <c r="X175" s="83"/>
      <c r="Y175" s="83"/>
      <c r="Z175" s="83"/>
    </row>
    <row r="176" spans="1:26" ht="191.25" x14ac:dyDescent="0.25">
      <c r="A176" s="679">
        <f t="shared" si="9"/>
        <v>166</v>
      </c>
      <c r="B176" s="648" t="s">
        <v>10241</v>
      </c>
      <c r="C176" s="691" t="s">
        <v>10318</v>
      </c>
      <c r="D176" s="680" t="s">
        <v>9754</v>
      </c>
      <c r="E176" s="681" t="s">
        <v>9755</v>
      </c>
      <c r="F176" s="683" t="s">
        <v>10319</v>
      </c>
      <c r="G176" s="648" t="str">
        <f t="shared" si="7"/>
        <v>OK</v>
      </c>
      <c r="H176" s="83"/>
      <c r="I176" s="83"/>
      <c r="J176" s="83"/>
      <c r="K176" s="83" t="s">
        <v>93</v>
      </c>
      <c r="L176" s="673"/>
      <c r="M176" s="673"/>
      <c r="N176" s="673"/>
      <c r="O176" s="673"/>
      <c r="P176" s="673"/>
      <c r="Q176" s="673"/>
      <c r="R176" s="674"/>
      <c r="S176" s="673"/>
      <c r="T176" s="97" t="s">
        <v>9703</v>
      </c>
      <c r="U176" s="673"/>
      <c r="V176" s="673"/>
      <c r="W176" s="673"/>
      <c r="X176" s="83"/>
      <c r="Y176" s="83"/>
      <c r="Z176" s="83"/>
    </row>
    <row r="177" spans="1:26" ht="216.75" x14ac:dyDescent="0.25">
      <c r="A177" s="679">
        <f t="shared" si="9"/>
        <v>167</v>
      </c>
      <c r="B177" s="648" t="s">
        <v>10241</v>
      </c>
      <c r="C177" s="691" t="s">
        <v>10320</v>
      </c>
      <c r="D177" s="680" t="s">
        <v>9754</v>
      </c>
      <c r="E177" s="681" t="s">
        <v>9755</v>
      </c>
      <c r="F177" s="683" t="s">
        <v>10321</v>
      </c>
      <c r="G177" s="648" t="str">
        <f t="shared" si="7"/>
        <v>OK</v>
      </c>
      <c r="H177" s="83"/>
      <c r="I177" s="83"/>
      <c r="J177" s="83"/>
      <c r="K177" s="83" t="s">
        <v>10298</v>
      </c>
      <c r="L177" s="673"/>
      <c r="M177" s="673"/>
      <c r="N177" s="673"/>
      <c r="O177" s="673"/>
      <c r="P177" s="673"/>
      <c r="Q177" s="673"/>
      <c r="R177" s="674"/>
      <c r="S177" s="673"/>
      <c r="T177" s="673" t="s">
        <v>10305</v>
      </c>
      <c r="U177" s="673"/>
      <c r="V177" s="673"/>
      <c r="W177" s="673"/>
      <c r="X177" s="83"/>
      <c r="Y177" s="83"/>
      <c r="Z177" s="83"/>
    </row>
    <row r="178" spans="1:26" ht="191.25" x14ac:dyDescent="0.25">
      <c r="A178" s="679">
        <f t="shared" si="9"/>
        <v>168</v>
      </c>
      <c r="B178" s="681" t="s">
        <v>10241</v>
      </c>
      <c r="C178" s="689" t="s">
        <v>10322</v>
      </c>
      <c r="D178" s="680" t="s">
        <v>9754</v>
      </c>
      <c r="E178" s="681" t="s">
        <v>9755</v>
      </c>
      <c r="F178" s="683" t="s">
        <v>10319</v>
      </c>
      <c r="G178" s="648" t="str">
        <f t="shared" si="7"/>
        <v>OK</v>
      </c>
      <c r="H178" s="83"/>
      <c r="I178" s="83"/>
      <c r="J178" s="83"/>
      <c r="K178" s="83" t="s">
        <v>10298</v>
      </c>
      <c r="L178" s="673"/>
      <c r="M178" s="673"/>
      <c r="N178" s="673"/>
      <c r="O178" s="673"/>
      <c r="P178" s="673"/>
      <c r="Q178" s="673"/>
      <c r="R178" s="674"/>
      <c r="S178" s="673"/>
      <c r="T178" s="673" t="s">
        <v>10305</v>
      </c>
      <c r="U178" s="673"/>
      <c r="V178" s="673"/>
      <c r="W178" s="673"/>
      <c r="X178" s="83"/>
      <c r="Y178" s="83"/>
      <c r="Z178" s="83"/>
    </row>
    <row r="179" spans="1:26" ht="191.25" x14ac:dyDescent="0.25">
      <c r="A179" s="679">
        <f t="shared" si="9"/>
        <v>169</v>
      </c>
      <c r="B179" s="681" t="s">
        <v>10241</v>
      </c>
      <c r="C179" s="689" t="s">
        <v>10323</v>
      </c>
      <c r="D179" s="680" t="s">
        <v>9754</v>
      </c>
      <c r="E179" s="681" t="s">
        <v>9755</v>
      </c>
      <c r="F179" s="683" t="s">
        <v>10319</v>
      </c>
      <c r="G179" s="648" t="str">
        <f t="shared" si="7"/>
        <v>OK</v>
      </c>
      <c r="H179" s="83"/>
      <c r="I179" s="83"/>
      <c r="J179" s="83"/>
      <c r="K179" s="83" t="s">
        <v>10298</v>
      </c>
      <c r="L179" s="673"/>
      <c r="M179" s="673"/>
      <c r="N179" s="673"/>
      <c r="O179" s="673"/>
      <c r="P179" s="673"/>
      <c r="Q179" s="673"/>
      <c r="R179" s="674"/>
      <c r="S179" s="673"/>
      <c r="T179" s="673" t="s">
        <v>10305</v>
      </c>
      <c r="U179" s="673"/>
      <c r="V179" s="673"/>
      <c r="W179" s="673"/>
      <c r="X179" s="83"/>
      <c r="Y179" s="83"/>
      <c r="Z179" s="83"/>
    </row>
    <row r="180" spans="1:26" ht="395.25" x14ac:dyDescent="0.25">
      <c r="A180" s="679">
        <f t="shared" si="9"/>
        <v>170</v>
      </c>
      <c r="B180" s="681" t="s">
        <v>10241</v>
      </c>
      <c r="C180" s="689" t="s">
        <v>10324</v>
      </c>
      <c r="D180" s="680" t="s">
        <v>9754</v>
      </c>
      <c r="E180" s="681" t="s">
        <v>9755</v>
      </c>
      <c r="F180" s="683" t="s">
        <v>10325</v>
      </c>
      <c r="G180" s="648" t="str">
        <f t="shared" si="7"/>
        <v>OK</v>
      </c>
      <c r="H180" s="83"/>
      <c r="I180" s="83"/>
      <c r="J180" s="83"/>
      <c r="K180" s="83" t="s">
        <v>10298</v>
      </c>
      <c r="L180" s="673"/>
      <c r="M180" s="673"/>
      <c r="N180" s="673"/>
      <c r="O180" s="673"/>
      <c r="P180" s="673"/>
      <c r="Q180" s="673"/>
      <c r="R180" s="674"/>
      <c r="S180" s="673"/>
      <c r="T180" s="673" t="s">
        <v>10305</v>
      </c>
      <c r="U180" s="673"/>
      <c r="V180" s="673"/>
      <c r="W180" s="673"/>
      <c r="X180" s="83"/>
      <c r="Y180" s="83"/>
      <c r="Z180" s="83"/>
    </row>
    <row r="181" spans="1:26" ht="229.5" x14ac:dyDescent="0.25">
      <c r="A181" s="679">
        <f t="shared" si="9"/>
        <v>171</v>
      </c>
      <c r="B181" s="681" t="s">
        <v>10241</v>
      </c>
      <c r="C181" s="689" t="s">
        <v>10326</v>
      </c>
      <c r="D181" s="680" t="s">
        <v>9754</v>
      </c>
      <c r="E181" s="681" t="s">
        <v>9755</v>
      </c>
      <c r="F181" s="683" t="s">
        <v>10327</v>
      </c>
      <c r="G181" s="648" t="str">
        <f t="shared" si="7"/>
        <v>OK</v>
      </c>
      <c r="H181" s="83"/>
      <c r="I181" s="83"/>
      <c r="J181" s="83"/>
      <c r="K181" s="83" t="s">
        <v>10298</v>
      </c>
      <c r="L181" s="673"/>
      <c r="M181" s="673"/>
      <c r="N181" s="673"/>
      <c r="O181" s="673"/>
      <c r="P181" s="673"/>
      <c r="Q181" s="673"/>
      <c r="R181" s="674"/>
      <c r="S181" s="673"/>
      <c r="T181" s="673" t="s">
        <v>10305</v>
      </c>
      <c r="U181" s="673"/>
      <c r="V181" s="673"/>
      <c r="W181" s="673"/>
      <c r="X181" s="83"/>
      <c r="Y181" s="83"/>
      <c r="Z181" s="83"/>
    </row>
    <row r="182" spans="1:26" ht="165" x14ac:dyDescent="0.25">
      <c r="A182" s="679">
        <f t="shared" si="9"/>
        <v>172</v>
      </c>
      <c r="B182" s="681" t="s">
        <v>10241</v>
      </c>
      <c r="C182" s="689" t="s">
        <v>10328</v>
      </c>
      <c r="D182" s="680" t="s">
        <v>9754</v>
      </c>
      <c r="E182" s="681" t="s">
        <v>9755</v>
      </c>
      <c r="F182" s="683" t="s">
        <v>10329</v>
      </c>
      <c r="G182" s="648" t="str">
        <f t="shared" si="7"/>
        <v>OK</v>
      </c>
      <c r="H182" s="684" t="s">
        <v>10330</v>
      </c>
      <c r="I182" s="685" t="s">
        <v>10331</v>
      </c>
      <c r="J182" s="83"/>
      <c r="K182" s="83" t="s">
        <v>10298</v>
      </c>
      <c r="L182" s="673"/>
      <c r="M182" s="673"/>
      <c r="N182" s="673"/>
      <c r="O182" s="673"/>
      <c r="P182" s="673"/>
      <c r="Q182" s="673"/>
      <c r="R182" s="674"/>
      <c r="S182" s="673"/>
      <c r="T182" s="673" t="s">
        <v>10305</v>
      </c>
      <c r="U182" s="673"/>
      <c r="V182" s="673"/>
      <c r="W182" s="673"/>
      <c r="X182" s="83"/>
      <c r="Y182" s="83"/>
      <c r="Z182" s="83"/>
    </row>
    <row r="183" spans="1:26" ht="63.75" x14ac:dyDescent="0.25">
      <c r="A183" s="679">
        <f t="shared" si="9"/>
        <v>173</v>
      </c>
      <c r="B183" s="681" t="s">
        <v>10241</v>
      </c>
      <c r="C183" s="689" t="s">
        <v>10332</v>
      </c>
      <c r="D183" s="680" t="s">
        <v>9754</v>
      </c>
      <c r="E183" s="681" t="s">
        <v>9755</v>
      </c>
      <c r="F183" s="683" t="s">
        <v>10333</v>
      </c>
      <c r="G183" s="648" t="str">
        <f t="shared" si="7"/>
        <v>OK</v>
      </c>
      <c r="H183" s="83"/>
      <c r="I183" s="83"/>
      <c r="J183" s="83"/>
      <c r="K183" s="83" t="s">
        <v>10298</v>
      </c>
      <c r="L183" s="673"/>
      <c r="M183" s="673"/>
      <c r="N183" s="673"/>
      <c r="O183" s="673"/>
      <c r="P183" s="673"/>
      <c r="Q183" s="673"/>
      <c r="R183" s="674"/>
      <c r="S183" s="673"/>
      <c r="T183" s="673" t="s">
        <v>10305</v>
      </c>
      <c r="U183" s="673"/>
      <c r="V183" s="673"/>
      <c r="W183" s="673"/>
      <c r="X183" s="83"/>
      <c r="Y183" s="83"/>
      <c r="Z183" s="83"/>
    </row>
    <row r="184" spans="1:26" ht="114.75" x14ac:dyDescent="0.25">
      <c r="A184" s="679">
        <f t="shared" si="9"/>
        <v>174</v>
      </c>
      <c r="B184" s="648" t="s">
        <v>10241</v>
      </c>
      <c r="C184" s="691" t="s">
        <v>10334</v>
      </c>
      <c r="D184" s="680" t="s">
        <v>9754</v>
      </c>
      <c r="E184" s="681" t="s">
        <v>9755</v>
      </c>
      <c r="F184" s="683" t="s">
        <v>10335</v>
      </c>
      <c r="G184" s="648" t="str">
        <f t="shared" si="7"/>
        <v>OK</v>
      </c>
      <c r="H184" s="83"/>
      <c r="I184" s="83"/>
      <c r="J184" s="83"/>
      <c r="K184" s="83" t="s">
        <v>10298</v>
      </c>
      <c r="L184" s="673"/>
      <c r="M184" s="673"/>
      <c r="N184" s="673"/>
      <c r="O184" s="673"/>
      <c r="P184" s="673"/>
      <c r="Q184" s="673"/>
      <c r="R184" s="674"/>
      <c r="S184" s="673"/>
      <c r="T184" s="673" t="s">
        <v>10305</v>
      </c>
      <c r="U184" s="673"/>
      <c r="V184" s="673"/>
      <c r="W184" s="673"/>
      <c r="X184" s="83"/>
      <c r="Y184" s="83"/>
      <c r="Z184" s="83"/>
    </row>
    <row r="185" spans="1:26" ht="191.25" x14ac:dyDescent="0.25">
      <c r="A185" s="679">
        <f t="shared" si="9"/>
        <v>175</v>
      </c>
      <c r="B185" s="648" t="s">
        <v>10241</v>
      </c>
      <c r="C185" s="714" t="s">
        <v>10336</v>
      </c>
      <c r="D185" s="680" t="s">
        <v>9754</v>
      </c>
      <c r="E185" s="681" t="s">
        <v>9755</v>
      </c>
      <c r="F185" s="683" t="s">
        <v>10337</v>
      </c>
      <c r="G185" s="648" t="str">
        <f t="shared" si="7"/>
        <v>OK</v>
      </c>
      <c r="H185" s="83"/>
      <c r="I185" s="83"/>
      <c r="J185" s="83"/>
      <c r="K185" s="83" t="s">
        <v>10338</v>
      </c>
      <c r="L185" s="673"/>
      <c r="M185" s="673"/>
      <c r="N185" s="673"/>
      <c r="O185" s="673"/>
      <c r="P185" s="673"/>
      <c r="Q185" s="673"/>
      <c r="R185" s="674"/>
      <c r="S185" s="673"/>
      <c r="T185" s="673"/>
      <c r="U185" s="673"/>
      <c r="V185" s="673"/>
      <c r="W185" s="673"/>
      <c r="X185" s="83"/>
      <c r="Y185" s="83"/>
      <c r="Z185" s="83"/>
    </row>
    <row r="186" spans="1:26" ht="267.75" x14ac:dyDescent="0.25">
      <c r="A186" s="679">
        <f t="shared" si="9"/>
        <v>176</v>
      </c>
      <c r="B186" s="648" t="s">
        <v>10241</v>
      </c>
      <c r="C186" s="691" t="s">
        <v>10339</v>
      </c>
      <c r="D186" s="680" t="s">
        <v>9754</v>
      </c>
      <c r="E186" s="681" t="s">
        <v>9755</v>
      </c>
      <c r="F186" s="683" t="s">
        <v>10340</v>
      </c>
      <c r="G186" s="648" t="str">
        <f t="shared" si="7"/>
        <v>OK</v>
      </c>
      <c r="H186" s="83"/>
      <c r="I186" s="83"/>
      <c r="J186" s="83"/>
      <c r="K186" s="83" t="s">
        <v>10298</v>
      </c>
      <c r="L186" s="673"/>
      <c r="M186" s="673"/>
      <c r="N186" s="673"/>
      <c r="O186" s="673"/>
      <c r="P186" s="673"/>
      <c r="Q186" s="673"/>
      <c r="R186" s="674"/>
      <c r="S186" s="673"/>
      <c r="T186" s="673" t="s">
        <v>10299</v>
      </c>
      <c r="U186" s="673"/>
      <c r="V186" s="673"/>
      <c r="W186" s="673"/>
      <c r="X186" s="83"/>
      <c r="Y186" s="83"/>
      <c r="Z186" s="83"/>
    </row>
    <row r="187" spans="1:26" ht="293.25" x14ac:dyDescent="0.25">
      <c r="A187" s="679">
        <f t="shared" si="9"/>
        <v>177</v>
      </c>
      <c r="B187" s="648" t="s">
        <v>10241</v>
      </c>
      <c r="C187" s="691" t="s">
        <v>10341</v>
      </c>
      <c r="D187" s="680" t="s">
        <v>9754</v>
      </c>
      <c r="E187" s="681" t="s">
        <v>9755</v>
      </c>
      <c r="F187" s="683" t="s">
        <v>10342</v>
      </c>
      <c r="G187" s="648" t="str">
        <f t="shared" si="7"/>
        <v>OK</v>
      </c>
      <c r="H187" s="684" t="s">
        <v>10343</v>
      </c>
      <c r="I187" s="685" t="s">
        <v>10344</v>
      </c>
      <c r="J187" s="83"/>
      <c r="K187" s="83" t="s">
        <v>93</v>
      </c>
      <c r="L187" s="673" t="s">
        <v>9897</v>
      </c>
      <c r="M187" s="673" t="s">
        <v>10345</v>
      </c>
      <c r="N187" s="673"/>
      <c r="O187" s="673"/>
      <c r="P187" s="673"/>
      <c r="Q187" s="673"/>
      <c r="R187" s="674"/>
      <c r="S187" s="673"/>
      <c r="T187" s="673"/>
      <c r="U187" s="673"/>
      <c r="V187" s="673"/>
      <c r="W187" s="673"/>
      <c r="X187" s="83"/>
      <c r="Y187" s="83"/>
      <c r="Z187" s="83"/>
    </row>
    <row r="188" spans="1:26" ht="191.25" x14ac:dyDescent="0.25">
      <c r="A188" s="679">
        <f t="shared" si="9"/>
        <v>178</v>
      </c>
      <c r="B188" s="648" t="s">
        <v>10241</v>
      </c>
      <c r="C188" s="691" t="s">
        <v>10346</v>
      </c>
      <c r="D188" s="680" t="s">
        <v>9754</v>
      </c>
      <c r="E188" s="681" t="s">
        <v>9755</v>
      </c>
      <c r="F188" s="683" t="s">
        <v>10347</v>
      </c>
      <c r="G188" s="648" t="str">
        <f t="shared" si="7"/>
        <v>OK</v>
      </c>
      <c r="H188" s="83"/>
      <c r="I188" s="83"/>
      <c r="J188" s="83"/>
      <c r="K188" s="83" t="s">
        <v>10298</v>
      </c>
      <c r="L188" s="673"/>
      <c r="M188" s="673"/>
      <c r="N188" s="673"/>
      <c r="O188" s="673"/>
      <c r="P188" s="673"/>
      <c r="Q188" s="673"/>
      <c r="R188" s="674"/>
      <c r="S188" s="673"/>
      <c r="T188" s="673" t="s">
        <v>10299</v>
      </c>
      <c r="U188" s="673"/>
      <c r="V188" s="673"/>
      <c r="W188" s="673"/>
      <c r="X188" s="83"/>
      <c r="Y188" s="83"/>
      <c r="Z188" s="83"/>
    </row>
    <row r="189" spans="1:26" ht="204" x14ac:dyDescent="0.25">
      <c r="A189" s="679">
        <f t="shared" si="9"/>
        <v>179</v>
      </c>
      <c r="B189" s="648" t="s">
        <v>10241</v>
      </c>
      <c r="C189" s="691" t="s">
        <v>10348</v>
      </c>
      <c r="D189" s="680" t="s">
        <v>9754</v>
      </c>
      <c r="E189" s="681" t="s">
        <v>9755</v>
      </c>
      <c r="F189" s="683" t="s">
        <v>10349</v>
      </c>
      <c r="G189" s="648" t="str">
        <f t="shared" si="7"/>
        <v>OK</v>
      </c>
      <c r="H189" s="83"/>
      <c r="I189" s="83"/>
      <c r="J189" s="83"/>
      <c r="K189" s="83" t="s">
        <v>10298</v>
      </c>
      <c r="L189" s="673"/>
      <c r="M189" s="673"/>
      <c r="N189" s="673"/>
      <c r="O189" s="673"/>
      <c r="P189" s="673"/>
      <c r="Q189" s="673"/>
      <c r="R189" s="674"/>
      <c r="S189" s="673"/>
      <c r="T189" s="673" t="s">
        <v>10299</v>
      </c>
      <c r="U189" s="673"/>
      <c r="V189" s="673"/>
      <c r="W189" s="673"/>
      <c r="X189" s="83"/>
      <c r="Y189" s="83"/>
      <c r="Z189" s="83"/>
    </row>
    <row r="190" spans="1:26" ht="395.25" x14ac:dyDescent="0.25">
      <c r="A190" s="679">
        <f t="shared" si="9"/>
        <v>180</v>
      </c>
      <c r="B190" s="648" t="s">
        <v>10241</v>
      </c>
      <c r="C190" s="691" t="s">
        <v>10350</v>
      </c>
      <c r="D190" s="680" t="s">
        <v>9754</v>
      </c>
      <c r="E190" s="681" t="s">
        <v>9755</v>
      </c>
      <c r="F190" s="683" t="s">
        <v>10325</v>
      </c>
      <c r="G190" s="648" t="str">
        <f t="shared" si="7"/>
        <v>OK</v>
      </c>
      <c r="H190" s="83"/>
      <c r="I190" s="83"/>
      <c r="J190" s="83"/>
      <c r="K190" s="83" t="s">
        <v>93</v>
      </c>
      <c r="L190" s="673"/>
      <c r="M190" s="673"/>
      <c r="N190" s="673"/>
      <c r="O190" s="673"/>
      <c r="P190" s="673"/>
      <c r="Q190" s="673"/>
      <c r="R190" s="674"/>
      <c r="S190" s="673"/>
      <c r="T190" s="673" t="s">
        <v>9695</v>
      </c>
      <c r="U190" s="673"/>
      <c r="V190" s="673"/>
      <c r="W190" s="673"/>
      <c r="X190" s="83"/>
      <c r="Y190" s="83"/>
      <c r="Z190" s="83"/>
    </row>
    <row r="191" spans="1:26" ht="216.75" x14ac:dyDescent="0.25">
      <c r="A191" s="679">
        <f t="shared" si="9"/>
        <v>181</v>
      </c>
      <c r="B191" s="648" t="s">
        <v>10241</v>
      </c>
      <c r="C191" s="691" t="s">
        <v>10351</v>
      </c>
      <c r="D191" s="680" t="s">
        <v>9754</v>
      </c>
      <c r="E191" s="681" t="s">
        <v>9755</v>
      </c>
      <c r="F191" s="683" t="s">
        <v>10352</v>
      </c>
      <c r="G191" s="648" t="str">
        <f t="shared" si="7"/>
        <v>OK</v>
      </c>
      <c r="H191" s="83"/>
      <c r="I191" s="83"/>
      <c r="J191" s="83"/>
      <c r="K191" s="83" t="s">
        <v>10338</v>
      </c>
      <c r="L191" s="673"/>
      <c r="M191" s="673"/>
      <c r="N191" s="673"/>
      <c r="O191" s="673"/>
      <c r="P191" s="673"/>
      <c r="Q191" s="673"/>
      <c r="R191" s="674"/>
      <c r="S191" s="673"/>
      <c r="T191" s="673" t="s">
        <v>10299</v>
      </c>
      <c r="U191" s="673"/>
      <c r="V191" s="673"/>
      <c r="W191" s="673"/>
      <c r="X191" s="83"/>
      <c r="Y191" s="83"/>
      <c r="Z191" s="83"/>
    </row>
    <row r="192" spans="1:26" ht="229.5" x14ac:dyDescent="0.25">
      <c r="A192" s="679">
        <f t="shared" si="9"/>
        <v>182</v>
      </c>
      <c r="B192" s="648" t="s">
        <v>10241</v>
      </c>
      <c r="C192" s="691" t="s">
        <v>10353</v>
      </c>
      <c r="D192" s="680" t="s">
        <v>9754</v>
      </c>
      <c r="E192" s="681" t="s">
        <v>9755</v>
      </c>
      <c r="F192" s="683" t="s">
        <v>10354</v>
      </c>
      <c r="G192" s="648" t="str">
        <f t="shared" si="7"/>
        <v>OK</v>
      </c>
      <c r="H192" s="83"/>
      <c r="I192" s="83"/>
      <c r="J192" s="83"/>
      <c r="K192" s="83" t="s">
        <v>93</v>
      </c>
      <c r="L192" s="673"/>
      <c r="M192" s="673"/>
      <c r="N192" s="673"/>
      <c r="O192" s="673"/>
      <c r="P192" s="673"/>
      <c r="Q192" s="673"/>
      <c r="R192" s="674"/>
      <c r="S192" s="673"/>
      <c r="T192" s="673" t="s">
        <v>9695</v>
      </c>
      <c r="U192" s="673"/>
      <c r="V192" s="673"/>
      <c r="W192" s="673"/>
      <c r="X192" s="83"/>
      <c r="Y192" s="83"/>
      <c r="Z192" s="83"/>
    </row>
    <row r="193" spans="1:26" ht="229.5" x14ac:dyDescent="0.25">
      <c r="A193" s="679">
        <f t="shared" si="9"/>
        <v>183</v>
      </c>
      <c r="B193" s="648" t="s">
        <v>10241</v>
      </c>
      <c r="C193" s="691" t="s">
        <v>10355</v>
      </c>
      <c r="D193" s="680" t="s">
        <v>9754</v>
      </c>
      <c r="E193" s="681" t="s">
        <v>9755</v>
      </c>
      <c r="F193" s="683" t="s">
        <v>10356</v>
      </c>
      <c r="G193" s="648" t="str">
        <f t="shared" si="7"/>
        <v>OK</v>
      </c>
      <c r="H193" s="684" t="s">
        <v>10357</v>
      </c>
      <c r="I193" s="685" t="s">
        <v>10358</v>
      </c>
      <c r="J193" s="83"/>
      <c r="K193" s="83" t="s">
        <v>10338</v>
      </c>
      <c r="L193" s="673"/>
      <c r="M193" s="673"/>
      <c r="N193" s="673"/>
      <c r="O193" s="673"/>
      <c r="P193" s="673"/>
      <c r="Q193" s="673"/>
      <c r="R193" s="674"/>
      <c r="S193" s="673"/>
      <c r="T193" s="673" t="s">
        <v>10299</v>
      </c>
      <c r="U193" s="673"/>
      <c r="V193" s="673"/>
      <c r="W193" s="673"/>
      <c r="X193" s="83"/>
      <c r="Y193" s="83"/>
      <c r="Z193" s="83"/>
    </row>
    <row r="194" spans="1:26" ht="114.75" x14ac:dyDescent="0.25">
      <c r="A194" s="679">
        <f t="shared" si="9"/>
        <v>184</v>
      </c>
      <c r="B194" s="648" t="s">
        <v>10241</v>
      </c>
      <c r="C194" s="691" t="s">
        <v>10359</v>
      </c>
      <c r="D194" s="680" t="s">
        <v>9754</v>
      </c>
      <c r="E194" s="681" t="s">
        <v>9755</v>
      </c>
      <c r="F194" s="683" t="s">
        <v>10360</v>
      </c>
      <c r="G194" s="648" t="str">
        <f t="shared" si="7"/>
        <v>OK</v>
      </c>
      <c r="H194" s="83"/>
      <c r="I194" s="83"/>
      <c r="J194" s="83"/>
      <c r="K194" s="83" t="s">
        <v>93</v>
      </c>
      <c r="L194" s="673"/>
      <c r="M194" s="673"/>
      <c r="N194" s="673"/>
      <c r="O194" s="673"/>
      <c r="P194" s="673"/>
      <c r="Q194" s="673"/>
      <c r="R194" s="674"/>
      <c r="S194" s="673"/>
      <c r="T194" s="673" t="s">
        <v>9683</v>
      </c>
      <c r="U194" s="673" t="s">
        <v>10361</v>
      </c>
      <c r="V194" s="673"/>
      <c r="W194" s="673"/>
      <c r="X194" s="83"/>
      <c r="Y194" s="83"/>
      <c r="Z194" s="83"/>
    </row>
    <row r="195" spans="1:26" ht="242.25" x14ac:dyDescent="0.25">
      <c r="A195" s="679">
        <f t="shared" si="9"/>
        <v>185</v>
      </c>
      <c r="B195" s="648" t="s">
        <v>10241</v>
      </c>
      <c r="C195" s="691" t="s">
        <v>10362</v>
      </c>
      <c r="D195" s="680" t="s">
        <v>9754</v>
      </c>
      <c r="E195" s="681" t="s">
        <v>9755</v>
      </c>
      <c r="F195" s="703" t="s">
        <v>10363</v>
      </c>
      <c r="G195" s="648" t="str">
        <f t="shared" si="7"/>
        <v>OK</v>
      </c>
      <c r="H195" s="83"/>
      <c r="I195" s="83"/>
      <c r="J195" s="83"/>
      <c r="K195" s="83" t="s">
        <v>10338</v>
      </c>
      <c r="L195" s="673"/>
      <c r="M195" s="673"/>
      <c r="N195" s="673"/>
      <c r="O195" s="673"/>
      <c r="P195" s="673"/>
      <c r="Q195" s="673"/>
      <c r="R195" s="674"/>
      <c r="S195" s="673"/>
      <c r="T195" s="673" t="s">
        <v>10299</v>
      </c>
      <c r="U195" s="673"/>
      <c r="V195" s="673"/>
      <c r="W195" s="673"/>
      <c r="X195" s="83"/>
      <c r="Y195" s="83"/>
      <c r="Z195" s="83"/>
    </row>
    <row r="196" spans="1:26" ht="242.25" x14ac:dyDescent="0.25">
      <c r="A196" s="679">
        <f t="shared" si="9"/>
        <v>186</v>
      </c>
      <c r="B196" s="648" t="s">
        <v>10241</v>
      </c>
      <c r="C196" s="691" t="s">
        <v>10364</v>
      </c>
      <c r="D196" s="680" t="s">
        <v>9754</v>
      </c>
      <c r="E196" s="681" t="s">
        <v>9755</v>
      </c>
      <c r="F196" s="683" t="s">
        <v>10365</v>
      </c>
      <c r="G196" s="648" t="str">
        <f t="shared" ref="G196:G258" si="10">IF(OR(E196="WA",E196="CU"),IF((LEN(F196)&lt;30),"Incomplete","OK"), IF(ISBLANK(E196),"Incomplete","OK"))</f>
        <v>OK</v>
      </c>
      <c r="H196" s="83"/>
      <c r="I196" s="83"/>
      <c r="J196" s="83"/>
      <c r="K196" s="83" t="s">
        <v>93</v>
      </c>
      <c r="L196" s="673"/>
      <c r="M196" s="673"/>
      <c r="N196" s="673"/>
      <c r="O196" s="673"/>
      <c r="P196" s="673"/>
      <c r="Q196" s="673"/>
      <c r="R196" s="674"/>
      <c r="S196" s="673"/>
      <c r="T196" s="97" t="s">
        <v>9703</v>
      </c>
      <c r="U196" s="673"/>
      <c r="V196" s="673"/>
      <c r="W196" s="673"/>
      <c r="X196" s="83"/>
      <c r="Y196" s="83"/>
      <c r="Z196" s="83"/>
    </row>
    <row r="197" spans="1:26" ht="63.75" x14ac:dyDescent="0.25">
      <c r="A197" s="679">
        <f t="shared" si="9"/>
        <v>187</v>
      </c>
      <c r="B197" s="648" t="s">
        <v>10241</v>
      </c>
      <c r="C197" s="714" t="s">
        <v>8597</v>
      </c>
      <c r="D197" s="680" t="s">
        <v>9754</v>
      </c>
      <c r="E197" s="681" t="s">
        <v>9755</v>
      </c>
      <c r="F197" s="683" t="s">
        <v>10366</v>
      </c>
      <c r="G197" s="648" t="str">
        <f t="shared" si="10"/>
        <v>OK</v>
      </c>
      <c r="H197" s="83"/>
      <c r="I197" s="83"/>
      <c r="J197" s="83"/>
      <c r="K197" s="83" t="s">
        <v>11</v>
      </c>
      <c r="L197" s="673"/>
      <c r="M197" s="673"/>
      <c r="N197" s="673"/>
      <c r="O197" s="673"/>
      <c r="P197" s="673"/>
      <c r="Q197" s="673"/>
      <c r="R197" s="674"/>
      <c r="S197" s="673"/>
      <c r="T197" s="673"/>
      <c r="U197" s="673"/>
      <c r="V197" s="673"/>
      <c r="W197" s="673"/>
      <c r="X197" s="83"/>
      <c r="Y197" s="83"/>
      <c r="Z197" s="83"/>
    </row>
    <row r="198" spans="1:26" ht="89.25" x14ac:dyDescent="0.25">
      <c r="A198" s="679">
        <f t="shared" si="9"/>
        <v>188</v>
      </c>
      <c r="B198" s="648" t="s">
        <v>10241</v>
      </c>
      <c r="C198" s="714" t="s">
        <v>8598</v>
      </c>
      <c r="D198" s="680" t="s">
        <v>9754</v>
      </c>
      <c r="E198" s="681" t="s">
        <v>9755</v>
      </c>
      <c r="F198" s="683" t="s">
        <v>10367</v>
      </c>
      <c r="G198" s="648" t="str">
        <f t="shared" si="10"/>
        <v>OK</v>
      </c>
      <c r="H198" s="83"/>
      <c r="I198" s="83"/>
      <c r="J198" s="83"/>
      <c r="K198" s="83" t="s">
        <v>11</v>
      </c>
      <c r="L198" s="673"/>
      <c r="M198" s="673"/>
      <c r="N198" s="673"/>
      <c r="O198" s="673"/>
      <c r="P198" s="673"/>
      <c r="Q198" s="673"/>
      <c r="R198" s="674"/>
      <c r="S198" s="673"/>
      <c r="T198" s="673"/>
      <c r="U198" s="673"/>
      <c r="V198" s="673"/>
      <c r="W198" s="673"/>
      <c r="X198" s="83"/>
      <c r="Y198" s="83"/>
      <c r="Z198" s="83"/>
    </row>
    <row r="199" spans="1:26" ht="127.5" x14ac:dyDescent="0.25">
      <c r="A199" s="679">
        <f t="shared" si="9"/>
        <v>189</v>
      </c>
      <c r="B199" s="648" t="s">
        <v>10241</v>
      </c>
      <c r="C199" s="691" t="s">
        <v>10368</v>
      </c>
      <c r="D199" s="680" t="s">
        <v>9754</v>
      </c>
      <c r="E199" s="681" t="s">
        <v>9755</v>
      </c>
      <c r="F199" s="687" t="s">
        <v>10369</v>
      </c>
      <c r="G199" s="648" t="str">
        <f t="shared" si="10"/>
        <v>OK</v>
      </c>
      <c r="H199" s="684" t="s">
        <v>10370</v>
      </c>
      <c r="I199" s="685" t="s">
        <v>10371</v>
      </c>
      <c r="J199" s="83"/>
      <c r="K199" s="83" t="s">
        <v>10338</v>
      </c>
      <c r="L199" s="673"/>
      <c r="M199" s="673"/>
      <c r="N199" s="673"/>
      <c r="O199" s="673"/>
      <c r="P199" s="673"/>
      <c r="Q199" s="673"/>
      <c r="R199" s="674"/>
      <c r="S199" s="673"/>
      <c r="T199" s="673" t="s">
        <v>10372</v>
      </c>
      <c r="U199" s="673"/>
      <c r="V199" s="673"/>
      <c r="W199" s="673"/>
      <c r="X199" s="83"/>
      <c r="Y199" s="83"/>
      <c r="Z199" s="83"/>
    </row>
    <row r="200" spans="1:26" ht="229.5" x14ac:dyDescent="0.25">
      <c r="A200" s="679">
        <f t="shared" si="9"/>
        <v>190</v>
      </c>
      <c r="B200" s="648" t="s">
        <v>10241</v>
      </c>
      <c r="C200" s="691" t="s">
        <v>10373</v>
      </c>
      <c r="D200" s="680" t="s">
        <v>9754</v>
      </c>
      <c r="E200" s="681" t="s">
        <v>9755</v>
      </c>
      <c r="F200" s="683" t="s">
        <v>10374</v>
      </c>
      <c r="G200" s="648" t="str">
        <f t="shared" si="10"/>
        <v>OK</v>
      </c>
      <c r="H200" s="83"/>
      <c r="I200" s="83"/>
      <c r="J200" s="83"/>
      <c r="K200" s="83" t="s">
        <v>10338</v>
      </c>
      <c r="L200" s="673"/>
      <c r="M200" s="673"/>
      <c r="N200" s="673"/>
      <c r="O200" s="673"/>
      <c r="P200" s="673"/>
      <c r="Q200" s="673"/>
      <c r="R200" s="674"/>
      <c r="S200" s="673"/>
      <c r="T200" s="673" t="s">
        <v>10372</v>
      </c>
      <c r="U200" s="673"/>
      <c r="V200" s="673"/>
      <c r="W200" s="673"/>
      <c r="X200" s="83"/>
      <c r="Y200" s="83"/>
      <c r="Z200" s="83"/>
    </row>
    <row r="201" spans="1:26" ht="89.25" x14ac:dyDescent="0.25">
      <c r="A201" s="679">
        <f t="shared" si="9"/>
        <v>191</v>
      </c>
      <c r="B201" s="648" t="s">
        <v>10241</v>
      </c>
      <c r="C201" s="715" t="s">
        <v>10375</v>
      </c>
      <c r="D201" s="680" t="s">
        <v>9754</v>
      </c>
      <c r="E201" s="681"/>
      <c r="F201" s="683"/>
      <c r="G201" s="648" t="str">
        <f t="shared" si="10"/>
        <v>Incomplete</v>
      </c>
      <c r="H201" s="83"/>
      <c r="I201" s="83"/>
      <c r="J201" s="83"/>
      <c r="K201" s="83" t="s">
        <v>10298</v>
      </c>
      <c r="L201" s="673"/>
      <c r="M201" s="673"/>
      <c r="N201" s="673"/>
      <c r="O201" s="673"/>
      <c r="P201" s="673"/>
      <c r="Q201" s="673"/>
      <c r="R201" s="674"/>
      <c r="S201" s="673"/>
      <c r="T201" s="673" t="s">
        <v>10299</v>
      </c>
      <c r="U201" s="673"/>
      <c r="V201" s="673"/>
      <c r="W201" s="673"/>
      <c r="X201" s="83"/>
      <c r="Y201" s="83"/>
      <c r="Z201" s="83"/>
    </row>
    <row r="202" spans="1:26" ht="25.5" x14ac:dyDescent="0.25">
      <c r="A202" s="670" t="s">
        <v>56</v>
      </c>
      <c r="B202" s="671" t="s">
        <v>10376</v>
      </c>
      <c r="C202" s="716"/>
      <c r="D202" s="716"/>
      <c r="E202" s="716"/>
      <c r="F202" s="672"/>
      <c r="G202" s="671"/>
      <c r="H202" s="83"/>
      <c r="I202" s="83"/>
      <c r="J202" s="83"/>
      <c r="K202" s="83" t="s">
        <v>9749</v>
      </c>
      <c r="L202" s="673"/>
      <c r="M202" s="673"/>
      <c r="N202" s="673"/>
      <c r="O202" s="673"/>
      <c r="P202" s="673"/>
      <c r="Q202" s="673"/>
      <c r="R202" s="674"/>
      <c r="S202" s="673"/>
      <c r="T202" s="673"/>
      <c r="U202" s="673"/>
      <c r="V202" s="673"/>
      <c r="W202" s="673"/>
      <c r="X202" s="83"/>
      <c r="Y202" s="83"/>
      <c r="Z202" s="83"/>
    </row>
    <row r="203" spans="1:26" x14ac:dyDescent="0.25">
      <c r="A203" s="675" t="s">
        <v>10377</v>
      </c>
      <c r="B203" s="677" t="s">
        <v>10378</v>
      </c>
      <c r="C203" s="717"/>
      <c r="D203" s="717"/>
      <c r="E203" s="717"/>
      <c r="F203" s="718"/>
      <c r="G203" s="717"/>
      <c r="H203" s="83"/>
      <c r="I203" s="83"/>
      <c r="J203" s="83"/>
      <c r="K203" s="83" t="s">
        <v>9749</v>
      </c>
      <c r="L203" s="673"/>
      <c r="M203" s="673"/>
      <c r="N203" s="673"/>
      <c r="O203" s="673"/>
      <c r="P203" s="673"/>
      <c r="Q203" s="673"/>
      <c r="R203" s="674"/>
      <c r="S203" s="673"/>
      <c r="T203" s="673"/>
      <c r="U203" s="673"/>
      <c r="V203" s="673"/>
      <c r="W203" s="673"/>
      <c r="X203" s="83"/>
      <c r="Y203" s="83"/>
      <c r="Z203" s="83"/>
    </row>
    <row r="204" spans="1:26" ht="64.5" x14ac:dyDescent="0.25">
      <c r="A204" s="719">
        <v>192</v>
      </c>
      <c r="B204" s="681" t="s">
        <v>10378</v>
      </c>
      <c r="C204" s="720" t="s">
        <v>10379</v>
      </c>
      <c r="D204" s="680" t="s">
        <v>9754</v>
      </c>
      <c r="E204" s="680" t="s">
        <v>9755</v>
      </c>
      <c r="F204" s="721" t="s">
        <v>10380</v>
      </c>
      <c r="G204" s="648" t="str">
        <f t="shared" si="10"/>
        <v>OK</v>
      </c>
      <c r="H204" s="83"/>
      <c r="I204" s="83"/>
      <c r="J204" s="83"/>
      <c r="K204" s="83" t="s">
        <v>10298</v>
      </c>
      <c r="L204" s="673"/>
      <c r="M204" s="673"/>
      <c r="N204" s="673"/>
      <c r="O204" s="673"/>
      <c r="P204" s="673"/>
      <c r="Q204" s="673"/>
      <c r="R204" s="674"/>
      <c r="S204" s="673"/>
      <c r="T204" s="673"/>
      <c r="U204" s="673"/>
      <c r="V204" s="673"/>
      <c r="W204" s="673"/>
      <c r="X204" s="83"/>
      <c r="Y204" s="83"/>
      <c r="Z204" s="83"/>
    </row>
    <row r="205" spans="1:26" ht="39" x14ac:dyDescent="0.25">
      <c r="A205" s="679">
        <f>A204+1</f>
        <v>193</v>
      </c>
      <c r="B205" s="681" t="s">
        <v>10378</v>
      </c>
      <c r="C205" s="720" t="s">
        <v>10381</v>
      </c>
      <c r="D205" s="680" t="s">
        <v>9754</v>
      </c>
      <c r="E205" s="680" t="s">
        <v>9755</v>
      </c>
      <c r="F205" s="721" t="s">
        <v>10382</v>
      </c>
      <c r="G205" s="648" t="str">
        <f t="shared" si="10"/>
        <v>OK</v>
      </c>
      <c r="H205" s="83"/>
      <c r="I205" s="83"/>
      <c r="J205" s="83"/>
      <c r="K205" s="83" t="s">
        <v>10298</v>
      </c>
      <c r="L205" s="673"/>
      <c r="M205" s="673"/>
      <c r="N205" s="673"/>
      <c r="O205" s="673"/>
      <c r="P205" s="673"/>
      <c r="Q205" s="673"/>
      <c r="R205" s="674"/>
      <c r="S205" s="673"/>
      <c r="T205" s="673"/>
      <c r="U205" s="673"/>
      <c r="V205" s="673"/>
      <c r="W205" s="673"/>
      <c r="X205" s="83"/>
      <c r="Y205" s="83"/>
      <c r="Z205" s="83"/>
    </row>
    <row r="206" spans="1:26" x14ac:dyDescent="0.25">
      <c r="A206" s="675" t="s">
        <v>10383</v>
      </c>
      <c r="B206" s="677" t="s">
        <v>10384</v>
      </c>
      <c r="C206" s="717"/>
      <c r="D206" s="717"/>
      <c r="E206" s="717"/>
      <c r="F206" s="718"/>
      <c r="G206" s="717"/>
      <c r="H206" s="83"/>
      <c r="I206" s="83"/>
      <c r="J206" s="83"/>
      <c r="K206" s="83" t="s">
        <v>9749</v>
      </c>
      <c r="L206" s="673"/>
      <c r="M206" s="673"/>
      <c r="N206" s="673"/>
      <c r="O206" s="673"/>
      <c r="P206" s="673"/>
      <c r="Q206" s="673"/>
      <c r="R206" s="674"/>
      <c r="S206" s="673"/>
      <c r="T206" s="673"/>
      <c r="U206" s="673"/>
      <c r="V206" s="673"/>
      <c r="W206" s="673"/>
      <c r="X206" s="83"/>
      <c r="Y206" s="83"/>
      <c r="Z206" s="83"/>
    </row>
    <row r="207" spans="1:26" ht="216.75" x14ac:dyDescent="0.25">
      <c r="A207" s="719">
        <f>A205+1</f>
        <v>194</v>
      </c>
      <c r="B207" s="722" t="s">
        <v>10385</v>
      </c>
      <c r="C207" s="720" t="s">
        <v>10386</v>
      </c>
      <c r="D207" s="680" t="s">
        <v>9754</v>
      </c>
      <c r="E207" s="680" t="s">
        <v>9755</v>
      </c>
      <c r="F207" s="721" t="s">
        <v>10387</v>
      </c>
      <c r="G207" s="648" t="str">
        <f t="shared" si="10"/>
        <v>OK</v>
      </c>
      <c r="H207" s="83"/>
      <c r="I207" s="83"/>
      <c r="J207" s="83"/>
      <c r="K207" s="83" t="s">
        <v>93</v>
      </c>
      <c r="L207" s="673"/>
      <c r="M207" s="673"/>
      <c r="N207" s="673"/>
      <c r="O207" s="673"/>
      <c r="P207" s="673"/>
      <c r="Q207" s="673"/>
      <c r="R207" s="674"/>
      <c r="S207" s="673"/>
      <c r="T207" s="673"/>
      <c r="U207" s="673"/>
      <c r="V207" s="673" t="s">
        <v>10388</v>
      </c>
      <c r="W207" s="673"/>
      <c r="X207" s="83"/>
      <c r="Y207" s="83"/>
      <c r="Z207" s="83"/>
    </row>
    <row r="208" spans="1:26" ht="242.25" x14ac:dyDescent="0.25">
      <c r="A208" s="679">
        <f>A207+1</f>
        <v>195</v>
      </c>
      <c r="B208" s="712" t="s">
        <v>10385</v>
      </c>
      <c r="C208" s="723" t="s">
        <v>10389</v>
      </c>
      <c r="D208" s="680" t="s">
        <v>9754</v>
      </c>
      <c r="E208" s="680" t="s">
        <v>9755</v>
      </c>
      <c r="F208" s="721" t="s">
        <v>10390</v>
      </c>
      <c r="G208" s="648" t="str">
        <f t="shared" si="10"/>
        <v>OK</v>
      </c>
      <c r="H208" s="83"/>
      <c r="I208" s="83"/>
      <c r="J208" s="83"/>
      <c r="K208" s="83" t="s">
        <v>10298</v>
      </c>
      <c r="L208" s="673"/>
      <c r="M208" s="673"/>
      <c r="N208" s="673"/>
      <c r="O208" s="673"/>
      <c r="P208" s="673"/>
      <c r="Q208" s="673"/>
      <c r="R208" s="674"/>
      <c r="S208" s="673"/>
      <c r="T208" s="673"/>
      <c r="U208" s="673"/>
      <c r="V208" s="673" t="s">
        <v>10391</v>
      </c>
      <c r="W208" s="673"/>
      <c r="X208" s="83"/>
      <c r="Y208" s="83"/>
      <c r="Z208" s="83"/>
    </row>
    <row r="209" spans="1:26" ht="105" x14ac:dyDescent="0.25">
      <c r="A209" s="719">
        <f>A208+1</f>
        <v>196</v>
      </c>
      <c r="B209" s="711" t="s">
        <v>10385</v>
      </c>
      <c r="C209" s="724" t="s">
        <v>10392</v>
      </c>
      <c r="D209" s="680" t="s">
        <v>9754</v>
      </c>
      <c r="E209" s="680" t="s">
        <v>9755</v>
      </c>
      <c r="F209" s="690" t="s">
        <v>10393</v>
      </c>
      <c r="G209" s="648" t="str">
        <f t="shared" si="10"/>
        <v>OK</v>
      </c>
      <c r="H209" s="83"/>
      <c r="I209" s="83"/>
      <c r="J209" s="83"/>
      <c r="K209" s="83" t="s">
        <v>10298</v>
      </c>
      <c r="L209" s="673"/>
      <c r="M209" s="673"/>
      <c r="N209" s="673"/>
      <c r="O209" s="673"/>
      <c r="P209" s="673"/>
      <c r="Q209" s="673"/>
      <c r="R209" s="674"/>
      <c r="S209" s="673"/>
      <c r="T209" s="673"/>
      <c r="U209" s="673"/>
      <c r="V209" s="673" t="s">
        <v>10394</v>
      </c>
      <c r="W209" s="673"/>
      <c r="X209" s="83"/>
      <c r="Y209" s="83"/>
      <c r="Z209" s="83"/>
    </row>
    <row r="210" spans="1:26" ht="344.25" x14ac:dyDescent="0.25">
      <c r="A210" s="719">
        <f t="shared" ref="A210:A230" si="11">A209+1</f>
        <v>197</v>
      </c>
      <c r="B210" s="722" t="s">
        <v>10385</v>
      </c>
      <c r="C210" s="720" t="s">
        <v>921</v>
      </c>
      <c r="D210" s="680" t="s">
        <v>9754</v>
      </c>
      <c r="E210" s="680" t="s">
        <v>9755</v>
      </c>
      <c r="F210" s="721" t="s">
        <v>10395</v>
      </c>
      <c r="G210" s="648" t="str">
        <f t="shared" si="10"/>
        <v>OK</v>
      </c>
      <c r="H210" s="83"/>
      <c r="I210" s="83"/>
      <c r="J210" s="83"/>
      <c r="K210" s="83" t="s">
        <v>93</v>
      </c>
      <c r="L210" s="673"/>
      <c r="M210" s="673"/>
      <c r="N210" s="673"/>
      <c r="O210" s="673"/>
      <c r="P210" s="673"/>
      <c r="Q210" s="673"/>
      <c r="R210" s="674"/>
      <c r="S210" s="673"/>
      <c r="T210" s="673"/>
      <c r="U210" s="673"/>
      <c r="V210" s="673" t="s">
        <v>10396</v>
      </c>
      <c r="W210" s="673"/>
      <c r="X210" s="83"/>
      <c r="Y210" s="83"/>
      <c r="Z210" s="83"/>
    </row>
    <row r="211" spans="1:26" ht="255" x14ac:dyDescent="0.25">
      <c r="A211" s="719">
        <f t="shared" si="11"/>
        <v>198</v>
      </c>
      <c r="B211" s="722" t="s">
        <v>10385</v>
      </c>
      <c r="C211" s="720" t="s">
        <v>10397</v>
      </c>
      <c r="D211" s="680" t="s">
        <v>9754</v>
      </c>
      <c r="E211" s="680" t="s">
        <v>9755</v>
      </c>
      <c r="F211" s="690" t="s">
        <v>10398</v>
      </c>
      <c r="G211" s="648" t="str">
        <f t="shared" si="10"/>
        <v>OK</v>
      </c>
      <c r="H211" s="83"/>
      <c r="I211" s="83"/>
      <c r="J211" s="83"/>
      <c r="K211" s="83" t="s">
        <v>93</v>
      </c>
      <c r="L211" s="673"/>
      <c r="M211" s="673"/>
      <c r="N211" s="673"/>
      <c r="O211" s="673"/>
      <c r="P211" s="673"/>
      <c r="Q211" s="673"/>
      <c r="R211" s="674"/>
      <c r="S211" s="673"/>
      <c r="T211" s="673"/>
      <c r="U211" s="673"/>
      <c r="V211" s="673" t="s">
        <v>10399</v>
      </c>
      <c r="W211" s="673"/>
      <c r="X211" s="83"/>
      <c r="Y211" s="83"/>
      <c r="Z211" s="83"/>
    </row>
    <row r="212" spans="1:26" ht="293.25" customHeight="1" x14ac:dyDescent="0.25">
      <c r="A212" s="719">
        <f t="shared" si="11"/>
        <v>199</v>
      </c>
      <c r="B212" s="722" t="s">
        <v>10385</v>
      </c>
      <c r="C212" s="720" t="s">
        <v>10400</v>
      </c>
      <c r="D212" s="680" t="s">
        <v>9754</v>
      </c>
      <c r="E212" s="680" t="s">
        <v>9755</v>
      </c>
      <c r="F212" s="690" t="s">
        <v>10401</v>
      </c>
      <c r="G212" s="648" t="str">
        <f t="shared" si="10"/>
        <v>OK</v>
      </c>
      <c r="H212" s="684" t="s">
        <v>10402</v>
      </c>
      <c r="I212" s="685" t="s">
        <v>10403</v>
      </c>
      <c r="J212" s="83"/>
      <c r="K212" s="83" t="s">
        <v>93</v>
      </c>
      <c r="L212" s="673"/>
      <c r="M212" s="673"/>
      <c r="N212" s="673"/>
      <c r="O212" s="673"/>
      <c r="P212" s="673"/>
      <c r="Q212" s="673"/>
      <c r="R212" s="674"/>
      <c r="S212" s="673"/>
      <c r="T212" s="673"/>
      <c r="U212" s="673"/>
      <c r="V212" s="673" t="s">
        <v>10404</v>
      </c>
      <c r="W212" s="673"/>
      <c r="X212" s="83"/>
      <c r="Y212" s="83"/>
      <c r="Z212" s="83"/>
    </row>
    <row r="213" spans="1:26" ht="153" x14ac:dyDescent="0.25">
      <c r="A213" s="719">
        <f t="shared" si="11"/>
        <v>200</v>
      </c>
      <c r="B213" s="712" t="s">
        <v>10385</v>
      </c>
      <c r="C213" s="724" t="s">
        <v>10405</v>
      </c>
      <c r="D213" s="680" t="s">
        <v>9754</v>
      </c>
      <c r="E213" s="680" t="s">
        <v>9755</v>
      </c>
      <c r="F213" s="690" t="s">
        <v>10406</v>
      </c>
      <c r="G213" s="648" t="str">
        <f t="shared" si="10"/>
        <v>OK</v>
      </c>
      <c r="H213" s="83"/>
      <c r="I213" s="83"/>
      <c r="J213" s="83"/>
      <c r="K213" s="83" t="s">
        <v>10298</v>
      </c>
      <c r="L213" s="673"/>
      <c r="M213" s="673"/>
      <c r="N213" s="673"/>
      <c r="O213" s="673"/>
      <c r="P213" s="673"/>
      <c r="Q213" s="673"/>
      <c r="R213" s="674"/>
      <c r="S213" s="673"/>
      <c r="T213" s="673"/>
      <c r="U213" s="673"/>
      <c r="V213" s="673" t="s">
        <v>10407</v>
      </c>
      <c r="W213" s="673"/>
      <c r="X213" s="83"/>
      <c r="Y213" s="83"/>
      <c r="Z213" s="83"/>
    </row>
    <row r="214" spans="1:26" ht="39" x14ac:dyDescent="0.25">
      <c r="A214" s="719">
        <f t="shared" si="11"/>
        <v>201</v>
      </c>
      <c r="B214" s="712" t="s">
        <v>10385</v>
      </c>
      <c r="C214" s="724" t="s">
        <v>10408</v>
      </c>
      <c r="D214" s="680" t="s">
        <v>9754</v>
      </c>
      <c r="E214" s="680" t="s">
        <v>9755</v>
      </c>
      <c r="F214" s="690" t="s">
        <v>10409</v>
      </c>
      <c r="G214" s="648" t="str">
        <f t="shared" si="10"/>
        <v>OK</v>
      </c>
      <c r="H214" s="83"/>
      <c r="I214" s="83"/>
      <c r="J214" s="83"/>
      <c r="K214" s="83" t="s">
        <v>10298</v>
      </c>
      <c r="L214" s="673"/>
      <c r="M214" s="673"/>
      <c r="N214" s="673"/>
      <c r="O214" s="673"/>
      <c r="P214" s="673"/>
      <c r="Q214" s="673"/>
      <c r="R214" s="674"/>
      <c r="S214" s="673"/>
      <c r="T214" s="673"/>
      <c r="U214" s="673"/>
      <c r="V214" s="673" t="s">
        <v>10410</v>
      </c>
      <c r="W214" s="673"/>
      <c r="X214" s="83"/>
      <c r="Y214" s="83"/>
      <c r="Z214" s="83"/>
    </row>
    <row r="215" spans="1:26" ht="267.75" x14ac:dyDescent="0.25">
      <c r="A215" s="719">
        <f t="shared" si="11"/>
        <v>202</v>
      </c>
      <c r="B215" s="712" t="s">
        <v>10385</v>
      </c>
      <c r="C215" s="724" t="s">
        <v>10411</v>
      </c>
      <c r="D215" s="680" t="s">
        <v>9754</v>
      </c>
      <c r="E215" s="680" t="s">
        <v>9755</v>
      </c>
      <c r="F215" s="683" t="s">
        <v>10340</v>
      </c>
      <c r="G215" s="648" t="str">
        <f t="shared" si="10"/>
        <v>OK</v>
      </c>
      <c r="H215" s="83"/>
      <c r="I215" s="83"/>
      <c r="J215" s="83"/>
      <c r="K215" s="83" t="s">
        <v>10298</v>
      </c>
      <c r="L215" s="673"/>
      <c r="M215" s="673"/>
      <c r="N215" s="673"/>
      <c r="O215" s="673"/>
      <c r="P215" s="673"/>
      <c r="Q215" s="673"/>
      <c r="R215" s="674"/>
      <c r="S215" s="673"/>
      <c r="T215" s="673"/>
      <c r="U215" s="673"/>
      <c r="V215" s="673" t="s">
        <v>10412</v>
      </c>
      <c r="W215" s="673"/>
      <c r="X215" s="83"/>
      <c r="Y215" s="83"/>
      <c r="Z215" s="83"/>
    </row>
    <row r="216" spans="1:26" ht="102" x14ac:dyDescent="0.25">
      <c r="A216" s="719">
        <f t="shared" si="11"/>
        <v>203</v>
      </c>
      <c r="B216" s="712" t="s">
        <v>10385</v>
      </c>
      <c r="C216" s="724" t="s">
        <v>10413</v>
      </c>
      <c r="D216" s="680" t="s">
        <v>9754</v>
      </c>
      <c r="E216" s="680" t="s">
        <v>9755</v>
      </c>
      <c r="F216" s="690" t="s">
        <v>10414</v>
      </c>
      <c r="G216" s="648" t="str">
        <f t="shared" si="10"/>
        <v>OK</v>
      </c>
      <c r="H216" s="83"/>
      <c r="I216" s="83"/>
      <c r="J216" s="83"/>
      <c r="K216" s="83" t="s">
        <v>10298</v>
      </c>
      <c r="L216" s="673"/>
      <c r="M216" s="673"/>
      <c r="N216" s="673"/>
      <c r="O216" s="673"/>
      <c r="P216" s="673"/>
      <c r="Q216" s="673"/>
      <c r="R216" s="674"/>
      <c r="S216" s="673"/>
      <c r="T216" s="673"/>
      <c r="U216" s="673"/>
      <c r="V216" s="673" t="s">
        <v>10388</v>
      </c>
      <c r="W216" s="673"/>
      <c r="X216" s="83"/>
      <c r="Y216" s="83"/>
      <c r="Z216" s="83"/>
    </row>
    <row r="217" spans="1:26" ht="114.75" x14ac:dyDescent="0.25">
      <c r="A217" s="719">
        <f t="shared" si="11"/>
        <v>204</v>
      </c>
      <c r="B217" s="712" t="s">
        <v>10385</v>
      </c>
      <c r="C217" s="723" t="s">
        <v>922</v>
      </c>
      <c r="D217" s="680" t="s">
        <v>9754</v>
      </c>
      <c r="E217" s="680" t="s">
        <v>9755</v>
      </c>
      <c r="F217" s="690" t="s">
        <v>10415</v>
      </c>
      <c r="G217" s="648" t="str">
        <f t="shared" si="10"/>
        <v>OK</v>
      </c>
      <c r="H217" s="83"/>
      <c r="I217" s="83"/>
      <c r="J217" s="83"/>
      <c r="K217" s="83" t="s">
        <v>10298</v>
      </c>
      <c r="L217" s="673"/>
      <c r="M217" s="673"/>
      <c r="N217" s="673"/>
      <c r="O217" s="673"/>
      <c r="P217" s="673"/>
      <c r="Q217" s="673"/>
      <c r="R217" s="674"/>
      <c r="S217" s="673"/>
      <c r="T217" s="673"/>
      <c r="U217" s="673"/>
      <c r="V217" s="673" t="s">
        <v>10388</v>
      </c>
      <c r="W217" s="673"/>
      <c r="X217" s="83"/>
      <c r="Y217" s="83"/>
      <c r="Z217" s="83"/>
    </row>
    <row r="218" spans="1:26" ht="114.75" x14ac:dyDescent="0.25">
      <c r="A218" s="719">
        <f t="shared" si="11"/>
        <v>205</v>
      </c>
      <c r="B218" s="712" t="s">
        <v>10385</v>
      </c>
      <c r="C218" s="724" t="s">
        <v>8949</v>
      </c>
      <c r="D218" s="680" t="s">
        <v>9754</v>
      </c>
      <c r="E218" s="680" t="s">
        <v>9755</v>
      </c>
      <c r="F218" s="690" t="s">
        <v>10415</v>
      </c>
      <c r="G218" s="648" t="str">
        <f t="shared" si="10"/>
        <v>OK</v>
      </c>
      <c r="H218" s="83"/>
      <c r="I218" s="83"/>
      <c r="J218" s="83"/>
      <c r="K218" s="83" t="s">
        <v>10298</v>
      </c>
      <c r="L218" s="673"/>
      <c r="M218" s="673"/>
      <c r="N218" s="673"/>
      <c r="O218" s="673"/>
      <c r="P218" s="673"/>
      <c r="Q218" s="673"/>
      <c r="R218" s="674"/>
      <c r="S218" s="673"/>
      <c r="T218" s="673"/>
      <c r="U218" s="673"/>
      <c r="V218" s="673" t="s">
        <v>10388</v>
      </c>
      <c r="W218" s="673"/>
      <c r="X218" s="83"/>
      <c r="Y218" s="83"/>
      <c r="Z218" s="83"/>
    </row>
    <row r="219" spans="1:26" ht="39" x14ac:dyDescent="0.25">
      <c r="A219" s="719">
        <f t="shared" si="11"/>
        <v>206</v>
      </c>
      <c r="B219" s="712" t="s">
        <v>10385</v>
      </c>
      <c r="C219" s="723" t="s">
        <v>10416</v>
      </c>
      <c r="D219" s="680" t="s">
        <v>9754</v>
      </c>
      <c r="E219" s="680" t="s">
        <v>9755</v>
      </c>
      <c r="F219" s="690" t="s">
        <v>10417</v>
      </c>
      <c r="G219" s="648" t="str">
        <f t="shared" si="10"/>
        <v>OK</v>
      </c>
      <c r="H219" s="83"/>
      <c r="I219" s="83"/>
      <c r="J219" s="83"/>
      <c r="K219" s="83" t="s">
        <v>10298</v>
      </c>
      <c r="L219" s="673"/>
      <c r="M219" s="673"/>
      <c r="N219" s="673"/>
      <c r="O219" s="673"/>
      <c r="P219" s="673"/>
      <c r="Q219" s="673"/>
      <c r="R219" s="674"/>
      <c r="S219" s="673"/>
      <c r="T219" s="673"/>
      <c r="U219" s="673"/>
      <c r="V219" s="673"/>
      <c r="W219" s="673"/>
      <c r="X219" s="83"/>
      <c r="Y219" s="83"/>
      <c r="Z219" s="83"/>
    </row>
    <row r="220" spans="1:26" ht="153" x14ac:dyDescent="0.25">
      <c r="A220" s="719">
        <f t="shared" si="11"/>
        <v>207</v>
      </c>
      <c r="B220" s="712" t="s">
        <v>10385</v>
      </c>
      <c r="C220" s="723" t="s">
        <v>10418</v>
      </c>
      <c r="D220" s="680" t="s">
        <v>9754</v>
      </c>
      <c r="E220" s="680" t="s">
        <v>9755</v>
      </c>
      <c r="F220" s="690" t="s">
        <v>10419</v>
      </c>
      <c r="G220" s="648" t="str">
        <f t="shared" si="10"/>
        <v>OK</v>
      </c>
      <c r="H220" s="83"/>
      <c r="I220" s="83"/>
      <c r="J220" s="83"/>
      <c r="K220" s="83" t="s">
        <v>10298</v>
      </c>
      <c r="L220" s="673"/>
      <c r="M220" s="673"/>
      <c r="N220" s="673"/>
      <c r="O220" s="673"/>
      <c r="P220" s="673"/>
      <c r="Q220" s="673"/>
      <c r="R220" s="674"/>
      <c r="S220" s="673"/>
      <c r="T220" s="673"/>
      <c r="U220" s="673"/>
      <c r="V220" s="673" t="s">
        <v>10420</v>
      </c>
      <c r="W220" s="673"/>
      <c r="X220" s="83"/>
      <c r="Y220" s="83"/>
      <c r="Z220" s="83"/>
    </row>
    <row r="221" spans="1:26" ht="293.25" x14ac:dyDescent="0.25">
      <c r="A221" s="719">
        <f t="shared" si="11"/>
        <v>208</v>
      </c>
      <c r="B221" s="712" t="s">
        <v>10385</v>
      </c>
      <c r="C221" s="723" t="s">
        <v>10421</v>
      </c>
      <c r="D221" s="680" t="s">
        <v>9754</v>
      </c>
      <c r="E221" s="680" t="s">
        <v>9755</v>
      </c>
      <c r="F221" s="703" t="s">
        <v>10422</v>
      </c>
      <c r="G221" s="648" t="str">
        <f t="shared" si="10"/>
        <v>OK</v>
      </c>
      <c r="H221" s="83"/>
      <c r="I221" s="83"/>
      <c r="J221" s="83"/>
      <c r="K221" s="83" t="s">
        <v>10298</v>
      </c>
      <c r="L221" s="673"/>
      <c r="M221" s="673"/>
      <c r="N221" s="673"/>
      <c r="O221" s="673"/>
      <c r="P221" s="673"/>
      <c r="Q221" s="673"/>
      <c r="R221" s="674"/>
      <c r="S221" s="673"/>
      <c r="T221" s="673"/>
      <c r="U221" s="673"/>
      <c r="V221" s="673" t="s">
        <v>10423</v>
      </c>
      <c r="W221" s="673"/>
      <c r="X221" s="83"/>
      <c r="Y221" s="83"/>
      <c r="Z221" s="83"/>
    </row>
    <row r="222" spans="1:26" ht="306" x14ac:dyDescent="0.25">
      <c r="A222" s="719">
        <f t="shared" si="11"/>
        <v>209</v>
      </c>
      <c r="B222" s="712" t="s">
        <v>10385</v>
      </c>
      <c r="C222" s="723" t="s">
        <v>10424</v>
      </c>
      <c r="D222" s="680" t="s">
        <v>9754</v>
      </c>
      <c r="E222" s="680" t="s">
        <v>9755</v>
      </c>
      <c r="F222" s="703" t="s">
        <v>10425</v>
      </c>
      <c r="G222" s="648" t="str">
        <f t="shared" si="10"/>
        <v>OK</v>
      </c>
      <c r="H222" s="83"/>
      <c r="I222" s="83"/>
      <c r="J222" s="83"/>
      <c r="K222" s="83" t="s">
        <v>10298</v>
      </c>
      <c r="L222" s="673"/>
      <c r="M222" s="673"/>
      <c r="N222" s="673"/>
      <c r="O222" s="673"/>
      <c r="P222" s="673"/>
      <c r="Q222" s="673"/>
      <c r="R222" s="674"/>
      <c r="S222" s="673"/>
      <c r="T222" s="673"/>
      <c r="U222" s="673"/>
      <c r="V222" s="673" t="s">
        <v>10423</v>
      </c>
      <c r="W222" s="673"/>
      <c r="X222" s="83"/>
      <c r="Y222" s="83"/>
      <c r="Z222" s="83"/>
    </row>
    <row r="223" spans="1:26" ht="318.75" x14ac:dyDescent="0.25">
      <c r="A223" s="719">
        <f t="shared" si="11"/>
        <v>210</v>
      </c>
      <c r="B223" s="712" t="s">
        <v>10385</v>
      </c>
      <c r="C223" s="724" t="s">
        <v>10426</v>
      </c>
      <c r="D223" s="680" t="s">
        <v>9754</v>
      </c>
      <c r="E223" s="680" t="s">
        <v>9755</v>
      </c>
      <c r="F223" s="690" t="s">
        <v>10427</v>
      </c>
      <c r="G223" s="648" t="str">
        <f t="shared" si="10"/>
        <v>OK</v>
      </c>
      <c r="H223" s="684" t="s">
        <v>10428</v>
      </c>
      <c r="I223" s="685" t="s">
        <v>10429</v>
      </c>
      <c r="J223" s="83"/>
      <c r="K223" s="83" t="s">
        <v>93</v>
      </c>
      <c r="L223" s="673"/>
      <c r="M223" s="673"/>
      <c r="N223" s="673"/>
      <c r="O223" s="673"/>
      <c r="P223" s="673"/>
      <c r="Q223" s="673"/>
      <c r="R223" s="674"/>
      <c r="S223" s="673"/>
      <c r="T223" s="673"/>
      <c r="U223" s="673"/>
      <c r="V223" s="673" t="s">
        <v>10430</v>
      </c>
      <c r="W223" s="673"/>
      <c r="X223" s="83"/>
      <c r="Y223" s="83"/>
      <c r="Z223" s="83"/>
    </row>
    <row r="224" spans="1:26" ht="255" x14ac:dyDescent="0.25">
      <c r="A224" s="719">
        <f t="shared" si="11"/>
        <v>211</v>
      </c>
      <c r="B224" s="712" t="s">
        <v>10385</v>
      </c>
      <c r="C224" s="723" t="s">
        <v>10431</v>
      </c>
      <c r="D224" s="680" t="s">
        <v>9754</v>
      </c>
      <c r="E224" s="680" t="s">
        <v>9755</v>
      </c>
      <c r="F224" s="703" t="s">
        <v>10432</v>
      </c>
      <c r="G224" s="648" t="str">
        <f t="shared" si="10"/>
        <v>OK</v>
      </c>
      <c r="H224" s="83"/>
      <c r="I224" s="83"/>
      <c r="J224" s="83"/>
      <c r="K224" s="83" t="s">
        <v>93</v>
      </c>
      <c r="L224" s="673"/>
      <c r="M224" s="673"/>
      <c r="N224" s="673"/>
      <c r="O224" s="673"/>
      <c r="P224" s="673"/>
      <c r="Q224" s="673"/>
      <c r="R224" s="674"/>
      <c r="S224" s="673"/>
      <c r="T224" s="673"/>
      <c r="U224" s="673"/>
      <c r="V224" s="673" t="s">
        <v>10433</v>
      </c>
      <c r="W224" s="673"/>
      <c r="X224" s="83"/>
      <c r="Y224" s="83"/>
      <c r="Z224" s="83"/>
    </row>
    <row r="225" spans="1:26" ht="105" x14ac:dyDescent="0.25">
      <c r="A225" s="719">
        <f t="shared" si="11"/>
        <v>212</v>
      </c>
      <c r="B225" s="711" t="s">
        <v>10385</v>
      </c>
      <c r="C225" s="724" t="s">
        <v>10434</v>
      </c>
      <c r="D225" s="680" t="s">
        <v>9754</v>
      </c>
      <c r="E225" s="680" t="s">
        <v>9755</v>
      </c>
      <c r="F225" s="752" t="s">
        <v>10435</v>
      </c>
      <c r="G225" s="648" t="str">
        <f t="shared" si="10"/>
        <v>OK</v>
      </c>
      <c r="H225" s="684" t="s">
        <v>10436</v>
      </c>
      <c r="I225" s="685" t="s">
        <v>10437</v>
      </c>
      <c r="J225" s="83"/>
      <c r="K225" s="83" t="s">
        <v>93</v>
      </c>
      <c r="L225" s="673"/>
      <c r="M225" s="673"/>
      <c r="N225" s="673"/>
      <c r="O225" s="673"/>
      <c r="P225" s="673"/>
      <c r="Q225" s="673"/>
      <c r="R225" s="674"/>
      <c r="S225" s="673"/>
      <c r="T225" s="673"/>
      <c r="U225" s="673"/>
      <c r="V225" s="673" t="s">
        <v>8936</v>
      </c>
      <c r="W225" s="673"/>
      <c r="X225" s="83"/>
      <c r="Y225" s="83"/>
      <c r="Z225" s="83"/>
    </row>
    <row r="226" spans="1:26" ht="39" x14ac:dyDescent="0.25">
      <c r="A226" s="719">
        <f t="shared" si="11"/>
        <v>213</v>
      </c>
      <c r="B226" s="711" t="s">
        <v>10385</v>
      </c>
      <c r="C226" s="724" t="s">
        <v>10438</v>
      </c>
      <c r="D226" s="680" t="s">
        <v>9754</v>
      </c>
      <c r="E226" s="680" t="s">
        <v>9755</v>
      </c>
      <c r="F226" s="753"/>
      <c r="G226" s="648" t="str">
        <f t="shared" si="10"/>
        <v>OK</v>
      </c>
      <c r="H226" s="83"/>
      <c r="I226" s="83"/>
      <c r="J226" s="83"/>
      <c r="K226" s="83" t="s">
        <v>93</v>
      </c>
      <c r="L226" s="673"/>
      <c r="M226" s="673"/>
      <c r="N226" s="673"/>
      <c r="O226" s="673"/>
      <c r="P226" s="673"/>
      <c r="Q226" s="673"/>
      <c r="R226" s="674"/>
      <c r="S226" s="673"/>
      <c r="T226" s="673"/>
      <c r="U226" s="673"/>
      <c r="V226" s="673" t="s">
        <v>8936</v>
      </c>
      <c r="W226" s="673"/>
      <c r="X226" s="83"/>
      <c r="Y226" s="83"/>
      <c r="Z226" s="83"/>
    </row>
    <row r="227" spans="1:26" ht="39" x14ac:dyDescent="0.25">
      <c r="A227" s="719">
        <f t="shared" si="11"/>
        <v>214</v>
      </c>
      <c r="B227" s="711" t="s">
        <v>10385</v>
      </c>
      <c r="C227" s="724" t="s">
        <v>10439</v>
      </c>
      <c r="D227" s="680" t="s">
        <v>9754</v>
      </c>
      <c r="E227" s="680" t="s">
        <v>9755</v>
      </c>
      <c r="F227" s="753"/>
      <c r="G227" s="648" t="str">
        <f t="shared" si="10"/>
        <v>OK</v>
      </c>
      <c r="H227" s="83"/>
      <c r="I227" s="83"/>
      <c r="J227" s="83"/>
      <c r="K227" s="83" t="s">
        <v>93</v>
      </c>
      <c r="L227" s="673"/>
      <c r="M227" s="673"/>
      <c r="N227" s="673"/>
      <c r="O227" s="673"/>
      <c r="P227" s="673"/>
      <c r="Q227" s="673"/>
      <c r="R227" s="674"/>
      <c r="S227" s="673"/>
      <c r="T227" s="673"/>
      <c r="U227" s="673"/>
      <c r="V227" s="673" t="s">
        <v>8936</v>
      </c>
      <c r="W227" s="673"/>
      <c r="X227" s="83"/>
      <c r="Y227" s="83"/>
      <c r="Z227" s="83"/>
    </row>
    <row r="228" spans="1:26" ht="135" x14ac:dyDescent="0.25">
      <c r="A228" s="719">
        <f t="shared" si="11"/>
        <v>215</v>
      </c>
      <c r="B228" s="711" t="s">
        <v>10385</v>
      </c>
      <c r="C228" s="724" t="s">
        <v>10440</v>
      </c>
      <c r="D228" s="680" t="s">
        <v>9754</v>
      </c>
      <c r="E228" s="680" t="s">
        <v>9755</v>
      </c>
      <c r="F228" s="753"/>
      <c r="G228" s="648" t="str">
        <f t="shared" si="10"/>
        <v>OK</v>
      </c>
      <c r="H228" s="684" t="s">
        <v>10441</v>
      </c>
      <c r="I228" s="685" t="s">
        <v>10442</v>
      </c>
      <c r="J228" s="83"/>
      <c r="K228" s="83" t="s">
        <v>93</v>
      </c>
      <c r="L228" s="673"/>
      <c r="M228" s="673"/>
      <c r="N228" s="673"/>
      <c r="O228" s="673"/>
      <c r="P228" s="673"/>
      <c r="Q228" s="673"/>
      <c r="R228" s="674"/>
      <c r="S228" s="673"/>
      <c r="T228" s="673"/>
      <c r="U228" s="673"/>
      <c r="V228" s="673" t="s">
        <v>8936</v>
      </c>
      <c r="W228" s="673"/>
      <c r="X228" s="83"/>
      <c r="Y228" s="83"/>
      <c r="Z228" s="83"/>
    </row>
    <row r="229" spans="1:26" ht="51.75" x14ac:dyDescent="0.25">
      <c r="A229" s="719">
        <f t="shared" si="11"/>
        <v>216</v>
      </c>
      <c r="B229" s="711" t="s">
        <v>10385</v>
      </c>
      <c r="C229" s="724" t="s">
        <v>10443</v>
      </c>
      <c r="D229" s="680" t="s">
        <v>9754</v>
      </c>
      <c r="E229" s="680" t="s">
        <v>9755</v>
      </c>
      <c r="F229" s="754"/>
      <c r="G229" s="648" t="str">
        <f t="shared" si="10"/>
        <v>OK</v>
      </c>
      <c r="H229" s="684" t="s">
        <v>10444</v>
      </c>
      <c r="I229" s="685" t="s">
        <v>10445</v>
      </c>
      <c r="J229" s="83"/>
      <c r="K229" s="83" t="s">
        <v>10298</v>
      </c>
      <c r="L229" s="673"/>
      <c r="M229" s="673"/>
      <c r="N229" s="673"/>
      <c r="O229" s="673"/>
      <c r="P229" s="673"/>
      <c r="Q229" s="673"/>
      <c r="R229" s="674"/>
      <c r="S229" s="673"/>
      <c r="T229" s="673"/>
      <c r="U229" s="673"/>
      <c r="V229" s="673"/>
      <c r="W229" s="673"/>
      <c r="X229" s="83"/>
      <c r="Y229" s="83"/>
      <c r="Z229" s="83"/>
    </row>
    <row r="230" spans="1:26" ht="318.75" x14ac:dyDescent="0.25">
      <c r="A230" s="719">
        <f t="shared" si="11"/>
        <v>217</v>
      </c>
      <c r="B230" s="711" t="s">
        <v>10385</v>
      </c>
      <c r="C230" s="724" t="s">
        <v>924</v>
      </c>
      <c r="D230" s="680" t="s">
        <v>9754</v>
      </c>
      <c r="E230" s="680" t="s">
        <v>9755</v>
      </c>
      <c r="F230" s="690" t="s">
        <v>10427</v>
      </c>
      <c r="G230" s="648" t="str">
        <f t="shared" si="10"/>
        <v>OK</v>
      </c>
      <c r="H230" s="83"/>
      <c r="I230" s="83"/>
      <c r="J230" s="83"/>
      <c r="K230" s="83" t="s">
        <v>93</v>
      </c>
      <c r="L230" s="673"/>
      <c r="M230" s="673"/>
      <c r="N230" s="673"/>
      <c r="O230" s="673"/>
      <c r="P230" s="673"/>
      <c r="Q230" s="673"/>
      <c r="R230" s="674"/>
      <c r="S230" s="673"/>
      <c r="T230" s="673"/>
      <c r="U230" s="673"/>
      <c r="V230" s="673" t="s">
        <v>10446</v>
      </c>
      <c r="W230" s="673"/>
      <c r="X230" s="83"/>
      <c r="Y230" s="83"/>
      <c r="Z230" s="83"/>
    </row>
    <row r="231" spans="1:26" ht="25.5" x14ac:dyDescent="0.25">
      <c r="A231" s="675" t="s">
        <v>10447</v>
      </c>
      <c r="B231" s="677" t="s">
        <v>10448</v>
      </c>
      <c r="C231" s="717"/>
      <c r="D231" s="717"/>
      <c r="E231" s="717"/>
      <c r="F231" s="718"/>
      <c r="G231" s="717"/>
      <c r="H231" s="83"/>
      <c r="I231" s="83"/>
      <c r="J231" s="83"/>
      <c r="K231" s="83" t="s">
        <v>9749</v>
      </c>
      <c r="L231" s="673"/>
      <c r="M231" s="673"/>
      <c r="N231" s="673"/>
      <c r="O231" s="673"/>
      <c r="P231" s="673"/>
      <c r="Q231" s="673"/>
      <c r="R231" s="674"/>
      <c r="S231" s="673"/>
      <c r="T231" s="673"/>
      <c r="U231" s="673"/>
      <c r="V231" s="673"/>
      <c r="W231" s="673"/>
      <c r="X231" s="83"/>
      <c r="Y231" s="83"/>
      <c r="Z231" s="83"/>
    </row>
    <row r="232" spans="1:26" ht="191.25" x14ac:dyDescent="0.25">
      <c r="A232" s="679">
        <f>A230+1</f>
        <v>218</v>
      </c>
      <c r="B232" s="691" t="s">
        <v>10448</v>
      </c>
      <c r="C232" s="723" t="s">
        <v>913</v>
      </c>
      <c r="D232" s="680" t="s">
        <v>9754</v>
      </c>
      <c r="E232" s="680" t="s">
        <v>9755</v>
      </c>
      <c r="F232" s="690" t="s">
        <v>10449</v>
      </c>
      <c r="G232" s="648" t="str">
        <f t="shared" si="10"/>
        <v>OK</v>
      </c>
      <c r="H232" s="83"/>
      <c r="I232" s="83"/>
      <c r="J232" s="83"/>
      <c r="K232" s="83" t="s">
        <v>10298</v>
      </c>
      <c r="L232" s="673"/>
      <c r="M232" s="673"/>
      <c r="N232" s="673"/>
      <c r="O232" s="673"/>
      <c r="P232" s="673"/>
      <c r="Q232" s="673"/>
      <c r="R232" s="674"/>
      <c r="S232" s="673"/>
      <c r="T232" s="673"/>
      <c r="U232" s="673"/>
      <c r="V232" s="673"/>
      <c r="W232" s="673"/>
      <c r="X232" s="83"/>
      <c r="Y232" s="83"/>
      <c r="Z232" s="83"/>
    </row>
    <row r="233" spans="1:26" ht="102" x14ac:dyDescent="0.25">
      <c r="A233" s="679">
        <f>A232+1</f>
        <v>219</v>
      </c>
      <c r="B233" s="691" t="s">
        <v>10448</v>
      </c>
      <c r="C233" s="723" t="s">
        <v>914</v>
      </c>
      <c r="D233" s="680" t="s">
        <v>9754</v>
      </c>
      <c r="E233" s="680" t="s">
        <v>9755</v>
      </c>
      <c r="F233" s="690" t="s">
        <v>10450</v>
      </c>
      <c r="G233" s="648" t="str">
        <f t="shared" si="10"/>
        <v>OK</v>
      </c>
      <c r="H233" s="83"/>
      <c r="I233" s="83"/>
      <c r="J233" s="83"/>
      <c r="K233" s="83" t="s">
        <v>10298</v>
      </c>
      <c r="L233" s="673"/>
      <c r="M233" s="673"/>
      <c r="N233" s="673"/>
      <c r="O233" s="673"/>
      <c r="P233" s="673"/>
      <c r="Q233" s="673"/>
      <c r="R233" s="674"/>
      <c r="S233" s="673"/>
      <c r="T233" s="673"/>
      <c r="U233" s="673"/>
      <c r="V233" s="673"/>
      <c r="W233" s="673"/>
      <c r="X233" s="83"/>
      <c r="Y233" s="83"/>
      <c r="Z233" s="83"/>
    </row>
    <row r="234" spans="1:26" ht="114.75" x14ac:dyDescent="0.25">
      <c r="A234" s="679">
        <f>A233+1</f>
        <v>220</v>
      </c>
      <c r="B234" s="691" t="s">
        <v>10448</v>
      </c>
      <c r="C234" s="720" t="s">
        <v>915</v>
      </c>
      <c r="D234" s="680" t="s">
        <v>9754</v>
      </c>
      <c r="E234" s="680" t="s">
        <v>9755</v>
      </c>
      <c r="F234" s="690" t="s">
        <v>10451</v>
      </c>
      <c r="G234" s="648" t="str">
        <f t="shared" si="10"/>
        <v>OK</v>
      </c>
      <c r="H234" s="83"/>
      <c r="I234" s="83"/>
      <c r="J234" s="83"/>
      <c r="K234" s="83" t="s">
        <v>10298</v>
      </c>
      <c r="L234" s="673"/>
      <c r="M234" s="673"/>
      <c r="N234" s="673"/>
      <c r="O234" s="673"/>
      <c r="P234" s="673"/>
      <c r="Q234" s="673"/>
      <c r="R234" s="674"/>
      <c r="S234" s="673"/>
      <c r="T234" s="673"/>
      <c r="U234" s="673"/>
      <c r="V234" s="673"/>
      <c r="W234" s="673"/>
      <c r="X234" s="83"/>
      <c r="Y234" s="83"/>
      <c r="Z234" s="83"/>
    </row>
    <row r="235" spans="1:26" x14ac:dyDescent="0.25">
      <c r="A235" s="675" t="s">
        <v>10452</v>
      </c>
      <c r="B235" s="677" t="s">
        <v>10453</v>
      </c>
      <c r="C235" s="717"/>
      <c r="D235" s="717"/>
      <c r="E235" s="717"/>
      <c r="F235" s="718"/>
      <c r="G235" s="717"/>
      <c r="H235" s="83"/>
      <c r="I235" s="83"/>
      <c r="J235" s="83"/>
      <c r="K235" s="83" t="s">
        <v>9749</v>
      </c>
      <c r="L235" s="673"/>
      <c r="M235" s="673"/>
      <c r="N235" s="673"/>
      <c r="O235" s="673"/>
      <c r="P235" s="673"/>
      <c r="Q235" s="673"/>
      <c r="R235" s="674"/>
      <c r="S235" s="673"/>
      <c r="T235" s="673"/>
      <c r="U235" s="673"/>
      <c r="V235" s="673"/>
      <c r="W235" s="673"/>
      <c r="X235" s="83"/>
      <c r="Y235" s="83"/>
      <c r="Z235" s="83"/>
    </row>
    <row r="236" spans="1:26" ht="64.5" x14ac:dyDescent="0.25">
      <c r="A236" s="679">
        <f>A234+1</f>
        <v>221</v>
      </c>
      <c r="B236" s="680" t="s">
        <v>10454</v>
      </c>
      <c r="C236" s="724" t="s">
        <v>10455</v>
      </c>
      <c r="D236" s="680" t="s">
        <v>9754</v>
      </c>
      <c r="E236" s="725" t="s">
        <v>9755</v>
      </c>
      <c r="F236" s="141" t="s">
        <v>10449</v>
      </c>
      <c r="G236" s="648" t="str">
        <f t="shared" si="10"/>
        <v>OK</v>
      </c>
      <c r="H236" s="83"/>
      <c r="I236" s="83"/>
      <c r="J236" s="83"/>
      <c r="K236" s="83" t="s">
        <v>10298</v>
      </c>
      <c r="L236" s="673"/>
      <c r="M236" s="673"/>
      <c r="N236" s="673"/>
      <c r="O236" s="673"/>
      <c r="P236" s="673"/>
      <c r="Q236" s="673"/>
      <c r="R236" s="674"/>
      <c r="S236" s="673"/>
      <c r="T236" s="673"/>
      <c r="U236" s="673"/>
      <c r="V236" s="673"/>
      <c r="W236" s="673"/>
      <c r="X236" s="83"/>
      <c r="Y236" s="83"/>
      <c r="Z236" s="83"/>
    </row>
    <row r="237" spans="1:26" ht="39" x14ac:dyDescent="0.25">
      <c r="A237" s="679">
        <f>A236+1</f>
        <v>222</v>
      </c>
      <c r="B237" s="680" t="s">
        <v>10454</v>
      </c>
      <c r="C237" s="724" t="s">
        <v>10456</v>
      </c>
      <c r="D237" s="680" t="s">
        <v>9754</v>
      </c>
      <c r="E237" s="725" t="s">
        <v>9755</v>
      </c>
      <c r="F237" s="141" t="s">
        <v>10449</v>
      </c>
      <c r="G237" s="648" t="str">
        <f t="shared" si="10"/>
        <v>OK</v>
      </c>
      <c r="H237" s="83"/>
      <c r="I237" s="83"/>
      <c r="J237" s="83"/>
      <c r="K237" s="83" t="s">
        <v>10298</v>
      </c>
      <c r="L237" s="673"/>
      <c r="M237" s="673"/>
      <c r="N237" s="673"/>
      <c r="O237" s="673"/>
      <c r="P237" s="673"/>
      <c r="Q237" s="673"/>
      <c r="R237" s="674"/>
      <c r="S237" s="673"/>
      <c r="T237" s="673"/>
      <c r="U237" s="673"/>
      <c r="V237" s="673"/>
      <c r="W237" s="673"/>
      <c r="X237" s="83"/>
      <c r="Y237" s="83"/>
      <c r="Z237" s="83"/>
    </row>
    <row r="238" spans="1:26" ht="89.25" x14ac:dyDescent="0.25">
      <c r="A238" s="679">
        <f>A237+1</f>
        <v>223</v>
      </c>
      <c r="B238" s="680" t="s">
        <v>10454</v>
      </c>
      <c r="C238" s="724" t="s">
        <v>10457</v>
      </c>
      <c r="D238" s="680" t="s">
        <v>9754</v>
      </c>
      <c r="E238" s="680" t="s">
        <v>9755</v>
      </c>
      <c r="F238" s="690" t="s">
        <v>10458</v>
      </c>
      <c r="G238" s="648" t="str">
        <f t="shared" si="10"/>
        <v>OK</v>
      </c>
      <c r="H238" s="83"/>
      <c r="I238" s="83"/>
      <c r="J238" s="83"/>
      <c r="K238" s="83" t="s">
        <v>10298</v>
      </c>
      <c r="L238" s="673"/>
      <c r="M238" s="673"/>
      <c r="N238" s="673"/>
      <c r="O238" s="673"/>
      <c r="P238" s="673"/>
      <c r="Q238" s="673"/>
      <c r="R238" s="674"/>
      <c r="S238" s="673"/>
      <c r="T238" s="673"/>
      <c r="U238" s="673"/>
      <c r="V238" s="673"/>
      <c r="W238" s="673"/>
      <c r="X238" s="83"/>
      <c r="Y238" s="83"/>
      <c r="Z238" s="83"/>
    </row>
    <row r="239" spans="1:26" ht="25.5" x14ac:dyDescent="0.25">
      <c r="A239" s="675" t="s">
        <v>3403</v>
      </c>
      <c r="B239" s="677" t="s">
        <v>10459</v>
      </c>
      <c r="C239" s="717"/>
      <c r="D239" s="717"/>
      <c r="E239" s="717"/>
      <c r="F239" s="718"/>
      <c r="G239" s="717"/>
      <c r="H239" s="83"/>
      <c r="I239" s="83"/>
      <c r="J239" s="83"/>
      <c r="K239" s="83" t="s">
        <v>9749</v>
      </c>
      <c r="L239" s="673"/>
      <c r="M239" s="673"/>
      <c r="N239" s="673"/>
      <c r="O239" s="673"/>
      <c r="P239" s="673"/>
      <c r="Q239" s="673"/>
      <c r="R239" s="674"/>
      <c r="S239" s="673"/>
      <c r="T239" s="673"/>
      <c r="U239" s="673"/>
      <c r="V239" s="673"/>
      <c r="W239" s="673"/>
      <c r="X239" s="83"/>
      <c r="Y239" s="83"/>
      <c r="Z239" s="83"/>
    </row>
    <row r="240" spans="1:26" ht="63.75" x14ac:dyDescent="0.25">
      <c r="A240" s="679">
        <f>A238+1</f>
        <v>224</v>
      </c>
      <c r="B240" s="680" t="s">
        <v>10459</v>
      </c>
      <c r="C240" s="711" t="s">
        <v>910</v>
      </c>
      <c r="D240" s="680" t="s">
        <v>9754</v>
      </c>
      <c r="E240" s="680" t="s">
        <v>9755</v>
      </c>
      <c r="F240" s="687" t="s">
        <v>10460</v>
      </c>
      <c r="G240" s="648" t="str">
        <f t="shared" si="10"/>
        <v>OK</v>
      </c>
      <c r="H240" s="83"/>
      <c r="I240" s="83"/>
      <c r="J240" s="83"/>
      <c r="K240" s="83" t="s">
        <v>10461</v>
      </c>
      <c r="L240" s="673"/>
      <c r="M240" s="673"/>
      <c r="N240" s="673"/>
      <c r="O240" s="673"/>
      <c r="P240" s="673"/>
      <c r="Q240" s="673"/>
      <c r="R240" s="674"/>
      <c r="S240" s="673"/>
      <c r="T240" s="673"/>
      <c r="U240" s="673"/>
      <c r="V240" s="673"/>
      <c r="W240" s="673"/>
      <c r="X240" s="83"/>
      <c r="Y240" s="83"/>
      <c r="Z240" s="83"/>
    </row>
    <row r="241" spans="1:26" ht="45" x14ac:dyDescent="0.25">
      <c r="A241" s="679">
        <f>A240+1</f>
        <v>225</v>
      </c>
      <c r="B241" s="680" t="s">
        <v>10459</v>
      </c>
      <c r="C241" s="711" t="s">
        <v>911</v>
      </c>
      <c r="D241" s="680" t="s">
        <v>9754</v>
      </c>
      <c r="E241" s="680" t="s">
        <v>9755</v>
      </c>
      <c r="F241" s="687" t="s">
        <v>10462</v>
      </c>
      <c r="G241" s="648" t="str">
        <f t="shared" si="10"/>
        <v>OK</v>
      </c>
      <c r="H241" s="684" t="s">
        <v>10463</v>
      </c>
      <c r="I241" s="685" t="s">
        <v>10464</v>
      </c>
      <c r="J241" s="83"/>
      <c r="K241" s="83" t="s">
        <v>10461</v>
      </c>
      <c r="L241" s="673"/>
      <c r="M241" s="673"/>
      <c r="N241" s="673"/>
      <c r="O241" s="673"/>
      <c r="P241" s="673"/>
      <c r="Q241" s="673"/>
      <c r="R241" s="674"/>
      <c r="S241" s="673"/>
      <c r="T241" s="673"/>
      <c r="U241" s="673"/>
      <c r="V241" s="673"/>
      <c r="W241" s="673"/>
      <c r="X241" s="83"/>
      <c r="Y241" s="83"/>
      <c r="Z241" s="83"/>
    </row>
    <row r="242" spans="1:26" x14ac:dyDescent="0.25">
      <c r="A242" s="675" t="s">
        <v>10465</v>
      </c>
      <c r="B242" s="677" t="s">
        <v>10466</v>
      </c>
      <c r="C242" s="717"/>
      <c r="D242" s="717"/>
      <c r="E242" s="717"/>
      <c r="F242" s="678"/>
      <c r="G242" s="677"/>
      <c r="H242" s="83"/>
      <c r="I242" s="83"/>
      <c r="J242" s="83"/>
      <c r="K242" s="83" t="s">
        <v>9749</v>
      </c>
      <c r="L242" s="673"/>
      <c r="M242" s="673"/>
      <c r="N242" s="673"/>
      <c r="O242" s="673"/>
      <c r="P242" s="673"/>
      <c r="Q242" s="673"/>
      <c r="R242" s="674"/>
      <c r="S242" s="673"/>
      <c r="T242" s="673"/>
      <c r="U242" s="673"/>
      <c r="V242" s="673"/>
      <c r="W242" s="673"/>
      <c r="X242" s="83"/>
      <c r="Y242" s="83"/>
      <c r="Z242" s="83"/>
    </row>
    <row r="243" spans="1:26" ht="191.25" x14ac:dyDescent="0.25">
      <c r="A243" s="679">
        <f>A241+1</f>
        <v>226</v>
      </c>
      <c r="B243" s="691" t="s">
        <v>10466</v>
      </c>
      <c r="C243" s="691" t="s">
        <v>888</v>
      </c>
      <c r="D243" s="680" t="s">
        <v>9754</v>
      </c>
      <c r="E243" s="680" t="s">
        <v>9755</v>
      </c>
      <c r="F243" s="687" t="s">
        <v>10467</v>
      </c>
      <c r="G243" s="648" t="str">
        <f t="shared" si="10"/>
        <v>OK</v>
      </c>
      <c r="H243" s="83"/>
      <c r="I243" s="83"/>
      <c r="J243" s="83"/>
      <c r="K243" s="83" t="s">
        <v>10298</v>
      </c>
      <c r="L243" s="673"/>
      <c r="M243" s="673"/>
      <c r="N243" s="673"/>
      <c r="O243" s="673"/>
      <c r="P243" s="673"/>
      <c r="Q243" s="673"/>
      <c r="R243" s="674"/>
      <c r="S243" s="673"/>
      <c r="T243" s="673"/>
      <c r="U243" s="673"/>
      <c r="V243" s="673"/>
      <c r="W243" s="673"/>
      <c r="X243" s="83"/>
      <c r="Y243" s="83"/>
      <c r="Z243" s="83"/>
    </row>
    <row r="244" spans="1:26" ht="293.25" x14ac:dyDescent="0.25">
      <c r="A244" s="679">
        <f>A243+1</f>
        <v>227</v>
      </c>
      <c r="B244" s="691" t="s">
        <v>10466</v>
      </c>
      <c r="C244" s="691" t="s">
        <v>889</v>
      </c>
      <c r="D244" s="680" t="s">
        <v>9754</v>
      </c>
      <c r="E244" s="680" t="s">
        <v>9755</v>
      </c>
      <c r="F244" s="687" t="s">
        <v>10468</v>
      </c>
      <c r="G244" s="648" t="str">
        <f t="shared" si="10"/>
        <v>OK</v>
      </c>
      <c r="H244" s="83"/>
      <c r="I244" s="83"/>
      <c r="J244" s="83"/>
      <c r="K244" s="83" t="s">
        <v>10298</v>
      </c>
      <c r="L244" s="673"/>
      <c r="M244" s="673"/>
      <c r="N244" s="673"/>
      <c r="O244" s="673"/>
      <c r="P244" s="673"/>
      <c r="Q244" s="673"/>
      <c r="R244" s="674"/>
      <c r="S244" s="673"/>
      <c r="T244" s="673"/>
      <c r="U244" s="673"/>
      <c r="V244" s="673"/>
      <c r="W244" s="673"/>
      <c r="X244" s="83"/>
      <c r="Y244" s="83"/>
      <c r="Z244" s="83"/>
    </row>
    <row r="245" spans="1:26" ht="242.25" x14ac:dyDescent="0.25">
      <c r="A245" s="679">
        <f t="shared" ref="A245:A258" si="12">A244+1</f>
        <v>228</v>
      </c>
      <c r="B245" s="691" t="s">
        <v>10466</v>
      </c>
      <c r="C245" s="691" t="s">
        <v>890</v>
      </c>
      <c r="D245" s="680" t="s">
        <v>9754</v>
      </c>
      <c r="E245" s="680" t="s">
        <v>9755</v>
      </c>
      <c r="F245" s="687" t="s">
        <v>10469</v>
      </c>
      <c r="G245" s="648" t="str">
        <f t="shared" si="10"/>
        <v>OK</v>
      </c>
      <c r="H245" s="83"/>
      <c r="I245" s="83"/>
      <c r="J245" s="83"/>
      <c r="K245" s="83" t="s">
        <v>10298</v>
      </c>
      <c r="L245" s="673"/>
      <c r="M245" s="673"/>
      <c r="N245" s="673"/>
      <c r="O245" s="673"/>
      <c r="P245" s="673"/>
      <c r="Q245" s="673"/>
      <c r="R245" s="674"/>
      <c r="S245" s="673"/>
      <c r="T245" s="673"/>
      <c r="U245" s="673"/>
      <c r="V245" s="673"/>
      <c r="W245" s="673"/>
      <c r="X245" s="83"/>
      <c r="Y245" s="83"/>
      <c r="Z245" s="83"/>
    </row>
    <row r="246" spans="1:26" ht="38.25" x14ac:dyDescent="0.25">
      <c r="A246" s="679">
        <f t="shared" si="12"/>
        <v>229</v>
      </c>
      <c r="B246" s="691" t="s">
        <v>10466</v>
      </c>
      <c r="C246" s="691" t="s">
        <v>891</v>
      </c>
      <c r="D246" s="680" t="s">
        <v>9754</v>
      </c>
      <c r="E246" s="680" t="s">
        <v>9755</v>
      </c>
      <c r="F246" s="687" t="s">
        <v>10470</v>
      </c>
      <c r="G246" s="648" t="str">
        <f t="shared" si="10"/>
        <v>OK</v>
      </c>
      <c r="H246" s="83"/>
      <c r="I246" s="83"/>
      <c r="J246" s="83"/>
      <c r="K246" s="83" t="s">
        <v>10298</v>
      </c>
      <c r="L246" s="673"/>
      <c r="M246" s="673"/>
      <c r="N246" s="673"/>
      <c r="O246" s="673"/>
      <c r="P246" s="673"/>
      <c r="Q246" s="673"/>
      <c r="R246" s="674"/>
      <c r="S246" s="673"/>
      <c r="T246" s="673"/>
      <c r="U246" s="673"/>
      <c r="V246" s="673"/>
      <c r="W246" s="673"/>
      <c r="X246" s="83"/>
      <c r="Y246" s="83"/>
      <c r="Z246" s="83"/>
    </row>
    <row r="247" spans="1:26" ht="63.75" x14ac:dyDescent="0.25">
      <c r="A247" s="679">
        <f t="shared" si="12"/>
        <v>230</v>
      </c>
      <c r="B247" s="691" t="s">
        <v>10466</v>
      </c>
      <c r="C247" s="689" t="s">
        <v>892</v>
      </c>
      <c r="D247" s="680" t="s">
        <v>9754</v>
      </c>
      <c r="E247" s="680" t="s">
        <v>9755</v>
      </c>
      <c r="F247" s="687" t="s">
        <v>10471</v>
      </c>
      <c r="G247" s="648" t="str">
        <f t="shared" si="10"/>
        <v>OK</v>
      </c>
      <c r="H247" s="83"/>
      <c r="I247" s="83"/>
      <c r="J247" s="83"/>
      <c r="K247" s="83" t="s">
        <v>10298</v>
      </c>
      <c r="L247" s="673"/>
      <c r="M247" s="673"/>
      <c r="N247" s="673"/>
      <c r="O247" s="673"/>
      <c r="P247" s="673"/>
      <c r="Q247" s="673"/>
      <c r="R247" s="674"/>
      <c r="S247" s="673"/>
      <c r="T247" s="673"/>
      <c r="U247" s="673"/>
      <c r="V247" s="673"/>
      <c r="W247" s="673"/>
      <c r="X247" s="83"/>
      <c r="Y247" s="83"/>
      <c r="Z247" s="83"/>
    </row>
    <row r="248" spans="1:26" ht="216.75" x14ac:dyDescent="0.25">
      <c r="A248" s="679">
        <f t="shared" si="12"/>
        <v>231</v>
      </c>
      <c r="B248" s="691" t="s">
        <v>10466</v>
      </c>
      <c r="C248" s="691" t="s">
        <v>893</v>
      </c>
      <c r="D248" s="680" t="s">
        <v>9754</v>
      </c>
      <c r="E248" s="680" t="s">
        <v>9755</v>
      </c>
      <c r="F248" s="687" t="s">
        <v>10472</v>
      </c>
      <c r="G248" s="648" t="str">
        <f t="shared" si="10"/>
        <v>OK</v>
      </c>
      <c r="H248" s="83"/>
      <c r="I248" s="83"/>
      <c r="J248" s="83"/>
      <c r="K248" s="83" t="s">
        <v>10298</v>
      </c>
      <c r="L248" s="673"/>
      <c r="M248" s="673"/>
      <c r="N248" s="673"/>
      <c r="O248" s="673"/>
      <c r="P248" s="673"/>
      <c r="Q248" s="673"/>
      <c r="R248" s="674"/>
      <c r="S248" s="673"/>
      <c r="T248" s="673"/>
      <c r="U248" s="673"/>
      <c r="V248" s="673"/>
      <c r="W248" s="673"/>
      <c r="X248" s="83"/>
      <c r="Y248" s="83"/>
      <c r="Z248" s="83"/>
    </row>
    <row r="249" spans="1:26" ht="216.75" x14ac:dyDescent="0.25">
      <c r="A249" s="693">
        <f t="shared" si="12"/>
        <v>232</v>
      </c>
      <c r="B249" s="414" t="s">
        <v>10466</v>
      </c>
      <c r="C249" s="414" t="s">
        <v>10473</v>
      </c>
      <c r="D249" s="694" t="s">
        <v>9754</v>
      </c>
      <c r="E249" s="680" t="s">
        <v>9755</v>
      </c>
      <c r="F249" s="687" t="s">
        <v>10472</v>
      </c>
      <c r="G249" s="694" t="str">
        <f t="shared" si="10"/>
        <v>OK</v>
      </c>
      <c r="H249" s="695" t="s">
        <v>10474</v>
      </c>
      <c r="I249" s="414" t="s">
        <v>10475</v>
      </c>
      <c r="J249" s="415" t="s">
        <v>9930</v>
      </c>
      <c r="K249" s="415" t="s">
        <v>8642</v>
      </c>
      <c r="L249" s="417"/>
      <c r="M249" s="417"/>
      <c r="N249" s="417"/>
      <c r="O249" s="417"/>
      <c r="P249" s="673"/>
      <c r="Q249" s="673"/>
      <c r="R249" s="674"/>
      <c r="S249" s="673"/>
      <c r="T249" s="673"/>
      <c r="U249" s="673"/>
      <c r="V249" s="673"/>
      <c r="W249" s="673"/>
      <c r="X249" s="83"/>
      <c r="Y249" s="83"/>
      <c r="Z249" s="83"/>
    </row>
    <row r="250" spans="1:26" ht="408" x14ac:dyDescent="0.25">
      <c r="A250" s="679">
        <f t="shared" si="12"/>
        <v>233</v>
      </c>
      <c r="B250" s="691" t="s">
        <v>10466</v>
      </c>
      <c r="C250" s="691" t="s">
        <v>894</v>
      </c>
      <c r="D250" s="680" t="s">
        <v>9754</v>
      </c>
      <c r="E250" s="680" t="s">
        <v>9755</v>
      </c>
      <c r="F250" s="687" t="s">
        <v>10476</v>
      </c>
      <c r="G250" s="648" t="str">
        <f t="shared" si="10"/>
        <v>OK</v>
      </c>
      <c r="H250" s="83"/>
      <c r="I250" s="83"/>
      <c r="J250" s="83"/>
      <c r="K250" s="83" t="s">
        <v>10298</v>
      </c>
      <c r="L250" s="673"/>
      <c r="M250" s="673"/>
      <c r="N250" s="673"/>
      <c r="O250" s="673"/>
      <c r="P250" s="673"/>
      <c r="Q250" s="673"/>
      <c r="R250" s="674"/>
      <c r="S250" s="673"/>
      <c r="T250" s="673"/>
      <c r="U250" s="673"/>
      <c r="V250" s="673"/>
      <c r="W250" s="673"/>
      <c r="X250" s="83"/>
      <c r="Y250" s="83"/>
      <c r="Z250" s="83"/>
    </row>
    <row r="251" spans="1:26" ht="408" x14ac:dyDescent="0.25">
      <c r="A251" s="679">
        <f t="shared" si="12"/>
        <v>234</v>
      </c>
      <c r="B251" s="691" t="s">
        <v>10466</v>
      </c>
      <c r="C251" s="691" t="s">
        <v>895</v>
      </c>
      <c r="D251" s="680" t="s">
        <v>9754</v>
      </c>
      <c r="E251" s="680" t="s">
        <v>9755</v>
      </c>
      <c r="F251" s="687" t="s">
        <v>10476</v>
      </c>
      <c r="G251" s="648" t="str">
        <f t="shared" si="10"/>
        <v>OK</v>
      </c>
      <c r="H251" s="83"/>
      <c r="I251" s="83"/>
      <c r="J251" s="83"/>
      <c r="K251" s="83" t="s">
        <v>10298</v>
      </c>
      <c r="L251" s="673"/>
      <c r="M251" s="673"/>
      <c r="N251" s="673"/>
      <c r="O251" s="673"/>
      <c r="P251" s="673"/>
      <c r="Q251" s="673"/>
      <c r="R251" s="674"/>
      <c r="S251" s="673"/>
      <c r="T251" s="673"/>
      <c r="U251" s="673"/>
      <c r="V251" s="673"/>
      <c r="W251" s="673"/>
      <c r="X251" s="83"/>
      <c r="Y251" s="83"/>
      <c r="Z251" s="83"/>
    </row>
    <row r="252" spans="1:26" ht="114.75" x14ac:dyDescent="0.25">
      <c r="A252" s="679">
        <f t="shared" si="12"/>
        <v>235</v>
      </c>
      <c r="B252" s="691" t="s">
        <v>10466</v>
      </c>
      <c r="C252" s="691" t="s">
        <v>896</v>
      </c>
      <c r="D252" s="680" t="s">
        <v>9754</v>
      </c>
      <c r="E252" s="680" t="s">
        <v>9755</v>
      </c>
      <c r="F252" s="687" t="s">
        <v>10477</v>
      </c>
      <c r="G252" s="648" t="str">
        <f t="shared" si="10"/>
        <v>OK</v>
      </c>
      <c r="H252" s="684" t="s">
        <v>10478</v>
      </c>
      <c r="I252" s="685" t="s">
        <v>10479</v>
      </c>
      <c r="J252" s="83"/>
      <c r="K252" s="83" t="s">
        <v>10298</v>
      </c>
      <c r="L252" s="673"/>
      <c r="M252" s="673"/>
      <c r="N252" s="673"/>
      <c r="O252" s="673"/>
      <c r="P252" s="673"/>
      <c r="Q252" s="673"/>
      <c r="R252" s="674"/>
      <c r="S252" s="673"/>
      <c r="T252" s="673"/>
      <c r="U252" s="673"/>
      <c r="V252" s="673"/>
      <c r="W252" s="673"/>
      <c r="X252" s="83"/>
      <c r="Y252" s="83"/>
      <c r="Z252" s="83"/>
    </row>
    <row r="253" spans="1:26" ht="331.5" x14ac:dyDescent="0.25">
      <c r="A253" s="679">
        <f t="shared" si="12"/>
        <v>236</v>
      </c>
      <c r="B253" s="691" t="s">
        <v>10466</v>
      </c>
      <c r="C253" s="691" t="s">
        <v>897</v>
      </c>
      <c r="D253" s="680" t="s">
        <v>9754</v>
      </c>
      <c r="E253" s="680" t="s">
        <v>9755</v>
      </c>
      <c r="F253" s="687" t="s">
        <v>10480</v>
      </c>
      <c r="G253" s="648" t="str">
        <f t="shared" si="10"/>
        <v>OK</v>
      </c>
      <c r="H253" s="83"/>
      <c r="I253" s="83"/>
      <c r="J253" s="83"/>
      <c r="K253" s="83" t="s">
        <v>10298</v>
      </c>
      <c r="L253" s="673"/>
      <c r="M253" s="673"/>
      <c r="N253" s="673"/>
      <c r="O253" s="673"/>
      <c r="P253" s="673"/>
      <c r="Q253" s="673"/>
      <c r="R253" s="674"/>
      <c r="S253" s="673"/>
      <c r="T253" s="673"/>
      <c r="U253" s="673"/>
      <c r="V253" s="673"/>
      <c r="W253" s="673"/>
      <c r="X253" s="83"/>
      <c r="Y253" s="83"/>
      <c r="Z253" s="83"/>
    </row>
    <row r="254" spans="1:26" ht="293.25" x14ac:dyDescent="0.25">
      <c r="A254" s="679">
        <f t="shared" si="12"/>
        <v>237</v>
      </c>
      <c r="B254" s="691" t="s">
        <v>10466</v>
      </c>
      <c r="C254" s="691" t="s">
        <v>898</v>
      </c>
      <c r="D254" s="680" t="s">
        <v>9754</v>
      </c>
      <c r="E254" s="680" t="s">
        <v>9755</v>
      </c>
      <c r="F254" s="687" t="s">
        <v>10481</v>
      </c>
      <c r="G254" s="648" t="str">
        <f t="shared" si="10"/>
        <v>OK</v>
      </c>
      <c r="H254" s="83"/>
      <c r="I254" s="83"/>
      <c r="J254" s="83"/>
      <c r="K254" s="83" t="s">
        <v>10298</v>
      </c>
      <c r="L254" s="673"/>
      <c r="M254" s="673"/>
      <c r="N254" s="673"/>
      <c r="O254" s="673"/>
      <c r="P254" s="673"/>
      <c r="Q254" s="673"/>
      <c r="R254" s="674"/>
      <c r="S254" s="673"/>
      <c r="T254" s="673"/>
      <c r="U254" s="673"/>
      <c r="V254" s="673"/>
      <c r="W254" s="673"/>
      <c r="X254" s="83"/>
      <c r="Y254" s="83"/>
      <c r="Z254" s="83"/>
    </row>
    <row r="255" spans="1:26" ht="191.25" x14ac:dyDescent="0.25">
      <c r="A255" s="679">
        <f t="shared" si="12"/>
        <v>238</v>
      </c>
      <c r="B255" s="691" t="s">
        <v>10466</v>
      </c>
      <c r="C255" s="691" t="s">
        <v>899</v>
      </c>
      <c r="D255" s="680" t="s">
        <v>9754</v>
      </c>
      <c r="E255" s="680" t="s">
        <v>9755</v>
      </c>
      <c r="F255" s="687" t="s">
        <v>10482</v>
      </c>
      <c r="G255" s="648" t="str">
        <f t="shared" si="10"/>
        <v>OK</v>
      </c>
      <c r="H255" s="83"/>
      <c r="I255" s="83"/>
      <c r="J255" s="83"/>
      <c r="K255" s="83" t="s">
        <v>10298</v>
      </c>
      <c r="L255" s="673"/>
      <c r="M255" s="673"/>
      <c r="N255" s="673"/>
      <c r="O255" s="673"/>
      <c r="P255" s="673"/>
      <c r="Q255" s="673"/>
      <c r="R255" s="674"/>
      <c r="S255" s="673"/>
      <c r="T255" s="673"/>
      <c r="U255" s="673"/>
      <c r="V255" s="673"/>
      <c r="W255" s="673"/>
      <c r="X255" s="83"/>
      <c r="Y255" s="83"/>
      <c r="Z255" s="83"/>
    </row>
    <row r="256" spans="1:26" ht="153" x14ac:dyDescent="0.25">
      <c r="A256" s="679">
        <f t="shared" si="12"/>
        <v>239</v>
      </c>
      <c r="B256" s="691" t="s">
        <v>10466</v>
      </c>
      <c r="C256" s="691" t="s">
        <v>900</v>
      </c>
      <c r="D256" s="680" t="s">
        <v>9754</v>
      </c>
      <c r="E256" s="680" t="s">
        <v>9755</v>
      </c>
      <c r="F256" s="687" t="s">
        <v>10483</v>
      </c>
      <c r="G256" s="648" t="str">
        <f t="shared" si="10"/>
        <v>OK</v>
      </c>
      <c r="H256" s="83"/>
      <c r="I256" s="83"/>
      <c r="J256" s="83"/>
      <c r="K256" s="83" t="s">
        <v>10298</v>
      </c>
      <c r="L256" s="673"/>
      <c r="M256" s="673"/>
      <c r="N256" s="673"/>
      <c r="O256" s="673"/>
      <c r="P256" s="673"/>
      <c r="Q256" s="673"/>
      <c r="R256" s="674"/>
      <c r="S256" s="673"/>
      <c r="T256" s="673"/>
      <c r="U256" s="673"/>
      <c r="V256" s="673"/>
      <c r="W256" s="673"/>
      <c r="X256" s="83"/>
      <c r="Y256" s="83"/>
      <c r="Z256" s="83"/>
    </row>
    <row r="257" spans="1:26" ht="178.5" x14ac:dyDescent="0.25">
      <c r="A257" s="679">
        <f t="shared" si="12"/>
        <v>240</v>
      </c>
      <c r="B257" s="691" t="s">
        <v>10466</v>
      </c>
      <c r="C257" s="691" t="s">
        <v>901</v>
      </c>
      <c r="D257" s="680" t="s">
        <v>9754</v>
      </c>
      <c r="E257" s="680" t="s">
        <v>9755</v>
      </c>
      <c r="F257" s="687" t="s">
        <v>10484</v>
      </c>
      <c r="G257" s="648" t="str">
        <f t="shared" si="10"/>
        <v>OK</v>
      </c>
      <c r="H257" s="83"/>
      <c r="I257" s="83"/>
      <c r="J257" s="83"/>
      <c r="K257" s="83" t="s">
        <v>10298</v>
      </c>
      <c r="L257" s="673"/>
      <c r="M257" s="673"/>
      <c r="N257" s="673"/>
      <c r="O257" s="673"/>
      <c r="P257" s="673"/>
      <c r="Q257" s="673"/>
      <c r="R257" s="674"/>
      <c r="S257" s="673"/>
      <c r="T257" s="673"/>
      <c r="U257" s="673"/>
      <c r="V257" s="673"/>
      <c r="W257" s="673"/>
      <c r="X257" s="83"/>
      <c r="Y257" s="83"/>
      <c r="Z257" s="83"/>
    </row>
    <row r="258" spans="1:26" ht="51" x14ac:dyDescent="0.25">
      <c r="A258" s="679">
        <f t="shared" si="12"/>
        <v>241</v>
      </c>
      <c r="B258" s="691" t="s">
        <v>10466</v>
      </c>
      <c r="C258" s="691" t="s">
        <v>902</v>
      </c>
      <c r="D258" s="680" t="s">
        <v>9754</v>
      </c>
      <c r="E258" s="680" t="s">
        <v>9755</v>
      </c>
      <c r="F258" s="687" t="s">
        <v>10485</v>
      </c>
      <c r="G258" s="648" t="str">
        <f t="shared" si="10"/>
        <v>OK</v>
      </c>
      <c r="H258" s="83"/>
      <c r="I258" s="83"/>
      <c r="J258" s="83"/>
      <c r="K258" s="83" t="s">
        <v>10461</v>
      </c>
      <c r="L258" s="673"/>
      <c r="M258" s="673"/>
      <c r="N258" s="673"/>
      <c r="O258" s="673"/>
      <c r="P258" s="673"/>
      <c r="Q258" s="673"/>
      <c r="R258" s="674"/>
      <c r="S258" s="673"/>
      <c r="T258" s="673"/>
      <c r="U258" s="673"/>
      <c r="V258" s="673"/>
      <c r="W258" s="673"/>
      <c r="X258" s="83"/>
      <c r="Y258" s="83"/>
      <c r="Z258" s="83"/>
    </row>
    <row r="259" spans="1:26" ht="25.5" x14ac:dyDescent="0.25">
      <c r="A259" s="705" t="s">
        <v>10486</v>
      </c>
      <c r="B259" s="676" t="s">
        <v>10487</v>
      </c>
      <c r="C259" s="717"/>
      <c r="D259" s="717"/>
      <c r="E259" s="717"/>
      <c r="F259" s="678"/>
      <c r="G259" s="677"/>
      <c r="H259" s="83"/>
      <c r="I259" s="83"/>
      <c r="J259" s="83"/>
      <c r="K259" s="83" t="s">
        <v>9749</v>
      </c>
      <c r="L259" s="673"/>
      <c r="M259" s="673"/>
      <c r="N259" s="673"/>
      <c r="O259" s="673"/>
      <c r="P259" s="673"/>
      <c r="Q259" s="673"/>
      <c r="R259" s="674"/>
      <c r="S259" s="673"/>
      <c r="T259" s="673"/>
      <c r="U259" s="673"/>
      <c r="V259" s="673"/>
      <c r="W259" s="673"/>
      <c r="X259" s="83"/>
      <c r="Y259" s="83"/>
      <c r="Z259" s="83"/>
    </row>
    <row r="260" spans="1:26" ht="51" x14ac:dyDescent="0.25">
      <c r="A260" s="726">
        <f>A258+1</f>
        <v>242</v>
      </c>
      <c r="B260" s="680" t="s">
        <v>10487</v>
      </c>
      <c r="C260" s="711" t="s">
        <v>904</v>
      </c>
      <c r="D260" s="680" t="s">
        <v>9754</v>
      </c>
      <c r="E260" s="680" t="s">
        <v>9755</v>
      </c>
      <c r="F260" s="687" t="s">
        <v>10488</v>
      </c>
      <c r="G260" s="648" t="str">
        <f t="shared" ref="G260:G294" si="13">IF(OR(E260="WA",E260="CU"),IF((LEN(F260)&lt;30),"Incomplete","OK"), IF(ISBLANK(E260),"Incomplete","OK"))</f>
        <v>OK</v>
      </c>
      <c r="H260" s="83"/>
      <c r="I260" s="83"/>
      <c r="J260" s="83"/>
      <c r="K260" s="83" t="s">
        <v>10298</v>
      </c>
      <c r="L260" s="673"/>
      <c r="M260" s="673"/>
      <c r="N260" s="673"/>
      <c r="O260" s="673"/>
      <c r="P260" s="673"/>
      <c r="Q260" s="673"/>
      <c r="R260" s="674"/>
      <c r="S260" s="673"/>
      <c r="T260" s="673"/>
      <c r="U260" s="673"/>
      <c r="V260" s="673"/>
      <c r="W260" s="673"/>
      <c r="X260" s="83"/>
      <c r="Y260" s="83"/>
      <c r="Z260" s="83"/>
    </row>
    <row r="261" spans="1:26" ht="229.5" x14ac:dyDescent="0.25">
      <c r="A261" s="727">
        <f>A260+1</f>
        <v>243</v>
      </c>
      <c r="B261" s="680" t="s">
        <v>10487</v>
      </c>
      <c r="C261" s="711" t="s">
        <v>905</v>
      </c>
      <c r="D261" s="680" t="s">
        <v>9754</v>
      </c>
      <c r="E261" s="680" t="s">
        <v>9755</v>
      </c>
      <c r="F261" s="687" t="s">
        <v>10489</v>
      </c>
      <c r="G261" s="648" t="str">
        <f t="shared" si="13"/>
        <v>OK</v>
      </c>
      <c r="H261" s="728" t="s">
        <v>10490</v>
      </c>
      <c r="I261" s="685" t="s">
        <v>10491</v>
      </c>
      <c r="J261" s="83"/>
      <c r="K261" s="83" t="s">
        <v>10298</v>
      </c>
      <c r="L261" s="673"/>
      <c r="M261" s="673"/>
      <c r="N261" s="673"/>
      <c r="O261" s="673"/>
      <c r="P261" s="673"/>
      <c r="Q261" s="673"/>
      <c r="R261" s="674"/>
      <c r="S261" s="673"/>
      <c r="T261" s="673"/>
      <c r="U261" s="673"/>
      <c r="V261" s="673"/>
      <c r="W261" s="673"/>
      <c r="X261" s="83"/>
      <c r="Y261" s="83"/>
      <c r="Z261" s="83"/>
    </row>
    <row r="262" spans="1:26" ht="216.75" x14ac:dyDescent="0.25">
      <c r="A262" s="727">
        <f t="shared" ref="A262:A263" si="14">A261+1</f>
        <v>244</v>
      </c>
      <c r="B262" s="680" t="s">
        <v>10487</v>
      </c>
      <c r="C262" s="711" t="s">
        <v>906</v>
      </c>
      <c r="D262" s="680" t="s">
        <v>9754</v>
      </c>
      <c r="E262" s="680" t="s">
        <v>9755</v>
      </c>
      <c r="F262" s="687" t="s">
        <v>10472</v>
      </c>
      <c r="G262" s="648" t="str">
        <f t="shared" si="13"/>
        <v>OK</v>
      </c>
      <c r="H262" s="83"/>
      <c r="I262" s="83"/>
      <c r="J262" s="83"/>
      <c r="K262" s="83" t="s">
        <v>10298</v>
      </c>
      <c r="L262" s="673"/>
      <c r="M262" s="673"/>
      <c r="N262" s="673"/>
      <c r="O262" s="673"/>
      <c r="P262" s="673"/>
      <c r="Q262" s="673"/>
      <c r="R262" s="674"/>
      <c r="S262" s="673"/>
      <c r="T262" s="673"/>
      <c r="U262" s="673"/>
      <c r="V262" s="673"/>
      <c r="W262" s="673"/>
      <c r="X262" s="83"/>
      <c r="Y262" s="83"/>
      <c r="Z262" s="83"/>
    </row>
    <row r="263" spans="1:26" ht="229.5" x14ac:dyDescent="0.25">
      <c r="A263" s="727">
        <f t="shared" si="14"/>
        <v>245</v>
      </c>
      <c r="B263" s="680" t="s">
        <v>10487</v>
      </c>
      <c r="C263" s="711" t="s">
        <v>907</v>
      </c>
      <c r="D263" s="680" t="s">
        <v>9754</v>
      </c>
      <c r="E263" s="680" t="s">
        <v>9755</v>
      </c>
      <c r="F263" s="687" t="s">
        <v>10492</v>
      </c>
      <c r="G263" s="648" t="str">
        <f t="shared" si="13"/>
        <v>OK</v>
      </c>
      <c r="H263" s="83"/>
      <c r="I263" s="83"/>
      <c r="J263" s="83"/>
      <c r="K263" s="83" t="s">
        <v>10298</v>
      </c>
      <c r="L263" s="673"/>
      <c r="M263" s="673"/>
      <c r="N263" s="673"/>
      <c r="O263" s="673"/>
      <c r="P263" s="673"/>
      <c r="Q263" s="673"/>
      <c r="R263" s="674"/>
      <c r="S263" s="673"/>
      <c r="T263" s="673"/>
      <c r="U263" s="673"/>
      <c r="V263" s="673"/>
      <c r="W263" s="673"/>
      <c r="X263" s="83"/>
      <c r="Y263" s="83"/>
      <c r="Z263" s="83"/>
    </row>
    <row r="264" spans="1:26" x14ac:dyDescent="0.25">
      <c r="A264" s="675" t="s">
        <v>10493</v>
      </c>
      <c r="B264" s="677" t="s">
        <v>10494</v>
      </c>
      <c r="C264" s="717"/>
      <c r="D264" s="717"/>
      <c r="E264" s="717"/>
      <c r="F264" s="678"/>
      <c r="G264" s="677"/>
      <c r="H264" s="83"/>
      <c r="I264" s="83"/>
      <c r="J264" s="83"/>
      <c r="K264" s="83" t="s">
        <v>9749</v>
      </c>
      <c r="L264" s="673"/>
      <c r="M264" s="673"/>
      <c r="N264" s="673"/>
      <c r="O264" s="673"/>
      <c r="P264" s="673"/>
      <c r="Q264" s="673"/>
      <c r="R264" s="674"/>
      <c r="S264" s="673"/>
      <c r="T264" s="673"/>
      <c r="U264" s="673"/>
      <c r="V264" s="673"/>
      <c r="W264" s="673"/>
      <c r="X264" s="83"/>
      <c r="Y264" s="83"/>
      <c r="Z264" s="83"/>
    </row>
    <row r="265" spans="1:26" ht="267.75" x14ac:dyDescent="0.25">
      <c r="A265" s="729">
        <f>A263+1</f>
        <v>246</v>
      </c>
      <c r="B265" s="730" t="s">
        <v>10494</v>
      </c>
      <c r="C265" s="691" t="s">
        <v>925</v>
      </c>
      <c r="D265" s="680" t="s">
        <v>9754</v>
      </c>
      <c r="E265" s="680" t="s">
        <v>9755</v>
      </c>
      <c r="F265" s="703" t="s">
        <v>10495</v>
      </c>
      <c r="G265" s="648" t="str">
        <f t="shared" si="13"/>
        <v>OK</v>
      </c>
      <c r="H265" s="83"/>
      <c r="I265" s="83"/>
      <c r="J265" s="83"/>
      <c r="K265" s="83" t="s">
        <v>10298</v>
      </c>
      <c r="L265" s="673"/>
      <c r="M265" s="673"/>
      <c r="N265" s="673"/>
      <c r="O265" s="673"/>
      <c r="P265" s="673"/>
      <c r="Q265" s="673"/>
      <c r="R265" s="674"/>
      <c r="S265" s="673"/>
      <c r="T265" s="673"/>
      <c r="U265" s="673"/>
      <c r="V265" s="673"/>
      <c r="W265" s="673"/>
      <c r="X265" s="83"/>
      <c r="Y265" s="83"/>
      <c r="Z265" s="83"/>
    </row>
    <row r="266" spans="1:26" ht="127.5" x14ac:dyDescent="0.25">
      <c r="A266" s="729">
        <f>A265+1</f>
        <v>247</v>
      </c>
      <c r="B266" s="730" t="s">
        <v>10494</v>
      </c>
      <c r="C266" s="691" t="s">
        <v>926</v>
      </c>
      <c r="D266" s="680" t="s">
        <v>9754</v>
      </c>
      <c r="E266" s="680" t="s">
        <v>9755</v>
      </c>
      <c r="F266" s="683" t="s">
        <v>10496</v>
      </c>
      <c r="G266" s="648" t="str">
        <f t="shared" si="13"/>
        <v>OK</v>
      </c>
      <c r="H266" s="83"/>
      <c r="I266" s="83"/>
      <c r="J266" s="83"/>
      <c r="K266" s="83" t="s">
        <v>10298</v>
      </c>
      <c r="L266" s="673"/>
      <c r="M266" s="673"/>
      <c r="N266" s="673"/>
      <c r="O266" s="673"/>
      <c r="P266" s="673"/>
      <c r="Q266" s="673"/>
      <c r="R266" s="674"/>
      <c r="S266" s="673"/>
      <c r="T266" s="673"/>
      <c r="U266" s="673"/>
      <c r="V266" s="673"/>
      <c r="W266" s="673"/>
      <c r="X266" s="83"/>
      <c r="Y266" s="83"/>
      <c r="Z266" s="83"/>
    </row>
    <row r="267" spans="1:26" ht="318.75" x14ac:dyDescent="0.25">
      <c r="A267" s="729">
        <f t="shared" ref="A267:A270" si="15">A266+1</f>
        <v>248</v>
      </c>
      <c r="B267" s="730" t="s">
        <v>10494</v>
      </c>
      <c r="C267" s="691" t="s">
        <v>927</v>
      </c>
      <c r="D267" s="680" t="s">
        <v>9754</v>
      </c>
      <c r="E267" s="680" t="s">
        <v>9755</v>
      </c>
      <c r="F267" s="683" t="s">
        <v>10497</v>
      </c>
      <c r="G267" s="648" t="str">
        <f t="shared" si="13"/>
        <v>OK</v>
      </c>
      <c r="H267" s="83"/>
      <c r="I267" s="83"/>
      <c r="J267" s="83"/>
      <c r="K267" s="83" t="s">
        <v>10298</v>
      </c>
      <c r="L267" s="673"/>
      <c r="M267" s="673"/>
      <c r="N267" s="673"/>
      <c r="O267" s="673"/>
      <c r="P267" s="673"/>
      <c r="Q267" s="673"/>
      <c r="R267" s="674"/>
      <c r="S267" s="673"/>
      <c r="T267" s="673"/>
      <c r="U267" s="673"/>
      <c r="V267" s="673"/>
      <c r="W267" s="673"/>
      <c r="X267" s="83"/>
      <c r="Y267" s="83"/>
      <c r="Z267" s="83"/>
    </row>
    <row r="268" spans="1:26" ht="331.5" x14ac:dyDescent="0.25">
      <c r="A268" s="729">
        <f t="shared" si="15"/>
        <v>249</v>
      </c>
      <c r="B268" s="730" t="s">
        <v>10494</v>
      </c>
      <c r="C268" s="691" t="s">
        <v>928</v>
      </c>
      <c r="D268" s="680" t="s">
        <v>9754</v>
      </c>
      <c r="E268" s="680" t="s">
        <v>9755</v>
      </c>
      <c r="F268" s="703" t="s">
        <v>10498</v>
      </c>
      <c r="G268" s="648" t="str">
        <f t="shared" si="13"/>
        <v>OK</v>
      </c>
      <c r="H268" s="684" t="s">
        <v>10499</v>
      </c>
      <c r="I268" s="685" t="s">
        <v>10500</v>
      </c>
      <c r="J268" s="83"/>
      <c r="K268" s="83" t="s">
        <v>10298</v>
      </c>
      <c r="L268" s="673"/>
      <c r="M268" s="673"/>
      <c r="N268" s="673"/>
      <c r="O268" s="673"/>
      <c r="P268" s="673"/>
      <c r="Q268" s="673"/>
      <c r="R268" s="674"/>
      <c r="S268" s="673"/>
      <c r="T268" s="673"/>
      <c r="U268" s="673"/>
      <c r="V268" s="673"/>
      <c r="W268" s="673"/>
      <c r="X268" s="83"/>
      <c r="Y268" s="83"/>
      <c r="Z268" s="83"/>
    </row>
    <row r="269" spans="1:26" ht="127.5" x14ac:dyDescent="0.25">
      <c r="A269" s="729">
        <f t="shared" si="15"/>
        <v>250</v>
      </c>
      <c r="B269" s="730" t="s">
        <v>10494</v>
      </c>
      <c r="C269" s="691" t="s">
        <v>10501</v>
      </c>
      <c r="D269" s="680" t="s">
        <v>9754</v>
      </c>
      <c r="E269" s="680" t="s">
        <v>9755</v>
      </c>
      <c r="F269" s="683" t="s">
        <v>10502</v>
      </c>
      <c r="G269" s="648" t="str">
        <f t="shared" si="13"/>
        <v>OK</v>
      </c>
      <c r="H269" s="83"/>
      <c r="I269" s="83"/>
      <c r="J269" s="83"/>
      <c r="K269" s="83" t="s">
        <v>10298</v>
      </c>
      <c r="L269" s="673"/>
      <c r="M269" s="673"/>
      <c r="N269" s="673"/>
      <c r="O269" s="673"/>
      <c r="P269" s="673"/>
      <c r="Q269" s="673"/>
      <c r="R269" s="674"/>
      <c r="S269" s="673"/>
      <c r="T269" s="673"/>
      <c r="U269" s="673"/>
      <c r="V269" s="673"/>
      <c r="W269" s="673"/>
      <c r="X269" s="83"/>
      <c r="Y269" s="83"/>
      <c r="Z269" s="83"/>
    </row>
    <row r="270" spans="1:26" ht="331.5" x14ac:dyDescent="0.25">
      <c r="A270" s="729">
        <f t="shared" si="15"/>
        <v>251</v>
      </c>
      <c r="B270" s="730" t="s">
        <v>10494</v>
      </c>
      <c r="C270" s="691" t="s">
        <v>10503</v>
      </c>
      <c r="D270" s="680" t="s">
        <v>9754</v>
      </c>
      <c r="E270" s="680" t="s">
        <v>9755</v>
      </c>
      <c r="F270" s="703" t="s">
        <v>10498</v>
      </c>
      <c r="G270" s="648" t="str">
        <f t="shared" si="13"/>
        <v>OK</v>
      </c>
      <c r="H270" s="83"/>
      <c r="I270" s="83"/>
      <c r="J270" s="83"/>
      <c r="K270" s="83" t="s">
        <v>10298</v>
      </c>
      <c r="L270" s="673"/>
      <c r="M270" s="673"/>
      <c r="N270" s="673"/>
      <c r="O270" s="673"/>
      <c r="P270" s="673"/>
      <c r="Q270" s="673"/>
      <c r="R270" s="674"/>
      <c r="S270" s="673"/>
      <c r="T270" s="673"/>
      <c r="U270" s="673"/>
      <c r="V270" s="673"/>
      <c r="W270" s="673"/>
      <c r="X270" s="83"/>
      <c r="Y270" s="83"/>
      <c r="Z270" s="83"/>
    </row>
    <row r="271" spans="1:26" x14ac:dyDescent="0.25">
      <c r="A271" s="675" t="s">
        <v>10504</v>
      </c>
      <c r="B271" s="676" t="s">
        <v>10505</v>
      </c>
      <c r="C271" s="676"/>
      <c r="D271" s="676"/>
      <c r="E271" s="676"/>
      <c r="F271" s="678"/>
      <c r="G271" s="677"/>
      <c r="H271" s="83"/>
      <c r="I271" s="83"/>
      <c r="J271" s="83"/>
      <c r="K271" s="83" t="s">
        <v>9749</v>
      </c>
      <c r="L271" s="673"/>
      <c r="M271" s="673"/>
      <c r="N271" s="673"/>
      <c r="O271" s="673"/>
      <c r="P271" s="673"/>
      <c r="Q271" s="673"/>
      <c r="R271" s="674"/>
      <c r="S271" s="673"/>
      <c r="T271" s="673"/>
      <c r="U271" s="673"/>
      <c r="V271" s="673"/>
      <c r="W271" s="673"/>
      <c r="X271" s="83"/>
      <c r="Y271" s="83"/>
      <c r="Z271" s="83"/>
    </row>
    <row r="272" spans="1:26" s="11" customFormat="1" ht="63.75" x14ac:dyDescent="0.25">
      <c r="A272" s="727">
        <f>A270+1</f>
        <v>252</v>
      </c>
      <c r="B272" s="680" t="s">
        <v>10506</v>
      </c>
      <c r="C272" s="711" t="s">
        <v>10507</v>
      </c>
      <c r="D272" s="680" t="s">
        <v>9754</v>
      </c>
      <c r="E272" s="680" t="s">
        <v>9755</v>
      </c>
      <c r="F272" s="687" t="s">
        <v>10508</v>
      </c>
      <c r="G272" s="680" t="str">
        <f t="shared" si="13"/>
        <v>OK</v>
      </c>
      <c r="H272" s="286"/>
      <c r="I272" s="286"/>
      <c r="J272" s="286"/>
      <c r="K272" s="286" t="s">
        <v>10461</v>
      </c>
      <c r="L272" s="287"/>
      <c r="M272" s="287"/>
      <c r="N272" s="287"/>
      <c r="O272" s="287"/>
      <c r="P272" s="287"/>
      <c r="Q272" s="287"/>
      <c r="R272" s="312"/>
      <c r="S272" s="287"/>
      <c r="T272" s="287"/>
      <c r="U272" s="287"/>
      <c r="V272" s="287"/>
      <c r="W272" s="287"/>
      <c r="X272" s="286"/>
      <c r="Y272" s="286"/>
      <c r="Z272" s="286"/>
    </row>
    <row r="273" spans="1:26" s="11" customFormat="1" ht="38.25" x14ac:dyDescent="0.25">
      <c r="A273" s="731">
        <f>A272+1</f>
        <v>253</v>
      </c>
      <c r="B273" s="680" t="s">
        <v>10509</v>
      </c>
      <c r="C273" s="680" t="s">
        <v>10510</v>
      </c>
      <c r="D273" s="680" t="s">
        <v>9754</v>
      </c>
      <c r="E273" s="680" t="s">
        <v>9755</v>
      </c>
      <c r="F273" s="687" t="s">
        <v>10508</v>
      </c>
      <c r="G273" s="680" t="str">
        <f t="shared" si="13"/>
        <v>OK</v>
      </c>
      <c r="H273" s="286"/>
      <c r="I273" s="286"/>
      <c r="J273" s="286"/>
      <c r="K273" s="286" t="s">
        <v>10461</v>
      </c>
      <c r="L273" s="287"/>
      <c r="M273" s="287"/>
      <c r="N273" s="287"/>
      <c r="O273" s="287"/>
      <c r="P273" s="287"/>
      <c r="Q273" s="287"/>
      <c r="R273" s="312"/>
      <c r="S273" s="287"/>
      <c r="T273" s="287"/>
      <c r="U273" s="287"/>
      <c r="V273" s="287"/>
      <c r="W273" s="287"/>
      <c r="X273" s="286"/>
      <c r="Y273" s="286"/>
      <c r="Z273" s="286"/>
    </row>
    <row r="274" spans="1:26" s="11" customFormat="1" ht="51" x14ac:dyDescent="0.25">
      <c r="A274" s="731">
        <f t="shared" ref="A274:A279" si="16">A273+1</f>
        <v>254</v>
      </c>
      <c r="B274" s="680" t="s">
        <v>10506</v>
      </c>
      <c r="C274" s="711" t="s">
        <v>10511</v>
      </c>
      <c r="D274" s="680" t="s">
        <v>9754</v>
      </c>
      <c r="E274" s="680" t="s">
        <v>9755</v>
      </c>
      <c r="F274" s="687" t="s">
        <v>10508</v>
      </c>
      <c r="G274" s="680" t="str">
        <f t="shared" si="13"/>
        <v>OK</v>
      </c>
      <c r="H274" s="286"/>
      <c r="I274" s="286"/>
      <c r="J274" s="286"/>
      <c r="K274" s="286" t="s">
        <v>10461</v>
      </c>
      <c r="L274" s="287"/>
      <c r="M274" s="287"/>
      <c r="N274" s="287"/>
      <c r="O274" s="287"/>
      <c r="P274" s="287"/>
      <c r="Q274" s="287"/>
      <c r="R274" s="312"/>
      <c r="S274" s="287"/>
      <c r="T274" s="287"/>
      <c r="U274" s="287"/>
      <c r="V274" s="287"/>
      <c r="W274" s="287"/>
      <c r="X274" s="286"/>
      <c r="Y274" s="286"/>
      <c r="Z274" s="286"/>
    </row>
    <row r="275" spans="1:26" s="11" customFormat="1" ht="51" x14ac:dyDescent="0.25">
      <c r="A275" s="731">
        <f t="shared" si="16"/>
        <v>255</v>
      </c>
      <c r="B275" s="680" t="s">
        <v>10506</v>
      </c>
      <c r="C275" s="711" t="s">
        <v>10512</v>
      </c>
      <c r="D275" s="680" t="s">
        <v>9754</v>
      </c>
      <c r="E275" s="680" t="s">
        <v>9755</v>
      </c>
      <c r="F275" s="687" t="s">
        <v>10508</v>
      </c>
      <c r="G275" s="680" t="str">
        <f t="shared" si="13"/>
        <v>OK</v>
      </c>
      <c r="H275" s="286"/>
      <c r="I275" s="286"/>
      <c r="J275" s="286"/>
      <c r="K275" s="286" t="s">
        <v>10461</v>
      </c>
      <c r="L275" s="287"/>
      <c r="M275" s="287"/>
      <c r="N275" s="287"/>
      <c r="O275" s="287"/>
      <c r="P275" s="287"/>
      <c r="Q275" s="287"/>
      <c r="R275" s="312"/>
      <c r="S275" s="287"/>
      <c r="T275" s="287"/>
      <c r="U275" s="287"/>
      <c r="V275" s="287"/>
      <c r="W275" s="287"/>
      <c r="X275" s="286"/>
      <c r="Y275" s="286"/>
      <c r="Z275" s="286"/>
    </row>
    <row r="276" spans="1:26" s="11" customFormat="1" ht="51" x14ac:dyDescent="0.25">
      <c r="A276" s="731">
        <f t="shared" si="16"/>
        <v>256</v>
      </c>
      <c r="B276" s="731" t="s">
        <v>10513</v>
      </c>
      <c r="C276" s="731" t="s">
        <v>10514</v>
      </c>
      <c r="D276" s="680" t="s">
        <v>9754</v>
      </c>
      <c r="E276" s="680" t="s">
        <v>9755</v>
      </c>
      <c r="F276" s="687" t="s">
        <v>10508</v>
      </c>
      <c r="G276" s="680" t="str">
        <f t="shared" si="13"/>
        <v>OK</v>
      </c>
      <c r="H276" s="286"/>
      <c r="I276" s="286"/>
      <c r="J276" s="286"/>
      <c r="K276" s="286" t="s">
        <v>10461</v>
      </c>
      <c r="L276" s="287"/>
      <c r="M276" s="287"/>
      <c r="N276" s="287"/>
      <c r="O276" s="287"/>
      <c r="P276" s="287"/>
      <c r="Q276" s="287"/>
      <c r="R276" s="312"/>
      <c r="S276" s="287"/>
      <c r="T276" s="287"/>
      <c r="U276" s="287"/>
      <c r="V276" s="287"/>
      <c r="W276" s="287"/>
      <c r="X276" s="286"/>
      <c r="Y276" s="286"/>
      <c r="Z276" s="286"/>
    </row>
    <row r="277" spans="1:26" s="11" customFormat="1" ht="38.25" x14ac:dyDescent="0.25">
      <c r="A277" s="680">
        <f t="shared" si="16"/>
        <v>257</v>
      </c>
      <c r="B277" s="680" t="s">
        <v>10513</v>
      </c>
      <c r="C277" s="680" t="s">
        <v>10515</v>
      </c>
      <c r="D277" s="680" t="s">
        <v>9754</v>
      </c>
      <c r="E277" s="680" t="s">
        <v>9755</v>
      </c>
      <c r="F277" s="687" t="s">
        <v>10508</v>
      </c>
      <c r="G277" s="680" t="str">
        <f t="shared" si="13"/>
        <v>OK</v>
      </c>
      <c r="H277" s="286"/>
      <c r="I277" s="286"/>
      <c r="J277" s="286"/>
      <c r="K277" s="286" t="s">
        <v>10461</v>
      </c>
      <c r="L277" s="287"/>
      <c r="M277" s="287"/>
      <c r="N277" s="287"/>
      <c r="O277" s="287"/>
      <c r="P277" s="287"/>
      <c r="Q277" s="287"/>
      <c r="R277" s="312"/>
      <c r="S277" s="287"/>
      <c r="T277" s="287"/>
      <c r="U277" s="287"/>
      <c r="V277" s="287"/>
      <c r="W277" s="287"/>
      <c r="X277" s="286"/>
      <c r="Y277" s="286"/>
      <c r="Z277" s="286"/>
    </row>
    <row r="278" spans="1:26" s="11" customFormat="1" ht="51" x14ac:dyDescent="0.25">
      <c r="A278" s="680">
        <f t="shared" si="16"/>
        <v>258</v>
      </c>
      <c r="B278" s="680" t="s">
        <v>10513</v>
      </c>
      <c r="C278" s="711" t="s">
        <v>10511</v>
      </c>
      <c r="D278" s="680" t="s">
        <v>9754</v>
      </c>
      <c r="E278" s="680" t="s">
        <v>9755</v>
      </c>
      <c r="F278" s="687" t="s">
        <v>10508</v>
      </c>
      <c r="G278" s="680" t="str">
        <f t="shared" si="13"/>
        <v>OK</v>
      </c>
      <c r="H278" s="286"/>
      <c r="I278" s="286"/>
      <c r="J278" s="286"/>
      <c r="K278" s="286" t="s">
        <v>10461</v>
      </c>
      <c r="L278" s="287"/>
      <c r="M278" s="287"/>
      <c r="N278" s="287"/>
      <c r="O278" s="287"/>
      <c r="P278" s="287"/>
      <c r="Q278" s="287"/>
      <c r="R278" s="312"/>
      <c r="S278" s="287"/>
      <c r="T278" s="287"/>
      <c r="U278" s="287"/>
      <c r="V278" s="287"/>
      <c r="W278" s="287"/>
      <c r="X278" s="286"/>
      <c r="Y278" s="286"/>
      <c r="Z278" s="286"/>
    </row>
    <row r="279" spans="1:26" s="11" customFormat="1" ht="51" x14ac:dyDescent="0.25">
      <c r="A279" s="680">
        <f t="shared" si="16"/>
        <v>259</v>
      </c>
      <c r="B279" s="680" t="s">
        <v>10513</v>
      </c>
      <c r="C279" s="711" t="s">
        <v>10512</v>
      </c>
      <c r="D279" s="680" t="s">
        <v>9754</v>
      </c>
      <c r="E279" s="680" t="s">
        <v>9755</v>
      </c>
      <c r="F279" s="687" t="s">
        <v>10508</v>
      </c>
      <c r="G279" s="680" t="str">
        <f t="shared" si="13"/>
        <v>OK</v>
      </c>
      <c r="H279" s="286"/>
      <c r="I279" s="286"/>
      <c r="J279" s="286"/>
      <c r="K279" s="286" t="s">
        <v>10461</v>
      </c>
      <c r="L279" s="287"/>
      <c r="M279" s="287"/>
      <c r="N279" s="287"/>
      <c r="O279" s="287"/>
      <c r="P279" s="287"/>
      <c r="Q279" s="287"/>
      <c r="R279" s="312"/>
      <c r="S279" s="287"/>
      <c r="T279" s="287"/>
      <c r="U279" s="287"/>
      <c r="V279" s="287"/>
      <c r="W279" s="287"/>
      <c r="X279" s="286"/>
      <c r="Y279" s="286"/>
      <c r="Z279" s="286"/>
    </row>
    <row r="280" spans="1:26" ht="38.25" x14ac:dyDescent="0.25">
      <c r="A280" s="732" t="s">
        <v>10516</v>
      </c>
      <c r="B280" s="671" t="s">
        <v>10517</v>
      </c>
      <c r="C280" s="733"/>
      <c r="D280" s="716"/>
      <c r="E280" s="716"/>
      <c r="F280" s="734"/>
      <c r="G280" s="671"/>
      <c r="H280" s="83"/>
      <c r="I280" s="83"/>
      <c r="J280" s="83"/>
      <c r="K280" s="83" t="s">
        <v>9749</v>
      </c>
      <c r="L280" s="673"/>
      <c r="M280" s="673"/>
      <c r="N280" s="673"/>
      <c r="O280" s="673"/>
      <c r="P280" s="673"/>
      <c r="Q280" s="673"/>
      <c r="R280" s="674"/>
      <c r="S280" s="673"/>
      <c r="T280" s="673"/>
      <c r="U280" s="673"/>
      <c r="V280" s="673"/>
      <c r="W280" s="673"/>
      <c r="X280" s="83"/>
      <c r="Y280" s="83"/>
      <c r="Z280" s="83"/>
    </row>
    <row r="281" spans="1:26" x14ac:dyDescent="0.25">
      <c r="A281" s="675" t="s">
        <v>3392</v>
      </c>
      <c r="B281" s="677" t="s">
        <v>10518</v>
      </c>
      <c r="C281" s="676"/>
      <c r="D281" s="677"/>
      <c r="E281" s="677"/>
      <c r="F281" s="678"/>
      <c r="G281" s="677"/>
      <c r="H281" s="83"/>
      <c r="I281" s="83"/>
      <c r="J281" s="83"/>
      <c r="K281" s="83" t="s">
        <v>9749</v>
      </c>
      <c r="L281" s="673"/>
      <c r="M281" s="673"/>
      <c r="N281" s="673"/>
      <c r="O281" s="673"/>
      <c r="P281" s="673"/>
      <c r="Q281" s="673"/>
      <c r="R281" s="674"/>
      <c r="S281" s="673"/>
      <c r="T281" s="673"/>
      <c r="U281" s="673"/>
      <c r="V281" s="673"/>
      <c r="W281" s="673"/>
      <c r="X281" s="83"/>
      <c r="Y281" s="83"/>
      <c r="Z281" s="83"/>
    </row>
    <row r="282" spans="1:26" ht="45" x14ac:dyDescent="0.25">
      <c r="A282" s="679">
        <f>A279+1</f>
        <v>260</v>
      </c>
      <c r="B282" s="730" t="s">
        <v>10518</v>
      </c>
      <c r="C282" s="711" t="s">
        <v>10519</v>
      </c>
      <c r="D282" s="680" t="s">
        <v>9754</v>
      </c>
      <c r="E282" s="681" t="s">
        <v>9755</v>
      </c>
      <c r="F282" s="683" t="s">
        <v>10520</v>
      </c>
      <c r="G282" s="648" t="str">
        <f t="shared" si="13"/>
        <v>OK</v>
      </c>
      <c r="H282" s="83"/>
      <c r="I282" s="83"/>
      <c r="J282" s="83"/>
      <c r="K282" s="83" t="s">
        <v>93</v>
      </c>
      <c r="L282" s="673"/>
      <c r="M282" s="673"/>
      <c r="N282" s="673"/>
      <c r="O282" s="673"/>
      <c r="P282" s="673"/>
      <c r="Q282" s="673"/>
      <c r="R282" s="674"/>
      <c r="S282" s="673"/>
      <c r="T282" s="673"/>
      <c r="U282" s="673"/>
      <c r="V282" s="673"/>
      <c r="W282" s="673" t="s">
        <v>10521</v>
      </c>
      <c r="X282" s="83"/>
      <c r="Y282" s="83"/>
      <c r="Z282" s="83"/>
    </row>
    <row r="283" spans="1:26" x14ac:dyDescent="0.25">
      <c r="A283" s="735" t="s">
        <v>10522</v>
      </c>
      <c r="B283" s="677" t="s">
        <v>10523</v>
      </c>
      <c r="C283" s="676"/>
      <c r="D283" s="677"/>
      <c r="E283" s="677"/>
      <c r="F283" s="678"/>
      <c r="G283" s="677"/>
      <c r="H283" s="83"/>
      <c r="I283" s="83"/>
      <c r="J283" s="83"/>
      <c r="K283" s="83" t="s">
        <v>9749</v>
      </c>
      <c r="L283" s="673"/>
      <c r="M283" s="673"/>
      <c r="N283" s="673"/>
      <c r="O283" s="673"/>
      <c r="P283" s="673"/>
      <c r="Q283" s="673"/>
      <c r="R283" s="674"/>
      <c r="S283" s="673"/>
      <c r="T283" s="673"/>
      <c r="U283" s="673"/>
      <c r="V283" s="673"/>
      <c r="W283" s="673"/>
      <c r="X283" s="83"/>
      <c r="Y283" s="83"/>
      <c r="Z283" s="83"/>
    </row>
    <row r="284" spans="1:26" ht="38.25" x14ac:dyDescent="0.25">
      <c r="A284" s="729">
        <f>A282+1</f>
        <v>261</v>
      </c>
      <c r="B284" s="730" t="s">
        <v>10523</v>
      </c>
      <c r="C284" s="711" t="s">
        <v>10524</v>
      </c>
      <c r="D284" s="681" t="s">
        <v>9754</v>
      </c>
      <c r="E284" s="681" t="s">
        <v>9755</v>
      </c>
      <c r="F284" s="683" t="s">
        <v>10520</v>
      </c>
      <c r="G284" s="648" t="str">
        <f t="shared" si="13"/>
        <v>OK</v>
      </c>
      <c r="H284" s="83"/>
      <c r="I284" s="83"/>
      <c r="J284" s="83"/>
      <c r="K284" s="83" t="s">
        <v>10461</v>
      </c>
      <c r="L284" s="673"/>
      <c r="M284" s="673"/>
      <c r="N284" s="673"/>
      <c r="O284" s="673"/>
      <c r="P284" s="673"/>
      <c r="Q284" s="673"/>
      <c r="R284" s="674"/>
      <c r="S284" s="673"/>
      <c r="T284" s="673"/>
      <c r="U284" s="673"/>
      <c r="V284" s="673"/>
      <c r="W284" s="673"/>
      <c r="X284" s="83"/>
      <c r="Y284" s="83"/>
      <c r="Z284" s="83"/>
    </row>
    <row r="285" spans="1:26" ht="38.25" x14ac:dyDescent="0.25">
      <c r="A285" s="729">
        <f>A284+1</f>
        <v>262</v>
      </c>
      <c r="B285" s="730" t="s">
        <v>10523</v>
      </c>
      <c r="C285" s="711" t="s">
        <v>10525</v>
      </c>
      <c r="D285" s="681" t="s">
        <v>9754</v>
      </c>
      <c r="E285" s="681" t="s">
        <v>9755</v>
      </c>
      <c r="F285" s="683" t="s">
        <v>10520</v>
      </c>
      <c r="G285" s="648" t="str">
        <f t="shared" si="13"/>
        <v>OK</v>
      </c>
      <c r="H285" s="83"/>
      <c r="I285" s="83"/>
      <c r="J285" s="83"/>
      <c r="K285" s="83" t="s">
        <v>10461</v>
      </c>
      <c r="L285" s="673"/>
      <c r="M285" s="673"/>
      <c r="N285" s="673"/>
      <c r="O285" s="673"/>
      <c r="P285" s="673"/>
      <c r="Q285" s="673"/>
      <c r="R285" s="674"/>
      <c r="S285" s="673"/>
      <c r="T285" s="673"/>
      <c r="U285" s="673"/>
      <c r="V285" s="673"/>
      <c r="W285" s="673"/>
      <c r="X285" s="83"/>
      <c r="Y285" s="83"/>
      <c r="Z285" s="83"/>
    </row>
    <row r="286" spans="1:26" ht="38.25" x14ac:dyDescent="0.25">
      <c r="A286" s="729">
        <f t="shared" ref="A286:A294" si="17">A285+1</f>
        <v>263</v>
      </c>
      <c r="B286" s="730" t="s">
        <v>10523</v>
      </c>
      <c r="C286" s="711" t="s">
        <v>10526</v>
      </c>
      <c r="D286" s="681" t="s">
        <v>9754</v>
      </c>
      <c r="E286" s="681" t="s">
        <v>9755</v>
      </c>
      <c r="F286" s="683" t="s">
        <v>10520</v>
      </c>
      <c r="G286" s="648" t="str">
        <f t="shared" si="13"/>
        <v>OK</v>
      </c>
      <c r="H286" s="83"/>
      <c r="I286" s="83"/>
      <c r="J286" s="83"/>
      <c r="K286" s="83" t="s">
        <v>10461</v>
      </c>
      <c r="L286" s="673"/>
      <c r="M286" s="673"/>
      <c r="N286" s="673"/>
      <c r="O286" s="673"/>
      <c r="P286" s="673"/>
      <c r="Q286" s="673"/>
      <c r="R286" s="674"/>
      <c r="S286" s="673"/>
      <c r="T286" s="673"/>
      <c r="U286" s="673"/>
      <c r="V286" s="673"/>
      <c r="W286" s="673"/>
      <c r="X286" s="83"/>
      <c r="Y286" s="83"/>
      <c r="Z286" s="83"/>
    </row>
    <row r="287" spans="1:26" ht="127.5" x14ac:dyDescent="0.25">
      <c r="A287" s="729">
        <f t="shared" si="17"/>
        <v>264</v>
      </c>
      <c r="B287" s="730" t="s">
        <v>10523</v>
      </c>
      <c r="C287" s="711" t="s">
        <v>10527</v>
      </c>
      <c r="D287" s="681" t="s">
        <v>9754</v>
      </c>
      <c r="E287" s="681" t="s">
        <v>9755</v>
      </c>
      <c r="F287" s="683" t="s">
        <v>10520</v>
      </c>
      <c r="G287" s="648" t="str">
        <f t="shared" si="13"/>
        <v>OK</v>
      </c>
      <c r="H287" s="83"/>
      <c r="I287" s="83"/>
      <c r="J287" s="83"/>
      <c r="K287" s="83" t="s">
        <v>10461</v>
      </c>
      <c r="L287" s="673"/>
      <c r="M287" s="673"/>
      <c r="N287" s="673"/>
      <c r="O287" s="673"/>
      <c r="P287" s="673"/>
      <c r="Q287" s="673"/>
      <c r="R287" s="674"/>
      <c r="S287" s="673"/>
      <c r="T287" s="673"/>
      <c r="U287" s="673"/>
      <c r="V287" s="673"/>
      <c r="W287" s="673"/>
      <c r="X287" s="83"/>
      <c r="Y287" s="83"/>
      <c r="Z287" s="83"/>
    </row>
    <row r="288" spans="1:26" ht="38.25" x14ac:dyDescent="0.25">
      <c r="A288" s="729">
        <f t="shared" si="17"/>
        <v>265</v>
      </c>
      <c r="B288" s="730" t="s">
        <v>10523</v>
      </c>
      <c r="C288" s="711" t="s">
        <v>10528</v>
      </c>
      <c r="D288" s="681" t="s">
        <v>9754</v>
      </c>
      <c r="E288" s="681" t="s">
        <v>9755</v>
      </c>
      <c r="F288" s="683" t="s">
        <v>10520</v>
      </c>
      <c r="G288" s="648" t="str">
        <f t="shared" si="13"/>
        <v>OK</v>
      </c>
      <c r="H288" s="83"/>
      <c r="I288" s="83"/>
      <c r="J288" s="83"/>
      <c r="K288" s="83" t="s">
        <v>10461</v>
      </c>
      <c r="L288" s="673"/>
      <c r="M288" s="673"/>
      <c r="N288" s="673"/>
      <c r="O288" s="673"/>
      <c r="P288" s="673"/>
      <c r="Q288" s="673"/>
      <c r="R288" s="674"/>
      <c r="S288" s="673"/>
      <c r="T288" s="673"/>
      <c r="U288" s="673"/>
      <c r="V288" s="673"/>
      <c r="W288" s="673"/>
      <c r="X288" s="83"/>
      <c r="Y288" s="83"/>
      <c r="Z288" s="83"/>
    </row>
    <row r="289" spans="1:26" ht="38.25" x14ac:dyDescent="0.25">
      <c r="A289" s="729">
        <f t="shared" si="17"/>
        <v>266</v>
      </c>
      <c r="B289" s="730" t="s">
        <v>10523</v>
      </c>
      <c r="C289" s="711" t="s">
        <v>10529</v>
      </c>
      <c r="D289" s="681" t="s">
        <v>9754</v>
      </c>
      <c r="E289" s="681" t="s">
        <v>9755</v>
      </c>
      <c r="F289" s="683" t="s">
        <v>10530</v>
      </c>
      <c r="G289" s="648" t="str">
        <f t="shared" si="13"/>
        <v>OK</v>
      </c>
      <c r="H289" s="83"/>
      <c r="I289" s="83"/>
      <c r="J289" s="83"/>
      <c r="K289" s="83" t="s">
        <v>10461</v>
      </c>
      <c r="L289" s="673"/>
      <c r="M289" s="673"/>
      <c r="N289" s="673"/>
      <c r="O289" s="673"/>
      <c r="P289" s="673"/>
      <c r="Q289" s="673"/>
      <c r="R289" s="674"/>
      <c r="S289" s="673"/>
      <c r="T289" s="673"/>
      <c r="U289" s="673"/>
      <c r="V289" s="673"/>
      <c r="W289" s="673"/>
      <c r="X289" s="83"/>
      <c r="Y289" s="83"/>
      <c r="Z289" s="83"/>
    </row>
    <row r="290" spans="1:26" ht="76.5" x14ac:dyDescent="0.25">
      <c r="A290" s="729">
        <f t="shared" si="17"/>
        <v>267</v>
      </c>
      <c r="B290" s="730" t="s">
        <v>10523</v>
      </c>
      <c r="C290" s="711" t="s">
        <v>10531</v>
      </c>
      <c r="D290" s="681" t="s">
        <v>9754</v>
      </c>
      <c r="E290" s="681" t="s">
        <v>9755</v>
      </c>
      <c r="F290" s="683" t="s">
        <v>10532</v>
      </c>
      <c r="G290" s="648" t="str">
        <f t="shared" si="13"/>
        <v>OK</v>
      </c>
      <c r="H290" s="83"/>
      <c r="I290" s="83"/>
      <c r="J290" s="83"/>
      <c r="K290" s="83" t="s">
        <v>10461</v>
      </c>
      <c r="L290" s="673"/>
      <c r="M290" s="673"/>
      <c r="N290" s="673"/>
      <c r="O290" s="673"/>
      <c r="P290" s="673"/>
      <c r="Q290" s="673"/>
      <c r="R290" s="674"/>
      <c r="S290" s="673"/>
      <c r="T290" s="673"/>
      <c r="U290" s="673"/>
      <c r="V290" s="673"/>
      <c r="W290" s="673"/>
      <c r="X290" s="83"/>
      <c r="Y290" s="83"/>
      <c r="Z290" s="83"/>
    </row>
    <row r="291" spans="1:26" ht="51" x14ac:dyDescent="0.25">
      <c r="A291" s="729">
        <f t="shared" si="17"/>
        <v>268</v>
      </c>
      <c r="B291" s="730" t="s">
        <v>10523</v>
      </c>
      <c r="C291" s="711" t="s">
        <v>10533</v>
      </c>
      <c r="D291" s="681" t="s">
        <v>9754</v>
      </c>
      <c r="E291" s="681" t="s">
        <v>9755</v>
      </c>
      <c r="F291" s="683" t="s">
        <v>10520</v>
      </c>
      <c r="G291" s="648" t="str">
        <f t="shared" si="13"/>
        <v>OK</v>
      </c>
      <c r="H291" s="83"/>
      <c r="I291" s="83"/>
      <c r="J291" s="83"/>
      <c r="K291" s="83" t="s">
        <v>10461</v>
      </c>
      <c r="L291" s="673"/>
      <c r="M291" s="673"/>
      <c r="N291" s="673"/>
      <c r="O291" s="673"/>
      <c r="P291" s="673"/>
      <c r="Q291" s="673"/>
      <c r="R291" s="674"/>
      <c r="S291" s="673"/>
      <c r="T291" s="673"/>
      <c r="U291" s="673"/>
      <c r="V291" s="673"/>
      <c r="W291" s="673"/>
      <c r="X291" s="83"/>
      <c r="Y291" s="83"/>
      <c r="Z291" s="83"/>
    </row>
    <row r="292" spans="1:26" ht="38.25" x14ac:dyDescent="0.25">
      <c r="A292" s="729">
        <f t="shared" si="17"/>
        <v>269</v>
      </c>
      <c r="B292" s="730" t="s">
        <v>10523</v>
      </c>
      <c r="C292" s="711" t="s">
        <v>10534</v>
      </c>
      <c r="D292" s="681" t="s">
        <v>9754</v>
      </c>
      <c r="E292" s="681" t="s">
        <v>9755</v>
      </c>
      <c r="F292" s="683" t="s">
        <v>10535</v>
      </c>
      <c r="G292" s="648" t="str">
        <f t="shared" si="13"/>
        <v>OK</v>
      </c>
      <c r="H292" s="83"/>
      <c r="I292" s="83"/>
      <c r="J292" s="83"/>
      <c r="K292" s="83" t="s">
        <v>10461</v>
      </c>
      <c r="L292" s="673"/>
      <c r="M292" s="673"/>
      <c r="N292" s="673"/>
      <c r="O292" s="673"/>
      <c r="P292" s="673"/>
      <c r="Q292" s="673"/>
      <c r="R292" s="674"/>
      <c r="S292" s="673"/>
      <c r="T292" s="673"/>
      <c r="U292" s="673"/>
      <c r="V292" s="673"/>
      <c r="W292" s="673"/>
      <c r="X292" s="83"/>
      <c r="Y292" s="83"/>
      <c r="Z292" s="83"/>
    </row>
    <row r="293" spans="1:26" ht="38.25" x14ac:dyDescent="0.25">
      <c r="A293" s="729">
        <f t="shared" si="17"/>
        <v>270</v>
      </c>
      <c r="B293" s="730" t="s">
        <v>10523</v>
      </c>
      <c r="C293" s="711" t="s">
        <v>10536</v>
      </c>
      <c r="D293" s="681" t="s">
        <v>9754</v>
      </c>
      <c r="E293" s="681" t="s">
        <v>9755</v>
      </c>
      <c r="F293" s="683" t="s">
        <v>10535</v>
      </c>
      <c r="G293" s="648" t="str">
        <f t="shared" si="13"/>
        <v>OK</v>
      </c>
      <c r="H293" s="83"/>
      <c r="I293" s="83"/>
      <c r="J293" s="83"/>
      <c r="K293" s="83" t="s">
        <v>10461</v>
      </c>
      <c r="L293" s="673"/>
      <c r="M293" s="673"/>
      <c r="N293" s="673"/>
      <c r="O293" s="673"/>
      <c r="P293" s="673"/>
      <c r="Q293" s="673"/>
      <c r="R293" s="674"/>
      <c r="S293" s="673"/>
      <c r="T293" s="673"/>
      <c r="U293" s="673"/>
      <c r="V293" s="673"/>
      <c r="W293" s="673"/>
      <c r="X293" s="83"/>
      <c r="Y293" s="83"/>
      <c r="Z293" s="83"/>
    </row>
    <row r="294" spans="1:26" ht="60" x14ac:dyDescent="0.25">
      <c r="A294" s="729">
        <f t="shared" si="17"/>
        <v>271</v>
      </c>
      <c r="B294" s="730" t="s">
        <v>10523</v>
      </c>
      <c r="C294" s="711" t="s">
        <v>10537</v>
      </c>
      <c r="D294" s="681" t="s">
        <v>9754</v>
      </c>
      <c r="E294" s="681" t="s">
        <v>9755</v>
      </c>
      <c r="F294" s="683" t="s">
        <v>10538</v>
      </c>
      <c r="G294" s="648" t="str">
        <f t="shared" si="13"/>
        <v>OK</v>
      </c>
      <c r="H294" s="684" t="s">
        <v>10539</v>
      </c>
      <c r="I294" s="685" t="s">
        <v>10540</v>
      </c>
      <c r="J294" s="83"/>
      <c r="K294" s="83" t="s">
        <v>10461</v>
      </c>
      <c r="L294" s="673"/>
      <c r="M294" s="673"/>
      <c r="N294" s="673"/>
      <c r="O294" s="673"/>
      <c r="P294" s="673"/>
      <c r="Q294" s="673"/>
      <c r="R294" s="674"/>
      <c r="S294" s="673"/>
      <c r="T294" s="673"/>
      <c r="U294" s="673"/>
      <c r="V294" s="673"/>
      <c r="W294" s="673"/>
      <c r="X294" s="83"/>
      <c r="Y294" s="83"/>
      <c r="Z294" s="83"/>
    </row>
    <row r="295" spans="1:26" x14ac:dyDescent="0.25">
      <c r="D295" s="82"/>
    </row>
    <row r="296" spans="1:26" x14ac:dyDescent="0.25">
      <c r="D296" s="82"/>
    </row>
    <row r="297" spans="1:26" x14ac:dyDescent="0.25">
      <c r="D297" s="82"/>
    </row>
    <row r="298" spans="1:26" x14ac:dyDescent="0.25">
      <c r="D298" s="82"/>
    </row>
    <row r="299" spans="1:26" x14ac:dyDescent="0.25">
      <c r="D299" s="82"/>
    </row>
    <row r="300" spans="1:26" x14ac:dyDescent="0.25">
      <c r="D300" s="82"/>
    </row>
    <row r="301" spans="1:26" x14ac:dyDescent="0.25">
      <c r="D301" s="82"/>
    </row>
    <row r="302" spans="1:26" x14ac:dyDescent="0.25">
      <c r="D302" s="82"/>
    </row>
    <row r="303" spans="1:26" x14ac:dyDescent="0.25">
      <c r="D303" s="82"/>
    </row>
    <row r="304" spans="1:26" x14ac:dyDescent="0.25">
      <c r="D304" s="82"/>
    </row>
    <row r="305" spans="4:4" x14ac:dyDescent="0.25">
      <c r="D305" s="82"/>
    </row>
    <row r="306" spans="4:4" x14ac:dyDescent="0.25">
      <c r="D306" s="82"/>
    </row>
    <row r="307" spans="4:4" x14ac:dyDescent="0.25">
      <c r="D307" s="82"/>
    </row>
    <row r="308" spans="4:4" x14ac:dyDescent="0.25">
      <c r="D308" s="82"/>
    </row>
    <row r="309" spans="4:4" x14ac:dyDescent="0.25">
      <c r="D309" s="82"/>
    </row>
    <row r="310" spans="4:4" x14ac:dyDescent="0.25">
      <c r="D310" s="82"/>
    </row>
    <row r="311" spans="4:4" x14ac:dyDescent="0.25">
      <c r="D311" s="82"/>
    </row>
    <row r="312" spans="4:4" x14ac:dyDescent="0.25">
      <c r="D312" s="82"/>
    </row>
    <row r="313" spans="4:4" x14ac:dyDescent="0.25">
      <c r="D313" s="82"/>
    </row>
    <row r="314" spans="4:4" x14ac:dyDescent="0.25">
      <c r="D314" s="82"/>
    </row>
    <row r="315" spans="4:4" x14ac:dyDescent="0.25">
      <c r="D315" s="82"/>
    </row>
    <row r="316" spans="4:4" x14ac:dyDescent="0.25">
      <c r="D316" s="82"/>
    </row>
    <row r="317" spans="4:4" x14ac:dyDescent="0.25">
      <c r="D317" s="82"/>
    </row>
    <row r="318" spans="4:4" x14ac:dyDescent="0.25">
      <c r="D318" s="82"/>
    </row>
    <row r="319" spans="4:4" x14ac:dyDescent="0.25">
      <c r="D319" s="82"/>
    </row>
    <row r="320" spans="4:4" x14ac:dyDescent="0.25">
      <c r="D320" s="82"/>
    </row>
    <row r="321" spans="4:4" x14ac:dyDescent="0.25">
      <c r="D321" s="82"/>
    </row>
    <row r="322" spans="4:4" x14ac:dyDescent="0.25">
      <c r="D322" s="82"/>
    </row>
    <row r="323" spans="4:4" x14ac:dyDescent="0.25">
      <c r="D323" s="82"/>
    </row>
    <row r="324" spans="4:4" x14ac:dyDescent="0.25">
      <c r="D324" s="82"/>
    </row>
    <row r="325" spans="4:4" x14ac:dyDescent="0.25">
      <c r="D325" s="82"/>
    </row>
    <row r="326" spans="4:4" x14ac:dyDescent="0.25">
      <c r="D326" s="82"/>
    </row>
    <row r="327" spans="4:4" x14ac:dyDescent="0.25">
      <c r="D327" s="82"/>
    </row>
    <row r="328" spans="4:4" x14ac:dyDescent="0.25">
      <c r="D328" s="82"/>
    </row>
    <row r="329" spans="4:4" x14ac:dyDescent="0.25">
      <c r="D329" s="82"/>
    </row>
    <row r="330" spans="4:4" x14ac:dyDescent="0.25">
      <c r="D330" s="82"/>
    </row>
    <row r="331" spans="4:4" x14ac:dyDescent="0.25">
      <c r="D331" s="82"/>
    </row>
    <row r="332" spans="4:4" x14ac:dyDescent="0.25">
      <c r="D332" s="82"/>
    </row>
    <row r="333" spans="4:4" x14ac:dyDescent="0.25">
      <c r="D333" s="82"/>
    </row>
    <row r="334" spans="4:4" x14ac:dyDescent="0.25">
      <c r="D334" s="82"/>
    </row>
    <row r="335" spans="4:4" x14ac:dyDescent="0.25">
      <c r="D335" s="82"/>
    </row>
    <row r="336" spans="4:4" x14ac:dyDescent="0.25">
      <c r="D336" s="82"/>
    </row>
    <row r="337" spans="4:4" x14ac:dyDescent="0.25">
      <c r="D337" s="82"/>
    </row>
    <row r="338" spans="4:4" x14ac:dyDescent="0.25">
      <c r="D338" s="82"/>
    </row>
    <row r="339" spans="4:4" x14ac:dyDescent="0.25">
      <c r="D339" s="82"/>
    </row>
    <row r="340" spans="4:4" x14ac:dyDescent="0.25">
      <c r="D340" s="82"/>
    </row>
    <row r="341" spans="4:4" x14ac:dyDescent="0.25">
      <c r="D341" s="82"/>
    </row>
    <row r="342" spans="4:4" x14ac:dyDescent="0.25">
      <c r="D342" s="82"/>
    </row>
    <row r="343" spans="4:4" x14ac:dyDescent="0.25">
      <c r="D343" s="82"/>
    </row>
    <row r="344" spans="4:4" x14ac:dyDescent="0.25">
      <c r="D344" s="82"/>
    </row>
    <row r="345" spans="4:4" x14ac:dyDescent="0.25">
      <c r="D345" s="82"/>
    </row>
    <row r="346" spans="4:4" x14ac:dyDescent="0.25">
      <c r="D346" s="82"/>
    </row>
    <row r="347" spans="4:4" x14ac:dyDescent="0.25">
      <c r="D347" s="82"/>
    </row>
    <row r="348" spans="4:4" x14ac:dyDescent="0.25">
      <c r="D348" s="82"/>
    </row>
    <row r="349" spans="4:4" x14ac:dyDescent="0.25">
      <c r="D349" s="82"/>
    </row>
    <row r="350" spans="4:4" x14ac:dyDescent="0.25">
      <c r="D350" s="82"/>
    </row>
    <row r="351" spans="4:4" x14ac:dyDescent="0.25">
      <c r="D351" s="82"/>
    </row>
    <row r="352" spans="4:4" x14ac:dyDescent="0.25">
      <c r="D352" s="82"/>
    </row>
    <row r="353" spans="4:4" x14ac:dyDescent="0.25">
      <c r="D353" s="82"/>
    </row>
    <row r="354" spans="4:4" x14ac:dyDescent="0.25">
      <c r="D354" s="82"/>
    </row>
    <row r="355" spans="4:4" x14ac:dyDescent="0.25">
      <c r="D355" s="82"/>
    </row>
    <row r="356" spans="4:4" x14ac:dyDescent="0.25">
      <c r="D356" s="82"/>
    </row>
    <row r="357" spans="4:4" x14ac:dyDescent="0.25">
      <c r="D357" s="82"/>
    </row>
    <row r="358" spans="4:4" x14ac:dyDescent="0.25">
      <c r="D358" s="82"/>
    </row>
    <row r="359" spans="4:4" x14ac:dyDescent="0.25">
      <c r="D359" s="82"/>
    </row>
    <row r="360" spans="4:4" x14ac:dyDescent="0.25">
      <c r="D360" s="82"/>
    </row>
    <row r="361" spans="4:4" x14ac:dyDescent="0.25">
      <c r="D361" s="82"/>
    </row>
    <row r="362" spans="4:4" x14ac:dyDescent="0.25">
      <c r="D362" s="82"/>
    </row>
    <row r="363" spans="4:4" x14ac:dyDescent="0.25">
      <c r="D363" s="82"/>
    </row>
    <row r="364" spans="4:4" x14ac:dyDescent="0.25">
      <c r="D364" s="82"/>
    </row>
    <row r="365" spans="4:4" x14ac:dyDescent="0.25">
      <c r="D365" s="82"/>
    </row>
    <row r="366" spans="4:4" x14ac:dyDescent="0.25">
      <c r="D366" s="82"/>
    </row>
    <row r="367" spans="4:4" x14ac:dyDescent="0.25">
      <c r="D367" s="82"/>
    </row>
    <row r="368" spans="4:4" x14ac:dyDescent="0.25">
      <c r="D368" s="82"/>
    </row>
    <row r="369" spans="4:4" x14ac:dyDescent="0.25">
      <c r="D369" s="82"/>
    </row>
    <row r="370" spans="4:4" x14ac:dyDescent="0.25">
      <c r="D370" s="82"/>
    </row>
    <row r="371" spans="4:4" x14ac:dyDescent="0.25">
      <c r="D371" s="82"/>
    </row>
    <row r="372" spans="4:4" x14ac:dyDescent="0.25">
      <c r="D372" s="82"/>
    </row>
    <row r="373" spans="4:4" x14ac:dyDescent="0.25">
      <c r="D373" s="82"/>
    </row>
    <row r="374" spans="4:4" x14ac:dyDescent="0.25">
      <c r="D374" s="82"/>
    </row>
    <row r="375" spans="4:4" x14ac:dyDescent="0.25">
      <c r="D375" s="82"/>
    </row>
    <row r="376" spans="4:4" x14ac:dyDescent="0.25">
      <c r="D376" s="82"/>
    </row>
    <row r="377" spans="4:4" x14ac:dyDescent="0.25">
      <c r="D377" s="82"/>
    </row>
    <row r="378" spans="4:4" x14ac:dyDescent="0.25">
      <c r="D378" s="82"/>
    </row>
    <row r="379" spans="4:4" x14ac:dyDescent="0.25">
      <c r="D379" s="82"/>
    </row>
    <row r="380" spans="4:4" x14ac:dyDescent="0.25">
      <c r="D380" s="82"/>
    </row>
    <row r="381" spans="4:4" x14ac:dyDescent="0.25">
      <c r="D381" s="82"/>
    </row>
    <row r="382" spans="4:4" x14ac:dyDescent="0.25">
      <c r="D382" s="82"/>
    </row>
    <row r="383" spans="4:4" x14ac:dyDescent="0.25">
      <c r="D383" s="82"/>
    </row>
    <row r="384" spans="4:4" x14ac:dyDescent="0.25">
      <c r="D384" s="82"/>
    </row>
    <row r="385" spans="4:4" x14ac:dyDescent="0.25">
      <c r="D385" s="82"/>
    </row>
    <row r="386" spans="4:4" x14ac:dyDescent="0.25">
      <c r="D386" s="82"/>
    </row>
    <row r="387" spans="4:4" x14ac:dyDescent="0.25">
      <c r="D387" s="82"/>
    </row>
    <row r="388" spans="4:4" x14ac:dyDescent="0.25">
      <c r="D388" s="82"/>
    </row>
    <row r="389" spans="4:4" x14ac:dyDescent="0.25">
      <c r="D389" s="82"/>
    </row>
    <row r="390" spans="4:4" x14ac:dyDescent="0.25">
      <c r="D390" s="82"/>
    </row>
    <row r="391" spans="4:4" x14ac:dyDescent="0.25">
      <c r="D391" s="82"/>
    </row>
    <row r="392" spans="4:4" x14ac:dyDescent="0.25">
      <c r="D392" s="82"/>
    </row>
    <row r="393" spans="4:4" x14ac:dyDescent="0.25">
      <c r="D393" s="82"/>
    </row>
    <row r="394" spans="4:4" x14ac:dyDescent="0.25">
      <c r="D394" s="82"/>
    </row>
    <row r="395" spans="4:4" x14ac:dyDescent="0.25">
      <c r="D395" s="82"/>
    </row>
    <row r="396" spans="4:4" x14ac:dyDescent="0.25">
      <c r="D396" s="82"/>
    </row>
    <row r="397" spans="4:4" x14ac:dyDescent="0.25">
      <c r="D397" s="82"/>
    </row>
    <row r="398" spans="4:4" x14ac:dyDescent="0.25">
      <c r="D398" s="82"/>
    </row>
    <row r="399" spans="4:4" x14ac:dyDescent="0.25">
      <c r="D399" s="82"/>
    </row>
    <row r="400" spans="4:4" x14ac:dyDescent="0.25">
      <c r="D400" s="82"/>
    </row>
    <row r="401" spans="4:4" x14ac:dyDescent="0.25">
      <c r="D401" s="82"/>
    </row>
    <row r="402" spans="4:4" x14ac:dyDescent="0.25">
      <c r="D402" s="82"/>
    </row>
    <row r="403" spans="4:4" x14ac:dyDescent="0.25">
      <c r="D403" s="82"/>
    </row>
    <row r="404" spans="4:4" x14ac:dyDescent="0.25">
      <c r="D404" s="82"/>
    </row>
    <row r="405" spans="4:4" x14ac:dyDescent="0.25">
      <c r="D405" s="82"/>
    </row>
    <row r="406" spans="4:4" x14ac:dyDescent="0.25">
      <c r="D406" s="82"/>
    </row>
    <row r="407" spans="4:4" x14ac:dyDescent="0.25">
      <c r="D407" s="82"/>
    </row>
    <row r="408" spans="4:4" x14ac:dyDescent="0.25">
      <c r="D408" s="82"/>
    </row>
    <row r="409" spans="4:4" x14ac:dyDescent="0.25">
      <c r="D409" s="82"/>
    </row>
    <row r="410" spans="4:4" x14ac:dyDescent="0.25">
      <c r="D410" s="82"/>
    </row>
    <row r="411" spans="4:4" x14ac:dyDescent="0.25">
      <c r="D411" s="82"/>
    </row>
    <row r="412" spans="4:4" x14ac:dyDescent="0.25">
      <c r="D412" s="82"/>
    </row>
    <row r="413" spans="4:4" x14ac:dyDescent="0.25">
      <c r="D413" s="82"/>
    </row>
    <row r="414" spans="4:4" x14ac:dyDescent="0.25">
      <c r="D414" s="82"/>
    </row>
    <row r="415" spans="4:4" x14ac:dyDescent="0.25">
      <c r="D415" s="82"/>
    </row>
    <row r="416" spans="4:4" x14ac:dyDescent="0.25">
      <c r="D416" s="82"/>
    </row>
    <row r="417" spans="4:4" x14ac:dyDescent="0.25">
      <c r="D417" s="82"/>
    </row>
    <row r="418" spans="4:4" x14ac:dyDescent="0.25">
      <c r="D418" s="82"/>
    </row>
    <row r="419" spans="4:4" x14ac:dyDescent="0.25">
      <c r="D419" s="82"/>
    </row>
    <row r="420" spans="4:4" x14ac:dyDescent="0.25">
      <c r="D420" s="82"/>
    </row>
    <row r="421" spans="4:4" x14ac:dyDescent="0.25">
      <c r="D421" s="82"/>
    </row>
    <row r="422" spans="4:4" x14ac:dyDescent="0.25">
      <c r="D422" s="82"/>
    </row>
    <row r="423" spans="4:4" x14ac:dyDescent="0.25">
      <c r="D423" s="82"/>
    </row>
    <row r="424" spans="4:4" x14ac:dyDescent="0.25">
      <c r="D424" s="82"/>
    </row>
    <row r="425" spans="4:4" x14ac:dyDescent="0.25">
      <c r="D425" s="82"/>
    </row>
    <row r="426" spans="4:4" x14ac:dyDescent="0.25">
      <c r="D426" s="82"/>
    </row>
    <row r="427" spans="4:4" x14ac:dyDescent="0.25">
      <c r="D427" s="82"/>
    </row>
    <row r="428" spans="4:4" x14ac:dyDescent="0.25">
      <c r="D428" s="82"/>
    </row>
    <row r="429" spans="4:4" x14ac:dyDescent="0.25">
      <c r="D429" s="82"/>
    </row>
    <row r="430" spans="4:4" x14ac:dyDescent="0.25">
      <c r="D430" s="82"/>
    </row>
    <row r="431" spans="4:4" x14ac:dyDescent="0.25">
      <c r="D431" s="82"/>
    </row>
    <row r="432" spans="4:4" x14ac:dyDescent="0.25">
      <c r="D432" s="82"/>
    </row>
    <row r="433" spans="4:4" x14ac:dyDescent="0.25">
      <c r="D433" s="82"/>
    </row>
    <row r="434" spans="4:4" x14ac:dyDescent="0.25">
      <c r="D434" s="82"/>
    </row>
    <row r="435" spans="4:4" x14ac:dyDescent="0.25">
      <c r="D435" s="82"/>
    </row>
    <row r="436" spans="4:4" x14ac:dyDescent="0.25">
      <c r="D436" s="82"/>
    </row>
    <row r="437" spans="4:4" x14ac:dyDescent="0.25">
      <c r="D437" s="82"/>
    </row>
    <row r="438" spans="4:4" x14ac:dyDescent="0.25">
      <c r="D438" s="82"/>
    </row>
    <row r="439" spans="4:4" x14ac:dyDescent="0.25">
      <c r="D439" s="82"/>
    </row>
    <row r="440" spans="4:4" x14ac:dyDescent="0.25">
      <c r="D440" s="82"/>
    </row>
    <row r="441" spans="4:4" x14ac:dyDescent="0.25">
      <c r="D441" s="82"/>
    </row>
    <row r="442" spans="4:4" x14ac:dyDescent="0.25">
      <c r="D442" s="82"/>
    </row>
    <row r="443" spans="4:4" x14ac:dyDescent="0.25">
      <c r="D443" s="82"/>
    </row>
    <row r="444" spans="4:4" x14ac:dyDescent="0.25">
      <c r="D444" s="82"/>
    </row>
    <row r="445" spans="4:4" x14ac:dyDescent="0.25">
      <c r="D445" s="82"/>
    </row>
    <row r="446" spans="4:4" x14ac:dyDescent="0.25">
      <c r="D446" s="82"/>
    </row>
    <row r="447" spans="4:4" x14ac:dyDescent="0.25">
      <c r="D447" s="82"/>
    </row>
    <row r="448" spans="4:4" x14ac:dyDescent="0.25">
      <c r="D448" s="82"/>
    </row>
    <row r="449" spans="4:4" x14ac:dyDescent="0.25">
      <c r="D449" s="82"/>
    </row>
    <row r="450" spans="4:4" x14ac:dyDescent="0.25">
      <c r="D450" s="82"/>
    </row>
    <row r="451" spans="4:4" x14ac:dyDescent="0.25">
      <c r="D451" s="82"/>
    </row>
    <row r="452" spans="4:4" x14ac:dyDescent="0.25">
      <c r="D452" s="82"/>
    </row>
    <row r="453" spans="4:4" x14ac:dyDescent="0.25">
      <c r="D453" s="82"/>
    </row>
    <row r="454" spans="4:4" x14ac:dyDescent="0.25">
      <c r="D454" s="82"/>
    </row>
    <row r="455" spans="4:4" x14ac:dyDescent="0.25">
      <c r="D455" s="82"/>
    </row>
    <row r="456" spans="4:4" x14ac:dyDescent="0.25">
      <c r="D456" s="82"/>
    </row>
    <row r="457" spans="4:4" x14ac:dyDescent="0.25">
      <c r="D457" s="82"/>
    </row>
    <row r="458" spans="4:4" x14ac:dyDescent="0.25">
      <c r="D458" s="82"/>
    </row>
    <row r="459" spans="4:4" x14ac:dyDescent="0.25">
      <c r="D459" s="82"/>
    </row>
    <row r="460" spans="4:4" x14ac:dyDescent="0.25">
      <c r="D460" s="82"/>
    </row>
    <row r="461" spans="4:4" x14ac:dyDescent="0.25">
      <c r="D461" s="82"/>
    </row>
    <row r="462" spans="4:4" x14ac:dyDescent="0.25">
      <c r="D462" s="82"/>
    </row>
    <row r="463" spans="4:4" x14ac:dyDescent="0.25">
      <c r="D463" s="82"/>
    </row>
    <row r="464" spans="4:4" x14ac:dyDescent="0.25">
      <c r="D464" s="82"/>
    </row>
    <row r="465" spans="4:4" x14ac:dyDescent="0.25">
      <c r="D465" s="82"/>
    </row>
    <row r="466" spans="4:4" x14ac:dyDescent="0.25">
      <c r="D466" s="82"/>
    </row>
    <row r="467" spans="4:4" x14ac:dyDescent="0.25">
      <c r="D467" s="82"/>
    </row>
    <row r="468" spans="4:4" x14ac:dyDescent="0.25">
      <c r="D468" s="82"/>
    </row>
    <row r="469" spans="4:4" x14ac:dyDescent="0.25">
      <c r="D469" s="82"/>
    </row>
    <row r="470" spans="4:4" x14ac:dyDescent="0.25">
      <c r="D470" s="82"/>
    </row>
    <row r="471" spans="4:4" x14ac:dyDescent="0.25">
      <c r="D471" s="82"/>
    </row>
    <row r="472" spans="4:4" x14ac:dyDescent="0.25">
      <c r="D472" s="82"/>
    </row>
    <row r="473" spans="4:4" x14ac:dyDescent="0.25">
      <c r="D473" s="82"/>
    </row>
    <row r="474" spans="4:4" x14ac:dyDescent="0.25">
      <c r="D474" s="82"/>
    </row>
    <row r="475" spans="4:4" x14ac:dyDescent="0.25">
      <c r="D475" s="82"/>
    </row>
    <row r="476" spans="4:4" x14ac:dyDescent="0.25">
      <c r="D476" s="82"/>
    </row>
    <row r="477" spans="4:4" x14ac:dyDescent="0.25">
      <c r="D477" s="82"/>
    </row>
    <row r="478" spans="4:4" x14ac:dyDescent="0.25">
      <c r="D478" s="82"/>
    </row>
    <row r="479" spans="4:4" x14ac:dyDescent="0.25">
      <c r="D479" s="82"/>
    </row>
    <row r="480" spans="4:4" x14ac:dyDescent="0.25">
      <c r="D480" s="82"/>
    </row>
    <row r="481" spans="4:4" x14ac:dyDescent="0.25">
      <c r="D481" s="82"/>
    </row>
    <row r="482" spans="4:4" x14ac:dyDescent="0.25">
      <c r="D482" s="82"/>
    </row>
    <row r="483" spans="4:4" x14ac:dyDescent="0.25">
      <c r="D483" s="82"/>
    </row>
    <row r="484" spans="4:4" x14ac:dyDescent="0.25">
      <c r="D484" s="82"/>
    </row>
    <row r="485" spans="4:4" x14ac:dyDescent="0.25">
      <c r="D485" s="82"/>
    </row>
    <row r="486" spans="4:4" x14ac:dyDescent="0.25">
      <c r="D486" s="82"/>
    </row>
    <row r="487" spans="4:4" x14ac:dyDescent="0.25">
      <c r="D487" s="82"/>
    </row>
    <row r="488" spans="4:4" x14ac:dyDescent="0.25">
      <c r="D488" s="82"/>
    </row>
    <row r="489" spans="4:4" x14ac:dyDescent="0.25">
      <c r="D489" s="82"/>
    </row>
    <row r="490" spans="4:4" x14ac:dyDescent="0.25">
      <c r="D490" s="82"/>
    </row>
    <row r="491" spans="4:4" x14ac:dyDescent="0.25">
      <c r="D491" s="82"/>
    </row>
    <row r="492" spans="4:4" x14ac:dyDescent="0.25">
      <c r="D492" s="82"/>
    </row>
    <row r="493" spans="4:4" x14ac:dyDescent="0.25">
      <c r="D493" s="82"/>
    </row>
    <row r="494" spans="4:4" x14ac:dyDescent="0.25">
      <c r="D494" s="82"/>
    </row>
    <row r="495" spans="4:4" x14ac:dyDescent="0.25">
      <c r="D495" s="82"/>
    </row>
    <row r="496" spans="4:4" x14ac:dyDescent="0.25">
      <c r="D496" s="82"/>
    </row>
    <row r="497" spans="4:4" x14ac:dyDescent="0.25">
      <c r="D497" s="82"/>
    </row>
    <row r="498" spans="4:4" x14ac:dyDescent="0.25">
      <c r="D498" s="82"/>
    </row>
    <row r="499" spans="4:4" x14ac:dyDescent="0.25">
      <c r="D499" s="82"/>
    </row>
    <row r="500" spans="4:4" x14ac:dyDescent="0.25">
      <c r="D500" s="82"/>
    </row>
    <row r="501" spans="4:4" x14ac:dyDescent="0.25">
      <c r="D501" s="82"/>
    </row>
    <row r="502" spans="4:4" x14ac:dyDescent="0.25">
      <c r="D502" s="82"/>
    </row>
    <row r="503" spans="4:4" x14ac:dyDescent="0.25">
      <c r="D503" s="82"/>
    </row>
    <row r="504" spans="4:4" x14ac:dyDescent="0.25">
      <c r="D504" s="82"/>
    </row>
    <row r="505" spans="4:4" x14ac:dyDescent="0.25">
      <c r="D505" s="82"/>
    </row>
    <row r="506" spans="4:4" x14ac:dyDescent="0.25">
      <c r="D506" s="82"/>
    </row>
    <row r="507" spans="4:4" x14ac:dyDescent="0.25">
      <c r="D507" s="82"/>
    </row>
    <row r="508" spans="4:4" x14ac:dyDescent="0.25">
      <c r="D508" s="82"/>
    </row>
    <row r="509" spans="4:4" x14ac:dyDescent="0.25">
      <c r="D509" s="82"/>
    </row>
    <row r="510" spans="4:4" x14ac:dyDescent="0.25">
      <c r="D510" s="82"/>
    </row>
    <row r="511" spans="4:4" x14ac:dyDescent="0.25">
      <c r="D511" s="82"/>
    </row>
    <row r="512" spans="4:4" x14ac:dyDescent="0.25">
      <c r="D512" s="82"/>
    </row>
    <row r="513" spans="4:4" x14ac:dyDescent="0.25">
      <c r="D513" s="82"/>
    </row>
    <row r="514" spans="4:4" x14ac:dyDescent="0.25">
      <c r="D514" s="82"/>
    </row>
    <row r="515" spans="4:4" x14ac:dyDescent="0.25">
      <c r="D515" s="82"/>
    </row>
    <row r="516" spans="4:4" x14ac:dyDescent="0.25">
      <c r="D516" s="82"/>
    </row>
    <row r="517" spans="4:4" x14ac:dyDescent="0.25">
      <c r="D517" s="82"/>
    </row>
    <row r="518" spans="4:4" x14ac:dyDescent="0.25">
      <c r="D518" s="82"/>
    </row>
    <row r="519" spans="4:4" x14ac:dyDescent="0.25">
      <c r="D519" s="82"/>
    </row>
    <row r="520" spans="4:4" x14ac:dyDescent="0.25">
      <c r="D520" s="82"/>
    </row>
    <row r="521" spans="4:4" x14ac:dyDescent="0.25">
      <c r="D521" s="82"/>
    </row>
    <row r="522" spans="4:4" x14ac:dyDescent="0.25">
      <c r="D522" s="82"/>
    </row>
    <row r="523" spans="4:4" x14ac:dyDescent="0.25">
      <c r="D523" s="82"/>
    </row>
    <row r="524" spans="4:4" x14ac:dyDescent="0.25">
      <c r="D524" s="82"/>
    </row>
    <row r="525" spans="4:4" x14ac:dyDescent="0.25">
      <c r="D525" s="82"/>
    </row>
    <row r="526" spans="4:4" x14ac:dyDescent="0.25">
      <c r="D526" s="82"/>
    </row>
    <row r="527" spans="4:4" x14ac:dyDescent="0.25">
      <c r="D527" s="82"/>
    </row>
    <row r="528" spans="4:4" x14ac:dyDescent="0.25">
      <c r="D528" s="82"/>
    </row>
    <row r="529" spans="4:4" x14ac:dyDescent="0.25">
      <c r="D529" s="82"/>
    </row>
    <row r="530" spans="4:4" x14ac:dyDescent="0.25">
      <c r="D530" s="82"/>
    </row>
    <row r="531" spans="4:4" x14ac:dyDescent="0.25">
      <c r="D531" s="82"/>
    </row>
    <row r="532" spans="4:4" x14ac:dyDescent="0.25">
      <c r="D532" s="82"/>
    </row>
    <row r="533" spans="4:4" x14ac:dyDescent="0.25">
      <c r="D533" s="82"/>
    </row>
    <row r="534" spans="4:4" x14ac:dyDescent="0.25">
      <c r="D534" s="82"/>
    </row>
    <row r="535" spans="4:4" x14ac:dyDescent="0.25">
      <c r="D535" s="82"/>
    </row>
    <row r="536" spans="4:4" x14ac:dyDescent="0.25">
      <c r="D536" s="82"/>
    </row>
    <row r="537" spans="4:4" x14ac:dyDescent="0.25">
      <c r="D537" s="82"/>
    </row>
    <row r="538" spans="4:4" x14ac:dyDescent="0.25">
      <c r="D538" s="82"/>
    </row>
    <row r="539" spans="4:4" x14ac:dyDescent="0.25">
      <c r="D539" s="82"/>
    </row>
    <row r="540" spans="4:4" x14ac:dyDescent="0.25">
      <c r="D540" s="82"/>
    </row>
    <row r="541" spans="4:4" x14ac:dyDescent="0.25">
      <c r="D541" s="82"/>
    </row>
    <row r="542" spans="4:4" x14ac:dyDescent="0.25">
      <c r="D542" s="82"/>
    </row>
    <row r="543" spans="4:4" x14ac:dyDescent="0.25">
      <c r="D543" s="82"/>
    </row>
    <row r="544" spans="4:4" x14ac:dyDescent="0.25">
      <c r="D544" s="82"/>
    </row>
    <row r="545" spans="4:4" x14ac:dyDescent="0.25">
      <c r="D545" s="82"/>
    </row>
    <row r="546" spans="4:4" x14ac:dyDescent="0.25">
      <c r="D546" s="82"/>
    </row>
    <row r="547" spans="4:4" x14ac:dyDescent="0.25">
      <c r="D547" s="82"/>
    </row>
    <row r="548" spans="4:4" x14ac:dyDescent="0.25">
      <c r="D548" s="82"/>
    </row>
    <row r="549" spans="4:4" x14ac:dyDescent="0.25">
      <c r="D549" s="82"/>
    </row>
    <row r="550" spans="4:4" x14ac:dyDescent="0.25">
      <c r="D550" s="82"/>
    </row>
    <row r="551" spans="4:4" x14ac:dyDescent="0.25">
      <c r="D551" s="82"/>
    </row>
    <row r="552" spans="4:4" x14ac:dyDescent="0.25">
      <c r="D552" s="82"/>
    </row>
    <row r="553" spans="4:4" x14ac:dyDescent="0.25">
      <c r="D553" s="82"/>
    </row>
    <row r="554" spans="4:4" x14ac:dyDescent="0.25">
      <c r="D554" s="82"/>
    </row>
    <row r="555" spans="4:4" x14ac:dyDescent="0.25">
      <c r="D555" s="82"/>
    </row>
    <row r="556" spans="4:4" x14ac:dyDescent="0.25">
      <c r="D556" s="82"/>
    </row>
    <row r="557" spans="4:4" x14ac:dyDescent="0.25">
      <c r="D557" s="82"/>
    </row>
    <row r="558" spans="4:4" x14ac:dyDescent="0.25">
      <c r="D558" s="82"/>
    </row>
    <row r="559" spans="4:4" x14ac:dyDescent="0.25">
      <c r="D559" s="82"/>
    </row>
    <row r="560" spans="4:4" x14ac:dyDescent="0.25">
      <c r="D560" s="82"/>
    </row>
    <row r="561" spans="4:4" x14ac:dyDescent="0.25">
      <c r="D561" s="82"/>
    </row>
    <row r="562" spans="4:4" x14ac:dyDescent="0.25">
      <c r="D562" s="82"/>
    </row>
    <row r="563" spans="4:4" x14ac:dyDescent="0.25">
      <c r="D563" s="82"/>
    </row>
    <row r="564" spans="4:4" x14ac:dyDescent="0.25">
      <c r="D564" s="82"/>
    </row>
    <row r="565" spans="4:4" x14ac:dyDescent="0.25">
      <c r="D565" s="82"/>
    </row>
    <row r="566" spans="4:4" x14ac:dyDescent="0.25">
      <c r="D566" s="82"/>
    </row>
    <row r="567" spans="4:4" x14ac:dyDescent="0.25">
      <c r="D567" s="82"/>
    </row>
    <row r="568" spans="4:4" x14ac:dyDescent="0.25">
      <c r="D568" s="82"/>
    </row>
    <row r="569" spans="4:4" x14ac:dyDescent="0.25">
      <c r="D569" s="82"/>
    </row>
    <row r="570" spans="4:4" x14ac:dyDescent="0.25">
      <c r="D570" s="82"/>
    </row>
    <row r="571" spans="4:4" x14ac:dyDescent="0.25">
      <c r="D571" s="82"/>
    </row>
    <row r="572" spans="4:4" x14ac:dyDescent="0.25">
      <c r="D572" s="82"/>
    </row>
    <row r="573" spans="4:4" x14ac:dyDescent="0.25">
      <c r="D573" s="82"/>
    </row>
    <row r="574" spans="4:4" x14ac:dyDescent="0.25">
      <c r="D574" s="82"/>
    </row>
    <row r="575" spans="4:4" x14ac:dyDescent="0.25">
      <c r="D575" s="82"/>
    </row>
    <row r="576" spans="4:4" x14ac:dyDescent="0.25">
      <c r="D576" s="82"/>
    </row>
    <row r="577" spans="4:4" x14ac:dyDescent="0.25">
      <c r="D577" s="82"/>
    </row>
    <row r="578" spans="4:4" x14ac:dyDescent="0.25">
      <c r="D578" s="82"/>
    </row>
    <row r="579" spans="4:4" x14ac:dyDescent="0.25">
      <c r="D579" s="82"/>
    </row>
    <row r="580" spans="4:4" x14ac:dyDescent="0.25">
      <c r="D580" s="82"/>
    </row>
    <row r="581" spans="4:4" x14ac:dyDescent="0.25">
      <c r="D581" s="82"/>
    </row>
    <row r="582" spans="4:4" x14ac:dyDescent="0.25">
      <c r="D582" s="82"/>
    </row>
    <row r="583" spans="4:4" x14ac:dyDescent="0.25">
      <c r="D583" s="82"/>
    </row>
    <row r="584" spans="4:4" x14ac:dyDescent="0.25">
      <c r="D584" s="82"/>
    </row>
    <row r="585" spans="4:4" x14ac:dyDescent="0.25">
      <c r="D585" s="82"/>
    </row>
    <row r="586" spans="4:4" x14ac:dyDescent="0.25">
      <c r="D586" s="82"/>
    </row>
    <row r="587" spans="4:4" x14ac:dyDescent="0.25">
      <c r="D587" s="82"/>
    </row>
    <row r="588" spans="4:4" x14ac:dyDescent="0.25">
      <c r="D588" s="82"/>
    </row>
    <row r="589" spans="4:4" x14ac:dyDescent="0.25">
      <c r="D589" s="82"/>
    </row>
    <row r="590" spans="4:4" x14ac:dyDescent="0.25">
      <c r="D590" s="82"/>
    </row>
    <row r="591" spans="4:4" x14ac:dyDescent="0.25">
      <c r="D591" s="82"/>
    </row>
    <row r="592" spans="4:4" x14ac:dyDescent="0.25">
      <c r="D592" s="82"/>
    </row>
    <row r="593" spans="4:4" x14ac:dyDescent="0.25">
      <c r="D593" s="82"/>
    </row>
    <row r="594" spans="4:4" x14ac:dyDescent="0.25">
      <c r="D594" s="82"/>
    </row>
    <row r="595" spans="4:4" x14ac:dyDescent="0.25">
      <c r="D595" s="82"/>
    </row>
    <row r="596" spans="4:4" x14ac:dyDescent="0.25">
      <c r="D596" s="82"/>
    </row>
    <row r="597" spans="4:4" x14ac:dyDescent="0.25">
      <c r="D597" s="82"/>
    </row>
    <row r="598" spans="4:4" x14ac:dyDescent="0.25">
      <c r="D598" s="82"/>
    </row>
    <row r="599" spans="4:4" x14ac:dyDescent="0.25">
      <c r="D599" s="82"/>
    </row>
    <row r="600" spans="4:4" x14ac:dyDescent="0.25">
      <c r="D600" s="82"/>
    </row>
    <row r="601" spans="4:4" x14ac:dyDescent="0.25">
      <c r="D601" s="82"/>
    </row>
    <row r="602" spans="4:4" x14ac:dyDescent="0.25">
      <c r="D602" s="82"/>
    </row>
    <row r="603" spans="4:4" x14ac:dyDescent="0.25">
      <c r="D603" s="82"/>
    </row>
    <row r="604" spans="4:4" x14ac:dyDescent="0.25">
      <c r="D604" s="82"/>
    </row>
    <row r="605" spans="4:4" x14ac:dyDescent="0.25">
      <c r="D605" s="82"/>
    </row>
    <row r="606" spans="4:4" x14ac:dyDescent="0.25">
      <c r="D606" s="82"/>
    </row>
    <row r="607" spans="4:4" x14ac:dyDescent="0.25">
      <c r="D607" s="82"/>
    </row>
    <row r="608" spans="4:4" x14ac:dyDescent="0.25">
      <c r="D608" s="82"/>
    </row>
    <row r="609" spans="4:4" x14ac:dyDescent="0.25">
      <c r="D609" s="82"/>
    </row>
    <row r="610" spans="4:4" x14ac:dyDescent="0.25">
      <c r="D610" s="82"/>
    </row>
    <row r="611" spans="4:4" x14ac:dyDescent="0.25">
      <c r="D611" s="82"/>
    </row>
    <row r="612" spans="4:4" x14ac:dyDescent="0.25">
      <c r="D612" s="82"/>
    </row>
    <row r="613" spans="4:4" x14ac:dyDescent="0.25">
      <c r="D613" s="82"/>
    </row>
    <row r="614" spans="4:4" x14ac:dyDescent="0.25">
      <c r="D614" s="82"/>
    </row>
    <row r="615" spans="4:4" x14ac:dyDescent="0.25">
      <c r="D615" s="82"/>
    </row>
    <row r="616" spans="4:4" x14ac:dyDescent="0.25">
      <c r="D616" s="82"/>
    </row>
    <row r="617" spans="4:4" x14ac:dyDescent="0.25">
      <c r="D617" s="82"/>
    </row>
    <row r="618" spans="4:4" x14ac:dyDescent="0.25">
      <c r="D618" s="82"/>
    </row>
    <row r="619" spans="4:4" x14ac:dyDescent="0.25">
      <c r="D619" s="82"/>
    </row>
    <row r="620" spans="4:4" x14ac:dyDescent="0.25">
      <c r="D620" s="82"/>
    </row>
    <row r="621" spans="4:4" x14ac:dyDescent="0.25">
      <c r="D621" s="82"/>
    </row>
    <row r="622" spans="4:4" x14ac:dyDescent="0.25">
      <c r="D622" s="82"/>
    </row>
    <row r="623" spans="4:4" x14ac:dyDescent="0.25">
      <c r="D623" s="82"/>
    </row>
    <row r="624" spans="4:4" x14ac:dyDescent="0.25">
      <c r="D624" s="82"/>
    </row>
    <row r="625" spans="4:4" x14ac:dyDescent="0.25">
      <c r="D625" s="82"/>
    </row>
    <row r="626" spans="4:4" x14ac:dyDescent="0.25">
      <c r="D626" s="82"/>
    </row>
    <row r="627" spans="4:4" x14ac:dyDescent="0.25">
      <c r="D627" s="82"/>
    </row>
    <row r="628" spans="4:4" x14ac:dyDescent="0.25">
      <c r="D628" s="82"/>
    </row>
    <row r="629" spans="4:4" x14ac:dyDescent="0.25">
      <c r="D629" s="82"/>
    </row>
    <row r="630" spans="4:4" x14ac:dyDescent="0.25">
      <c r="D630" s="82"/>
    </row>
    <row r="631" spans="4:4" x14ac:dyDescent="0.25">
      <c r="D631" s="82"/>
    </row>
    <row r="632" spans="4:4" x14ac:dyDescent="0.25">
      <c r="D632" s="82"/>
    </row>
    <row r="633" spans="4:4" x14ac:dyDescent="0.25">
      <c r="D633" s="82"/>
    </row>
    <row r="634" spans="4:4" x14ac:dyDescent="0.25">
      <c r="D634" s="82"/>
    </row>
    <row r="635" spans="4:4" x14ac:dyDescent="0.25">
      <c r="D635" s="82"/>
    </row>
    <row r="636" spans="4:4" x14ac:dyDescent="0.25">
      <c r="D636" s="82"/>
    </row>
    <row r="637" spans="4:4" x14ac:dyDescent="0.25">
      <c r="D637" s="82"/>
    </row>
    <row r="638" spans="4:4" x14ac:dyDescent="0.25">
      <c r="D638" s="82"/>
    </row>
    <row r="639" spans="4:4" x14ac:dyDescent="0.25">
      <c r="D639" s="82"/>
    </row>
    <row r="640" spans="4:4" x14ac:dyDescent="0.25">
      <c r="D640" s="82"/>
    </row>
    <row r="641" spans="4:4" x14ac:dyDescent="0.25">
      <c r="D641" s="82"/>
    </row>
    <row r="642" spans="4:4" x14ac:dyDescent="0.25">
      <c r="D642" s="82"/>
    </row>
    <row r="643" spans="4:4" x14ac:dyDescent="0.25">
      <c r="D643" s="82"/>
    </row>
    <row r="644" spans="4:4" x14ac:dyDescent="0.25">
      <c r="D644" s="82"/>
    </row>
    <row r="645" spans="4:4" x14ac:dyDescent="0.25">
      <c r="D645" s="82"/>
    </row>
    <row r="646" spans="4:4" x14ac:dyDescent="0.25">
      <c r="D646" s="82"/>
    </row>
    <row r="647" spans="4:4" x14ac:dyDescent="0.25">
      <c r="D647" s="82"/>
    </row>
    <row r="648" spans="4:4" x14ac:dyDescent="0.25">
      <c r="D648" s="82"/>
    </row>
    <row r="649" spans="4:4" x14ac:dyDescent="0.25">
      <c r="D649" s="82"/>
    </row>
    <row r="650" spans="4:4" x14ac:dyDescent="0.25">
      <c r="D650" s="82"/>
    </row>
    <row r="651" spans="4:4" x14ac:dyDescent="0.25">
      <c r="D651" s="82"/>
    </row>
    <row r="652" spans="4:4" x14ac:dyDescent="0.25">
      <c r="D652" s="82"/>
    </row>
    <row r="653" spans="4:4" x14ac:dyDescent="0.25">
      <c r="D653" s="82"/>
    </row>
    <row r="654" spans="4:4" x14ac:dyDescent="0.25">
      <c r="D654" s="82"/>
    </row>
    <row r="655" spans="4:4" x14ac:dyDescent="0.25">
      <c r="D655" s="82"/>
    </row>
    <row r="656" spans="4:4" x14ac:dyDescent="0.25">
      <c r="D656" s="82"/>
    </row>
    <row r="657" spans="4:4" x14ac:dyDescent="0.25">
      <c r="D657" s="82"/>
    </row>
    <row r="658" spans="4:4" x14ac:dyDescent="0.25">
      <c r="D658" s="82"/>
    </row>
    <row r="659" spans="4:4" x14ac:dyDescent="0.25">
      <c r="D659" s="82"/>
    </row>
    <row r="660" spans="4:4" x14ac:dyDescent="0.25">
      <c r="D660" s="82"/>
    </row>
    <row r="661" spans="4:4" x14ac:dyDescent="0.25">
      <c r="D661" s="82"/>
    </row>
    <row r="662" spans="4:4" x14ac:dyDescent="0.25">
      <c r="D662" s="82"/>
    </row>
    <row r="663" spans="4:4" x14ac:dyDescent="0.25">
      <c r="D663" s="82"/>
    </row>
    <row r="664" spans="4:4" x14ac:dyDescent="0.25">
      <c r="D664" s="82"/>
    </row>
    <row r="665" spans="4:4" x14ac:dyDescent="0.25">
      <c r="D665" s="82"/>
    </row>
    <row r="666" spans="4:4" x14ac:dyDescent="0.25">
      <c r="D666" s="82"/>
    </row>
    <row r="667" spans="4:4" x14ac:dyDescent="0.25">
      <c r="D667" s="82"/>
    </row>
    <row r="668" spans="4:4" x14ac:dyDescent="0.25">
      <c r="D668" s="82"/>
    </row>
    <row r="669" spans="4:4" x14ac:dyDescent="0.25">
      <c r="D669" s="82"/>
    </row>
    <row r="670" spans="4:4" x14ac:dyDescent="0.25">
      <c r="D670" s="82"/>
    </row>
    <row r="671" spans="4:4" x14ac:dyDescent="0.25">
      <c r="D671" s="82"/>
    </row>
    <row r="672" spans="4:4" x14ac:dyDescent="0.25">
      <c r="D672" s="82"/>
    </row>
    <row r="673" spans="4:4" x14ac:dyDescent="0.25">
      <c r="D673" s="82"/>
    </row>
    <row r="674" spans="4:4" x14ac:dyDescent="0.25">
      <c r="D674" s="82"/>
    </row>
    <row r="675" spans="4:4" x14ac:dyDescent="0.25">
      <c r="D675" s="82"/>
    </row>
    <row r="676" spans="4:4" x14ac:dyDescent="0.25">
      <c r="D676" s="82"/>
    </row>
    <row r="677" spans="4:4" x14ac:dyDescent="0.25">
      <c r="D677" s="82"/>
    </row>
  </sheetData>
  <autoFilter ref="A1:Z294"/>
  <mergeCells count="1">
    <mergeCell ref="F225:F229"/>
  </mergeCell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[1]master!#REF!</xm:f>
          </x14:formula1>
          <xm:sqref>E4:E29 E31:E53 E55:E76 E78:E102 E104:E133 E135:E136 E138:E148 E150:E200 E204:E205 E207:E230 E232:E234 E236:E238 E240:E241 E243:E258 E260:E263 E265:E270 E272:E279 E282 E284:E294</xm:sqref>
        </x14:dataValidation>
        <x14:dataValidation type="list" allowBlank="1" showInputMessage="1" showErrorMessage="1">
          <x14:formula1>
            <xm:f>[1]master!#REF!</xm:f>
          </x14:formula1>
          <xm:sqref>D4:D294</xm:sqref>
        </x14:dataValidation>
        <x14:dataValidation type="list" allowBlank="1" showInputMessage="1" showErrorMessage="1">
          <x14:formula1>
            <xm:f>[1]master!#REF!</xm:f>
          </x14:formula1>
          <xm:sqref>E201:E202 E280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816"/>
  <sheetViews>
    <sheetView workbookViewId="0">
      <pane ySplit="1" topLeftCell="A2" activePane="bottomLeft" state="frozen"/>
      <selection pane="bottomLeft" activeCell="A9" sqref="A9"/>
    </sheetView>
  </sheetViews>
  <sheetFormatPr defaultRowHeight="15" x14ac:dyDescent="0.25"/>
  <cols>
    <col min="1" max="1" width="7.85546875" style="82" customWidth="1"/>
    <col min="2" max="2" width="10" style="566" customWidth="1"/>
    <col min="3" max="3" width="10.7109375" style="82" customWidth="1"/>
    <col min="4" max="4" width="35.85546875" style="1" customWidth="1"/>
    <col min="5" max="5" width="24.85546875" style="1" customWidth="1"/>
    <col min="6" max="6" width="26.42578125" style="1" customWidth="1"/>
    <col min="7" max="7" width="42.7109375" style="82" customWidth="1"/>
    <col min="8" max="8" width="9.140625" style="82"/>
    <col min="9" max="9" width="12.42578125" style="82" bestFit="1" customWidth="1"/>
    <col min="10" max="10" width="9.140625" style="82"/>
    <col min="11" max="11" width="16.85546875" style="82" bestFit="1" customWidth="1"/>
    <col min="12" max="12" width="18.85546875" style="82" bestFit="1" customWidth="1"/>
    <col min="13" max="13" width="9.140625" style="82"/>
    <col min="14" max="14" width="39.7109375" style="82" bestFit="1" customWidth="1"/>
    <col min="15" max="16384" width="9.140625" style="82"/>
  </cols>
  <sheetData>
    <row r="1" spans="1:15" ht="72" x14ac:dyDescent="0.25">
      <c r="A1" s="49" t="s">
        <v>800</v>
      </c>
      <c r="B1" s="570" t="s">
        <v>801</v>
      </c>
      <c r="C1" s="49" t="s">
        <v>803</v>
      </c>
      <c r="D1" s="49" t="s">
        <v>9145</v>
      </c>
      <c r="E1" s="502" t="s">
        <v>2105</v>
      </c>
      <c r="F1" s="502" t="s">
        <v>9030</v>
      </c>
      <c r="G1" s="502" t="s">
        <v>8658</v>
      </c>
      <c r="H1" s="49" t="s">
        <v>8659</v>
      </c>
      <c r="I1" s="49" t="s">
        <v>784</v>
      </c>
      <c r="J1" s="49" t="s">
        <v>963</v>
      </c>
      <c r="K1" s="49" t="s">
        <v>8660</v>
      </c>
      <c r="L1" s="49" t="s">
        <v>8661</v>
      </c>
      <c r="M1" s="49" t="s">
        <v>8662</v>
      </c>
      <c r="N1" s="49" t="s">
        <v>1846</v>
      </c>
      <c r="O1" s="49" t="s">
        <v>3</v>
      </c>
    </row>
    <row r="2" spans="1:15" ht="15" customHeight="1" x14ac:dyDescent="0.25">
      <c r="A2" s="506" t="s">
        <v>8663</v>
      </c>
      <c r="B2" s="571" t="s">
        <v>8664</v>
      </c>
      <c r="C2" s="57" t="s">
        <v>8645</v>
      </c>
      <c r="D2" s="52" t="s">
        <v>9303</v>
      </c>
      <c r="E2" s="507" t="s">
        <v>1452</v>
      </c>
      <c r="F2" s="481" t="s">
        <v>9146</v>
      </c>
      <c r="G2" s="507" t="str">
        <f>VLOOKUP(E2,'Customer 360 Group_Demographic'!$C:$F,4, FALSE)</f>
        <v>CUST_NAME</v>
      </c>
      <c r="H2" s="52" t="s">
        <v>8665</v>
      </c>
      <c r="I2" s="52" t="str">
        <f>VLOOKUP(E2,'Customer 360 Group_Demographic'!$C:$P,5, FALSE)</f>
        <v>Finacle/Vision</v>
      </c>
      <c r="J2" s="57" t="str">
        <f>VLOOKUP(E2,'Customer 360 Group_Demographic'!$C:$P,11, FALSE)</f>
        <v>Batch</v>
      </c>
      <c r="K2" s="446" t="s">
        <v>1392</v>
      </c>
      <c r="L2" s="446" t="s">
        <v>8666</v>
      </c>
      <c r="M2" s="446" t="s">
        <v>8667</v>
      </c>
      <c r="N2" s="446"/>
      <c r="O2" s="446"/>
    </row>
    <row r="3" spans="1:15" ht="15" customHeight="1" x14ac:dyDescent="0.25">
      <c r="A3" s="506" t="s">
        <v>8663</v>
      </c>
      <c r="B3" s="571" t="s">
        <v>8664</v>
      </c>
      <c r="C3" s="57" t="s">
        <v>8645</v>
      </c>
      <c r="D3" s="52"/>
      <c r="E3" s="508" t="s">
        <v>1457</v>
      </c>
      <c r="F3" s="481" t="s">
        <v>9146</v>
      </c>
      <c r="G3" s="507" t="str">
        <f>VLOOKUP(E3,'Customer 360 Group_Demographic'!$C:$F,4, FALSE)</f>
        <v>CUST_ID</v>
      </c>
      <c r="H3" s="52" t="s">
        <v>8665</v>
      </c>
      <c r="I3" s="52" t="str">
        <f>VLOOKUP(E3,'Customer 360 Group_Demographic'!$C:$P,5, FALSE)</f>
        <v>Finacle/Vision</v>
      </c>
      <c r="J3" s="57" t="str">
        <f>VLOOKUP(E3,'Customer 360 Group_Demographic'!$C:$P,11, FALSE)</f>
        <v>Batch</v>
      </c>
      <c r="K3" s="446" t="s">
        <v>1392</v>
      </c>
      <c r="L3" s="446" t="s">
        <v>8666</v>
      </c>
      <c r="M3" s="446" t="s">
        <v>8667</v>
      </c>
      <c r="N3" s="446"/>
      <c r="O3" s="446"/>
    </row>
    <row r="4" spans="1:15" ht="15" customHeight="1" x14ac:dyDescent="0.25">
      <c r="A4" s="506" t="s">
        <v>8663</v>
      </c>
      <c r="B4" s="571" t="s">
        <v>8664</v>
      </c>
      <c r="C4" s="57" t="s">
        <v>8645</v>
      </c>
      <c r="D4" s="52"/>
      <c r="E4" s="507" t="s">
        <v>1460</v>
      </c>
      <c r="F4" s="481" t="s">
        <v>9147</v>
      </c>
      <c r="G4" s="507" t="str">
        <f>VLOOKUP(E4,'Customer 360 Group_Demographic'!$C:$F,4, FALSE)</f>
        <v>FREE_CODE_1</v>
      </c>
      <c r="H4" s="52" t="s">
        <v>8665</v>
      </c>
      <c r="I4" s="52" t="str">
        <f>VLOOKUP(E4,'Customer 360 Group_Demographic'!$C:$P,5, FALSE)</f>
        <v>Finacle/Vision</v>
      </c>
      <c r="J4" s="57" t="str">
        <f>VLOOKUP(E4,'Customer 360 Group_Demographic'!$C:$P,11, FALSE)</f>
        <v>Batch</v>
      </c>
      <c r="K4" s="446" t="s">
        <v>1392</v>
      </c>
      <c r="L4" s="446" t="s">
        <v>8666</v>
      </c>
      <c r="M4" s="446" t="s">
        <v>8667</v>
      </c>
      <c r="N4" s="446"/>
      <c r="O4" s="446"/>
    </row>
    <row r="5" spans="1:15" ht="15" customHeight="1" x14ac:dyDescent="0.25">
      <c r="A5" s="506" t="s">
        <v>8663</v>
      </c>
      <c r="B5" s="571" t="s">
        <v>8664</v>
      </c>
      <c r="C5" s="57" t="s">
        <v>8645</v>
      </c>
      <c r="D5" s="52"/>
      <c r="E5" s="507" t="s">
        <v>1464</v>
      </c>
      <c r="F5" s="481" t="s">
        <v>9146</v>
      </c>
      <c r="G5" s="507" t="str">
        <f>VLOOKUP(E5,'Customer 360 Group_Demographic'!$C:$F,4, FALSE)</f>
        <v>CUST_TYPE_CODE</v>
      </c>
      <c r="H5" s="52" t="s">
        <v>8665</v>
      </c>
      <c r="I5" s="52" t="str">
        <f>VLOOKUP(E5,'Customer 360 Group_Demographic'!$C:$P,5, FALSE)</f>
        <v>Finacle/Vision</v>
      </c>
      <c r="J5" s="57" t="str">
        <f>VLOOKUP(E5,'Customer 360 Group_Demographic'!$C:$P,11, FALSE)</f>
        <v>Batch</v>
      </c>
      <c r="K5" s="446" t="s">
        <v>1392</v>
      </c>
      <c r="L5" s="446" t="s">
        <v>8666</v>
      </c>
      <c r="M5" s="446" t="s">
        <v>8667</v>
      </c>
      <c r="N5" s="446"/>
      <c r="O5" s="446"/>
    </row>
    <row r="6" spans="1:15" ht="15" customHeight="1" x14ac:dyDescent="0.25">
      <c r="A6" s="506" t="s">
        <v>8663</v>
      </c>
      <c r="B6" s="571" t="s">
        <v>8664</v>
      </c>
      <c r="C6" s="57" t="s">
        <v>8645</v>
      </c>
      <c r="D6" s="52"/>
      <c r="E6" s="507" t="s">
        <v>1467</v>
      </c>
      <c r="F6" s="481" t="s">
        <v>9146</v>
      </c>
      <c r="G6" s="507" t="str">
        <f>VLOOKUP(E6,'Customer 360 Group_Demographic'!$C:$F,4, FALSE)</f>
        <v>CUST_OCCP_CODE</v>
      </c>
      <c r="H6" s="52" t="s">
        <v>8665</v>
      </c>
      <c r="I6" s="52" t="str">
        <f>VLOOKUP(E6,'Customer 360 Group_Demographic'!$C:$P,5, FALSE)</f>
        <v>Finacle/Vision</v>
      </c>
      <c r="J6" s="57" t="str">
        <f>VLOOKUP(E6,'Customer 360 Group_Demographic'!$C:$P,11, FALSE)</f>
        <v>Batch</v>
      </c>
      <c r="K6" s="446" t="s">
        <v>1392</v>
      </c>
      <c r="L6" s="446" t="s">
        <v>8666</v>
      </c>
      <c r="M6" s="446" t="s">
        <v>8667</v>
      </c>
      <c r="N6" s="446"/>
      <c r="O6" s="446"/>
    </row>
    <row r="7" spans="1:15" ht="15" customHeight="1" x14ac:dyDescent="0.25">
      <c r="A7" s="506" t="s">
        <v>8663</v>
      </c>
      <c r="B7" s="571" t="s">
        <v>8664</v>
      </c>
      <c r="C7" s="57" t="s">
        <v>8645</v>
      </c>
      <c r="D7" s="52"/>
      <c r="E7" s="508" t="s">
        <v>1471</v>
      </c>
      <c r="F7" s="481" t="s">
        <v>9146</v>
      </c>
      <c r="G7" s="507" t="str">
        <f>VLOOKUP(E7,'Customer 360 Group_Demographic'!$C:$F,4, FALSE)</f>
        <v>CUST_CONST</v>
      </c>
      <c r="H7" s="52" t="s">
        <v>8665</v>
      </c>
      <c r="I7" s="52" t="str">
        <f>VLOOKUP(E7,'Customer 360 Group_Demographic'!$C:$P,5, FALSE)</f>
        <v>Finacle/Vision</v>
      </c>
      <c r="J7" s="57" t="str">
        <f>VLOOKUP(E7,'Customer 360 Group_Demographic'!$C:$P,11, FALSE)</f>
        <v>Batch</v>
      </c>
      <c r="K7" s="446" t="s">
        <v>1392</v>
      </c>
      <c r="L7" s="446" t="s">
        <v>8666</v>
      </c>
      <c r="M7" s="446" t="s">
        <v>8667</v>
      </c>
      <c r="N7" s="446"/>
      <c r="O7" s="446"/>
    </row>
    <row r="8" spans="1:15" ht="15" customHeight="1" x14ac:dyDescent="0.25">
      <c r="A8" s="506" t="s">
        <v>8663</v>
      </c>
      <c r="B8" s="571" t="s">
        <v>8664</v>
      </c>
      <c r="C8" s="57" t="s">
        <v>8645</v>
      </c>
      <c r="D8" s="52"/>
      <c r="E8" s="508" t="s">
        <v>1474</v>
      </c>
      <c r="F8" s="481" t="s">
        <v>9146</v>
      </c>
      <c r="G8" s="507" t="str">
        <f>VLOOKUP(E8,'Customer 360 Group_Demographic'!$C:$F,4, FALSE)</f>
        <v>PRIMARY_SOL_ID</v>
      </c>
      <c r="H8" s="52" t="s">
        <v>8665</v>
      </c>
      <c r="I8" s="52" t="str">
        <f>VLOOKUP(E8,'Customer 360 Group_Demographic'!$C:$P,5, FALSE)</f>
        <v>Finacle/Vision</v>
      </c>
      <c r="J8" s="57" t="str">
        <f>VLOOKUP(E8,'Customer 360 Group_Demographic'!$C:$P,11, FALSE)</f>
        <v>Batch</v>
      </c>
      <c r="K8" s="446" t="s">
        <v>1392</v>
      </c>
      <c r="L8" s="446" t="s">
        <v>8666</v>
      </c>
      <c r="M8" s="446" t="s">
        <v>8667</v>
      </c>
      <c r="N8" s="446"/>
      <c r="O8" s="446"/>
    </row>
    <row r="9" spans="1:15" ht="60" x14ac:dyDescent="0.25">
      <c r="A9" s="506" t="s">
        <v>8663</v>
      </c>
      <c r="B9" s="571" t="s">
        <v>8664</v>
      </c>
      <c r="C9" s="57" t="s">
        <v>8645</v>
      </c>
      <c r="D9" s="52" t="s">
        <v>9295</v>
      </c>
      <c r="E9" s="507" t="s">
        <v>1478</v>
      </c>
      <c r="F9" s="507" t="s">
        <v>9296</v>
      </c>
      <c r="G9" s="507" t="str">
        <f>VLOOKUP(E9,'Customer 360 Group_Demographic'!$C:$F,4, FALSE)</f>
        <v>received</v>
      </c>
      <c r="H9" s="52" t="s">
        <v>8668</v>
      </c>
      <c r="I9" s="52" t="str">
        <f>VLOOKUP(E9,'Customer 360 Group_Demographic'!$C:$P,5, FALSE)</f>
        <v>LOS</v>
      </c>
      <c r="J9" s="57" t="str">
        <f>VLOOKUP(E9,'Customer 360 Group_Demographic'!$C:$P,11, FALSE)</f>
        <v>Batch</v>
      </c>
      <c r="K9" s="446" t="s">
        <v>8651</v>
      </c>
      <c r="L9" s="446" t="s">
        <v>8666</v>
      </c>
      <c r="M9" s="446" t="s">
        <v>8667</v>
      </c>
      <c r="N9" s="448" t="s">
        <v>9304</v>
      </c>
      <c r="O9" s="446"/>
    </row>
    <row r="10" spans="1:15" ht="72" x14ac:dyDescent="0.25">
      <c r="A10" s="506" t="s">
        <v>8663</v>
      </c>
      <c r="B10" s="571" t="s">
        <v>8664</v>
      </c>
      <c r="C10" s="57" t="s">
        <v>8645</v>
      </c>
      <c r="D10" s="52" t="s">
        <v>9297</v>
      </c>
      <c r="E10" s="507" t="s">
        <v>1481</v>
      </c>
      <c r="F10" s="507" t="s">
        <v>9296</v>
      </c>
      <c r="G10" s="507" t="str">
        <f>VLOOKUP(E10,'Customer 360 Group_Demographic'!$C:$F,4, FALSE)</f>
        <v>Unpaid_Principal+unpaidinterest
interest_overdue and principle_overdue from vw_CLOS_OA_CONDUCT</v>
      </c>
      <c r="H10" s="52" t="s">
        <v>8668</v>
      </c>
      <c r="I10" s="52" t="str">
        <f>VLOOKUP(E10,'Customer 360 Group_Demographic'!$C:$P,5, FALSE)</f>
        <v>LOS</v>
      </c>
      <c r="J10" s="57" t="str">
        <f>VLOOKUP(E10,'Customer 360 Group_Demographic'!$C:$P,11, FALSE)</f>
        <v>Batch</v>
      </c>
      <c r="K10" s="446" t="s">
        <v>8651</v>
      </c>
      <c r="L10" s="446" t="s">
        <v>8666</v>
      </c>
      <c r="M10" s="446" t="s">
        <v>8667</v>
      </c>
      <c r="N10" s="446" t="s">
        <v>9152</v>
      </c>
      <c r="O10" s="446"/>
    </row>
    <row r="11" spans="1:15" ht="25.5" x14ac:dyDescent="0.25">
      <c r="A11" s="506" t="s">
        <v>8663</v>
      </c>
      <c r="B11" s="571" t="s">
        <v>8664</v>
      </c>
      <c r="C11" s="57" t="s">
        <v>8645</v>
      </c>
      <c r="D11" s="52" t="s">
        <v>9284</v>
      </c>
      <c r="E11" s="507" t="s">
        <v>1482</v>
      </c>
      <c r="F11" s="507" t="s">
        <v>9296</v>
      </c>
      <c r="G11" s="507" t="str">
        <f>VLOOKUP(E11,'Customer 360 Group_Demographic'!$C:$F,4, FALSE)</f>
        <v>DAYS_IN_ARREARS</v>
      </c>
      <c r="H11" s="52" t="s">
        <v>8668</v>
      </c>
      <c r="I11" s="52" t="str">
        <f>VLOOKUP(E11,'Customer 360 Group_Demographic'!$C:$P,5, FALSE)</f>
        <v>LOS</v>
      </c>
      <c r="J11" s="57" t="str">
        <f>VLOOKUP(E11,'Customer 360 Group_Demographic'!$C:$P,11, FALSE)</f>
        <v>Batch</v>
      </c>
      <c r="K11" s="446" t="s">
        <v>8651</v>
      </c>
      <c r="L11" s="446" t="s">
        <v>8666</v>
      </c>
      <c r="M11" s="446" t="s">
        <v>8667</v>
      </c>
      <c r="N11" s="446" t="s">
        <v>9152</v>
      </c>
      <c r="O11" s="446"/>
    </row>
    <row r="12" spans="1:15" ht="25.5" x14ac:dyDescent="0.25">
      <c r="A12" s="506" t="s">
        <v>8663</v>
      </c>
      <c r="B12" s="571" t="s">
        <v>8664</v>
      </c>
      <c r="C12" s="57" t="s">
        <v>8645</v>
      </c>
      <c r="D12" s="52" t="s">
        <v>9300</v>
      </c>
      <c r="E12" s="507" t="s">
        <v>1483</v>
      </c>
      <c r="F12" s="507" t="s">
        <v>9296</v>
      </c>
      <c r="G12" s="507" t="str">
        <f>VLOOKUP(E12,'Customer 360 Group_Demographic'!$C:$F,4, FALSE)</f>
        <v>pending</v>
      </c>
      <c r="H12" s="52" t="s">
        <v>8668</v>
      </c>
      <c r="I12" s="52" t="str">
        <f>VLOOKUP(E12,'Customer 360 Group_Demographic'!$C:$P,5, FALSE)</f>
        <v>LOS</v>
      </c>
      <c r="J12" s="57" t="str">
        <f>VLOOKUP(E12,'Customer 360 Group_Demographic'!$C:$P,11, FALSE)</f>
        <v>Batch</v>
      </c>
      <c r="K12" s="446" t="s">
        <v>8651</v>
      </c>
      <c r="L12" s="446" t="s">
        <v>8666</v>
      </c>
      <c r="M12" s="446" t="s">
        <v>8667</v>
      </c>
      <c r="N12" s="446" t="s">
        <v>9152</v>
      </c>
      <c r="O12" s="446"/>
    </row>
    <row r="13" spans="1:15" ht="90" x14ac:dyDescent="0.25">
      <c r="A13" s="506" t="s">
        <v>8663</v>
      </c>
      <c r="B13" s="571" t="s">
        <v>8664</v>
      </c>
      <c r="C13" s="57" t="s">
        <v>8645</v>
      </c>
      <c r="D13" s="52" t="s">
        <v>9299</v>
      </c>
      <c r="E13" s="507" t="s">
        <v>1484</v>
      </c>
      <c r="F13" s="507" t="s">
        <v>9296</v>
      </c>
      <c r="G13" s="507" t="str">
        <f>VLOOKUP(E13,'Customer 360 Group_Demographic'!$C:$F,4, FALSE)</f>
        <v>CurrentDate-DAYS_IN_ARREARS</v>
      </c>
      <c r="H13" s="52" t="s">
        <v>8668</v>
      </c>
      <c r="I13" s="52" t="str">
        <f>VLOOKUP(E13,'Customer 360 Group_Demographic'!$C:$P,5, FALSE)</f>
        <v>LOS</v>
      </c>
      <c r="J13" s="57" t="str">
        <f>VLOOKUP(E13,'Customer 360 Group_Demographic'!$C:$P,11, FALSE)</f>
        <v>Batch</v>
      </c>
      <c r="K13" s="446" t="s">
        <v>8651</v>
      </c>
      <c r="L13" s="446" t="s">
        <v>8666</v>
      </c>
      <c r="M13" s="446" t="s">
        <v>8667</v>
      </c>
      <c r="N13" s="448" t="s">
        <v>10595</v>
      </c>
      <c r="O13" s="446"/>
    </row>
    <row r="14" spans="1:15" ht="15" customHeight="1" x14ac:dyDescent="0.25">
      <c r="A14" s="506" t="s">
        <v>8663</v>
      </c>
      <c r="B14" s="571" t="s">
        <v>8664</v>
      </c>
      <c r="C14" s="57" t="s">
        <v>8645</v>
      </c>
      <c r="D14" s="52"/>
      <c r="E14" s="468" t="s">
        <v>1485</v>
      </c>
      <c r="F14" s="468" t="s">
        <v>1592</v>
      </c>
      <c r="G14" s="507" t="str">
        <f>VLOOKUP(E14,'Customer 360 Group_Demographic'!$C:$F,4, FALSE)</f>
        <v>Manual</v>
      </c>
      <c r="H14" s="446"/>
      <c r="I14" s="52" t="str">
        <f>VLOOKUP(E14,'Customer 360 Group_Demographic'!$C:$P,5, FALSE)</f>
        <v>CRM</v>
      </c>
      <c r="J14" s="57">
        <f>VLOOKUP(E14,'Customer 360 Group_Demographic'!$C:$P,11, FALSE)</f>
        <v>0</v>
      </c>
      <c r="K14" s="446" t="s">
        <v>1392</v>
      </c>
      <c r="L14" s="446" t="s">
        <v>8666</v>
      </c>
      <c r="M14" s="446" t="s">
        <v>8667</v>
      </c>
      <c r="N14" s="446"/>
      <c r="O14" s="446"/>
    </row>
    <row r="15" spans="1:15" ht="15" customHeight="1" x14ac:dyDescent="0.25">
      <c r="A15" s="506" t="s">
        <v>8663</v>
      </c>
      <c r="B15" s="571" t="s">
        <v>8664</v>
      </c>
      <c r="C15" s="57" t="s">
        <v>8645</v>
      </c>
      <c r="D15" s="52"/>
      <c r="E15" s="507" t="s">
        <v>1489</v>
      </c>
      <c r="F15" s="481" t="s">
        <v>9146</v>
      </c>
      <c r="G15" s="507" t="str">
        <f>VLOOKUP(E15,'Customer 360 Group_Demographic'!$C:$F,4, FALSE)</f>
        <v>CUST_COMU_CNTRY_CODE</v>
      </c>
      <c r="H15" s="52" t="s">
        <v>8665</v>
      </c>
      <c r="I15" s="52" t="str">
        <f>VLOOKUP(E15,'Customer 360 Group_Demographic'!$C:$P,5, FALSE)</f>
        <v>Finacle/Vision</v>
      </c>
      <c r="J15" s="57" t="str">
        <f>VLOOKUP(E15,'Customer 360 Group_Demographic'!$C:$P,11, FALSE)</f>
        <v>Batch</v>
      </c>
      <c r="K15" s="446" t="s">
        <v>1392</v>
      </c>
      <c r="L15" s="446" t="s">
        <v>8666</v>
      </c>
      <c r="M15" s="446" t="s">
        <v>8667</v>
      </c>
      <c r="N15" s="446"/>
      <c r="O15" s="446"/>
    </row>
    <row r="16" spans="1:15" ht="15" customHeight="1" x14ac:dyDescent="0.25">
      <c r="A16" s="506" t="s">
        <v>8663</v>
      </c>
      <c r="B16" s="571" t="s">
        <v>8664</v>
      </c>
      <c r="C16" s="57" t="s">
        <v>8645</v>
      </c>
      <c r="D16" s="52"/>
      <c r="E16" s="483" t="s">
        <v>1494</v>
      </c>
      <c r="F16" s="481" t="s">
        <v>9146</v>
      </c>
      <c r="G16" s="507" t="str">
        <f>VLOOKUP(E16,'Customer 360 Group_Demographic'!$C:$F,4, FALSE)</f>
        <v>CUST_COMU_PHONE_NUM_1</v>
      </c>
      <c r="H16" s="52" t="s">
        <v>8665</v>
      </c>
      <c r="I16" s="52" t="str">
        <f>VLOOKUP(E16,'Customer 360 Group_Demographic'!$C:$P,5, FALSE)</f>
        <v>Finacle/Vision</v>
      </c>
      <c r="J16" s="57" t="str">
        <f>VLOOKUP(E16,'Customer 360 Group_Demographic'!$C:$P,11, FALSE)</f>
        <v>Batch</v>
      </c>
      <c r="K16" s="446" t="s">
        <v>1392</v>
      </c>
      <c r="L16" s="446" t="s">
        <v>8666</v>
      </c>
      <c r="M16" s="446" t="s">
        <v>8667</v>
      </c>
      <c r="N16" s="446"/>
      <c r="O16" s="446"/>
    </row>
    <row r="17" spans="1:15" ht="15" customHeight="1" x14ac:dyDescent="0.25">
      <c r="A17" s="506" t="s">
        <v>8663</v>
      </c>
      <c r="B17" s="571" t="s">
        <v>8664</v>
      </c>
      <c r="C17" s="57" t="s">
        <v>8645</v>
      </c>
      <c r="D17" s="52"/>
      <c r="E17" s="483" t="s">
        <v>1497</v>
      </c>
      <c r="F17" s="481" t="s">
        <v>9146</v>
      </c>
      <c r="G17" s="507" t="str">
        <f>VLOOKUP(E17,'Customer 360 Group_Demographic'!$C:$F,4, FALSE)</f>
        <v>EMAIL_ID</v>
      </c>
      <c r="H17" s="52" t="s">
        <v>8665</v>
      </c>
      <c r="I17" s="52" t="str">
        <f>VLOOKUP(E17,'Customer 360 Group_Demographic'!$C:$P,5, FALSE)</f>
        <v>Finacle/Vision</v>
      </c>
      <c r="J17" s="57" t="str">
        <f>VLOOKUP(E17,'Customer 360 Group_Demographic'!$C:$P,11, FALSE)</f>
        <v>Batch</v>
      </c>
      <c r="K17" s="446" t="s">
        <v>1392</v>
      </c>
      <c r="L17" s="446" t="s">
        <v>8666</v>
      </c>
      <c r="M17" s="446" t="s">
        <v>8667</v>
      </c>
      <c r="N17" s="446"/>
      <c r="O17" s="446"/>
    </row>
    <row r="18" spans="1:15" ht="15" customHeight="1" x14ac:dyDescent="0.25">
      <c r="A18" s="506" t="s">
        <v>8663</v>
      </c>
      <c r="B18" s="571" t="s">
        <v>8664</v>
      </c>
      <c r="C18" s="57" t="s">
        <v>8645</v>
      </c>
      <c r="D18" s="52"/>
      <c r="E18" s="508" t="s">
        <v>1500</v>
      </c>
      <c r="F18" s="481" t="s">
        <v>9146</v>
      </c>
      <c r="G18" s="507" t="str">
        <f>VLOOKUP(E18,'Customer 360 Group_Demographic'!$C:$F,4, FALSE)</f>
        <v>CUST_PERM_EMAIL_ID</v>
      </c>
      <c r="H18" s="52" t="s">
        <v>8665</v>
      </c>
      <c r="I18" s="52" t="str">
        <f>VLOOKUP(E18,'Customer 360 Group_Demographic'!$C:$P,5, FALSE)</f>
        <v>Finacle/Vision</v>
      </c>
      <c r="J18" s="57" t="str">
        <f>VLOOKUP(E18,'Customer 360 Group_Demographic'!$C:$P,11, FALSE)</f>
        <v>Batch</v>
      </c>
      <c r="K18" s="446" t="s">
        <v>1392</v>
      </c>
      <c r="L18" s="446" t="s">
        <v>8666</v>
      </c>
      <c r="M18" s="446" t="s">
        <v>8667</v>
      </c>
      <c r="N18" s="446"/>
      <c r="O18" s="446"/>
    </row>
    <row r="19" spans="1:15" ht="15" customHeight="1" x14ac:dyDescent="0.25">
      <c r="A19" s="506" t="s">
        <v>8663</v>
      </c>
      <c r="B19" s="571" t="s">
        <v>8664</v>
      </c>
      <c r="C19" s="57" t="s">
        <v>8645</v>
      </c>
      <c r="D19" s="52"/>
      <c r="E19" s="483" t="s">
        <v>1502</v>
      </c>
      <c r="F19" s="481" t="s">
        <v>9146</v>
      </c>
      <c r="G19" s="507" t="str">
        <f>VLOOKUP(E19,'Customer 360 Group_Demographic'!$C:$F,4, FALSE)</f>
        <v>CUST_COMU_PHONE_NUM_2</v>
      </c>
      <c r="H19" s="52" t="s">
        <v>8665</v>
      </c>
      <c r="I19" s="52" t="str">
        <f>VLOOKUP(E19,'Customer 360 Group_Demographic'!$C:$P,5, FALSE)</f>
        <v>Finacle/Vision</v>
      </c>
      <c r="J19" s="57" t="str">
        <f>VLOOKUP(E19,'Customer 360 Group_Demographic'!$C:$P,11, FALSE)</f>
        <v>Batch</v>
      </c>
      <c r="K19" s="446" t="s">
        <v>1392</v>
      </c>
      <c r="L19" s="446" t="s">
        <v>8666</v>
      </c>
      <c r="M19" s="446" t="s">
        <v>8667</v>
      </c>
      <c r="N19" s="446"/>
      <c r="O19" s="446"/>
    </row>
    <row r="20" spans="1:15" ht="25.5" x14ac:dyDescent="0.25">
      <c r="A20" s="506" t="s">
        <v>8663</v>
      </c>
      <c r="B20" s="571" t="s">
        <v>8664</v>
      </c>
      <c r="C20" s="57" t="s">
        <v>8645</v>
      </c>
      <c r="D20" s="52"/>
      <c r="E20" s="508" t="s">
        <v>1504</v>
      </c>
      <c r="F20" s="481" t="s">
        <v>9146</v>
      </c>
      <c r="G20" s="507" t="str">
        <f>VLOOKUP(E20,'Customer 360 Group_Demographic'!$C:$F,4, FALSE)</f>
        <v>NAT_ID_CARD_NUM</v>
      </c>
      <c r="H20" s="52" t="s">
        <v>8665</v>
      </c>
      <c r="I20" s="52" t="str">
        <f>VLOOKUP(E20,'Customer 360 Group_Demographic'!$C:$P,5, FALSE)</f>
        <v>Finacle/Vision</v>
      </c>
      <c r="J20" s="57" t="str">
        <f>VLOOKUP(E20,'Customer 360 Group_Demographic'!$C:$P,11, FALSE)</f>
        <v>Batch</v>
      </c>
      <c r="K20" s="446" t="s">
        <v>1392</v>
      </c>
      <c r="L20" s="446" t="s">
        <v>8666</v>
      </c>
      <c r="M20" s="446" t="s">
        <v>8667</v>
      </c>
      <c r="N20" s="446"/>
      <c r="O20" s="446"/>
    </row>
    <row r="21" spans="1:15" ht="15" customHeight="1" x14ac:dyDescent="0.25">
      <c r="A21" s="506" t="s">
        <v>8663</v>
      </c>
      <c r="B21" s="571" t="s">
        <v>8664</v>
      </c>
      <c r="C21" s="57" t="s">
        <v>8645</v>
      </c>
      <c r="D21" s="52"/>
      <c r="E21" s="483" t="s">
        <v>1507</v>
      </c>
      <c r="F21" s="481" t="s">
        <v>9146</v>
      </c>
      <c r="G21" s="507" t="str">
        <f>VLOOKUP(E21,'Customer 360 Group_Demographic'!$C:$F,4, FALSE)</f>
        <v>DATE_OF_BIRTH</v>
      </c>
      <c r="H21" s="52" t="s">
        <v>8665</v>
      </c>
      <c r="I21" s="52" t="str">
        <f>VLOOKUP(E21,'Customer 360 Group_Demographic'!$C:$P,5, FALSE)</f>
        <v>Finacle/Vision</v>
      </c>
      <c r="J21" s="57" t="str">
        <f>VLOOKUP(E21,'Customer 360 Group_Demographic'!$C:$P,11, FALSE)</f>
        <v>Batch</v>
      </c>
      <c r="K21" s="446" t="s">
        <v>1392</v>
      </c>
      <c r="L21" s="446" t="s">
        <v>8666</v>
      </c>
      <c r="M21" s="446" t="s">
        <v>8667</v>
      </c>
      <c r="N21" s="446"/>
      <c r="O21" s="446"/>
    </row>
    <row r="22" spans="1:15" ht="15" customHeight="1" x14ac:dyDescent="0.25">
      <c r="A22" s="506" t="s">
        <v>8663</v>
      </c>
      <c r="B22" s="571" t="s">
        <v>8664</v>
      </c>
      <c r="C22" s="57" t="s">
        <v>8645</v>
      </c>
      <c r="D22" s="52"/>
      <c r="E22" s="483" t="s">
        <v>1510</v>
      </c>
      <c r="F22" s="481" t="s">
        <v>9146</v>
      </c>
      <c r="G22" s="507" t="str">
        <f>VLOOKUP(E22,'Customer 360 Group_Demographic'!$C:$F,4, FALSE)</f>
        <v>CUST_COMU_ADDR1</v>
      </c>
      <c r="H22" s="52" t="s">
        <v>8665</v>
      </c>
      <c r="I22" s="52" t="str">
        <f>VLOOKUP(E22,'Customer 360 Group_Demographic'!$C:$P,5, FALSE)</f>
        <v>Finacle/Vision</v>
      </c>
      <c r="J22" s="57" t="str">
        <f>VLOOKUP(E22,'Customer 360 Group_Demographic'!$C:$P,11, FALSE)</f>
        <v>Batch</v>
      </c>
      <c r="K22" s="446" t="s">
        <v>1392</v>
      </c>
      <c r="L22" s="446" t="s">
        <v>8666</v>
      </c>
      <c r="M22" s="446" t="s">
        <v>8667</v>
      </c>
      <c r="N22" s="446"/>
      <c r="O22" s="446"/>
    </row>
    <row r="23" spans="1:15" ht="15" customHeight="1" x14ac:dyDescent="0.25">
      <c r="A23" s="506" t="s">
        <v>8663</v>
      </c>
      <c r="B23" s="571" t="s">
        <v>8664</v>
      </c>
      <c r="C23" s="57" t="s">
        <v>8645</v>
      </c>
      <c r="D23" s="52"/>
      <c r="E23" s="508" t="s">
        <v>1513</v>
      </c>
      <c r="F23" s="481" t="s">
        <v>9146</v>
      </c>
      <c r="G23" s="507" t="str">
        <f>VLOOKUP(E23,'Customer 360 Group_Demographic'!$C:$F,4, FALSE)</f>
        <v>CUST_COMU_ADDR2</v>
      </c>
      <c r="H23" s="52" t="s">
        <v>8665</v>
      </c>
      <c r="I23" s="52" t="str">
        <f>VLOOKUP(E23,'Customer 360 Group_Demographic'!$C:$P,5, FALSE)</f>
        <v>Finacle/Vision</v>
      </c>
      <c r="J23" s="57" t="str">
        <f>VLOOKUP(E23,'Customer 360 Group_Demographic'!$C:$P,11, FALSE)</f>
        <v>Batch</v>
      </c>
      <c r="K23" s="446" t="s">
        <v>1392</v>
      </c>
      <c r="L23" s="446" t="s">
        <v>8666</v>
      </c>
      <c r="M23" s="446" t="s">
        <v>8667</v>
      </c>
      <c r="N23" s="446"/>
      <c r="O23" s="446"/>
    </row>
    <row r="24" spans="1:15" ht="15" customHeight="1" x14ac:dyDescent="0.25">
      <c r="A24" s="506" t="s">
        <v>8663</v>
      </c>
      <c r="B24" s="571" t="s">
        <v>8664</v>
      </c>
      <c r="C24" s="57" t="s">
        <v>8645</v>
      </c>
      <c r="D24" s="52"/>
      <c r="E24" s="508" t="s">
        <v>1515</v>
      </c>
      <c r="F24" s="481" t="s">
        <v>9146</v>
      </c>
      <c r="G24" s="507" t="str">
        <f>VLOOKUP(E24,'Customer 360 Group_Demographic'!$C:$F,4, FALSE)</f>
        <v>CUST_COMU_PIN_CODE</v>
      </c>
      <c r="H24" s="52" t="s">
        <v>8665</v>
      </c>
      <c r="I24" s="52" t="str">
        <f>VLOOKUP(E24,'Customer 360 Group_Demographic'!$C:$P,5, FALSE)</f>
        <v>Finacle/Vision</v>
      </c>
      <c r="J24" s="57" t="str">
        <f>VLOOKUP(E24,'Customer 360 Group_Demographic'!$C:$P,11, FALSE)</f>
        <v>Batch</v>
      </c>
      <c r="K24" s="446" t="s">
        <v>1392</v>
      </c>
      <c r="L24" s="446" t="s">
        <v>8666</v>
      </c>
      <c r="M24" s="446" t="s">
        <v>8667</v>
      </c>
      <c r="N24" s="446"/>
      <c r="O24" s="446"/>
    </row>
    <row r="25" spans="1:15" ht="15" customHeight="1" x14ac:dyDescent="0.25">
      <c r="A25" s="506" t="s">
        <v>8663</v>
      </c>
      <c r="B25" s="571" t="s">
        <v>8664</v>
      </c>
      <c r="C25" s="57" t="s">
        <v>8645</v>
      </c>
      <c r="D25" s="52"/>
      <c r="E25" s="508" t="s">
        <v>1518</v>
      </c>
      <c r="F25" s="481" t="s">
        <v>9147</v>
      </c>
      <c r="G25" s="507" t="str">
        <f>VLOOKUP(E25,'Customer 360 Group_Demographic'!$C:$F,4, FALSE)</f>
        <v>FREE_TEXT_3</v>
      </c>
      <c r="H25" s="52" t="s">
        <v>8665</v>
      </c>
      <c r="I25" s="52" t="str">
        <f>VLOOKUP(E25,'Customer 360 Group_Demographic'!$C:$P,5, FALSE)</f>
        <v>Finacle/Vision</v>
      </c>
      <c r="J25" s="57" t="str">
        <f>VLOOKUP(E25,'Customer 360 Group_Demographic'!$C:$P,11, FALSE)</f>
        <v>Batch</v>
      </c>
      <c r="K25" s="446" t="s">
        <v>1392</v>
      </c>
      <c r="L25" s="446" t="s">
        <v>8666</v>
      </c>
      <c r="M25" s="446" t="s">
        <v>8667</v>
      </c>
      <c r="N25" s="446"/>
      <c r="O25" s="446"/>
    </row>
    <row r="26" spans="1:15" ht="15" customHeight="1" x14ac:dyDescent="0.25">
      <c r="A26" s="506" t="s">
        <v>8663</v>
      </c>
      <c r="B26" s="571" t="s">
        <v>8664</v>
      </c>
      <c r="C26" s="57" t="s">
        <v>8645</v>
      </c>
      <c r="D26" s="52"/>
      <c r="E26" s="483" t="s">
        <v>1520</v>
      </c>
      <c r="F26" s="481" t="s">
        <v>9146</v>
      </c>
      <c r="G26" s="507" t="str">
        <f>VLOOKUP(E26,'Customer 360 Group_Demographic'!$C:$F,4, FALSE)</f>
        <v>CUST_STAT_CODE</v>
      </c>
      <c r="H26" s="52" t="s">
        <v>8665</v>
      </c>
      <c r="I26" s="52" t="str">
        <f>VLOOKUP(E26,'Customer 360 Group_Demographic'!$C:$P,5, FALSE)</f>
        <v>Finacle/Vision</v>
      </c>
      <c r="J26" s="57" t="str">
        <f>VLOOKUP(E26,'Customer 360 Group_Demographic'!$C:$P,11, FALSE)</f>
        <v>Batch</v>
      </c>
      <c r="K26" s="446" t="s">
        <v>1392</v>
      </c>
      <c r="L26" s="446" t="s">
        <v>8666</v>
      </c>
      <c r="M26" s="446" t="s">
        <v>8667</v>
      </c>
      <c r="N26" s="446"/>
      <c r="O26" s="446"/>
    </row>
    <row r="27" spans="1:15" ht="15" customHeight="1" x14ac:dyDescent="0.25">
      <c r="A27" s="506" t="s">
        <v>8663</v>
      </c>
      <c r="B27" s="571" t="s">
        <v>8664</v>
      </c>
      <c r="C27" s="57" t="s">
        <v>8645</v>
      </c>
      <c r="D27" s="52"/>
      <c r="E27" s="468" t="s">
        <v>1524</v>
      </c>
      <c r="F27" s="468"/>
      <c r="G27" s="507" t="str">
        <f>VLOOKUP(E27,'Customer 360 Group_Demographic'!$C:$F,4, FALSE)</f>
        <v>Manual</v>
      </c>
      <c r="H27" s="446"/>
      <c r="I27" s="52" t="str">
        <f>VLOOKUP(E27,'Customer 360 Group_Demographic'!$C:$P,5, FALSE)</f>
        <v>CRM</v>
      </c>
      <c r="J27" s="57">
        <f>VLOOKUP(E27,'Customer 360 Group_Demographic'!$C:$P,11, FALSE)</f>
        <v>0</v>
      </c>
      <c r="K27" s="446" t="s">
        <v>1392</v>
      </c>
      <c r="L27" s="446" t="s">
        <v>8666</v>
      </c>
      <c r="M27" s="446" t="s">
        <v>8667</v>
      </c>
      <c r="N27" s="446"/>
      <c r="O27" s="446"/>
    </row>
    <row r="28" spans="1:15" ht="15" customHeight="1" x14ac:dyDescent="0.25">
      <c r="A28" s="506" t="s">
        <v>8663</v>
      </c>
      <c r="B28" s="571" t="s">
        <v>8664</v>
      </c>
      <c r="C28" s="57" t="s">
        <v>8645</v>
      </c>
      <c r="D28" s="52"/>
      <c r="E28" s="468" t="s">
        <v>1527</v>
      </c>
      <c r="F28" s="468"/>
      <c r="G28" s="507" t="str">
        <f>VLOOKUP(E28,'Customer 360 Group_Demographic'!$C:$F,4, FALSE)</f>
        <v>Manual</v>
      </c>
      <c r="H28" s="446"/>
      <c r="I28" s="52" t="str">
        <f>VLOOKUP(E28,'Customer 360 Group_Demographic'!$C:$P,5, FALSE)</f>
        <v>CRM</v>
      </c>
      <c r="J28" s="57">
        <f>VLOOKUP(E28,'Customer 360 Group_Demographic'!$C:$P,11, FALSE)</f>
        <v>0</v>
      </c>
      <c r="K28" s="446" t="s">
        <v>1392</v>
      </c>
      <c r="L28" s="446" t="s">
        <v>8666</v>
      </c>
      <c r="M28" s="446" t="s">
        <v>8667</v>
      </c>
      <c r="N28" s="446"/>
      <c r="O28" s="446"/>
    </row>
    <row r="29" spans="1:15" ht="15" customHeight="1" x14ac:dyDescent="0.25">
      <c r="A29" s="506" t="s">
        <v>8663</v>
      </c>
      <c r="B29" s="571" t="s">
        <v>8664</v>
      </c>
      <c r="C29" s="57" t="s">
        <v>8645</v>
      </c>
      <c r="D29" s="52"/>
      <c r="E29" s="468" t="s">
        <v>1528</v>
      </c>
      <c r="F29" s="468"/>
      <c r="G29" s="507" t="str">
        <f>VLOOKUP(E29,'Customer 360 Group_Demographic'!$C:$F,4, FALSE)</f>
        <v>Manual</v>
      </c>
      <c r="H29" s="446"/>
      <c r="I29" s="52" t="str">
        <f>VLOOKUP(E29,'Customer 360 Group_Demographic'!$C:$P,5, FALSE)</f>
        <v>CRM</v>
      </c>
      <c r="J29" s="57">
        <f>VLOOKUP(E29,'Customer 360 Group_Demographic'!$C:$P,11, FALSE)</f>
        <v>0</v>
      </c>
      <c r="K29" s="446" t="s">
        <v>1392</v>
      </c>
      <c r="L29" s="446" t="s">
        <v>8666</v>
      </c>
      <c r="M29" s="446" t="s">
        <v>8667</v>
      </c>
      <c r="N29" s="446"/>
      <c r="O29" s="446"/>
    </row>
    <row r="30" spans="1:15" ht="15" customHeight="1" x14ac:dyDescent="0.25">
      <c r="A30" s="506" t="s">
        <v>8663</v>
      </c>
      <c r="B30" s="571" t="s">
        <v>8664</v>
      </c>
      <c r="C30" s="57" t="s">
        <v>8645</v>
      </c>
      <c r="D30" s="52"/>
      <c r="E30" s="468" t="s">
        <v>1529</v>
      </c>
      <c r="F30" s="468"/>
      <c r="G30" s="507" t="str">
        <f>VLOOKUP(E30,'Customer 360 Group_Demographic'!$C:$F,4, FALSE)</f>
        <v>Manual</v>
      </c>
      <c r="H30" s="446"/>
      <c r="I30" s="52" t="str">
        <f>VLOOKUP(E30,'Customer 360 Group_Demographic'!$C:$P,5, FALSE)</f>
        <v>CRM</v>
      </c>
      <c r="J30" s="57">
        <f>VLOOKUP(E30,'Customer 360 Group_Demographic'!$C:$P,11, FALSE)</f>
        <v>0</v>
      </c>
      <c r="K30" s="446" t="s">
        <v>1392</v>
      </c>
      <c r="L30" s="446" t="s">
        <v>8666</v>
      </c>
      <c r="M30" s="446" t="s">
        <v>8667</v>
      </c>
      <c r="N30" s="446"/>
      <c r="O30" s="446"/>
    </row>
    <row r="31" spans="1:15" ht="15" customHeight="1" x14ac:dyDescent="0.25">
      <c r="A31" s="506" t="s">
        <v>8663</v>
      </c>
      <c r="B31" s="571" t="s">
        <v>8664</v>
      </c>
      <c r="C31" s="57" t="s">
        <v>8645</v>
      </c>
      <c r="D31" s="52"/>
      <c r="E31" s="469" t="s">
        <v>1530</v>
      </c>
      <c r="F31" s="469"/>
      <c r="G31" s="507" t="str">
        <f>VLOOKUP(E31,'Customer 360 Group_Demographic'!$C:$F,4, FALSE)</f>
        <v>Manual</v>
      </c>
      <c r="H31" s="446"/>
      <c r="I31" s="52" t="str">
        <f>VLOOKUP(E31,'Customer 360 Group_Demographic'!$C:$P,5, FALSE)</f>
        <v>CRM</v>
      </c>
      <c r="J31" s="57">
        <f>VLOOKUP(E31,'Customer 360 Group_Demographic'!$C:$P,11, FALSE)</f>
        <v>0</v>
      </c>
      <c r="K31" s="446" t="s">
        <v>1392</v>
      </c>
      <c r="L31" s="446" t="s">
        <v>8666</v>
      </c>
      <c r="M31" s="446" t="s">
        <v>8667</v>
      </c>
      <c r="N31" s="446"/>
      <c r="O31" s="446"/>
    </row>
    <row r="32" spans="1:15" ht="15" customHeight="1" x14ac:dyDescent="0.25">
      <c r="A32" s="506" t="s">
        <v>8663</v>
      </c>
      <c r="B32" s="571" t="s">
        <v>8664</v>
      </c>
      <c r="C32" s="57" t="s">
        <v>8645</v>
      </c>
      <c r="D32" s="52"/>
      <c r="E32" s="469" t="s">
        <v>1531</v>
      </c>
      <c r="F32" s="469"/>
      <c r="G32" s="507" t="str">
        <f>VLOOKUP(E32,'Customer 360 Group_Demographic'!$C:$F,4, FALSE)</f>
        <v>Manual</v>
      </c>
      <c r="H32" s="446"/>
      <c r="I32" s="52" t="str">
        <f>VLOOKUP(E32,'Customer 360 Group_Demographic'!$C:$P,5, FALSE)</f>
        <v>CRM</v>
      </c>
      <c r="J32" s="57">
        <f>VLOOKUP(E32,'Customer 360 Group_Demographic'!$C:$P,11, FALSE)</f>
        <v>0</v>
      </c>
      <c r="K32" s="446" t="s">
        <v>1392</v>
      </c>
      <c r="L32" s="446" t="s">
        <v>8666</v>
      </c>
      <c r="M32" s="446" t="s">
        <v>8667</v>
      </c>
      <c r="N32" s="446"/>
      <c r="O32" s="446"/>
    </row>
    <row r="33" spans="1:15" ht="15" customHeight="1" x14ac:dyDescent="0.25">
      <c r="A33" s="506" t="s">
        <v>8663</v>
      </c>
      <c r="B33" s="571" t="s">
        <v>8664</v>
      </c>
      <c r="C33" s="57" t="s">
        <v>8645</v>
      </c>
      <c r="D33" s="52"/>
      <c r="E33" s="469" t="s">
        <v>1532</v>
      </c>
      <c r="F33" s="469"/>
      <c r="G33" s="507" t="str">
        <f>VLOOKUP(E33,'Customer 360 Group_Demographic'!$C:$F,4, FALSE)</f>
        <v>Manual</v>
      </c>
      <c r="H33" s="446"/>
      <c r="I33" s="52" t="str">
        <f>VLOOKUP(E33,'Customer 360 Group_Demographic'!$C:$P,5, FALSE)</f>
        <v>CRM</v>
      </c>
      <c r="J33" s="57">
        <f>VLOOKUP(E33,'Customer 360 Group_Demographic'!$C:$P,11, FALSE)</f>
        <v>0</v>
      </c>
      <c r="K33" s="446" t="s">
        <v>1392</v>
      </c>
      <c r="L33" s="446" t="s">
        <v>8666</v>
      </c>
      <c r="M33" s="446" t="s">
        <v>8667</v>
      </c>
      <c r="N33" s="446"/>
      <c r="O33" s="446"/>
    </row>
    <row r="34" spans="1:15" ht="15" customHeight="1" x14ac:dyDescent="0.25">
      <c r="A34" s="506" t="s">
        <v>8663</v>
      </c>
      <c r="B34" s="571" t="s">
        <v>8664</v>
      </c>
      <c r="C34" s="57" t="s">
        <v>8645</v>
      </c>
      <c r="D34" s="52"/>
      <c r="E34" s="469" t="s">
        <v>1533</v>
      </c>
      <c r="F34" s="469"/>
      <c r="G34" s="507" t="str">
        <f>VLOOKUP(E34,'Customer 360 Group_Demographic'!$C:$F,4, FALSE)</f>
        <v>Manual</v>
      </c>
      <c r="H34" s="446"/>
      <c r="I34" s="52" t="str">
        <f>VLOOKUP(E34,'Customer 360 Group_Demographic'!$C:$P,5, FALSE)</f>
        <v>CRM</v>
      </c>
      <c r="J34" s="57">
        <f>VLOOKUP(E34,'Customer 360 Group_Demographic'!$C:$P,11, FALSE)</f>
        <v>0</v>
      </c>
      <c r="K34" s="446" t="s">
        <v>1392</v>
      </c>
      <c r="L34" s="446" t="s">
        <v>8666</v>
      </c>
      <c r="M34" s="446" t="s">
        <v>8667</v>
      </c>
      <c r="N34" s="446"/>
      <c r="O34" s="446"/>
    </row>
    <row r="35" spans="1:15" ht="15" customHeight="1" x14ac:dyDescent="0.25">
      <c r="A35" s="506" t="s">
        <v>8663</v>
      </c>
      <c r="B35" s="571" t="s">
        <v>8664</v>
      </c>
      <c r="C35" s="57" t="s">
        <v>8645</v>
      </c>
      <c r="D35" s="52"/>
      <c r="E35" s="469" t="s">
        <v>1534</v>
      </c>
      <c r="F35" s="469"/>
      <c r="G35" s="507" t="str">
        <f>VLOOKUP(E35,'Customer 360 Group_Demographic'!$C:$F,4, FALSE)</f>
        <v>Manual</v>
      </c>
      <c r="H35" s="446"/>
      <c r="I35" s="52" t="str">
        <f>VLOOKUP(E35,'Customer 360 Group_Demographic'!$C:$P,5, FALSE)</f>
        <v>CRM</v>
      </c>
      <c r="J35" s="57">
        <f>VLOOKUP(E35,'Customer 360 Group_Demographic'!$C:$P,11, FALSE)</f>
        <v>0</v>
      </c>
      <c r="K35" s="446" t="s">
        <v>1392</v>
      </c>
      <c r="L35" s="446" t="s">
        <v>8666</v>
      </c>
      <c r="M35" s="446" t="s">
        <v>8667</v>
      </c>
      <c r="N35" s="446"/>
      <c r="O35" s="446"/>
    </row>
    <row r="36" spans="1:15" ht="15" customHeight="1" x14ac:dyDescent="0.25">
      <c r="A36" s="506" t="s">
        <v>8663</v>
      </c>
      <c r="B36" s="571" t="s">
        <v>8664</v>
      </c>
      <c r="C36" s="57" t="s">
        <v>8645</v>
      </c>
      <c r="D36" s="52"/>
      <c r="E36" s="469" t="s">
        <v>1536</v>
      </c>
      <c r="F36" s="469"/>
      <c r="G36" s="507" t="str">
        <f>VLOOKUP(E36,'Customer 360 Group_Demographic'!$C:$F,4, FALSE)</f>
        <v>Manual</v>
      </c>
      <c r="H36" s="446"/>
      <c r="I36" s="52" t="str">
        <f>VLOOKUP(E36,'Customer 360 Group_Demographic'!$C:$P,5, FALSE)</f>
        <v>CRM</v>
      </c>
      <c r="J36" s="57">
        <f>VLOOKUP(E36,'Customer 360 Group_Demographic'!$C:$P,11, FALSE)</f>
        <v>0</v>
      </c>
      <c r="K36" s="446" t="s">
        <v>1392</v>
      </c>
      <c r="L36" s="446" t="s">
        <v>8666</v>
      </c>
      <c r="M36" s="446" t="s">
        <v>8667</v>
      </c>
      <c r="N36" s="446"/>
      <c r="O36" s="446"/>
    </row>
    <row r="37" spans="1:15" ht="15" customHeight="1" x14ac:dyDescent="0.25">
      <c r="A37" s="506" t="s">
        <v>8663</v>
      </c>
      <c r="B37" s="571" t="s">
        <v>8664</v>
      </c>
      <c r="C37" s="57" t="s">
        <v>8645</v>
      </c>
      <c r="D37" s="52"/>
      <c r="E37" s="469" t="s">
        <v>1539</v>
      </c>
      <c r="F37" s="469"/>
      <c r="G37" s="507" t="str">
        <f>VLOOKUP(E37,'Customer 360 Group_Demographic'!$C:$F,4, FALSE)</f>
        <v>Manual</v>
      </c>
      <c r="H37" s="446"/>
      <c r="I37" s="52" t="str">
        <f>VLOOKUP(E37,'Customer 360 Group_Demographic'!$C:$P,5, FALSE)</f>
        <v>CRM</v>
      </c>
      <c r="J37" s="57">
        <f>VLOOKUP(E37,'Customer 360 Group_Demographic'!$C:$P,11, FALSE)</f>
        <v>0</v>
      </c>
      <c r="K37" s="446" t="s">
        <v>1392</v>
      </c>
      <c r="L37" s="446" t="s">
        <v>8666</v>
      </c>
      <c r="M37" s="446" t="s">
        <v>8667</v>
      </c>
      <c r="N37" s="446"/>
      <c r="O37" s="446"/>
    </row>
    <row r="38" spans="1:15" ht="15" customHeight="1" x14ac:dyDescent="0.25">
      <c r="A38" s="506" t="s">
        <v>8663</v>
      </c>
      <c r="B38" s="571" t="s">
        <v>8664</v>
      </c>
      <c r="C38" s="57" t="s">
        <v>8645</v>
      </c>
      <c r="D38" s="52"/>
      <c r="E38" s="483" t="s">
        <v>1540</v>
      </c>
      <c r="F38" s="481" t="s">
        <v>9146</v>
      </c>
      <c r="G38" s="507" t="str">
        <f>VLOOKUP(E38,'Customer 360 Group_Demographic'!$C:$F,4, FALSE)</f>
        <v>CUST_COMU_CNTRY_CODE</v>
      </c>
      <c r="H38" s="52" t="s">
        <v>8665</v>
      </c>
      <c r="I38" s="52" t="str">
        <f>VLOOKUP(E38,'Customer 360 Group_Demographic'!$C:$P,5, FALSE)</f>
        <v>Finacle/Vision</v>
      </c>
      <c r="J38" s="57" t="str">
        <f>VLOOKUP(E38,'Customer 360 Group_Demographic'!$C:$P,11, FALSE)</f>
        <v>Batch</v>
      </c>
      <c r="K38" s="446"/>
      <c r="L38" s="446" t="s">
        <v>8666</v>
      </c>
      <c r="M38" s="446" t="s">
        <v>8667</v>
      </c>
      <c r="N38" s="446"/>
      <c r="O38" s="446"/>
    </row>
    <row r="39" spans="1:15" ht="15" customHeight="1" x14ac:dyDescent="0.25">
      <c r="A39" s="506" t="s">
        <v>8663</v>
      </c>
      <c r="B39" s="571" t="s">
        <v>8664</v>
      </c>
      <c r="C39" s="57" t="s">
        <v>8645</v>
      </c>
      <c r="D39" s="52"/>
      <c r="E39" s="483" t="s">
        <v>1541</v>
      </c>
      <c r="F39" s="481" t="s">
        <v>9147</v>
      </c>
      <c r="G39" s="507" t="str">
        <f>VLOOKUP(E39,'Customer 360 Group_Demographic'!$C:$F,4, FALSE)</f>
        <v>FREE_CODE_3</v>
      </c>
      <c r="H39" s="52" t="s">
        <v>8665</v>
      </c>
      <c r="I39" s="52" t="str">
        <f>VLOOKUP(E39,'Customer 360 Group_Demographic'!$C:$P,5, FALSE)</f>
        <v>Finacle/Vision</v>
      </c>
      <c r="J39" s="57" t="str">
        <f>VLOOKUP(E39,'Customer 360 Group_Demographic'!$C:$P,11, FALSE)</f>
        <v>Batch</v>
      </c>
      <c r="K39" s="446"/>
      <c r="L39" s="446" t="s">
        <v>8666</v>
      </c>
      <c r="M39" s="446" t="s">
        <v>8667</v>
      </c>
      <c r="N39" s="446"/>
      <c r="O39" s="446"/>
    </row>
    <row r="40" spans="1:15" ht="15" customHeight="1" x14ac:dyDescent="0.25">
      <c r="A40" s="506" t="s">
        <v>8663</v>
      </c>
      <c r="B40" s="571" t="s">
        <v>8664</v>
      </c>
      <c r="C40" s="57" t="s">
        <v>8645</v>
      </c>
      <c r="D40" s="52"/>
      <c r="E40" s="469" t="s">
        <v>1543</v>
      </c>
      <c r="F40" s="469"/>
      <c r="G40" s="507" t="str">
        <f>VLOOKUP(E40,'Customer 360 Group_Demographic'!$C:$F,4, FALSE)</f>
        <v>Manual</v>
      </c>
      <c r="H40" s="446"/>
      <c r="I40" s="52" t="str">
        <f>VLOOKUP(E40,'Customer 360 Group_Demographic'!$C:$P,5, FALSE)</f>
        <v>CRM</v>
      </c>
      <c r="J40" s="57">
        <f>VLOOKUP(E40,'Customer 360 Group_Demographic'!$C:$P,11, FALSE)</f>
        <v>0</v>
      </c>
      <c r="K40" s="446"/>
      <c r="L40" s="446" t="s">
        <v>8666</v>
      </c>
      <c r="M40" s="446" t="s">
        <v>8667</v>
      </c>
      <c r="N40" s="446"/>
      <c r="O40" s="446"/>
    </row>
    <row r="41" spans="1:15" ht="15" customHeight="1" x14ac:dyDescent="0.25">
      <c r="A41" s="506" t="s">
        <v>8663</v>
      </c>
      <c r="B41" s="571" t="s">
        <v>8664</v>
      </c>
      <c r="C41" s="57" t="s">
        <v>8645</v>
      </c>
      <c r="D41" s="52"/>
      <c r="E41" s="483" t="s">
        <v>1546</v>
      </c>
      <c r="F41" s="483"/>
      <c r="G41" s="507" t="str">
        <f>VLOOKUP(E41,'Customer 360 Group_Demographic'!$C:$F,4, FALSE)</f>
        <v>pending</v>
      </c>
      <c r="H41" s="446"/>
      <c r="I41" s="52" t="str">
        <f>VLOOKUP(E41,'Customer 360 Group_Demographic'!$C:$P,5, FALSE)</f>
        <v>Omnichannel</v>
      </c>
      <c r="J41" s="57" t="str">
        <f>VLOOKUP(E41,'Customer 360 Group_Demographic'!$C:$P,11, FALSE)</f>
        <v>Batch</v>
      </c>
      <c r="K41" s="446"/>
      <c r="L41" s="446" t="s">
        <v>8666</v>
      </c>
      <c r="M41" s="446" t="s">
        <v>8667</v>
      </c>
      <c r="N41" s="446"/>
      <c r="O41" s="446"/>
    </row>
    <row r="42" spans="1:15" ht="15" customHeight="1" x14ac:dyDescent="0.25">
      <c r="A42" s="506" t="s">
        <v>8663</v>
      </c>
      <c r="B42" s="571" t="s">
        <v>8664</v>
      </c>
      <c r="C42" s="57" t="s">
        <v>8645</v>
      </c>
      <c r="D42" s="52"/>
      <c r="E42" s="483" t="s">
        <v>1548</v>
      </c>
      <c r="F42" s="481" t="s">
        <v>9147</v>
      </c>
      <c r="G42" s="507" t="str">
        <f>VLOOKUP(E42,'Customer 360 Group_Demographic'!$C:$F,4, FALSE)</f>
        <v>FREE_CODE_8</v>
      </c>
      <c r="H42" s="52" t="s">
        <v>8665</v>
      </c>
      <c r="I42" s="52" t="str">
        <f>VLOOKUP(E42,'Customer 360 Group_Demographic'!$C:$P,5, FALSE)</f>
        <v>Finacle/Vision</v>
      </c>
      <c r="J42" s="57" t="str">
        <f>VLOOKUP(E42,'Customer 360 Group_Demographic'!$C:$P,11, FALSE)</f>
        <v>Batch</v>
      </c>
      <c r="K42" s="446"/>
      <c r="L42" s="446" t="s">
        <v>8666</v>
      </c>
      <c r="M42" s="446" t="s">
        <v>8667</v>
      </c>
      <c r="N42" s="446"/>
      <c r="O42" s="446"/>
    </row>
    <row r="43" spans="1:15" ht="15" customHeight="1" x14ac:dyDescent="0.25">
      <c r="A43" s="506" t="s">
        <v>8663</v>
      </c>
      <c r="B43" s="571" t="s">
        <v>8664</v>
      </c>
      <c r="C43" s="57" t="s">
        <v>8645</v>
      </c>
      <c r="D43" s="52"/>
      <c r="E43" s="508" t="s">
        <v>1551</v>
      </c>
      <c r="F43" s="481" t="s">
        <v>9146</v>
      </c>
      <c r="G43" s="507" t="str">
        <f>VLOOKUP(E43,'Customer 360 Group_Demographic'!$C:$F,4, FALSE)</f>
        <v>NUM_OF_ACCOUNTS</v>
      </c>
      <c r="H43" s="52" t="s">
        <v>8665</v>
      </c>
      <c r="I43" s="52" t="str">
        <f>VLOOKUP(E43,'Customer 360 Group_Demographic'!$C:$P,5, FALSE)</f>
        <v>Finacle/Vision</v>
      </c>
      <c r="J43" s="57" t="str">
        <f>VLOOKUP(E43,'Customer 360 Group_Demographic'!$C:$P,11, FALSE)</f>
        <v>Batch</v>
      </c>
      <c r="K43" s="446"/>
      <c r="L43" s="446" t="s">
        <v>8666</v>
      </c>
      <c r="M43" s="446" t="s">
        <v>8667</v>
      </c>
      <c r="N43" s="446"/>
      <c r="O43" s="446"/>
    </row>
    <row r="44" spans="1:15" ht="15" customHeight="1" x14ac:dyDescent="0.25">
      <c r="A44" s="506" t="s">
        <v>8663</v>
      </c>
      <c r="B44" s="571" t="s">
        <v>8664</v>
      </c>
      <c r="C44" s="57" t="s">
        <v>8645</v>
      </c>
      <c r="D44" s="52"/>
      <c r="E44" s="508" t="s">
        <v>1554</v>
      </c>
      <c r="F44" s="481" t="s">
        <v>9146</v>
      </c>
      <c r="G44" s="507" t="str">
        <f>VLOOKUP(E44,'Customer 360 Group_Demographic'!$C:$F,4, FALSE)</f>
        <v>CUST_NRE_FLG</v>
      </c>
      <c r="H44" s="52" t="s">
        <v>8665</v>
      </c>
      <c r="I44" s="52" t="str">
        <f>VLOOKUP(E44,'Customer 360 Group_Demographic'!$C:$P,5, FALSE)</f>
        <v>Finacle/Vision</v>
      </c>
      <c r="J44" s="57" t="str">
        <f>VLOOKUP(E44,'Customer 360 Group_Demographic'!$C:$P,11, FALSE)</f>
        <v>Batch</v>
      </c>
      <c r="K44" s="446"/>
      <c r="L44" s="446" t="s">
        <v>8666</v>
      </c>
      <c r="M44" s="446" t="s">
        <v>8667</v>
      </c>
      <c r="N44" s="446"/>
      <c r="O44" s="446"/>
    </row>
    <row r="45" spans="1:15" ht="25.5" x14ac:dyDescent="0.25">
      <c r="A45" s="506" t="s">
        <v>8663</v>
      </c>
      <c r="B45" s="571" t="s">
        <v>8664</v>
      </c>
      <c r="C45" s="57" t="s">
        <v>8645</v>
      </c>
      <c r="D45" s="52"/>
      <c r="E45" s="508" t="s">
        <v>1557</v>
      </c>
      <c r="F45" s="481" t="s">
        <v>9146</v>
      </c>
      <c r="G45" s="507" t="str">
        <f>VLOOKUP(E45,'Customer 360 Group_Demographic'!$C:$F,4, FALSE)</f>
        <v>CUST_CASTE_CODE</v>
      </c>
      <c r="H45" s="52" t="s">
        <v>8665</v>
      </c>
      <c r="I45" s="52" t="str">
        <f>VLOOKUP(E45,'Customer 360 Group_Demographic'!$C:$P,5, FALSE)</f>
        <v>Finacle/Vision</v>
      </c>
      <c r="J45" s="57" t="str">
        <f>VLOOKUP(E45,'Customer 360 Group_Demographic'!$C:$P,11, FALSE)</f>
        <v>Batch</v>
      </c>
      <c r="K45" s="446"/>
      <c r="L45" s="446" t="s">
        <v>8666</v>
      </c>
      <c r="M45" s="446" t="s">
        <v>8667</v>
      </c>
      <c r="N45" s="446"/>
      <c r="O45" s="446"/>
    </row>
    <row r="46" spans="1:15" ht="25.5" x14ac:dyDescent="0.25">
      <c r="A46" s="506" t="s">
        <v>8663</v>
      </c>
      <c r="B46" s="571" t="s">
        <v>8664</v>
      </c>
      <c r="C46" s="57" t="s">
        <v>8645</v>
      </c>
      <c r="D46" s="52"/>
      <c r="E46" s="469" t="s">
        <v>1560</v>
      </c>
      <c r="F46" s="469" t="s">
        <v>1592</v>
      </c>
      <c r="G46" s="507" t="str">
        <f>VLOOKUP(E46,'Customer 360 Group_Demographic'!$C:$F,4, FALSE)</f>
        <v>Manual</v>
      </c>
      <c r="H46" s="446"/>
      <c r="I46" s="52" t="str">
        <f>VLOOKUP(E46,'Customer 360 Group_Demographic'!$C:$P,5, FALSE)</f>
        <v>CRM</v>
      </c>
      <c r="J46" s="57">
        <f>VLOOKUP(E46,'Customer 360 Group_Demographic'!$C:$P,11, FALSE)</f>
        <v>0</v>
      </c>
      <c r="K46" s="446"/>
      <c r="L46" s="446" t="s">
        <v>8666</v>
      </c>
      <c r="M46" s="446" t="s">
        <v>8667</v>
      </c>
      <c r="N46" s="446"/>
      <c r="O46" s="446"/>
    </row>
    <row r="47" spans="1:15" ht="36" x14ac:dyDescent="0.25">
      <c r="A47" s="506" t="s">
        <v>8663</v>
      </c>
      <c r="B47" s="571" t="s">
        <v>8664</v>
      </c>
      <c r="C47" s="57" t="s">
        <v>8645</v>
      </c>
      <c r="D47" s="52" t="s">
        <v>9575</v>
      </c>
      <c r="E47" s="483" t="s">
        <v>1562</v>
      </c>
      <c r="F47" s="481" t="s">
        <v>9574</v>
      </c>
      <c r="G47" s="507" t="s">
        <v>9148</v>
      </c>
      <c r="H47" s="52" t="s">
        <v>8665</v>
      </c>
      <c r="I47" s="52" t="str">
        <f>VLOOKUP(E47,'Customer 360 Group_Demographic'!$C:$P,5, FALSE)</f>
        <v>Vision</v>
      </c>
      <c r="J47" s="57" t="str">
        <f>VLOOKUP(E47,'Customer 360 Group_Demographic'!$C:$P,11, FALSE)</f>
        <v>Batch</v>
      </c>
      <c r="K47" s="446" t="s">
        <v>8651</v>
      </c>
      <c r="L47" s="446" t="s">
        <v>8666</v>
      </c>
      <c r="M47" s="446" t="s">
        <v>8667</v>
      </c>
      <c r="N47" s="446"/>
      <c r="O47" s="446"/>
    </row>
    <row r="48" spans="1:15" ht="15" customHeight="1" x14ac:dyDescent="0.25">
      <c r="A48" s="506" t="s">
        <v>8663</v>
      </c>
      <c r="B48" s="571" t="s">
        <v>8664</v>
      </c>
      <c r="C48" s="57" t="s">
        <v>8645</v>
      </c>
      <c r="D48" s="52"/>
      <c r="E48" s="483" t="s">
        <v>1564</v>
      </c>
      <c r="F48" s="483"/>
      <c r="G48" s="507" t="str">
        <f>VLOOKUP(E48,'Customer 360 Group_Demographic'!$C:$F,4, FALSE)</f>
        <v>(Current-Prior)/Prior</v>
      </c>
      <c r="H48" s="446"/>
      <c r="I48" s="52" t="str">
        <f>VLOOKUP(E48,'Customer 360 Group_Demographic'!$C:$P,5, FALSE)</f>
        <v>CRM</v>
      </c>
      <c r="J48" s="57" t="str">
        <f>VLOOKUP(E48,'Customer 360 Group_Demographic'!$C:$P,11, FALSE)</f>
        <v>ComputedField</v>
      </c>
      <c r="K48" s="446" t="s">
        <v>8651</v>
      </c>
      <c r="L48" s="446" t="s">
        <v>8666</v>
      </c>
      <c r="M48" s="446" t="s">
        <v>8667</v>
      </c>
      <c r="N48" s="446"/>
      <c r="O48" s="446"/>
    </row>
    <row r="49" spans="1:15" ht="25.5" x14ac:dyDescent="0.25">
      <c r="A49" s="506" t="s">
        <v>8663</v>
      </c>
      <c r="B49" s="571" t="s">
        <v>8664</v>
      </c>
      <c r="C49" s="57" t="s">
        <v>8645</v>
      </c>
      <c r="D49" s="52"/>
      <c r="E49" s="469" t="s">
        <v>1568</v>
      </c>
      <c r="F49" s="469"/>
      <c r="G49" s="507" t="str">
        <f>VLOOKUP(E49,'Customer 360 Group_Demographic'!$C:$F,4, FALSE)</f>
        <v>Manual</v>
      </c>
      <c r="H49" s="446"/>
      <c r="I49" s="52" t="str">
        <f>VLOOKUP(E49,'Customer 360 Group_Demographic'!$C:$P,5, FALSE)</f>
        <v>CRM</v>
      </c>
      <c r="J49" s="57">
        <f>VLOOKUP(E49,'Customer 360 Group_Demographic'!$C:$P,11, FALSE)</f>
        <v>0</v>
      </c>
      <c r="K49" s="446" t="s">
        <v>8651</v>
      </c>
      <c r="L49" s="446" t="s">
        <v>8666</v>
      </c>
      <c r="M49" s="446" t="s">
        <v>8667</v>
      </c>
      <c r="N49" s="446"/>
      <c r="O49" s="446"/>
    </row>
    <row r="50" spans="1:15" ht="48" x14ac:dyDescent="0.25">
      <c r="A50" s="506" t="s">
        <v>8663</v>
      </c>
      <c r="B50" s="571" t="s">
        <v>8664</v>
      </c>
      <c r="C50" s="57" t="s">
        <v>8645</v>
      </c>
      <c r="D50" s="52" t="s">
        <v>9576</v>
      </c>
      <c r="E50" s="483" t="s">
        <v>1569</v>
      </c>
      <c r="F50" s="481" t="s">
        <v>9574</v>
      </c>
      <c r="G50" s="507" t="s">
        <v>9149</v>
      </c>
      <c r="H50" s="52" t="s">
        <v>8665</v>
      </c>
      <c r="I50" s="52" t="str">
        <f>VLOOKUP(E50,'Customer 360 Group_Demographic'!$C:$P,5, FALSE)</f>
        <v>Vision</v>
      </c>
      <c r="J50" s="57" t="str">
        <f>VLOOKUP(E50,'Customer 360 Group_Demographic'!$C:$P,11, FALSE)</f>
        <v>Batch</v>
      </c>
      <c r="K50" s="446" t="s">
        <v>8651</v>
      </c>
      <c r="L50" s="446" t="s">
        <v>8666</v>
      </c>
      <c r="M50" s="446" t="s">
        <v>8667</v>
      </c>
      <c r="N50" s="446"/>
      <c r="O50" s="446"/>
    </row>
    <row r="51" spans="1:15" ht="15" customHeight="1" x14ac:dyDescent="0.25">
      <c r="A51" s="506" t="s">
        <v>8663</v>
      </c>
      <c r="B51" s="571" t="s">
        <v>8664</v>
      </c>
      <c r="C51" s="57" t="s">
        <v>8645</v>
      </c>
      <c r="D51" s="52"/>
      <c r="E51" s="483" t="s">
        <v>1571</v>
      </c>
      <c r="F51" s="483"/>
      <c r="G51" s="507" t="str">
        <f>VLOOKUP(E51,'Customer 360 Group_Demographic'!$C:$F,4, FALSE)</f>
        <v>(Current-Prior)/Prior</v>
      </c>
      <c r="H51" s="446"/>
      <c r="I51" s="52" t="str">
        <f>VLOOKUP(E51,'Customer 360 Group_Demographic'!$C:$P,5, FALSE)</f>
        <v>CRM</v>
      </c>
      <c r="J51" s="57" t="str">
        <f>VLOOKUP(E51,'Customer 360 Group_Demographic'!$C:$P,11, FALSE)</f>
        <v>ComputedField</v>
      </c>
      <c r="K51" s="446" t="s">
        <v>8651</v>
      </c>
      <c r="L51" s="446" t="s">
        <v>8666</v>
      </c>
      <c r="M51" s="446" t="s">
        <v>8667</v>
      </c>
      <c r="N51" s="446"/>
      <c r="O51" s="446"/>
    </row>
    <row r="52" spans="1:15" ht="15" customHeight="1" x14ac:dyDescent="0.25">
      <c r="A52" s="506" t="s">
        <v>8663</v>
      </c>
      <c r="B52" s="571" t="s">
        <v>8664</v>
      </c>
      <c r="C52" s="57" t="s">
        <v>8645</v>
      </c>
      <c r="D52" s="52"/>
      <c r="E52" s="469" t="s">
        <v>1572</v>
      </c>
      <c r="F52" s="469"/>
      <c r="G52" s="507" t="str">
        <f>VLOOKUP(E52,'Customer 360 Group_Demographic'!$C:$F,4, FALSE)</f>
        <v>Manual</v>
      </c>
      <c r="H52" s="446"/>
      <c r="I52" s="52" t="str">
        <f>VLOOKUP(E52,'Customer 360 Group_Demographic'!$C:$P,5, FALSE)</f>
        <v>CRM</v>
      </c>
      <c r="J52" s="57">
        <f>VLOOKUP(E52,'Customer 360 Group_Demographic'!$C:$P,11, FALSE)</f>
        <v>0</v>
      </c>
      <c r="K52" s="446" t="s">
        <v>8651</v>
      </c>
      <c r="L52" s="446" t="s">
        <v>8666</v>
      </c>
      <c r="M52" s="446" t="s">
        <v>8667</v>
      </c>
      <c r="N52" s="446"/>
      <c r="O52" s="446"/>
    </row>
    <row r="53" spans="1:15" ht="15" customHeight="1" x14ac:dyDescent="0.25">
      <c r="A53" s="506" t="s">
        <v>8663</v>
      </c>
      <c r="B53" s="571" t="s">
        <v>8664</v>
      </c>
      <c r="C53" s="57" t="s">
        <v>8645</v>
      </c>
      <c r="D53" s="52"/>
      <c r="E53" s="469" t="s">
        <v>1573</v>
      </c>
      <c r="F53" s="469"/>
      <c r="G53" s="507" t="str">
        <f>VLOOKUP(E53,'Customer 360 Group_Demographic'!$C:$F,4, FALSE)</f>
        <v>Manual</v>
      </c>
      <c r="H53" s="446"/>
      <c r="I53" s="52" t="str">
        <f>VLOOKUP(E53,'Customer 360 Group_Demographic'!$C:$P,5, FALSE)</f>
        <v>CRM</v>
      </c>
      <c r="J53" s="57">
        <f>VLOOKUP(E53,'Customer 360 Group_Demographic'!$C:$P,11, FALSE)</f>
        <v>0</v>
      </c>
      <c r="K53" s="446" t="s">
        <v>8651</v>
      </c>
      <c r="L53" s="446" t="s">
        <v>8666</v>
      </c>
      <c r="M53" s="446" t="s">
        <v>8667</v>
      </c>
      <c r="N53" s="446"/>
      <c r="O53" s="446"/>
    </row>
    <row r="54" spans="1:15" ht="25.5" x14ac:dyDescent="0.25">
      <c r="A54" s="506" t="s">
        <v>8663</v>
      </c>
      <c r="B54" s="571" t="s">
        <v>8664</v>
      </c>
      <c r="C54" s="57" t="s">
        <v>8645</v>
      </c>
      <c r="D54" s="52"/>
      <c r="E54" s="483" t="s">
        <v>1574</v>
      </c>
      <c r="F54" s="483"/>
      <c r="G54" s="507" t="str">
        <f>VLOOKUP(E54,'Customer 360 Group_Demographic'!$C:$F,4, FALSE)</f>
        <v>Formula</v>
      </c>
      <c r="H54" s="446"/>
      <c r="I54" s="52" t="str">
        <f>VLOOKUP(E54,'Customer 360 Group_Demographic'!$C:$P,5, FALSE)</f>
        <v>CRM</v>
      </c>
      <c r="J54" s="57" t="str">
        <f>VLOOKUP(E54,'Customer 360 Group_Demographic'!$C:$P,11, FALSE)</f>
        <v>ComputedField</v>
      </c>
      <c r="K54" s="446" t="s">
        <v>8651</v>
      </c>
      <c r="L54" s="446" t="s">
        <v>8666</v>
      </c>
      <c r="M54" s="446" t="s">
        <v>8667</v>
      </c>
      <c r="N54" s="446"/>
      <c r="O54" s="446"/>
    </row>
    <row r="55" spans="1:15" ht="30" x14ac:dyDescent="0.25">
      <c r="A55" s="506" t="s">
        <v>8663</v>
      </c>
      <c r="B55" s="571" t="s">
        <v>8664</v>
      </c>
      <c r="C55" s="57" t="s">
        <v>8645</v>
      </c>
      <c r="D55" s="52"/>
      <c r="E55" s="483" t="s">
        <v>1576</v>
      </c>
      <c r="F55" s="483"/>
      <c r="G55" s="507" t="str">
        <f>VLOOKUP(E55,'Customer 360 Group_Demographic'!$C:$F,4, FALSE)</f>
        <v>pending</v>
      </c>
      <c r="H55" s="446"/>
      <c r="I55" s="52" t="str">
        <f>VLOOKUP(E55,'Customer 360 Group_Demographic'!$C:$P,5, FALSE)</f>
        <v>LOS</v>
      </c>
      <c r="J55" s="57" t="str">
        <f>VLOOKUP(E55,'Customer 360 Group_Demographic'!$C:$P,11, FALSE)</f>
        <v>Batch</v>
      </c>
      <c r="K55" s="446" t="s">
        <v>8651</v>
      </c>
      <c r="L55" s="446" t="s">
        <v>8666</v>
      </c>
      <c r="M55" s="446" t="s">
        <v>8667</v>
      </c>
      <c r="N55" s="448" t="s">
        <v>10591</v>
      </c>
      <c r="O55" s="446"/>
    </row>
    <row r="56" spans="1:15" ht="132" x14ac:dyDescent="0.25">
      <c r="A56" s="506" t="s">
        <v>8663</v>
      </c>
      <c r="B56" s="571" t="s">
        <v>8664</v>
      </c>
      <c r="C56" s="57" t="s">
        <v>8645</v>
      </c>
      <c r="D56" s="52" t="s">
        <v>9573</v>
      </c>
      <c r="E56" s="483" t="s">
        <v>1577</v>
      </c>
      <c r="F56" s="483" t="s">
        <v>9305</v>
      </c>
      <c r="G56" s="507" t="str">
        <f>VLOOKUP(E56,'Customer 360 Group_Demographic'!$C:$F,4, FALSE)</f>
        <v>received</v>
      </c>
      <c r="H56" s="446"/>
      <c r="I56" s="52" t="str">
        <f>VLOOKUP(E56,'Customer 360 Group_Demographic'!$C:$P,5, FALSE)</f>
        <v>Finacle/Vision</v>
      </c>
      <c r="J56" s="57" t="str">
        <f>VLOOKUP(E56,'Customer 360 Group_Demographic'!$C:$P,11, FALSE)</f>
        <v>Batch</v>
      </c>
      <c r="K56" s="446" t="s">
        <v>8651</v>
      </c>
      <c r="L56" s="446" t="s">
        <v>8666</v>
      </c>
      <c r="M56" s="446" t="s">
        <v>8667</v>
      </c>
      <c r="N56" s="446"/>
      <c r="O56" s="446"/>
    </row>
    <row r="57" spans="1:15" ht="15" customHeight="1" x14ac:dyDescent="0.25">
      <c r="A57" s="506" t="s">
        <v>8663</v>
      </c>
      <c r="B57" s="571" t="s">
        <v>8664</v>
      </c>
      <c r="C57" s="57" t="s">
        <v>8645</v>
      </c>
      <c r="D57" s="52"/>
      <c r="E57" s="483" t="s">
        <v>1578</v>
      </c>
      <c r="F57" s="481" t="s">
        <v>9146</v>
      </c>
      <c r="G57" s="507" t="str">
        <f>VLOOKUP(E57,'Customer 360 Group_Demographic'!$C:$F,4, FALSE)</f>
        <v>CUST_RATING_CODE</v>
      </c>
      <c r="H57" s="52" t="s">
        <v>8665</v>
      </c>
      <c r="I57" s="52" t="str">
        <f>VLOOKUP(E57,'Customer 360 Group_Demographic'!$C:$P,5, FALSE)</f>
        <v>Finacle/Vision</v>
      </c>
      <c r="J57" s="57" t="str">
        <f>VLOOKUP(E57,'Customer 360 Group_Demographic'!$C:$P,11, FALSE)</f>
        <v>Batch</v>
      </c>
      <c r="K57" s="446" t="s">
        <v>1392</v>
      </c>
      <c r="L57" s="446" t="s">
        <v>8666</v>
      </c>
      <c r="M57" s="446" t="s">
        <v>8667</v>
      </c>
      <c r="N57" s="446"/>
      <c r="O57" s="446"/>
    </row>
    <row r="58" spans="1:15" ht="15" customHeight="1" x14ac:dyDescent="0.25">
      <c r="A58" s="506" t="s">
        <v>8663</v>
      </c>
      <c r="B58" s="571" t="s">
        <v>8664</v>
      </c>
      <c r="C58" s="57" t="s">
        <v>8645</v>
      </c>
      <c r="D58" s="52"/>
      <c r="E58" s="508" t="s">
        <v>1580</v>
      </c>
      <c r="F58" s="481" t="s">
        <v>9146</v>
      </c>
      <c r="G58" s="507" t="str">
        <f>VLOOKUP(E58,'Customer 360 Group_Demographic'!$C:$F,4, FALSE)</f>
        <v>CUST_RATING_DATE</v>
      </c>
      <c r="H58" s="52" t="s">
        <v>8665</v>
      </c>
      <c r="I58" s="52" t="str">
        <f>VLOOKUP(E58,'Customer 360 Group_Demographic'!$C:$P,5, FALSE)</f>
        <v>Finacle/Vision</v>
      </c>
      <c r="J58" s="57" t="str">
        <f>VLOOKUP(E58,'Customer 360 Group_Demographic'!$C:$P,11, FALSE)</f>
        <v>Batch</v>
      </c>
      <c r="K58" s="446" t="s">
        <v>1392</v>
      </c>
      <c r="L58" s="446" t="s">
        <v>8666</v>
      </c>
      <c r="M58" s="446" t="s">
        <v>8667</v>
      </c>
      <c r="N58" s="446"/>
      <c r="O58" s="446"/>
    </row>
    <row r="59" spans="1:15" ht="15" customHeight="1" x14ac:dyDescent="0.25">
      <c r="A59" s="506" t="s">
        <v>8663</v>
      </c>
      <c r="B59" s="571" t="s">
        <v>8664</v>
      </c>
      <c r="C59" s="57" t="s">
        <v>8645</v>
      </c>
      <c r="D59" s="52"/>
      <c r="E59" s="508" t="s">
        <v>1582</v>
      </c>
      <c r="F59" s="481" t="s">
        <v>9146</v>
      </c>
      <c r="G59" s="507" t="str">
        <f>VLOOKUP(E59,'Customer 360 Group_Demographic'!$C:$F,4, FALSE)</f>
        <v>CUST_HLTH_CODE</v>
      </c>
      <c r="H59" s="52" t="s">
        <v>8665</v>
      </c>
      <c r="I59" s="52" t="str">
        <f>VLOOKUP(E59,'Customer 360 Group_Demographic'!$C:$P,5, FALSE)</f>
        <v>Finacle/Vision</v>
      </c>
      <c r="J59" s="57" t="str">
        <f>VLOOKUP(E59,'Customer 360 Group_Demographic'!$C:$P,11, FALSE)</f>
        <v>Batch</v>
      </c>
      <c r="K59" s="446" t="s">
        <v>1392</v>
      </c>
      <c r="L59" s="446" t="s">
        <v>8666</v>
      </c>
      <c r="M59" s="446" t="s">
        <v>8667</v>
      </c>
      <c r="N59" s="446"/>
      <c r="O59" s="446"/>
    </row>
    <row r="60" spans="1:15" ht="15" customHeight="1" x14ac:dyDescent="0.25">
      <c r="A60" s="506" t="s">
        <v>8663</v>
      </c>
      <c r="B60" s="571" t="s">
        <v>8664</v>
      </c>
      <c r="C60" s="57" t="s">
        <v>8645</v>
      </c>
      <c r="D60" s="52"/>
      <c r="E60" s="482" t="s">
        <v>1584</v>
      </c>
      <c r="F60" s="482"/>
      <c r="G60" s="507" t="str">
        <f>VLOOKUP(E60,'Customer 360 Group_Demographic'!$C:$F,4, FALSE)</f>
        <v>pending</v>
      </c>
      <c r="H60" s="52" t="s">
        <v>8669</v>
      </c>
      <c r="I60" s="52" t="str">
        <f>VLOOKUP(E60,'Customer 360 Group_Demographic'!$C:$P,5, FALSE)</f>
        <v>LOS</v>
      </c>
      <c r="J60" s="57" t="str">
        <f>VLOOKUP(E60,'Customer 360 Group_Demographic'!$C:$P,11, FALSE)</f>
        <v>Batch</v>
      </c>
      <c r="K60" s="446" t="s">
        <v>1392</v>
      </c>
      <c r="L60" s="446" t="s">
        <v>8666</v>
      </c>
      <c r="M60" s="446" t="s">
        <v>8667</v>
      </c>
      <c r="N60" s="81" t="s">
        <v>10587</v>
      </c>
      <c r="O60" s="446"/>
    </row>
    <row r="61" spans="1:15" ht="15" customHeight="1" x14ac:dyDescent="0.25">
      <c r="A61" s="506" t="s">
        <v>8663</v>
      </c>
      <c r="B61" s="571" t="s">
        <v>8664</v>
      </c>
      <c r="C61" s="57" t="s">
        <v>8645</v>
      </c>
      <c r="D61" s="52"/>
      <c r="E61" s="482" t="s">
        <v>1586</v>
      </c>
      <c r="F61" s="482"/>
      <c r="G61" s="507" t="str">
        <f>VLOOKUP(E61,'Customer 360 Group_Demographic'!$C:$F,4, FALSE)</f>
        <v>pending</v>
      </c>
      <c r="H61" s="52" t="s">
        <v>8669</v>
      </c>
      <c r="I61" s="52" t="str">
        <f>VLOOKUP(E61,'Customer 360 Group_Demographic'!$C:$P,5, FALSE)</f>
        <v>LOS</v>
      </c>
      <c r="J61" s="57" t="str">
        <f>VLOOKUP(E61,'Customer 360 Group_Demographic'!$C:$P,11, FALSE)</f>
        <v>Batch</v>
      </c>
      <c r="K61" s="446" t="s">
        <v>1392</v>
      </c>
      <c r="L61" s="446" t="s">
        <v>8666</v>
      </c>
      <c r="M61" s="446" t="s">
        <v>8667</v>
      </c>
      <c r="N61" s="81" t="s">
        <v>10588</v>
      </c>
      <c r="O61" s="446"/>
    </row>
    <row r="62" spans="1:15" ht="15" customHeight="1" x14ac:dyDescent="0.25">
      <c r="A62" s="506" t="s">
        <v>8663</v>
      </c>
      <c r="B62" s="571" t="s">
        <v>8664</v>
      </c>
      <c r="C62" s="57" t="s">
        <v>8645</v>
      </c>
      <c r="D62" s="52"/>
      <c r="E62" s="482" t="s">
        <v>1587</v>
      </c>
      <c r="F62" s="482"/>
      <c r="G62" s="507" t="str">
        <f>VLOOKUP(E62,'Customer 360 Group_Demographic'!$C:$F,4, FALSE)</f>
        <v>pending</v>
      </c>
      <c r="H62" s="52" t="s">
        <v>8669</v>
      </c>
      <c r="I62" s="52" t="str">
        <f>VLOOKUP(E62,'Customer 360 Group_Demographic'!$C:$P,5, FALSE)</f>
        <v>LOS</v>
      </c>
      <c r="J62" s="57" t="str">
        <f>VLOOKUP(E62,'Customer 360 Group_Demographic'!$C:$P,11, FALSE)</f>
        <v>Batch</v>
      </c>
      <c r="K62" s="446" t="s">
        <v>1392</v>
      </c>
      <c r="L62" s="446" t="s">
        <v>8666</v>
      </c>
      <c r="M62" s="446" t="s">
        <v>8667</v>
      </c>
      <c r="N62" s="81" t="s">
        <v>10588</v>
      </c>
      <c r="O62" s="446"/>
    </row>
    <row r="63" spans="1:15" ht="15" customHeight="1" x14ac:dyDescent="0.25">
      <c r="A63" s="506" t="s">
        <v>8663</v>
      </c>
      <c r="B63" s="571" t="s">
        <v>8664</v>
      </c>
      <c r="C63" s="57" t="s">
        <v>8645</v>
      </c>
      <c r="D63" s="52"/>
      <c r="E63" s="482" t="s">
        <v>1588</v>
      </c>
      <c r="F63" s="482"/>
      <c r="G63" s="507" t="str">
        <f>VLOOKUP(E63,'Customer 360 Group_Demographic'!$C:$F,4, FALSE)</f>
        <v>pending</v>
      </c>
      <c r="H63" s="52" t="s">
        <v>8669</v>
      </c>
      <c r="I63" s="52" t="str">
        <f>VLOOKUP(E63,'Customer 360 Group_Demographic'!$C:$P,5, FALSE)</f>
        <v>LOS</v>
      </c>
      <c r="J63" s="57" t="str">
        <f>VLOOKUP(E63,'Customer 360 Group_Demographic'!$C:$P,11, FALSE)</f>
        <v>Batch</v>
      </c>
      <c r="K63" s="446" t="s">
        <v>1392</v>
      </c>
      <c r="L63" s="446" t="s">
        <v>8666</v>
      </c>
      <c r="M63" s="446" t="s">
        <v>8667</v>
      </c>
      <c r="N63" s="81" t="s">
        <v>10588</v>
      </c>
      <c r="O63" s="446"/>
    </row>
    <row r="64" spans="1:15" ht="15" customHeight="1" x14ac:dyDescent="0.25">
      <c r="A64" s="506" t="s">
        <v>8663</v>
      </c>
      <c r="B64" s="571" t="s">
        <v>8664</v>
      </c>
      <c r="C64" s="57" t="s">
        <v>8645</v>
      </c>
      <c r="D64" s="52"/>
      <c r="E64" s="482" t="s">
        <v>1589</v>
      </c>
      <c r="F64" s="482"/>
      <c r="G64" s="507" t="str">
        <f>VLOOKUP(E64,'Customer 360 Group_Demographic'!$C:$F,4, FALSE)</f>
        <v>pending</v>
      </c>
      <c r="H64" s="52" t="s">
        <v>8669</v>
      </c>
      <c r="I64" s="52" t="str">
        <f>VLOOKUP(E64,'Customer 360 Group_Demographic'!$C:$P,5, FALSE)</f>
        <v>LOS</v>
      </c>
      <c r="J64" s="57" t="str">
        <f>VLOOKUP(E64,'Customer 360 Group_Demographic'!$C:$P,11, FALSE)</f>
        <v>Batch</v>
      </c>
      <c r="K64" s="446" t="s">
        <v>1392</v>
      </c>
      <c r="L64" s="446" t="s">
        <v>8666</v>
      </c>
      <c r="M64" s="446" t="s">
        <v>8667</v>
      </c>
      <c r="N64" s="81" t="s">
        <v>10589</v>
      </c>
      <c r="O64" s="446"/>
    </row>
    <row r="65" spans="1:15" ht="15" customHeight="1" x14ac:dyDescent="0.25">
      <c r="A65" s="506" t="s">
        <v>8663</v>
      </c>
      <c r="B65" s="571" t="s">
        <v>8664</v>
      </c>
      <c r="C65" s="57" t="s">
        <v>8645</v>
      </c>
      <c r="D65" s="52"/>
      <c r="E65" s="482" t="s">
        <v>1590</v>
      </c>
      <c r="F65" s="482"/>
      <c r="G65" s="507" t="str">
        <f>VLOOKUP(E65,'Customer 360 Group_Demographic'!$C:$F,4, FALSE)</f>
        <v>pending</v>
      </c>
      <c r="H65" s="52" t="s">
        <v>8669</v>
      </c>
      <c r="I65" s="52" t="str">
        <f>VLOOKUP(E65,'Customer 360 Group_Demographic'!$C:$P,5, FALSE)</f>
        <v>LOS</v>
      </c>
      <c r="J65" s="57" t="str">
        <f>VLOOKUP(E65,'Customer 360 Group_Demographic'!$C:$P,11, FALSE)</f>
        <v>Batch</v>
      </c>
      <c r="K65" s="446" t="s">
        <v>1392</v>
      </c>
      <c r="L65" s="446" t="s">
        <v>8666</v>
      </c>
      <c r="M65" s="446" t="s">
        <v>8667</v>
      </c>
      <c r="N65" s="81" t="s">
        <v>10590</v>
      </c>
      <c r="O65" s="446"/>
    </row>
    <row r="66" spans="1:15" ht="15" customHeight="1" x14ac:dyDescent="0.25">
      <c r="A66" s="506" t="s">
        <v>8663</v>
      </c>
      <c r="B66" s="571" t="s">
        <v>8664</v>
      </c>
      <c r="C66" s="57" t="s">
        <v>8645</v>
      </c>
      <c r="D66" s="52"/>
      <c r="E66" s="482" t="s">
        <v>1591</v>
      </c>
      <c r="F66" s="482"/>
      <c r="G66" s="507" t="str">
        <f>VLOOKUP(E66,'Customer 360 Group_Demographic'!$C:$F,4, FALSE)</f>
        <v>pending</v>
      </c>
      <c r="H66" s="52" t="s">
        <v>8669</v>
      </c>
      <c r="I66" s="52" t="str">
        <f>VLOOKUP(E66,'Customer 360 Group_Demographic'!$C:$P,5, FALSE)</f>
        <v>LOS</v>
      </c>
      <c r="J66" s="57" t="str">
        <f>VLOOKUP(E66,'Customer 360 Group_Demographic'!$C:$P,11, FALSE)</f>
        <v>Batch</v>
      </c>
      <c r="K66" s="446" t="s">
        <v>1392</v>
      </c>
      <c r="L66" s="446" t="s">
        <v>8666</v>
      </c>
      <c r="M66" s="446" t="s">
        <v>8667</v>
      </c>
      <c r="N66" s="81" t="s">
        <v>10588</v>
      </c>
      <c r="O66" s="446"/>
    </row>
    <row r="67" spans="1:15" ht="25.5" x14ac:dyDescent="0.25">
      <c r="A67" s="506" t="s">
        <v>8663</v>
      </c>
      <c r="B67" s="571" t="s">
        <v>8664</v>
      </c>
      <c r="C67" s="57" t="s">
        <v>8645</v>
      </c>
      <c r="D67" s="52"/>
      <c r="E67" s="470" t="s">
        <v>1594</v>
      </c>
      <c r="F67" s="470"/>
      <c r="G67" s="507" t="str">
        <f>VLOOKUP(E67,'Customer 360 Group_Demographic'!$C:$F,4, FALSE)</f>
        <v>Pending</v>
      </c>
      <c r="H67" s="52" t="s">
        <v>8670</v>
      </c>
      <c r="I67" s="52" t="str">
        <f>VLOOKUP(E67,'Customer 360 Group_Demographic'!$C:$P,5, FALSE)</f>
        <v>DMS</v>
      </c>
      <c r="J67" s="57">
        <f>VLOOKUP(E67,'Customer 360 Group_Demographic'!$C:$P,11, FALSE)</f>
        <v>0</v>
      </c>
      <c r="K67" s="446" t="s">
        <v>1392</v>
      </c>
      <c r="L67" s="446" t="s">
        <v>8666</v>
      </c>
      <c r="M67" s="446" t="s">
        <v>8667</v>
      </c>
      <c r="N67" s="446"/>
      <c r="O67" s="446"/>
    </row>
    <row r="68" spans="1:15" x14ac:dyDescent="0.25">
      <c r="A68" s="506" t="s">
        <v>8663</v>
      </c>
      <c r="B68" s="571" t="s">
        <v>8664</v>
      </c>
      <c r="C68" s="57" t="s">
        <v>8645</v>
      </c>
      <c r="D68" s="52"/>
      <c r="E68" s="103" t="s">
        <v>10579</v>
      </c>
      <c r="F68" s="482"/>
      <c r="G68" s="507" t="str">
        <f>VLOOKUP(E68,'Customer 360 Group_Demographic'!$C:$F,4, FALSE)</f>
        <v>pending</v>
      </c>
      <c r="H68" s="52" t="s">
        <v>8669</v>
      </c>
      <c r="I68" s="52" t="str">
        <f>VLOOKUP(E68,'Customer 360 Group_Demographic'!$C:$P,5, FALSE)</f>
        <v>LOS</v>
      </c>
      <c r="J68" s="57" t="str">
        <f>VLOOKUP(E68,'Customer 360 Group_Demographic'!$C:$P,11, FALSE)</f>
        <v>Batch</v>
      </c>
      <c r="K68" s="446" t="s">
        <v>1392</v>
      </c>
      <c r="L68" s="446" t="s">
        <v>8666</v>
      </c>
      <c r="M68" s="446" t="s">
        <v>8667</v>
      </c>
      <c r="N68" s="81" t="s">
        <v>10584</v>
      </c>
      <c r="O68" s="446"/>
    </row>
    <row r="69" spans="1:15" ht="120" x14ac:dyDescent="0.25">
      <c r="A69" s="506" t="s">
        <v>8663</v>
      </c>
      <c r="B69" s="571" t="s">
        <v>8664</v>
      </c>
      <c r="C69" s="57" t="s">
        <v>8645</v>
      </c>
      <c r="D69" s="52"/>
      <c r="E69" s="103" t="s">
        <v>10580</v>
      </c>
      <c r="F69" s="482"/>
      <c r="G69" s="507" t="str">
        <f>VLOOKUP(E69,'Customer 360 Group_Demographic'!$C:$F,4, FALSE)</f>
        <v>pending</v>
      </c>
      <c r="H69" s="52" t="s">
        <v>8669</v>
      </c>
      <c r="I69" s="52" t="str">
        <f>VLOOKUP(E69,'Customer 360 Group_Demographic'!$C:$P,5, FALSE)</f>
        <v>LOS</v>
      </c>
      <c r="J69" s="57" t="str">
        <f>VLOOKUP(E69,'Customer 360 Group_Demographic'!$C:$P,11, FALSE)</f>
        <v>Batch</v>
      </c>
      <c r="K69" s="446" t="s">
        <v>1392</v>
      </c>
      <c r="L69" s="446" t="s">
        <v>8666</v>
      </c>
      <c r="M69" s="446" t="s">
        <v>8667</v>
      </c>
      <c r="N69" s="81" t="s">
        <v>10585</v>
      </c>
      <c r="O69" s="446"/>
    </row>
    <row r="70" spans="1:15" x14ac:dyDescent="0.25">
      <c r="A70" s="506" t="s">
        <v>8663</v>
      </c>
      <c r="B70" s="571" t="s">
        <v>8664</v>
      </c>
      <c r="C70" s="57" t="s">
        <v>8645</v>
      </c>
      <c r="D70" s="52"/>
      <c r="E70" s="103" t="s">
        <v>10581</v>
      </c>
      <c r="F70" s="482"/>
      <c r="G70" s="507" t="str">
        <f>VLOOKUP(E70,'Customer 360 Group_Demographic'!$C:$F,4, FALSE)</f>
        <v>pending</v>
      </c>
      <c r="H70" s="52" t="s">
        <v>8669</v>
      </c>
      <c r="I70" s="52" t="str">
        <f>VLOOKUP(E70,'Customer 360 Group_Demographic'!$C:$P,5, FALSE)</f>
        <v>LOS</v>
      </c>
      <c r="J70" s="57" t="str">
        <f>VLOOKUP(E70,'Customer 360 Group_Demographic'!$C:$P,11, FALSE)</f>
        <v>Batch</v>
      </c>
      <c r="K70" s="446" t="s">
        <v>1392</v>
      </c>
      <c r="L70" s="446" t="s">
        <v>8666</v>
      </c>
      <c r="M70" s="446" t="s">
        <v>8667</v>
      </c>
      <c r="N70" s="81" t="s">
        <v>10584</v>
      </c>
      <c r="O70" s="446"/>
    </row>
    <row r="71" spans="1:15" x14ac:dyDescent="0.25">
      <c r="A71" s="506" t="s">
        <v>8663</v>
      </c>
      <c r="B71" s="571" t="s">
        <v>8664</v>
      </c>
      <c r="C71" s="57" t="s">
        <v>8645</v>
      </c>
      <c r="D71" s="52"/>
      <c r="E71" s="103" t="s">
        <v>10582</v>
      </c>
      <c r="F71" s="482"/>
      <c r="G71" s="507" t="str">
        <f>VLOOKUP(E71,'Customer 360 Group_Demographic'!$C:$F,4, FALSE)</f>
        <v>pending</v>
      </c>
      <c r="H71" s="52" t="s">
        <v>8669</v>
      </c>
      <c r="I71" s="52" t="str">
        <f>VLOOKUP(E71,'Customer 360 Group_Demographic'!$C:$P,5, FALSE)</f>
        <v>LOS</v>
      </c>
      <c r="J71" s="57" t="str">
        <f>VLOOKUP(E71,'Customer 360 Group_Demographic'!$C:$P,11, FALSE)</f>
        <v>Batch</v>
      </c>
      <c r="K71" s="446" t="s">
        <v>1392</v>
      </c>
      <c r="L71" s="446" t="s">
        <v>8666</v>
      </c>
      <c r="M71" s="446" t="s">
        <v>8667</v>
      </c>
      <c r="N71" s="81" t="s">
        <v>10584</v>
      </c>
      <c r="O71" s="446"/>
    </row>
    <row r="72" spans="1:15" x14ac:dyDescent="0.25">
      <c r="A72" s="506" t="s">
        <v>8663</v>
      </c>
      <c r="B72" s="571" t="s">
        <v>8664</v>
      </c>
      <c r="C72" s="57" t="s">
        <v>8645</v>
      </c>
      <c r="D72" s="52"/>
      <c r="E72" s="103" t="s">
        <v>10583</v>
      </c>
      <c r="F72" s="482"/>
      <c r="G72" s="507" t="str">
        <f>VLOOKUP(E72,'Customer 360 Group_Demographic'!$C:$F,4, FALSE)</f>
        <v>pending</v>
      </c>
      <c r="H72" s="52" t="s">
        <v>8669</v>
      </c>
      <c r="I72" s="52" t="str">
        <f>VLOOKUP(E72,'Customer 360 Group_Demographic'!$C:$P,5, FALSE)</f>
        <v>LOS</v>
      </c>
      <c r="J72" s="57" t="str">
        <f>VLOOKUP(E72,'Customer 360 Group_Demographic'!$C:$P,11, FALSE)</f>
        <v>Batch</v>
      </c>
      <c r="K72" s="446" t="s">
        <v>1392</v>
      </c>
      <c r="L72" s="446" t="s">
        <v>8666</v>
      </c>
      <c r="M72" s="446" t="s">
        <v>8667</v>
      </c>
      <c r="N72" s="81" t="s">
        <v>10584</v>
      </c>
      <c r="O72" s="446"/>
    </row>
    <row r="73" spans="1:15" ht="15" customHeight="1" x14ac:dyDescent="0.25">
      <c r="A73" s="506" t="s">
        <v>8663</v>
      </c>
      <c r="B73" s="571" t="s">
        <v>8664</v>
      </c>
      <c r="C73" s="57" t="s">
        <v>8645</v>
      </c>
      <c r="D73" s="52"/>
      <c r="E73" s="470" t="s">
        <v>1597</v>
      </c>
      <c r="F73" s="470"/>
      <c r="G73" s="507" t="str">
        <f>VLOOKUP(E73,'Customer 360 Group_Demographic'!$C:$F,4, FALSE)</f>
        <v>Manual</v>
      </c>
      <c r="H73" s="446"/>
      <c r="I73" s="52" t="str">
        <f>VLOOKUP(E73,'Customer 360 Group_Demographic'!$C:$P,5, FALSE)</f>
        <v>CRM</v>
      </c>
      <c r="J73" s="57">
        <f>VLOOKUP(E73,'Customer 360 Group_Demographic'!$C:$P,11, FALSE)</f>
        <v>0</v>
      </c>
      <c r="K73" s="446"/>
      <c r="L73" s="446" t="s">
        <v>8666</v>
      </c>
      <c r="M73" s="446" t="s">
        <v>8667</v>
      </c>
      <c r="N73" s="446"/>
      <c r="O73" s="446"/>
    </row>
    <row r="74" spans="1:15" ht="15" customHeight="1" x14ac:dyDescent="0.25">
      <c r="A74" s="506" t="s">
        <v>8663</v>
      </c>
      <c r="B74" s="571" t="s">
        <v>8664</v>
      </c>
      <c r="C74" s="57" t="s">
        <v>8645</v>
      </c>
      <c r="D74" s="52"/>
      <c r="E74" s="469" t="s">
        <v>1599</v>
      </c>
      <c r="F74" s="469"/>
      <c r="G74" s="507" t="str">
        <f>VLOOKUP(E74,'Customer 360 Group_Demographic'!$C:$F,4, FALSE)</f>
        <v>Manual</v>
      </c>
      <c r="H74" s="446"/>
      <c r="I74" s="52" t="str">
        <f>VLOOKUP(E74,'Customer 360 Group_Demographic'!$C:$P,5, FALSE)</f>
        <v>CRM</v>
      </c>
      <c r="J74" s="57">
        <f>VLOOKUP(E74,'Customer 360 Group_Demographic'!$C:$P,11, FALSE)</f>
        <v>0</v>
      </c>
      <c r="K74" s="446"/>
      <c r="L74" s="446" t="s">
        <v>8666</v>
      </c>
      <c r="M74" s="446" t="s">
        <v>8667</v>
      </c>
      <c r="N74" s="446"/>
      <c r="O74" s="446"/>
    </row>
    <row r="75" spans="1:15" ht="15" customHeight="1" x14ac:dyDescent="0.25">
      <c r="A75" s="506" t="s">
        <v>8663</v>
      </c>
      <c r="B75" s="571" t="s">
        <v>8664</v>
      </c>
      <c r="C75" s="57" t="s">
        <v>8645</v>
      </c>
      <c r="D75" s="52"/>
      <c r="E75" s="469" t="s">
        <v>1600</v>
      </c>
      <c r="F75" s="469"/>
      <c r="G75" s="507" t="str">
        <f>VLOOKUP(E75,'Customer 360 Group_Demographic'!$C:$F,4, FALSE)</f>
        <v>Manual</v>
      </c>
      <c r="H75" s="446"/>
      <c r="I75" s="52" t="str">
        <f>VLOOKUP(E75,'Customer 360 Group_Demographic'!$C:$P,5, FALSE)</f>
        <v>CRM</v>
      </c>
      <c r="J75" s="57">
        <f>VLOOKUP(E75,'Customer 360 Group_Demographic'!$C:$P,11, FALSE)</f>
        <v>0</v>
      </c>
      <c r="K75" s="446"/>
      <c r="L75" s="446" t="s">
        <v>8666</v>
      </c>
      <c r="M75" s="446" t="s">
        <v>8667</v>
      </c>
      <c r="N75" s="446"/>
      <c r="O75" s="446"/>
    </row>
    <row r="76" spans="1:15" ht="15" customHeight="1" x14ac:dyDescent="0.25">
      <c r="A76" s="506" t="s">
        <v>8663</v>
      </c>
      <c r="B76" s="571" t="s">
        <v>8664</v>
      </c>
      <c r="C76" s="57" t="s">
        <v>8645</v>
      </c>
      <c r="D76" s="52"/>
      <c r="E76" s="469" t="s">
        <v>1601</v>
      </c>
      <c r="F76" s="469"/>
      <c r="G76" s="507" t="str">
        <f>VLOOKUP(E76,'Customer 360 Group_Demographic'!$C:$F,4, FALSE)</f>
        <v>Manual</v>
      </c>
      <c r="H76" s="446"/>
      <c r="I76" s="52" t="str">
        <f>VLOOKUP(E76,'Customer 360 Group_Demographic'!$C:$P,5, FALSE)</f>
        <v>CRM</v>
      </c>
      <c r="J76" s="57">
        <f>VLOOKUP(E76,'Customer 360 Group_Demographic'!$C:$P,11, FALSE)</f>
        <v>0</v>
      </c>
      <c r="K76" s="446"/>
      <c r="L76" s="446" t="s">
        <v>8666</v>
      </c>
      <c r="M76" s="446" t="s">
        <v>8667</v>
      </c>
      <c r="N76" s="446"/>
      <c r="O76" s="446"/>
    </row>
    <row r="77" spans="1:15" ht="15" customHeight="1" x14ac:dyDescent="0.25">
      <c r="A77" s="506" t="s">
        <v>8663</v>
      </c>
      <c r="B77" s="571" t="s">
        <v>8664</v>
      </c>
      <c r="C77" s="57" t="s">
        <v>8645</v>
      </c>
      <c r="D77" s="52"/>
      <c r="E77" s="469" t="s">
        <v>1605</v>
      </c>
      <c r="F77" s="469"/>
      <c r="G77" s="507" t="str">
        <f>VLOOKUP(E77,'Customer 360 Group_Demographic'!$C:$F,4, FALSE)</f>
        <v>Manual</v>
      </c>
      <c r="H77" s="446"/>
      <c r="I77" s="52" t="str">
        <f>VLOOKUP(E77,'Customer 360 Group_Demographic'!$C:$P,5, FALSE)</f>
        <v>CRM</v>
      </c>
      <c r="J77" s="57">
        <f>VLOOKUP(E77,'Customer 360 Group_Demographic'!$C:$P,11, FALSE)</f>
        <v>0</v>
      </c>
      <c r="K77" s="446"/>
      <c r="L77" s="446" t="s">
        <v>8666</v>
      </c>
      <c r="M77" s="446" t="s">
        <v>8667</v>
      </c>
      <c r="N77" s="446"/>
      <c r="O77" s="446"/>
    </row>
    <row r="78" spans="1:15" ht="15" customHeight="1" x14ac:dyDescent="0.25">
      <c r="A78" s="506" t="s">
        <v>8663</v>
      </c>
      <c r="B78" s="571" t="s">
        <v>8664</v>
      </c>
      <c r="C78" s="57" t="s">
        <v>8645</v>
      </c>
      <c r="D78" s="52"/>
      <c r="E78" s="469" t="s">
        <v>1608</v>
      </c>
      <c r="F78" s="469"/>
      <c r="G78" s="507" t="str">
        <f>VLOOKUP(E78,'Customer 360 Group_Demographic'!$C:$F,4, FALSE)</f>
        <v>Manual</v>
      </c>
      <c r="H78" s="446"/>
      <c r="I78" s="52" t="str">
        <f>VLOOKUP(E78,'Customer 360 Group_Demographic'!$C:$P,5, FALSE)</f>
        <v>CRM</v>
      </c>
      <c r="J78" s="57" t="str">
        <f>VLOOKUP(E78,'Customer 360 Group_Demographic'!$C:$P,11, FALSE)</f>
        <v>Manual</v>
      </c>
      <c r="K78" s="446"/>
      <c r="L78" s="446" t="s">
        <v>8666</v>
      </c>
      <c r="M78" s="446" t="s">
        <v>8667</v>
      </c>
      <c r="N78" s="446"/>
      <c r="O78" s="446"/>
    </row>
    <row r="79" spans="1:15" ht="15" customHeight="1" x14ac:dyDescent="0.25">
      <c r="A79" s="506" t="s">
        <v>8663</v>
      </c>
      <c r="B79" s="571" t="s">
        <v>8664</v>
      </c>
      <c r="C79" s="57" t="s">
        <v>8645</v>
      </c>
      <c r="D79" s="52"/>
      <c r="E79" s="469" t="s">
        <v>1611</v>
      </c>
      <c r="F79" s="469"/>
      <c r="G79" s="507" t="str">
        <f>VLOOKUP(E79,'Customer 360 Group_Demographic'!$C:$F,4, FALSE)</f>
        <v>Manual</v>
      </c>
      <c r="H79" s="446"/>
      <c r="I79" s="52" t="str">
        <f>VLOOKUP(E79,'Customer 360 Group_Demographic'!$C:$P,5, FALSE)</f>
        <v>CRM</v>
      </c>
      <c r="J79" s="57" t="str">
        <f>VLOOKUP(E79,'Customer 360 Group_Demographic'!$C:$P,11, FALSE)</f>
        <v>Manual</v>
      </c>
      <c r="K79" s="446"/>
      <c r="L79" s="446" t="s">
        <v>8666</v>
      </c>
      <c r="M79" s="446" t="s">
        <v>8667</v>
      </c>
      <c r="N79" s="446"/>
      <c r="O79" s="446"/>
    </row>
    <row r="80" spans="1:15" ht="15" customHeight="1" x14ac:dyDescent="0.25">
      <c r="A80" s="506" t="s">
        <v>8663</v>
      </c>
      <c r="B80" s="571" t="s">
        <v>8664</v>
      </c>
      <c r="C80" s="57" t="s">
        <v>8645</v>
      </c>
      <c r="D80" s="52"/>
      <c r="E80" s="469" t="s">
        <v>1612</v>
      </c>
      <c r="F80" s="469"/>
      <c r="G80" s="507" t="str">
        <f>VLOOKUP(E80,'Customer 360 Group_Demographic'!$C:$F,4, FALSE)</f>
        <v>Manual</v>
      </c>
      <c r="H80" s="446"/>
      <c r="I80" s="52" t="str">
        <f>VLOOKUP(E80,'Customer 360 Group_Demographic'!$C:$P,5, FALSE)</f>
        <v>CRM</v>
      </c>
      <c r="J80" s="57" t="str">
        <f>VLOOKUP(E80,'Customer 360 Group_Demographic'!$C:$P,11, FALSE)</f>
        <v>Manual</v>
      </c>
      <c r="K80" s="446"/>
      <c r="L80" s="446" t="s">
        <v>8666</v>
      </c>
      <c r="M80" s="446" t="s">
        <v>8667</v>
      </c>
      <c r="N80" s="446"/>
      <c r="O80" s="446"/>
    </row>
    <row r="81" spans="1:15" ht="15" customHeight="1" x14ac:dyDescent="0.25">
      <c r="A81" s="506" t="s">
        <v>8663</v>
      </c>
      <c r="B81" s="571" t="s">
        <v>8664</v>
      </c>
      <c r="C81" s="57" t="s">
        <v>8645</v>
      </c>
      <c r="D81" s="52"/>
      <c r="E81" s="469" t="s">
        <v>1613</v>
      </c>
      <c r="F81" s="469"/>
      <c r="G81" s="507" t="str">
        <f>VLOOKUP(E81,'Customer 360 Group_Demographic'!$C:$F,4, FALSE)</f>
        <v>Manual</v>
      </c>
      <c r="H81" s="446"/>
      <c r="I81" s="52" t="str">
        <f>VLOOKUP(E81,'Customer 360 Group_Demographic'!$C:$P,5, FALSE)</f>
        <v>CRM</v>
      </c>
      <c r="J81" s="57" t="str">
        <f>VLOOKUP(E81,'Customer 360 Group_Demographic'!$C:$P,11, FALSE)</f>
        <v>Manual</v>
      </c>
      <c r="K81" s="446"/>
      <c r="L81" s="446" t="s">
        <v>8666</v>
      </c>
      <c r="M81" s="446" t="s">
        <v>8667</v>
      </c>
      <c r="N81" s="446"/>
      <c r="O81" s="446"/>
    </row>
    <row r="82" spans="1:15" ht="15" customHeight="1" x14ac:dyDescent="0.25">
      <c r="A82" s="506" t="s">
        <v>8663</v>
      </c>
      <c r="B82" s="571" t="s">
        <v>8664</v>
      </c>
      <c r="C82" s="57" t="s">
        <v>8645</v>
      </c>
      <c r="D82" s="52"/>
      <c r="E82" s="469" t="s">
        <v>1614</v>
      </c>
      <c r="F82" s="469"/>
      <c r="G82" s="507" t="str">
        <f>VLOOKUP(E82,'Customer 360 Group_Demographic'!$C:$F,4, FALSE)</f>
        <v>Manual</v>
      </c>
      <c r="H82" s="446"/>
      <c r="I82" s="52" t="str">
        <f>VLOOKUP(E82,'Customer 360 Group_Demographic'!$C:$P,5, FALSE)</f>
        <v>CRM</v>
      </c>
      <c r="J82" s="57" t="str">
        <f>VLOOKUP(E82,'Customer 360 Group_Demographic'!$C:$P,11, FALSE)</f>
        <v>Manual</v>
      </c>
      <c r="K82" s="446"/>
      <c r="L82" s="446" t="s">
        <v>8666</v>
      </c>
      <c r="M82" s="446" t="s">
        <v>8667</v>
      </c>
      <c r="N82" s="446"/>
      <c r="O82" s="446"/>
    </row>
    <row r="83" spans="1:15" ht="15" customHeight="1" x14ac:dyDescent="0.25">
      <c r="A83" s="506" t="s">
        <v>8663</v>
      </c>
      <c r="B83" s="571" t="s">
        <v>8664</v>
      </c>
      <c r="C83" s="57" t="s">
        <v>8645</v>
      </c>
      <c r="D83" s="52"/>
      <c r="E83" s="469" t="s">
        <v>1616</v>
      </c>
      <c r="F83" s="469"/>
      <c r="G83" s="507" t="str">
        <f>VLOOKUP(E83,'Customer 360 Group_Demographic'!$C:$F,4, FALSE)</f>
        <v>Manual</v>
      </c>
      <c r="H83" s="446"/>
      <c r="I83" s="52" t="str">
        <f>VLOOKUP(E83,'Customer 360 Group_Demographic'!$C:$P,5, FALSE)</f>
        <v>CRM</v>
      </c>
      <c r="J83" s="57" t="str">
        <f>VLOOKUP(E83,'Customer 360 Group_Demographic'!$C:$P,11, FALSE)</f>
        <v>Manual</v>
      </c>
      <c r="K83" s="446"/>
      <c r="L83" s="446" t="s">
        <v>8666</v>
      </c>
      <c r="M83" s="446" t="s">
        <v>8667</v>
      </c>
      <c r="N83" s="446"/>
      <c r="O83" s="446"/>
    </row>
    <row r="84" spans="1:15" ht="15" customHeight="1" x14ac:dyDescent="0.25">
      <c r="A84" s="506" t="s">
        <v>8663</v>
      </c>
      <c r="B84" s="571" t="s">
        <v>8664</v>
      </c>
      <c r="C84" s="57" t="s">
        <v>8645</v>
      </c>
      <c r="D84" s="52"/>
      <c r="E84" s="470" t="s">
        <v>1617</v>
      </c>
      <c r="F84" s="470"/>
      <c r="G84" s="507" t="str">
        <f>VLOOKUP(E84,'Customer 360 Group_Demographic'!$C:$F,4, FALSE)</f>
        <v>Manual</v>
      </c>
      <c r="H84" s="446"/>
      <c r="I84" s="52" t="str">
        <f>VLOOKUP(E84,'Customer 360 Group_Demographic'!$C:$P,5, FALSE)</f>
        <v>CRM</v>
      </c>
      <c r="J84" s="57" t="str">
        <f>VLOOKUP(E84,'Customer 360 Group_Demographic'!$C:$P,11, FALSE)</f>
        <v>Manual</v>
      </c>
      <c r="K84" s="446"/>
      <c r="L84" s="446" t="s">
        <v>8666</v>
      </c>
      <c r="M84" s="446" t="s">
        <v>8667</v>
      </c>
      <c r="N84" s="446"/>
      <c r="O84" s="446"/>
    </row>
    <row r="85" spans="1:15" ht="15" customHeight="1" x14ac:dyDescent="0.25">
      <c r="A85" s="506" t="s">
        <v>8663</v>
      </c>
      <c r="B85" s="571" t="s">
        <v>8664</v>
      </c>
      <c r="C85" s="57" t="s">
        <v>8645</v>
      </c>
      <c r="D85" s="52"/>
      <c r="E85" s="470" t="s">
        <v>1618</v>
      </c>
      <c r="F85" s="470"/>
      <c r="G85" s="507" t="str">
        <f>VLOOKUP(E85,'Customer 360 Group_Demographic'!$C:$F,4, FALSE)</f>
        <v>Manual</v>
      </c>
      <c r="H85" s="446"/>
      <c r="I85" s="52" t="str">
        <f>VLOOKUP(E85,'Customer 360 Group_Demographic'!$C:$P,5, FALSE)</f>
        <v>CRM</v>
      </c>
      <c r="J85" s="57" t="str">
        <f>VLOOKUP(E85,'Customer 360 Group_Demographic'!$C:$P,11, FALSE)</f>
        <v>Manual</v>
      </c>
      <c r="K85" s="446"/>
      <c r="L85" s="446" t="s">
        <v>8666</v>
      </c>
      <c r="M85" s="446" t="s">
        <v>8667</v>
      </c>
      <c r="N85" s="446"/>
      <c r="O85" s="446"/>
    </row>
    <row r="86" spans="1:15" ht="15" customHeight="1" x14ac:dyDescent="0.25">
      <c r="A86" s="506" t="s">
        <v>8663</v>
      </c>
      <c r="B86" s="571" t="s">
        <v>8664</v>
      </c>
      <c r="C86" s="57" t="s">
        <v>8645</v>
      </c>
      <c r="D86" s="52"/>
      <c r="E86" s="470" t="s">
        <v>1619</v>
      </c>
      <c r="F86" s="470"/>
      <c r="G86" s="507" t="str">
        <f>VLOOKUP(E86,'Customer 360 Group_Demographic'!$C:$F,4, FALSE)</f>
        <v>Manual</v>
      </c>
      <c r="H86" s="446"/>
      <c r="I86" s="52" t="str">
        <f>VLOOKUP(E86,'Customer 360 Group_Demographic'!$C:$P,5, FALSE)</f>
        <v>CRM</v>
      </c>
      <c r="J86" s="57" t="str">
        <f>VLOOKUP(E86,'Customer 360 Group_Demographic'!$C:$P,11, FALSE)</f>
        <v>Manual</v>
      </c>
      <c r="K86" s="446"/>
      <c r="L86" s="446" t="s">
        <v>8666</v>
      </c>
      <c r="M86" s="446" t="s">
        <v>8667</v>
      </c>
      <c r="N86" s="446"/>
      <c r="O86" s="446"/>
    </row>
    <row r="87" spans="1:15" ht="15" customHeight="1" x14ac:dyDescent="0.25">
      <c r="A87" s="506" t="s">
        <v>8663</v>
      </c>
      <c r="B87" s="571" t="s">
        <v>8664</v>
      </c>
      <c r="C87" s="57" t="s">
        <v>8645</v>
      </c>
      <c r="D87" s="52"/>
      <c r="E87" s="469" t="s">
        <v>1620</v>
      </c>
      <c r="F87" s="469"/>
      <c r="G87" s="507" t="str">
        <f>VLOOKUP(E87,'Customer 360 Group_Demographic'!$C:$F,4, FALSE)</f>
        <v>Manual</v>
      </c>
      <c r="H87" s="446"/>
      <c r="I87" s="52" t="str">
        <f>VLOOKUP(E87,'Customer 360 Group_Demographic'!$C:$P,5, FALSE)</f>
        <v>CRM</v>
      </c>
      <c r="J87" s="57" t="str">
        <f>VLOOKUP(E87,'Customer 360 Group_Demographic'!$C:$P,11, FALSE)</f>
        <v>Manual</v>
      </c>
      <c r="K87" s="446"/>
      <c r="L87" s="446" t="s">
        <v>8666</v>
      </c>
      <c r="M87" s="446" t="s">
        <v>8667</v>
      </c>
      <c r="N87" s="446"/>
      <c r="O87" s="446"/>
    </row>
    <row r="88" spans="1:15" ht="15" customHeight="1" x14ac:dyDescent="0.25">
      <c r="A88" s="506" t="s">
        <v>8663</v>
      </c>
      <c r="B88" s="571" t="s">
        <v>8664</v>
      </c>
      <c r="C88" s="57" t="s">
        <v>8645</v>
      </c>
      <c r="D88" s="52"/>
      <c r="E88" s="470" t="s">
        <v>1621</v>
      </c>
      <c r="F88" s="470"/>
      <c r="G88" s="507" t="str">
        <f>VLOOKUP(E88,'Customer 360 Group_Demographic'!$C:$F,4, FALSE)</f>
        <v>Manual</v>
      </c>
      <c r="H88" s="446"/>
      <c r="I88" s="52" t="str">
        <f>VLOOKUP(E88,'Customer 360 Group_Demographic'!$C:$P,5, FALSE)</f>
        <v>CRM</v>
      </c>
      <c r="J88" s="57" t="str">
        <f>VLOOKUP(E88,'Customer 360 Group_Demographic'!$C:$P,11, FALSE)</f>
        <v>Manual</v>
      </c>
      <c r="K88" s="446"/>
      <c r="L88" s="446" t="s">
        <v>8666</v>
      </c>
      <c r="M88" s="446" t="s">
        <v>8667</v>
      </c>
      <c r="N88" s="446"/>
      <c r="O88" s="446"/>
    </row>
    <row r="89" spans="1:15" ht="15" customHeight="1" x14ac:dyDescent="0.25">
      <c r="A89" s="506" t="s">
        <v>8663</v>
      </c>
      <c r="B89" s="571" t="s">
        <v>8664</v>
      </c>
      <c r="C89" s="57" t="s">
        <v>8645</v>
      </c>
      <c r="D89" s="52"/>
      <c r="E89" s="470" t="s">
        <v>1622</v>
      </c>
      <c r="F89" s="470"/>
      <c r="G89" s="507" t="str">
        <f>VLOOKUP(E89,'Customer 360 Group_Demographic'!$C:$F,4, FALSE)</f>
        <v>Manual</v>
      </c>
      <c r="H89" s="446"/>
      <c r="I89" s="52" t="str">
        <f>VLOOKUP(E89,'Customer 360 Group_Demographic'!$C:$P,5, FALSE)</f>
        <v>CRM</v>
      </c>
      <c r="J89" s="57" t="str">
        <f>VLOOKUP(E89,'Customer 360 Group_Demographic'!$C:$P,11, FALSE)</f>
        <v>Manual</v>
      </c>
      <c r="K89" s="446"/>
      <c r="L89" s="446" t="s">
        <v>8666</v>
      </c>
      <c r="M89" s="446" t="s">
        <v>8667</v>
      </c>
      <c r="N89" s="446"/>
      <c r="O89" s="446"/>
    </row>
    <row r="90" spans="1:15" ht="15" customHeight="1" x14ac:dyDescent="0.25">
      <c r="A90" s="506" t="s">
        <v>8663</v>
      </c>
      <c r="B90" s="571" t="s">
        <v>8664</v>
      </c>
      <c r="C90" s="57" t="s">
        <v>8645</v>
      </c>
      <c r="D90" s="52"/>
      <c r="E90" s="470" t="s">
        <v>1623</v>
      </c>
      <c r="F90" s="470"/>
      <c r="G90" s="507" t="str">
        <f>VLOOKUP(E90,'Customer 360 Group_Demographic'!$C:$F,4, FALSE)</f>
        <v>Manual</v>
      </c>
      <c r="H90" s="446"/>
      <c r="I90" s="52" t="str">
        <f>VLOOKUP(E90,'Customer 360 Group_Demographic'!$C:$P,5, FALSE)</f>
        <v>CRM</v>
      </c>
      <c r="J90" s="57" t="str">
        <f>VLOOKUP(E90,'Customer 360 Group_Demographic'!$C:$P,11, FALSE)</f>
        <v>Manual</v>
      </c>
      <c r="K90" s="446"/>
      <c r="L90" s="446" t="s">
        <v>8666</v>
      </c>
      <c r="M90" s="446" t="s">
        <v>8667</v>
      </c>
      <c r="N90" s="446"/>
      <c r="O90" s="446"/>
    </row>
    <row r="91" spans="1:15" ht="15" customHeight="1" x14ac:dyDescent="0.25">
      <c r="A91" s="506" t="s">
        <v>8663</v>
      </c>
      <c r="B91" s="571" t="s">
        <v>8664</v>
      </c>
      <c r="C91" s="57" t="s">
        <v>8645</v>
      </c>
      <c r="D91" s="52"/>
      <c r="E91" s="469" t="s">
        <v>1624</v>
      </c>
      <c r="F91" s="469"/>
      <c r="G91" s="507" t="str">
        <f>VLOOKUP(E91,'Customer 360 Group_Demographic'!$C:$F,4, FALSE)</f>
        <v>Manual</v>
      </c>
      <c r="H91" s="446"/>
      <c r="I91" s="52" t="str">
        <f>VLOOKUP(E91,'Customer 360 Group_Demographic'!$C:$P,5, FALSE)</f>
        <v>CRM</v>
      </c>
      <c r="J91" s="57" t="str">
        <f>VLOOKUP(E91,'Customer 360 Group_Demographic'!$C:$P,11, FALSE)</f>
        <v>Manual</v>
      </c>
      <c r="K91" s="446"/>
      <c r="L91" s="446" t="s">
        <v>8666</v>
      </c>
      <c r="M91" s="446" t="s">
        <v>8667</v>
      </c>
      <c r="N91" s="446"/>
      <c r="O91" s="446"/>
    </row>
    <row r="92" spans="1:15" ht="15" customHeight="1" x14ac:dyDescent="0.25">
      <c r="A92" s="506" t="s">
        <v>8663</v>
      </c>
      <c r="B92" s="571" t="s">
        <v>8664</v>
      </c>
      <c r="C92" s="57" t="s">
        <v>8645</v>
      </c>
      <c r="D92" s="52"/>
      <c r="E92" s="470" t="s">
        <v>1625</v>
      </c>
      <c r="F92" s="470"/>
      <c r="G92" s="507" t="str">
        <f>VLOOKUP(E92,'Customer 360 Group_Demographic'!$C:$F,4, FALSE)</f>
        <v>Manual</v>
      </c>
      <c r="H92" s="446"/>
      <c r="I92" s="52" t="str">
        <f>VLOOKUP(E92,'Customer 360 Group_Demographic'!$C:$P,5, FALSE)</f>
        <v>CRM</v>
      </c>
      <c r="J92" s="57" t="str">
        <f>VLOOKUP(E92,'Customer 360 Group_Demographic'!$C:$P,11, FALSE)</f>
        <v>Manual</v>
      </c>
      <c r="K92" s="446"/>
      <c r="L92" s="446" t="s">
        <v>8666</v>
      </c>
      <c r="M92" s="446" t="s">
        <v>8667</v>
      </c>
      <c r="N92" s="446"/>
      <c r="O92" s="446"/>
    </row>
    <row r="93" spans="1:15" ht="15" customHeight="1" x14ac:dyDescent="0.25">
      <c r="A93" s="506" t="s">
        <v>8663</v>
      </c>
      <c r="B93" s="571" t="s">
        <v>8664</v>
      </c>
      <c r="C93" s="57" t="s">
        <v>8645</v>
      </c>
      <c r="D93" s="52"/>
      <c r="E93" s="470" t="s">
        <v>1626</v>
      </c>
      <c r="F93" s="470"/>
      <c r="G93" s="507" t="str">
        <f>VLOOKUP(E93,'Customer 360 Group_Demographic'!$C:$F,4, FALSE)</f>
        <v>Manual</v>
      </c>
      <c r="H93" s="446"/>
      <c r="I93" s="52" t="str">
        <f>VLOOKUP(E93,'Customer 360 Group_Demographic'!$C:$P,5, FALSE)</f>
        <v>CRM</v>
      </c>
      <c r="J93" s="57" t="str">
        <f>VLOOKUP(E93,'Customer 360 Group_Demographic'!$C:$P,11, FALSE)</f>
        <v>Manual</v>
      </c>
      <c r="K93" s="446"/>
      <c r="L93" s="446" t="s">
        <v>8666</v>
      </c>
      <c r="M93" s="446" t="s">
        <v>8667</v>
      </c>
      <c r="N93" s="446"/>
      <c r="O93" s="446"/>
    </row>
    <row r="94" spans="1:15" ht="15" customHeight="1" x14ac:dyDescent="0.25">
      <c r="A94" s="506" t="s">
        <v>8663</v>
      </c>
      <c r="B94" s="571" t="s">
        <v>8664</v>
      </c>
      <c r="C94" s="57" t="s">
        <v>8645</v>
      </c>
      <c r="D94" s="52"/>
      <c r="E94" s="470" t="s">
        <v>1627</v>
      </c>
      <c r="F94" s="470"/>
      <c r="G94" s="507" t="str">
        <f>VLOOKUP(E94,'Customer 360 Group_Demographic'!$C:$F,4, FALSE)</f>
        <v>Manual</v>
      </c>
      <c r="H94" s="446"/>
      <c r="I94" s="52" t="str">
        <f>VLOOKUP(E94,'Customer 360 Group_Demographic'!$C:$P,5, FALSE)</f>
        <v>CRM</v>
      </c>
      <c r="J94" s="57" t="str">
        <f>VLOOKUP(E94,'Customer 360 Group_Demographic'!$C:$P,11, FALSE)</f>
        <v>Manual</v>
      </c>
      <c r="K94" s="446"/>
      <c r="L94" s="446" t="s">
        <v>8666</v>
      </c>
      <c r="M94" s="446" t="s">
        <v>8667</v>
      </c>
      <c r="N94" s="446"/>
      <c r="O94" s="446"/>
    </row>
    <row r="95" spans="1:15" ht="15" customHeight="1" x14ac:dyDescent="0.25">
      <c r="A95" s="506" t="s">
        <v>8663</v>
      </c>
      <c r="B95" s="571" t="s">
        <v>8664</v>
      </c>
      <c r="C95" s="57" t="s">
        <v>8645</v>
      </c>
      <c r="D95" s="52"/>
      <c r="E95" s="469" t="s">
        <v>1628</v>
      </c>
      <c r="F95" s="469"/>
      <c r="G95" s="507" t="str">
        <f>VLOOKUP(E95,'Customer 360 Group_Demographic'!$C:$F,4, FALSE)</f>
        <v>Manual</v>
      </c>
      <c r="H95" s="446"/>
      <c r="I95" s="52" t="str">
        <f>VLOOKUP(E95,'Customer 360 Group_Demographic'!$C:$P,5, FALSE)</f>
        <v>CRM</v>
      </c>
      <c r="J95" s="57" t="str">
        <f>VLOOKUP(E95,'Customer 360 Group_Demographic'!$C:$P,11, FALSE)</f>
        <v>Manual</v>
      </c>
      <c r="K95" s="446"/>
      <c r="L95" s="446" t="s">
        <v>8666</v>
      </c>
      <c r="M95" s="446" t="s">
        <v>8667</v>
      </c>
      <c r="N95" s="446"/>
      <c r="O95" s="446"/>
    </row>
    <row r="96" spans="1:15" ht="15" customHeight="1" x14ac:dyDescent="0.25">
      <c r="A96" s="506" t="s">
        <v>8663</v>
      </c>
      <c r="B96" s="571" t="s">
        <v>8664</v>
      </c>
      <c r="C96" s="57" t="s">
        <v>8645</v>
      </c>
      <c r="D96" s="52"/>
      <c r="E96" s="470" t="s">
        <v>1629</v>
      </c>
      <c r="F96" s="470"/>
      <c r="G96" s="507" t="str">
        <f>VLOOKUP(E96,'Customer 360 Group_Demographic'!$C:$F,4, FALSE)</f>
        <v>Manual</v>
      </c>
      <c r="H96" s="446"/>
      <c r="I96" s="52" t="str">
        <f>VLOOKUP(E96,'Customer 360 Group_Demographic'!$C:$P,5, FALSE)</f>
        <v>CRM</v>
      </c>
      <c r="J96" s="57" t="str">
        <f>VLOOKUP(E96,'Customer 360 Group_Demographic'!$C:$P,11, FALSE)</f>
        <v>Manual</v>
      </c>
      <c r="K96" s="446"/>
      <c r="L96" s="446" t="s">
        <v>8666</v>
      </c>
      <c r="M96" s="446" t="s">
        <v>8667</v>
      </c>
      <c r="N96" s="446"/>
      <c r="O96" s="446"/>
    </row>
    <row r="97" spans="1:15" ht="15" customHeight="1" x14ac:dyDescent="0.25">
      <c r="A97" s="506" t="s">
        <v>8663</v>
      </c>
      <c r="B97" s="571" t="s">
        <v>8664</v>
      </c>
      <c r="C97" s="57" t="s">
        <v>8645</v>
      </c>
      <c r="D97" s="52"/>
      <c r="E97" s="470" t="s">
        <v>1630</v>
      </c>
      <c r="F97" s="470"/>
      <c r="G97" s="507" t="str">
        <f>VLOOKUP(E97,'Customer 360 Group_Demographic'!$C:$F,4, FALSE)</f>
        <v>Manual</v>
      </c>
      <c r="H97" s="446"/>
      <c r="I97" s="52" t="str">
        <f>VLOOKUP(E97,'Customer 360 Group_Demographic'!$C:$P,5, FALSE)</f>
        <v>CRM</v>
      </c>
      <c r="J97" s="57" t="str">
        <f>VLOOKUP(E97,'Customer 360 Group_Demographic'!$C:$P,11, FALSE)</f>
        <v>Manual</v>
      </c>
      <c r="K97" s="446"/>
      <c r="L97" s="446" t="s">
        <v>8666</v>
      </c>
      <c r="M97" s="446" t="s">
        <v>8667</v>
      </c>
      <c r="N97" s="446"/>
      <c r="O97" s="446"/>
    </row>
    <row r="98" spans="1:15" ht="15" customHeight="1" x14ac:dyDescent="0.25">
      <c r="A98" s="506" t="s">
        <v>8663</v>
      </c>
      <c r="B98" s="571" t="s">
        <v>8664</v>
      </c>
      <c r="C98" s="57" t="s">
        <v>8645</v>
      </c>
      <c r="D98" s="52"/>
      <c r="E98" s="470" t="s">
        <v>1631</v>
      </c>
      <c r="F98" s="470"/>
      <c r="G98" s="507" t="str">
        <f>VLOOKUP(E98,'Customer 360 Group_Demographic'!$C:$F,4, FALSE)</f>
        <v>Manual</v>
      </c>
      <c r="H98" s="446"/>
      <c r="I98" s="52" t="str">
        <f>VLOOKUP(E98,'Customer 360 Group_Demographic'!$C:$P,5, FALSE)</f>
        <v>CRM</v>
      </c>
      <c r="J98" s="57" t="str">
        <f>VLOOKUP(E98,'Customer 360 Group_Demographic'!$C:$P,11, FALSE)</f>
        <v>Manual</v>
      </c>
      <c r="K98" s="446"/>
      <c r="L98" s="446" t="s">
        <v>8666</v>
      </c>
      <c r="M98" s="446" t="s">
        <v>8667</v>
      </c>
      <c r="N98" s="446"/>
      <c r="O98" s="446"/>
    </row>
    <row r="99" spans="1:15" ht="15" customHeight="1" x14ac:dyDescent="0.25">
      <c r="A99" s="506" t="s">
        <v>8663</v>
      </c>
      <c r="B99" s="571" t="s">
        <v>8664</v>
      </c>
      <c r="C99" s="57" t="s">
        <v>8645</v>
      </c>
      <c r="D99" s="52"/>
      <c r="E99" s="469" t="s">
        <v>1632</v>
      </c>
      <c r="F99" s="469"/>
      <c r="G99" s="507" t="str">
        <f>VLOOKUP(E99,'Customer 360 Group_Demographic'!$C:$F,4, FALSE)</f>
        <v>Manual</v>
      </c>
      <c r="H99" s="446"/>
      <c r="I99" s="52" t="str">
        <f>VLOOKUP(E99,'Customer 360 Group_Demographic'!$C:$P,5, FALSE)</f>
        <v>CRM</v>
      </c>
      <c r="J99" s="57" t="str">
        <f>VLOOKUP(E99,'Customer 360 Group_Demographic'!$C:$P,11, FALSE)</f>
        <v>Manual</v>
      </c>
      <c r="K99" s="446"/>
      <c r="L99" s="446" t="s">
        <v>8666</v>
      </c>
      <c r="M99" s="446" t="s">
        <v>8667</v>
      </c>
      <c r="N99" s="446"/>
      <c r="O99" s="446"/>
    </row>
    <row r="100" spans="1:15" ht="15" customHeight="1" x14ac:dyDescent="0.25">
      <c r="A100" s="506" t="s">
        <v>8663</v>
      </c>
      <c r="B100" s="571" t="s">
        <v>8664</v>
      </c>
      <c r="C100" s="57" t="s">
        <v>8645</v>
      </c>
      <c r="D100" s="52"/>
      <c r="E100" s="470" t="s">
        <v>1634</v>
      </c>
      <c r="F100" s="470"/>
      <c r="G100" s="507" t="str">
        <f>VLOOKUP(E100,'Customer 360 Group_Demographic'!$C:$F,4, FALSE)</f>
        <v>Manual</v>
      </c>
      <c r="H100" s="446"/>
      <c r="I100" s="52" t="str">
        <f>VLOOKUP(E100,'Customer 360 Group_Demographic'!$C:$P,5, FALSE)</f>
        <v>CRM</v>
      </c>
      <c r="J100" s="57" t="str">
        <f>VLOOKUP(E100,'Customer 360 Group_Demographic'!$C:$P,11, FALSE)</f>
        <v>Manual</v>
      </c>
      <c r="K100" s="446"/>
      <c r="L100" s="446" t="s">
        <v>8666</v>
      </c>
      <c r="M100" s="446" t="s">
        <v>8667</v>
      </c>
      <c r="N100" s="446"/>
      <c r="O100" s="446"/>
    </row>
    <row r="101" spans="1:15" ht="15" customHeight="1" x14ac:dyDescent="0.25">
      <c r="A101" s="506" t="s">
        <v>8663</v>
      </c>
      <c r="B101" s="571" t="s">
        <v>8664</v>
      </c>
      <c r="C101" s="57" t="s">
        <v>8645</v>
      </c>
      <c r="D101" s="52"/>
      <c r="E101" s="470" t="s">
        <v>1635</v>
      </c>
      <c r="F101" s="470"/>
      <c r="G101" s="507" t="str">
        <f>VLOOKUP(E101,'Customer 360 Group_Demographic'!$C:$F,4, FALSE)</f>
        <v>Manual</v>
      </c>
      <c r="H101" s="446"/>
      <c r="I101" s="52" t="str">
        <f>VLOOKUP(E101,'Customer 360 Group_Demographic'!$C:$P,5, FALSE)</f>
        <v>CRM</v>
      </c>
      <c r="J101" s="57" t="str">
        <f>VLOOKUP(E101,'Customer 360 Group_Demographic'!$C:$P,11, FALSE)</f>
        <v>Manual</v>
      </c>
      <c r="K101" s="446"/>
      <c r="L101" s="446" t="s">
        <v>8666</v>
      </c>
      <c r="M101" s="446" t="s">
        <v>8667</v>
      </c>
      <c r="N101" s="446"/>
      <c r="O101" s="446"/>
    </row>
    <row r="102" spans="1:15" ht="15" customHeight="1" x14ac:dyDescent="0.25">
      <c r="A102" s="506" t="s">
        <v>8663</v>
      </c>
      <c r="B102" s="571" t="s">
        <v>8664</v>
      </c>
      <c r="C102" s="57" t="s">
        <v>8645</v>
      </c>
      <c r="D102" s="52"/>
      <c r="E102" s="470" t="s">
        <v>1636</v>
      </c>
      <c r="F102" s="470"/>
      <c r="G102" s="507" t="str">
        <f>VLOOKUP(E102,'Customer 360 Group_Demographic'!$C:$F,4, FALSE)</f>
        <v>Manual</v>
      </c>
      <c r="H102" s="446"/>
      <c r="I102" s="52" t="str">
        <f>VLOOKUP(E102,'Customer 360 Group_Demographic'!$C:$P,5, FALSE)</f>
        <v>CRM</v>
      </c>
      <c r="J102" s="57" t="str">
        <f>VLOOKUP(E102,'Customer 360 Group_Demographic'!$C:$P,11, FALSE)</f>
        <v>Manual</v>
      </c>
      <c r="K102" s="446"/>
      <c r="L102" s="446" t="s">
        <v>8666</v>
      </c>
      <c r="M102" s="446" t="s">
        <v>8667</v>
      </c>
      <c r="N102" s="446"/>
      <c r="O102" s="446"/>
    </row>
    <row r="103" spans="1:15" ht="25.5" x14ac:dyDescent="0.25">
      <c r="A103" s="506" t="s">
        <v>8663</v>
      </c>
      <c r="B103" s="571" t="s">
        <v>8664</v>
      </c>
      <c r="C103" s="57" t="s">
        <v>8645</v>
      </c>
      <c r="D103" s="52"/>
      <c r="E103" s="482" t="s">
        <v>1638</v>
      </c>
      <c r="F103" s="482"/>
      <c r="G103" s="507" t="e">
        <f>VLOOKUP(E103,'Customer 360 Group_Demographic'!$C:$F,4, FALSE)</f>
        <v>#N/A</v>
      </c>
      <c r="H103" s="446"/>
      <c r="I103" s="52" t="e">
        <f>VLOOKUP(E103,'Customer 360 Group_Demographic'!$C:$P,5, FALSE)</f>
        <v>#N/A</v>
      </c>
      <c r="J103" s="57" t="str">
        <f>VLOOKUP(E103,'Customer 360 Group_Demographic'!$C:$P,11, FALSE)</f>
        <v>Manual</v>
      </c>
      <c r="K103" s="446"/>
      <c r="L103" s="446" t="s">
        <v>8666</v>
      </c>
      <c r="M103" s="446" t="s">
        <v>8667</v>
      </c>
      <c r="N103" s="446"/>
      <c r="O103" s="446"/>
    </row>
    <row r="104" spans="1:15" ht="38.25" x14ac:dyDescent="0.25">
      <c r="A104" s="506" t="s">
        <v>8663</v>
      </c>
      <c r="B104" s="571" t="s">
        <v>8664</v>
      </c>
      <c r="C104" s="57" t="s">
        <v>8645</v>
      </c>
      <c r="D104" s="52"/>
      <c r="E104" s="482" t="s">
        <v>1640</v>
      </c>
      <c r="F104" s="482"/>
      <c r="G104" s="507" t="e">
        <f>VLOOKUP(E104,'Customer 360 Group_Demographic'!$C:$F,4, FALSE)</f>
        <v>#N/A</v>
      </c>
      <c r="H104" s="446"/>
      <c r="I104" s="52" t="e">
        <f>VLOOKUP(E104,'Customer 360 Group_Demographic'!$C:$P,5, FALSE)</f>
        <v>#N/A</v>
      </c>
      <c r="J104" s="57" t="str">
        <f>VLOOKUP(E104,'Customer 360 Group_Demographic'!$C:$P,11, FALSE)</f>
        <v>Manual</v>
      </c>
      <c r="K104" s="446"/>
      <c r="L104" s="446" t="s">
        <v>8666</v>
      </c>
      <c r="M104" s="446" t="s">
        <v>8667</v>
      </c>
      <c r="N104" s="446"/>
      <c r="O104" s="446"/>
    </row>
    <row r="105" spans="1:15" ht="15" customHeight="1" x14ac:dyDescent="0.25">
      <c r="A105" s="506" t="s">
        <v>8663</v>
      </c>
      <c r="B105" s="571" t="s">
        <v>8664</v>
      </c>
      <c r="C105" s="57" t="s">
        <v>8645</v>
      </c>
      <c r="D105" s="52"/>
      <c r="E105" s="482" t="s">
        <v>1642</v>
      </c>
      <c r="F105" s="481" t="s">
        <v>9146</v>
      </c>
      <c r="G105" s="507" t="str">
        <f>VLOOKUP(E105,'Customer 360 Group_Demographic'!$C:$F,4, FALSE)</f>
        <v>RCRE_TIME</v>
      </c>
      <c r="H105" s="52" t="s">
        <v>8665</v>
      </c>
      <c r="I105" s="52" t="str">
        <f>VLOOKUP(E105,'Customer 360 Group_Demographic'!$C:$P,5, FALSE)</f>
        <v>Finacle/Vision</v>
      </c>
      <c r="J105" s="57" t="str">
        <f>VLOOKUP(E105,'Customer 360 Group_Demographic'!$C:$P,11, FALSE)</f>
        <v>Batch</v>
      </c>
      <c r="K105" s="446" t="s">
        <v>1392</v>
      </c>
      <c r="L105" s="446" t="s">
        <v>8666</v>
      </c>
      <c r="M105" s="446" t="s">
        <v>8667</v>
      </c>
      <c r="N105" s="446"/>
      <c r="O105" s="446"/>
    </row>
    <row r="106" spans="1:15" ht="44.25" customHeight="1" x14ac:dyDescent="0.25">
      <c r="A106" s="509" t="s">
        <v>8671</v>
      </c>
      <c r="B106" s="571" t="s">
        <v>8672</v>
      </c>
      <c r="C106" s="57" t="s">
        <v>818</v>
      </c>
      <c r="D106" s="52" t="s">
        <v>1034</v>
      </c>
      <c r="E106" s="482" t="s">
        <v>1457</v>
      </c>
      <c r="F106" s="533" t="s">
        <v>9302</v>
      </c>
      <c r="G106" s="446" t="str">
        <f>VLOOKUP(E106,'Grp Rel Contacts-1 time Bootup'!$B:$K,4, FALSE)</f>
        <v>Person_reltn_cust_id</v>
      </c>
      <c r="H106" s="446" t="s">
        <v>8673</v>
      </c>
      <c r="I106" s="446" t="str">
        <f>VLOOKUP(E106,'Grp Rel Contacts-1 time Bootup'!$B:$K,5, FALSE)</f>
        <v>Finacle</v>
      </c>
      <c r="J106" s="446" t="str">
        <f>VLOOKUP(E106,'Grp Rel Contacts-1 time Bootup'!$B:$K,7, FALSE)</f>
        <v>Batch</v>
      </c>
      <c r="K106" s="446" t="s">
        <v>8674</v>
      </c>
      <c r="L106" s="446" t="s">
        <v>8675</v>
      </c>
      <c r="M106" s="446" t="s">
        <v>8667</v>
      </c>
      <c r="N106" s="446"/>
      <c r="O106" s="446"/>
    </row>
    <row r="107" spans="1:15" ht="15" customHeight="1" x14ac:dyDescent="0.25">
      <c r="A107" s="509" t="s">
        <v>8671</v>
      </c>
      <c r="B107" s="571" t="s">
        <v>8672</v>
      </c>
      <c r="C107" s="57" t="s">
        <v>818</v>
      </c>
      <c r="D107" s="52" t="s">
        <v>1034</v>
      </c>
      <c r="E107" s="533" t="s">
        <v>1649</v>
      </c>
      <c r="F107" s="533" t="s">
        <v>9302</v>
      </c>
      <c r="G107" s="446" t="str">
        <f>VLOOKUP(E107,'Grp Rel Contacts-1 time Bootup'!$B:$K,4, FALSE)</f>
        <v>Cust_Reltn_code</v>
      </c>
      <c r="H107" s="446" t="s">
        <v>8673</v>
      </c>
      <c r="I107" s="446" t="str">
        <f>VLOOKUP(E107,'Grp Rel Contacts-1 time Bootup'!$B:$K,5, FALSE)</f>
        <v>Finacle</v>
      </c>
      <c r="J107" s="446" t="str">
        <f>VLOOKUP(E107,'Grp Rel Contacts-1 time Bootup'!$B:$K,7, FALSE)</f>
        <v>Batch</v>
      </c>
      <c r="K107" s="446" t="s">
        <v>8674</v>
      </c>
      <c r="L107" s="446" t="s">
        <v>8675</v>
      </c>
      <c r="M107" s="446" t="s">
        <v>8667</v>
      </c>
      <c r="N107" s="446"/>
      <c r="O107" s="446"/>
    </row>
    <row r="108" spans="1:15" ht="15" customHeight="1" x14ac:dyDescent="0.25">
      <c r="A108" s="509" t="s">
        <v>8671</v>
      </c>
      <c r="B108" s="571" t="s">
        <v>8672</v>
      </c>
      <c r="C108" s="57" t="s">
        <v>818</v>
      </c>
      <c r="D108" s="52" t="s">
        <v>1034</v>
      </c>
      <c r="E108" s="225" t="s">
        <v>1652</v>
      </c>
      <c r="F108" s="225" t="s">
        <v>1592</v>
      </c>
      <c r="G108" s="446" t="str">
        <f>VLOOKUP(E108,'Grp Rel Contacts-1 time Bootup'!$B:$E,4, FALSE)</f>
        <v>Editable</v>
      </c>
      <c r="H108" s="446" t="s">
        <v>8673</v>
      </c>
      <c r="I108" s="446" t="str">
        <f>VLOOKUP(E108,'Grp Rel Contacts-1 time Bootup'!$B:$K,5, FALSE)</f>
        <v>Manual</v>
      </c>
      <c r="J108" s="446" t="str">
        <f>VLOOKUP(E108,'Grp Rel Contacts-1 time Bootup'!$B:$K,7, FALSE)</f>
        <v>Batch</v>
      </c>
      <c r="K108" s="446" t="s">
        <v>8674</v>
      </c>
      <c r="L108" s="446" t="s">
        <v>8675</v>
      </c>
      <c r="M108" s="446" t="s">
        <v>1734</v>
      </c>
      <c r="N108" s="446"/>
      <c r="O108" s="446"/>
    </row>
    <row r="109" spans="1:15" ht="15" customHeight="1" x14ac:dyDescent="0.25">
      <c r="A109" s="509" t="s">
        <v>8671</v>
      </c>
      <c r="B109" s="571" t="s">
        <v>8672</v>
      </c>
      <c r="C109" s="57" t="s">
        <v>818</v>
      </c>
      <c r="D109" s="52" t="s">
        <v>1034</v>
      </c>
      <c r="E109" s="481" t="s">
        <v>1654</v>
      </c>
      <c r="F109" s="225" t="s">
        <v>1592</v>
      </c>
      <c r="G109" s="446" t="str">
        <f>VLOOKUP(E109,'Grp Rel Contacts-1 time Bootup'!$B:$E,4, FALSE)</f>
        <v>Editable</v>
      </c>
      <c r="H109" s="446" t="s">
        <v>8673</v>
      </c>
      <c r="I109" s="446" t="str">
        <f>VLOOKUP(E109,'Grp Rel Contacts-1 time Bootup'!$B:$K,5, FALSE)</f>
        <v>Manual</v>
      </c>
      <c r="J109" s="446" t="str">
        <f>VLOOKUP(E109,'Grp Rel Contacts-1 time Bootup'!$B:$K,7, FALSE)</f>
        <v>Batch</v>
      </c>
      <c r="K109" s="446" t="s">
        <v>8674</v>
      </c>
      <c r="L109" s="446" t="s">
        <v>8675</v>
      </c>
      <c r="M109" s="446" t="s">
        <v>1734</v>
      </c>
      <c r="N109" s="446"/>
      <c r="O109" s="446"/>
    </row>
    <row r="110" spans="1:15" ht="15" customHeight="1" x14ac:dyDescent="0.25">
      <c r="A110" s="509" t="s">
        <v>8671</v>
      </c>
      <c r="B110" s="571" t="s">
        <v>8672</v>
      </c>
      <c r="C110" s="57" t="s">
        <v>818</v>
      </c>
      <c r="D110" s="52" t="s">
        <v>1034</v>
      </c>
      <c r="E110" s="481" t="s">
        <v>1659</v>
      </c>
      <c r="F110" s="225" t="s">
        <v>1592</v>
      </c>
      <c r="G110" s="446" t="str">
        <f>VLOOKUP(E110,'Grp Rel Contacts-1 time Bootup'!$B:$E,4, FALSE)</f>
        <v>Editable</v>
      </c>
      <c r="H110" s="446" t="s">
        <v>8673</v>
      </c>
      <c r="I110" s="446" t="str">
        <f>VLOOKUP(E110,'Grp Rel Contacts-1 time Bootup'!$B:$K,5, FALSE)</f>
        <v>Manual</v>
      </c>
      <c r="J110" s="446" t="str">
        <f>VLOOKUP(E110,'Grp Rel Contacts-1 time Bootup'!$B:$K,7, FALSE)</f>
        <v>Batch</v>
      </c>
      <c r="K110" s="446" t="s">
        <v>8674</v>
      </c>
      <c r="L110" s="446" t="s">
        <v>8675</v>
      </c>
      <c r="M110" s="446" t="s">
        <v>1734</v>
      </c>
      <c r="N110" s="446"/>
      <c r="O110" s="446"/>
    </row>
    <row r="111" spans="1:15" ht="15" customHeight="1" x14ac:dyDescent="0.25">
      <c r="A111" s="509" t="s">
        <v>8671</v>
      </c>
      <c r="B111" s="571" t="s">
        <v>8672</v>
      </c>
      <c r="C111" s="57" t="s">
        <v>818</v>
      </c>
      <c r="D111" s="52" t="s">
        <v>1034</v>
      </c>
      <c r="E111" s="225" t="s">
        <v>1660</v>
      </c>
      <c r="F111" s="533" t="s">
        <v>9302</v>
      </c>
      <c r="G111" s="446" t="str">
        <f>VLOOKUP(E111,'Grp Rel Contacts-1 time Bootup'!$B:$E,4, FALSE)</f>
        <v>Person_reltn_name</v>
      </c>
      <c r="H111" s="446" t="s">
        <v>8673</v>
      </c>
      <c r="I111" s="446" t="str">
        <f>VLOOKUP(E111,'Grp Rel Contacts-1 time Bootup'!$B:$K,5, FALSE)</f>
        <v>Finacle</v>
      </c>
      <c r="J111" s="446" t="str">
        <f>VLOOKUP(E111,'Grp Rel Contacts-1 time Bootup'!$B:$K,7, FALSE)</f>
        <v>Batch</v>
      </c>
      <c r="K111" s="446" t="s">
        <v>8674</v>
      </c>
      <c r="L111" s="446" t="s">
        <v>8675</v>
      </c>
      <c r="M111" s="446" t="s">
        <v>8667</v>
      </c>
      <c r="N111" s="446"/>
      <c r="O111" s="446"/>
    </row>
    <row r="112" spans="1:15" ht="15" customHeight="1" x14ac:dyDescent="0.25">
      <c r="A112" s="509" t="s">
        <v>8671</v>
      </c>
      <c r="B112" s="571" t="s">
        <v>8672</v>
      </c>
      <c r="C112" s="57" t="s">
        <v>818</v>
      </c>
      <c r="D112" s="52" t="s">
        <v>1034</v>
      </c>
      <c r="E112" s="482" t="s">
        <v>1661</v>
      </c>
      <c r="F112" s="225" t="s">
        <v>1592</v>
      </c>
      <c r="G112" s="446" t="str">
        <f>VLOOKUP(E112,'Grp Rel Contacts-1 time Bootup'!$B:$E,4, FALSE)</f>
        <v>Editable</v>
      </c>
      <c r="H112" s="446" t="s">
        <v>8673</v>
      </c>
      <c r="I112" s="446" t="str">
        <f>VLOOKUP(E112,'Grp Rel Contacts-1 time Bootup'!$B:$K,5, FALSE)</f>
        <v>Manual</v>
      </c>
      <c r="J112" s="446" t="str">
        <f>VLOOKUP(E112,'Grp Rel Contacts-1 time Bootup'!$B:$K,7, FALSE)</f>
        <v>Batch</v>
      </c>
      <c r="K112" s="446" t="s">
        <v>8674</v>
      </c>
      <c r="L112" s="446" t="s">
        <v>8675</v>
      </c>
      <c r="M112" s="446" t="s">
        <v>1734</v>
      </c>
      <c r="N112" s="446"/>
      <c r="O112" s="446"/>
    </row>
    <row r="113" spans="1:15" ht="15" customHeight="1" x14ac:dyDescent="0.25">
      <c r="A113" s="509" t="s">
        <v>8671</v>
      </c>
      <c r="B113" s="571" t="s">
        <v>8672</v>
      </c>
      <c r="C113" s="57" t="s">
        <v>818</v>
      </c>
      <c r="D113" s="52" t="s">
        <v>1034</v>
      </c>
      <c r="E113" s="533" t="s">
        <v>1663</v>
      </c>
      <c r="F113" s="225" t="s">
        <v>1592</v>
      </c>
      <c r="G113" s="446" t="str">
        <f>VLOOKUP(E113,'Grp Rel Contacts-1 time Bootup'!$B:$E,4, FALSE)</f>
        <v>Editable</v>
      </c>
      <c r="H113" s="446" t="s">
        <v>8673</v>
      </c>
      <c r="I113" s="446" t="str">
        <f>VLOOKUP(E113,'Grp Rel Contacts-1 time Bootup'!$B:$K,5, FALSE)</f>
        <v>Manual</v>
      </c>
      <c r="J113" s="446" t="str">
        <f>VLOOKUP(E113,'Grp Rel Contacts-1 time Bootup'!$B:$K,7, FALSE)</f>
        <v>Batch</v>
      </c>
      <c r="K113" s="446" t="s">
        <v>8674</v>
      </c>
      <c r="L113" s="446" t="s">
        <v>8675</v>
      </c>
      <c r="M113" s="446" t="s">
        <v>1734</v>
      </c>
      <c r="N113" s="446"/>
      <c r="O113" s="446"/>
    </row>
    <row r="114" spans="1:15" ht="15" customHeight="1" x14ac:dyDescent="0.25">
      <c r="A114" s="509" t="s">
        <v>8671</v>
      </c>
      <c r="B114" s="571" t="s">
        <v>8672</v>
      </c>
      <c r="C114" s="57" t="s">
        <v>818</v>
      </c>
      <c r="D114" s="52" t="s">
        <v>1034</v>
      </c>
      <c r="E114" s="481" t="s">
        <v>1664</v>
      </c>
      <c r="F114" s="225" t="s">
        <v>1592</v>
      </c>
      <c r="G114" s="446" t="str">
        <f>VLOOKUP(E114,'Grp Rel Contacts-1 time Bootup'!$B:$E,4, FALSE)</f>
        <v>Editable</v>
      </c>
      <c r="H114" s="446" t="s">
        <v>8673</v>
      </c>
      <c r="I114" s="446" t="str">
        <f>VLOOKUP(E114,'Grp Rel Contacts-1 time Bootup'!$B:$K,5, FALSE)</f>
        <v>Manual</v>
      </c>
      <c r="J114" s="446" t="str">
        <f>VLOOKUP(E114,'Grp Rel Contacts-1 time Bootup'!$B:$K,7, FALSE)</f>
        <v>Batch</v>
      </c>
      <c r="K114" s="446" t="s">
        <v>8674</v>
      </c>
      <c r="L114" s="446" t="s">
        <v>8675</v>
      </c>
      <c r="M114" s="446" t="s">
        <v>1734</v>
      </c>
      <c r="N114" s="446"/>
      <c r="O114" s="446"/>
    </row>
    <row r="115" spans="1:15" ht="15" customHeight="1" x14ac:dyDescent="0.25">
      <c r="A115" s="509" t="s">
        <v>8671</v>
      </c>
      <c r="B115" s="571" t="s">
        <v>8672</v>
      </c>
      <c r="C115" s="57" t="s">
        <v>818</v>
      </c>
      <c r="D115" s="52" t="s">
        <v>1034</v>
      </c>
      <c r="E115" s="483" t="s">
        <v>1667</v>
      </c>
      <c r="F115" s="225" t="s">
        <v>1592</v>
      </c>
      <c r="G115" s="446" t="str">
        <f>VLOOKUP(E115,'Grp Rel Contacts-1 time Bootup'!$B:$E,4, FALSE)</f>
        <v>Editable</v>
      </c>
      <c r="H115" s="446" t="s">
        <v>8673</v>
      </c>
      <c r="I115" s="446" t="str">
        <f>VLOOKUP(E115,'Grp Rel Contacts-1 time Bootup'!$B:$K,5, FALSE)</f>
        <v>Manual</v>
      </c>
      <c r="J115" s="446" t="str">
        <f>VLOOKUP(E115,'Grp Rel Contacts-1 time Bootup'!$B:$K,7, FALSE)</f>
        <v>Batch</v>
      </c>
      <c r="K115" s="446" t="s">
        <v>8674</v>
      </c>
      <c r="L115" s="446" t="s">
        <v>8675</v>
      </c>
      <c r="M115" s="446" t="s">
        <v>1734</v>
      </c>
      <c r="N115" s="446"/>
      <c r="O115" s="446"/>
    </row>
    <row r="116" spans="1:15" ht="15" customHeight="1" x14ac:dyDescent="0.25">
      <c r="A116" s="509" t="s">
        <v>8671</v>
      </c>
      <c r="B116" s="571" t="s">
        <v>8672</v>
      </c>
      <c r="C116" s="57" t="s">
        <v>818</v>
      </c>
      <c r="D116" s="52" t="s">
        <v>1034</v>
      </c>
      <c r="E116" s="483" t="s">
        <v>1670</v>
      </c>
      <c r="F116" s="225" t="s">
        <v>1592</v>
      </c>
      <c r="G116" s="446" t="str">
        <f>VLOOKUP(E116,'Grp Rel Contacts-1 time Bootup'!$B:$E,4, FALSE)</f>
        <v>Editable</v>
      </c>
      <c r="H116" s="446" t="s">
        <v>8673</v>
      </c>
      <c r="I116" s="446" t="str">
        <f>VLOOKUP(E116,'Grp Rel Contacts-1 time Bootup'!$B:$K,5, FALSE)</f>
        <v>Manual</v>
      </c>
      <c r="J116" s="446" t="str">
        <f>VLOOKUP(E116,'Grp Rel Contacts-1 time Bootup'!$B:$K,7, FALSE)</f>
        <v>Batch</v>
      </c>
      <c r="K116" s="446" t="s">
        <v>8674</v>
      </c>
      <c r="L116" s="446" t="s">
        <v>8675</v>
      </c>
      <c r="M116" s="446" t="s">
        <v>1734</v>
      </c>
      <c r="N116" s="446"/>
      <c r="O116" s="446"/>
    </row>
    <row r="117" spans="1:15" ht="15" customHeight="1" x14ac:dyDescent="0.25">
      <c r="A117" s="509" t="s">
        <v>8671</v>
      </c>
      <c r="B117" s="571" t="s">
        <v>8672</v>
      </c>
      <c r="C117" s="57" t="s">
        <v>818</v>
      </c>
      <c r="D117" s="52" t="s">
        <v>1034</v>
      </c>
      <c r="E117" s="533" t="s">
        <v>1672</v>
      </c>
      <c r="F117" s="225" t="s">
        <v>1592</v>
      </c>
      <c r="G117" s="446" t="str">
        <f>VLOOKUP(E117,'Grp Rel Contacts-1 time Bootup'!$B:$E,4, FALSE)</f>
        <v>Editable</v>
      </c>
      <c r="H117" s="446" t="s">
        <v>8673</v>
      </c>
      <c r="I117" s="446" t="str">
        <f>VLOOKUP(E117,'Grp Rel Contacts-1 time Bootup'!$B:$K,5, FALSE)</f>
        <v>Manual</v>
      </c>
      <c r="J117" s="446" t="str">
        <f>VLOOKUP(E117,'Grp Rel Contacts-1 time Bootup'!$B:$K,7, FALSE)</f>
        <v>Batch</v>
      </c>
      <c r="K117" s="446" t="s">
        <v>8674</v>
      </c>
      <c r="L117" s="446" t="s">
        <v>8675</v>
      </c>
      <c r="M117" s="446" t="s">
        <v>1734</v>
      </c>
      <c r="N117" s="446"/>
      <c r="O117" s="446"/>
    </row>
    <row r="118" spans="1:15" ht="15" customHeight="1" x14ac:dyDescent="0.25">
      <c r="A118" s="509" t="s">
        <v>8671</v>
      </c>
      <c r="B118" s="571" t="s">
        <v>8672</v>
      </c>
      <c r="C118" s="57" t="s">
        <v>818</v>
      </c>
      <c r="D118" s="52" t="s">
        <v>1034</v>
      </c>
      <c r="E118" s="533" t="s">
        <v>1489</v>
      </c>
      <c r="F118" s="225" t="s">
        <v>1592</v>
      </c>
      <c r="G118" s="446" t="str">
        <f>VLOOKUP(E118,'Grp Rel Contacts-1 time Bootup'!$B:$E,4, FALSE)</f>
        <v>Editable</v>
      </c>
      <c r="H118" s="446" t="s">
        <v>8673</v>
      </c>
      <c r="I118" s="446" t="str">
        <f>VLOOKUP(E118,'Grp Rel Contacts-1 time Bootup'!$B:$K,5, FALSE)</f>
        <v>Manual</v>
      </c>
      <c r="J118" s="446" t="str">
        <f>VLOOKUP(E118,'Grp Rel Contacts-1 time Bootup'!$B:$K,7, FALSE)</f>
        <v>Batch</v>
      </c>
      <c r="K118" s="446" t="s">
        <v>8674</v>
      </c>
      <c r="L118" s="446" t="s">
        <v>8675</v>
      </c>
      <c r="M118" s="446" t="s">
        <v>1734</v>
      </c>
      <c r="N118" s="446"/>
      <c r="O118" s="446"/>
    </row>
    <row r="119" spans="1:15" ht="15" customHeight="1" x14ac:dyDescent="0.25">
      <c r="A119" s="509" t="s">
        <v>8671</v>
      </c>
      <c r="B119" s="571" t="s">
        <v>8672</v>
      </c>
      <c r="C119" s="57" t="s">
        <v>818</v>
      </c>
      <c r="D119" s="52" t="s">
        <v>1034</v>
      </c>
      <c r="E119" s="481" t="s">
        <v>1674</v>
      </c>
      <c r="F119" s="225" t="s">
        <v>1592</v>
      </c>
      <c r="G119" s="446" t="str">
        <f>VLOOKUP(E119,'Grp Rel Contacts-1 time Bootup'!$B:$E,4, FALSE)</f>
        <v>Editable</v>
      </c>
      <c r="H119" s="446" t="s">
        <v>8673</v>
      </c>
      <c r="I119" s="446" t="str">
        <f>VLOOKUP(E119,'Grp Rel Contacts-1 time Bootup'!$B:$K,5, FALSE)</f>
        <v>Manual</v>
      </c>
      <c r="J119" s="446" t="str">
        <f>VLOOKUP(E119,'Grp Rel Contacts-1 time Bootup'!$B:$K,7, FALSE)</f>
        <v>Batch</v>
      </c>
      <c r="K119" s="446" t="s">
        <v>8674</v>
      </c>
      <c r="L119" s="446" t="s">
        <v>8675</v>
      </c>
      <c r="M119" s="446" t="s">
        <v>1734</v>
      </c>
      <c r="N119" s="446"/>
      <c r="O119" s="446"/>
    </row>
    <row r="120" spans="1:15" ht="15" customHeight="1" x14ac:dyDescent="0.25">
      <c r="A120" s="509" t="s">
        <v>8671</v>
      </c>
      <c r="B120" s="571" t="s">
        <v>8672</v>
      </c>
      <c r="C120" s="57" t="s">
        <v>818</v>
      </c>
      <c r="D120" s="52" t="s">
        <v>1034</v>
      </c>
      <c r="E120" s="533" t="s">
        <v>1676</v>
      </c>
      <c r="F120" s="225" t="s">
        <v>1592</v>
      </c>
      <c r="G120" s="446" t="str">
        <f>VLOOKUP(E120,'Grp Rel Contacts-1 time Bootup'!$B:$E,4, FALSE)</f>
        <v>Editable</v>
      </c>
      <c r="H120" s="446" t="s">
        <v>8673</v>
      </c>
      <c r="I120" s="446" t="str">
        <f>VLOOKUP(E120,'Grp Rel Contacts-1 time Bootup'!$B:$K,5, FALSE)</f>
        <v>Manual</v>
      </c>
      <c r="J120" s="446" t="str">
        <f>VLOOKUP(E120,'Grp Rel Contacts-1 time Bootup'!$B:$K,7, FALSE)</f>
        <v>Batch</v>
      </c>
      <c r="K120" s="446" t="s">
        <v>8674</v>
      </c>
      <c r="L120" s="446" t="s">
        <v>8675</v>
      </c>
      <c r="M120" s="446" t="s">
        <v>1734</v>
      </c>
      <c r="N120" s="446"/>
      <c r="O120" s="446"/>
    </row>
    <row r="121" spans="1:15" ht="15" customHeight="1" x14ac:dyDescent="0.25">
      <c r="A121" s="509" t="s">
        <v>8671</v>
      </c>
      <c r="B121" s="571" t="s">
        <v>8672</v>
      </c>
      <c r="C121" s="57" t="s">
        <v>818</v>
      </c>
      <c r="D121" s="52" t="s">
        <v>1034</v>
      </c>
      <c r="E121" s="533" t="s">
        <v>1677</v>
      </c>
      <c r="F121" s="225" t="s">
        <v>1592</v>
      </c>
      <c r="G121" s="446" t="str">
        <f>VLOOKUP(E121,'Grp Rel Contacts-1 time Bootup'!$B:$E,4, FALSE)</f>
        <v>Editable</v>
      </c>
      <c r="H121" s="446" t="s">
        <v>8673</v>
      </c>
      <c r="I121" s="446" t="str">
        <f>VLOOKUP(E121,'Grp Rel Contacts-1 time Bootup'!$B:$K,5, FALSE)</f>
        <v>Manual</v>
      </c>
      <c r="J121" s="446" t="str">
        <f>VLOOKUP(E121,'Grp Rel Contacts-1 time Bootup'!$B:$K,7, FALSE)</f>
        <v>Batch</v>
      </c>
      <c r="K121" s="446" t="s">
        <v>8674</v>
      </c>
      <c r="L121" s="446" t="s">
        <v>8675</v>
      </c>
      <c r="M121" s="446" t="s">
        <v>1734</v>
      </c>
      <c r="N121" s="446"/>
      <c r="O121" s="446"/>
    </row>
    <row r="122" spans="1:15" ht="15" customHeight="1" x14ac:dyDescent="0.25">
      <c r="A122" s="509" t="s">
        <v>8671</v>
      </c>
      <c r="B122" s="571" t="s">
        <v>8672</v>
      </c>
      <c r="C122" s="57" t="s">
        <v>818</v>
      </c>
      <c r="D122" s="52" t="s">
        <v>1034</v>
      </c>
      <c r="E122" s="481" t="s">
        <v>1361</v>
      </c>
      <c r="F122" s="225" t="s">
        <v>1592</v>
      </c>
      <c r="G122" s="446" t="str">
        <f>VLOOKUP(E122,'Grp Rel Contacts-1 time Bootup'!$B:$E,4, FALSE)</f>
        <v>Editable</v>
      </c>
      <c r="H122" s="446" t="s">
        <v>8673</v>
      </c>
      <c r="I122" s="446" t="str">
        <f>VLOOKUP(E122,'Grp Rel Contacts-1 time Bootup'!$B:$K,5, FALSE)</f>
        <v>Manual</v>
      </c>
      <c r="J122" s="446" t="str">
        <f>VLOOKUP(E122,'Grp Rel Contacts-1 time Bootup'!$B:$K,7, FALSE)</f>
        <v>Batch</v>
      </c>
      <c r="K122" s="446" t="s">
        <v>8674</v>
      </c>
      <c r="L122" s="446" t="s">
        <v>8675</v>
      </c>
      <c r="M122" s="446" t="s">
        <v>1734</v>
      </c>
      <c r="N122" s="446"/>
      <c r="O122" s="446"/>
    </row>
    <row r="123" spans="1:15" ht="15" customHeight="1" x14ac:dyDescent="0.25">
      <c r="A123" s="509" t="s">
        <v>8671</v>
      </c>
      <c r="B123" s="571" t="s">
        <v>8672</v>
      </c>
      <c r="C123" s="57" t="s">
        <v>818</v>
      </c>
      <c r="D123" s="52"/>
      <c r="E123" s="534" t="s">
        <v>8607</v>
      </c>
      <c r="F123" s="534"/>
      <c r="G123" s="446" t="str">
        <f>VLOOKUP(E123,'Grp Rel Contacts-1 time Bootup'!$B:$K,4, FALSE)</f>
        <v>Pending</v>
      </c>
      <c r="H123" s="446" t="s">
        <v>8676</v>
      </c>
      <c r="I123" s="446" t="str">
        <f>VLOOKUP(E123,'Grp Rel Contacts-1 time Bootup'!$B:$K,5, FALSE)</f>
        <v>SFE</v>
      </c>
      <c r="J123" s="446" t="str">
        <f>VLOOKUP(E123,'Grp Rel Contacts-1 time Bootup'!$B:$K,7, FALSE)</f>
        <v>Batch</v>
      </c>
      <c r="K123" s="446" t="s">
        <v>8674</v>
      </c>
      <c r="L123" s="446" t="s">
        <v>8675</v>
      </c>
      <c r="M123" s="446" t="s">
        <v>8667</v>
      </c>
      <c r="N123" s="446"/>
      <c r="O123" s="446"/>
    </row>
    <row r="124" spans="1:15" ht="15" customHeight="1" x14ac:dyDescent="0.25">
      <c r="A124" s="509" t="s">
        <v>8671</v>
      </c>
      <c r="B124" s="571" t="s">
        <v>8672</v>
      </c>
      <c r="C124" s="57" t="s">
        <v>818</v>
      </c>
      <c r="D124" s="52"/>
      <c r="E124" s="533" t="s">
        <v>8608</v>
      </c>
      <c r="F124" s="533"/>
      <c r="G124" s="446" t="str">
        <f>VLOOKUP(E124,'Grp Rel Contacts-1 time Bootup'!$B:$K,4, FALSE)</f>
        <v>Pending</v>
      </c>
      <c r="H124" s="446" t="s">
        <v>8676</v>
      </c>
      <c r="I124" s="446" t="str">
        <f>VLOOKUP(E124,'Grp Rel Contacts-1 time Bootup'!$B:$K,5, FALSE)</f>
        <v>SFE</v>
      </c>
      <c r="J124" s="446" t="str">
        <f>VLOOKUP(E124,'Grp Rel Contacts-1 time Bootup'!$B:$K,7, FALSE)</f>
        <v>Batch</v>
      </c>
      <c r="K124" s="446" t="s">
        <v>8674</v>
      </c>
      <c r="L124" s="446" t="s">
        <v>8675</v>
      </c>
      <c r="M124" s="446" t="s">
        <v>8667</v>
      </c>
      <c r="N124" s="446"/>
      <c r="O124" s="446"/>
    </row>
    <row r="125" spans="1:15" ht="15" customHeight="1" x14ac:dyDescent="0.25">
      <c r="A125" s="509" t="s">
        <v>8671</v>
      </c>
      <c r="B125" s="571" t="s">
        <v>8672</v>
      </c>
      <c r="C125" s="57" t="s">
        <v>818</v>
      </c>
      <c r="D125" s="52"/>
      <c r="E125" s="225" t="s">
        <v>8609</v>
      </c>
      <c r="F125" s="225"/>
      <c r="G125" s="446" t="str">
        <f>VLOOKUP(E125,'Grp Rel Contacts-1 time Bootup'!$B:$K,4, FALSE)</f>
        <v>Pending</v>
      </c>
      <c r="H125" s="446" t="s">
        <v>8676</v>
      </c>
      <c r="I125" s="446" t="str">
        <f>VLOOKUP(E125,'Grp Rel Contacts-1 time Bootup'!$B:$K,5, FALSE)</f>
        <v>SFE</v>
      </c>
      <c r="J125" s="446" t="str">
        <f>VLOOKUP(E125,'Grp Rel Contacts-1 time Bootup'!$B:$K,7, FALSE)</f>
        <v>Batch</v>
      </c>
      <c r="K125" s="446" t="s">
        <v>8674</v>
      </c>
      <c r="L125" s="446" t="s">
        <v>8675</v>
      </c>
      <c r="M125" s="446" t="s">
        <v>8667</v>
      </c>
      <c r="N125" s="446"/>
      <c r="O125" s="446"/>
    </row>
    <row r="126" spans="1:15" ht="15" customHeight="1" x14ac:dyDescent="0.25">
      <c r="A126" s="509" t="s">
        <v>8671</v>
      </c>
      <c r="B126" s="571" t="s">
        <v>8672</v>
      </c>
      <c r="C126" s="57" t="s">
        <v>818</v>
      </c>
      <c r="D126" s="52"/>
      <c r="E126" s="481" t="s">
        <v>8610</v>
      </c>
      <c r="F126" s="481"/>
      <c r="G126" s="446" t="str">
        <f>VLOOKUP(E126,'Grp Rel Contacts-1 time Bootup'!$B:$K,4, FALSE)</f>
        <v>Pending</v>
      </c>
      <c r="H126" s="446" t="s">
        <v>8676</v>
      </c>
      <c r="I126" s="446" t="str">
        <f>VLOOKUP(E126,'Grp Rel Contacts-1 time Bootup'!$B:$K,5, FALSE)</f>
        <v>SFE</v>
      </c>
      <c r="J126" s="446" t="str">
        <f>VLOOKUP(E126,'Grp Rel Contacts-1 time Bootup'!$B:$K,7, FALSE)</f>
        <v>Batch</v>
      </c>
      <c r="K126" s="446" t="s">
        <v>8674</v>
      </c>
      <c r="L126" s="446" t="s">
        <v>8675</v>
      </c>
      <c r="M126" s="446" t="s">
        <v>8667</v>
      </c>
      <c r="N126" s="446"/>
      <c r="O126" s="446"/>
    </row>
    <row r="127" spans="1:15" ht="15" customHeight="1" x14ac:dyDescent="0.25">
      <c r="A127" s="509" t="s">
        <v>8671</v>
      </c>
      <c r="B127" s="571" t="s">
        <v>8672</v>
      </c>
      <c r="C127" s="57" t="s">
        <v>818</v>
      </c>
      <c r="D127" s="52"/>
      <c r="E127" s="481" t="s">
        <v>8611</v>
      </c>
      <c r="F127" s="481"/>
      <c r="G127" s="446" t="str">
        <f>VLOOKUP(E127,'Grp Rel Contacts-1 time Bootup'!$B:$K,4, FALSE)</f>
        <v>Pending</v>
      </c>
      <c r="H127" s="446" t="s">
        <v>8676</v>
      </c>
      <c r="I127" s="446" t="str">
        <f>VLOOKUP(E127,'Grp Rel Contacts-1 time Bootup'!$B:$K,5, FALSE)</f>
        <v>SFE</v>
      </c>
      <c r="J127" s="446" t="str">
        <f>VLOOKUP(E127,'Grp Rel Contacts-1 time Bootup'!$B:$K,7, FALSE)</f>
        <v>Batch</v>
      </c>
      <c r="K127" s="446" t="s">
        <v>8674</v>
      </c>
      <c r="L127" s="446" t="s">
        <v>8675</v>
      </c>
      <c r="M127" s="446" t="s">
        <v>8667</v>
      </c>
      <c r="N127" s="446"/>
      <c r="O127" s="446"/>
    </row>
    <row r="128" spans="1:15" ht="15" customHeight="1" x14ac:dyDescent="0.25">
      <c r="A128" s="509" t="s">
        <v>8671</v>
      </c>
      <c r="B128" s="571" t="s">
        <v>8672</v>
      </c>
      <c r="C128" s="57" t="s">
        <v>818</v>
      </c>
      <c r="D128" s="52"/>
      <c r="E128" s="225" t="s">
        <v>8612</v>
      </c>
      <c r="F128" s="225"/>
      <c r="G128" s="446" t="str">
        <f>VLOOKUP(E128,'Grp Rel Contacts-1 time Bootup'!$B:$K,4, FALSE)</f>
        <v>Pending</v>
      </c>
      <c r="H128" s="446" t="s">
        <v>8676</v>
      </c>
      <c r="I128" s="446" t="str">
        <f>VLOOKUP(E128,'Grp Rel Contacts-1 time Bootup'!$B:$K,5, FALSE)</f>
        <v>SFE</v>
      </c>
      <c r="J128" s="446" t="str">
        <f>VLOOKUP(E128,'Grp Rel Contacts-1 time Bootup'!$B:$K,7, FALSE)</f>
        <v>Batch</v>
      </c>
      <c r="K128" s="446" t="s">
        <v>8674</v>
      </c>
      <c r="L128" s="446" t="s">
        <v>8675</v>
      </c>
      <c r="M128" s="446" t="s">
        <v>8667</v>
      </c>
      <c r="N128" s="446"/>
      <c r="O128" s="446"/>
    </row>
    <row r="129" spans="1:15" ht="15" customHeight="1" x14ac:dyDescent="0.25">
      <c r="A129" s="509" t="s">
        <v>8671</v>
      </c>
      <c r="B129" s="571" t="s">
        <v>8672</v>
      </c>
      <c r="C129" s="57" t="s">
        <v>818</v>
      </c>
      <c r="D129" s="52"/>
      <c r="E129" s="482" t="s">
        <v>8613</v>
      </c>
      <c r="F129" s="482"/>
      <c r="G129" s="446" t="str">
        <f>VLOOKUP(E129,'Grp Rel Contacts-1 time Bootup'!$B:$K,4, FALSE)</f>
        <v>Pending</v>
      </c>
      <c r="H129" s="446" t="s">
        <v>8676</v>
      </c>
      <c r="I129" s="446" t="str">
        <f>VLOOKUP(E129,'Grp Rel Contacts-1 time Bootup'!$B:$K,5, FALSE)</f>
        <v>SFE</v>
      </c>
      <c r="J129" s="446" t="str">
        <f>VLOOKUP(E129,'Grp Rel Contacts-1 time Bootup'!$B:$K,7, FALSE)</f>
        <v>Batch</v>
      </c>
      <c r="K129" s="446" t="s">
        <v>8674</v>
      </c>
      <c r="L129" s="446" t="s">
        <v>8675</v>
      </c>
      <c r="M129" s="446" t="s">
        <v>8667</v>
      </c>
      <c r="N129" s="446"/>
      <c r="O129" s="446"/>
    </row>
    <row r="130" spans="1:15" ht="15" customHeight="1" x14ac:dyDescent="0.25">
      <c r="A130" s="509" t="s">
        <v>8671</v>
      </c>
      <c r="B130" s="571" t="s">
        <v>8672</v>
      </c>
      <c r="C130" s="57" t="s">
        <v>818</v>
      </c>
      <c r="D130" s="52"/>
      <c r="E130" s="533" t="s">
        <v>8614</v>
      </c>
      <c r="F130" s="533"/>
      <c r="G130" s="446" t="str">
        <f>VLOOKUP(E130,'Grp Rel Contacts-1 time Bootup'!$B:$K,4, FALSE)</f>
        <v>Pending</v>
      </c>
      <c r="H130" s="446" t="s">
        <v>8676</v>
      </c>
      <c r="I130" s="446" t="str">
        <f>VLOOKUP(E130,'Grp Rel Contacts-1 time Bootup'!$B:$K,5, FALSE)</f>
        <v>SFE</v>
      </c>
      <c r="J130" s="446" t="str">
        <f>VLOOKUP(E130,'Grp Rel Contacts-1 time Bootup'!$B:$K,7, FALSE)</f>
        <v>Batch</v>
      </c>
      <c r="K130" s="446" t="s">
        <v>8674</v>
      </c>
      <c r="L130" s="446" t="s">
        <v>8675</v>
      </c>
      <c r="M130" s="446" t="s">
        <v>8667</v>
      </c>
      <c r="N130" s="446"/>
      <c r="O130" s="446"/>
    </row>
    <row r="131" spans="1:15" ht="15" customHeight="1" x14ac:dyDescent="0.25">
      <c r="A131" s="509" t="s">
        <v>8671</v>
      </c>
      <c r="B131" s="571" t="s">
        <v>8672</v>
      </c>
      <c r="C131" s="57" t="s">
        <v>818</v>
      </c>
      <c r="D131" s="52"/>
      <c r="E131" s="481" t="s">
        <v>8615</v>
      </c>
      <c r="F131" s="481"/>
      <c r="G131" s="446" t="str">
        <f>VLOOKUP(E131,'Grp Rel Contacts-1 time Bootup'!$B:$K,4, FALSE)</f>
        <v>Pending</v>
      </c>
      <c r="H131" s="446" t="s">
        <v>8676</v>
      </c>
      <c r="I131" s="446" t="str">
        <f>VLOOKUP(E131,'Grp Rel Contacts-1 time Bootup'!$B:$K,5, FALSE)</f>
        <v>SFE</v>
      </c>
      <c r="J131" s="446" t="str">
        <f>VLOOKUP(E131,'Grp Rel Contacts-1 time Bootup'!$B:$K,7, FALSE)</f>
        <v>Batch</v>
      </c>
      <c r="K131" s="446" t="s">
        <v>8674</v>
      </c>
      <c r="L131" s="446" t="s">
        <v>8675</v>
      </c>
      <c r="M131" s="446" t="s">
        <v>8667</v>
      </c>
      <c r="N131" s="446"/>
      <c r="O131" s="446"/>
    </row>
    <row r="132" spans="1:15" ht="15" customHeight="1" x14ac:dyDescent="0.25">
      <c r="A132" s="509" t="s">
        <v>8671</v>
      </c>
      <c r="B132" s="571" t="s">
        <v>8672</v>
      </c>
      <c r="C132" s="57" t="s">
        <v>818</v>
      </c>
      <c r="D132" s="52"/>
      <c r="E132" s="483" t="s">
        <v>8616</v>
      </c>
      <c r="F132" s="483"/>
      <c r="G132" s="446" t="str">
        <f>VLOOKUP(E132,'Grp Rel Contacts-1 time Bootup'!$B:$K,4, FALSE)</f>
        <v>Pending</v>
      </c>
      <c r="H132" s="446" t="s">
        <v>8676</v>
      </c>
      <c r="I132" s="446" t="str">
        <f>VLOOKUP(E132,'Grp Rel Contacts-1 time Bootup'!$B:$K,5, FALSE)</f>
        <v>SFE</v>
      </c>
      <c r="J132" s="446" t="str">
        <f>VLOOKUP(E132,'Grp Rel Contacts-1 time Bootup'!$B:$K,7, FALSE)</f>
        <v>Batch</v>
      </c>
      <c r="K132" s="446" t="s">
        <v>8674</v>
      </c>
      <c r="L132" s="446" t="s">
        <v>8675</v>
      </c>
      <c r="M132" s="446" t="s">
        <v>8667</v>
      </c>
      <c r="N132" s="446"/>
      <c r="O132" s="446"/>
    </row>
    <row r="133" spans="1:15" ht="15" customHeight="1" x14ac:dyDescent="0.25">
      <c r="A133" s="509" t="s">
        <v>8671</v>
      </c>
      <c r="B133" s="571" t="s">
        <v>8672</v>
      </c>
      <c r="C133" s="57" t="s">
        <v>818</v>
      </c>
      <c r="D133" s="52"/>
      <c r="E133" s="483" t="s">
        <v>8617</v>
      </c>
      <c r="F133" s="483"/>
      <c r="G133" s="446" t="str">
        <f>VLOOKUP(E133,'Grp Rel Contacts-1 time Bootup'!$B:$K,4, FALSE)</f>
        <v>Pending</v>
      </c>
      <c r="H133" s="446" t="s">
        <v>8676</v>
      </c>
      <c r="I133" s="446" t="str">
        <f>VLOOKUP(E133,'Grp Rel Contacts-1 time Bootup'!$B:$K,5, FALSE)</f>
        <v>SFE</v>
      </c>
      <c r="J133" s="446" t="str">
        <f>VLOOKUP(E133,'Grp Rel Contacts-1 time Bootup'!$B:$K,7, FALSE)</f>
        <v>Batch</v>
      </c>
      <c r="K133" s="446" t="s">
        <v>8674</v>
      </c>
      <c r="L133" s="446" t="s">
        <v>8675</v>
      </c>
      <c r="M133" s="446" t="s">
        <v>8667</v>
      </c>
      <c r="N133" s="446"/>
      <c r="O133" s="446"/>
    </row>
    <row r="134" spans="1:15" ht="15" customHeight="1" x14ac:dyDescent="0.25">
      <c r="A134" s="509" t="s">
        <v>8671</v>
      </c>
      <c r="B134" s="571" t="s">
        <v>8672</v>
      </c>
      <c r="C134" s="57" t="s">
        <v>818</v>
      </c>
      <c r="D134" s="52"/>
      <c r="E134" s="533" t="s">
        <v>8618</v>
      </c>
      <c r="F134" s="533"/>
      <c r="G134" s="446" t="str">
        <f>VLOOKUP(E134,'Grp Rel Contacts-1 time Bootup'!$B:$K,4, FALSE)</f>
        <v>Pending</v>
      </c>
      <c r="H134" s="446" t="s">
        <v>8676</v>
      </c>
      <c r="I134" s="446" t="str">
        <f>VLOOKUP(E134,'Grp Rel Contacts-1 time Bootup'!$B:$K,5, FALSE)</f>
        <v>SFE</v>
      </c>
      <c r="J134" s="446" t="str">
        <f>VLOOKUP(E134,'Grp Rel Contacts-1 time Bootup'!$B:$K,7, FALSE)</f>
        <v>Batch</v>
      </c>
      <c r="K134" s="446" t="s">
        <v>8674</v>
      </c>
      <c r="L134" s="446" t="s">
        <v>8675</v>
      </c>
      <c r="M134" s="446" t="s">
        <v>8667</v>
      </c>
      <c r="N134" s="446"/>
      <c r="O134" s="446"/>
    </row>
    <row r="135" spans="1:15" ht="15" customHeight="1" x14ac:dyDescent="0.25">
      <c r="A135" s="509" t="s">
        <v>8671</v>
      </c>
      <c r="B135" s="571" t="s">
        <v>8672</v>
      </c>
      <c r="C135" s="57" t="s">
        <v>818</v>
      </c>
      <c r="D135" s="52"/>
      <c r="E135" s="533" t="s">
        <v>8619</v>
      </c>
      <c r="F135" s="533"/>
      <c r="G135" s="446" t="str">
        <f>VLOOKUP(E135,'Grp Rel Contacts-1 time Bootup'!$B:$K,4, FALSE)</f>
        <v>Pending</v>
      </c>
      <c r="H135" s="446" t="s">
        <v>8676</v>
      </c>
      <c r="I135" s="446" t="str">
        <f>VLOOKUP(E135,'Grp Rel Contacts-1 time Bootup'!$B:$K,5, FALSE)</f>
        <v>SFE</v>
      </c>
      <c r="J135" s="446" t="str">
        <f>VLOOKUP(E135,'Grp Rel Contacts-1 time Bootup'!$B:$K,7, FALSE)</f>
        <v>Batch</v>
      </c>
      <c r="K135" s="446" t="s">
        <v>8674</v>
      </c>
      <c r="L135" s="446" t="s">
        <v>8675</v>
      </c>
      <c r="M135" s="446" t="s">
        <v>8667</v>
      </c>
      <c r="N135" s="446"/>
      <c r="O135" s="446"/>
    </row>
    <row r="136" spans="1:15" ht="15" customHeight="1" x14ac:dyDescent="0.25">
      <c r="A136" s="509" t="s">
        <v>8671</v>
      </c>
      <c r="B136" s="571" t="s">
        <v>8672</v>
      </c>
      <c r="C136" s="57" t="s">
        <v>818</v>
      </c>
      <c r="D136" s="52"/>
      <c r="E136" s="481" t="s">
        <v>8620</v>
      </c>
      <c r="F136" s="481"/>
      <c r="G136" s="446" t="str">
        <f>VLOOKUP(E136,'Grp Rel Contacts-1 time Bootup'!$B:$K,4, FALSE)</f>
        <v>Pending</v>
      </c>
      <c r="H136" s="446" t="s">
        <v>8676</v>
      </c>
      <c r="I136" s="446" t="str">
        <f>VLOOKUP(E136,'Grp Rel Contacts-1 time Bootup'!$B:$K,5, FALSE)</f>
        <v>SFE</v>
      </c>
      <c r="J136" s="446" t="str">
        <f>VLOOKUP(E136,'Grp Rel Contacts-1 time Bootup'!$B:$K,7, FALSE)</f>
        <v>Batch</v>
      </c>
      <c r="K136" s="446" t="s">
        <v>8674</v>
      </c>
      <c r="L136" s="446" t="s">
        <v>8675</v>
      </c>
      <c r="M136" s="446" t="s">
        <v>8667</v>
      </c>
      <c r="N136" s="446"/>
      <c r="O136" s="446"/>
    </row>
    <row r="137" spans="1:15" ht="15" customHeight="1" x14ac:dyDescent="0.25">
      <c r="A137" s="509" t="s">
        <v>8671</v>
      </c>
      <c r="B137" s="571" t="s">
        <v>8672</v>
      </c>
      <c r="C137" s="57" t="s">
        <v>818</v>
      </c>
      <c r="D137" s="52"/>
      <c r="E137" s="533" t="s">
        <v>8621</v>
      </c>
      <c r="F137" s="533"/>
      <c r="G137" s="446" t="str">
        <f>VLOOKUP(E137,'Grp Rel Contacts-1 time Bootup'!$B:$K,4, FALSE)</f>
        <v>Pending</v>
      </c>
      <c r="H137" s="446" t="s">
        <v>8676</v>
      </c>
      <c r="I137" s="446" t="str">
        <f>VLOOKUP(E137,'Grp Rel Contacts-1 time Bootup'!$B:$K,5, FALSE)</f>
        <v>SFE</v>
      </c>
      <c r="J137" s="446" t="str">
        <f>VLOOKUP(E137,'Grp Rel Contacts-1 time Bootup'!$B:$K,7, FALSE)</f>
        <v>Batch</v>
      </c>
      <c r="K137" s="446" t="s">
        <v>8674</v>
      </c>
      <c r="L137" s="446" t="s">
        <v>8675</v>
      </c>
      <c r="M137" s="446" t="s">
        <v>8667</v>
      </c>
      <c r="N137" s="446"/>
      <c r="O137" s="446"/>
    </row>
    <row r="138" spans="1:15" ht="15" customHeight="1" x14ac:dyDescent="0.25">
      <c r="A138" s="509" t="s">
        <v>8671</v>
      </c>
      <c r="B138" s="571" t="s">
        <v>8672</v>
      </c>
      <c r="C138" s="57" t="s">
        <v>818</v>
      </c>
      <c r="D138" s="52"/>
      <c r="E138" s="533" t="s">
        <v>8622</v>
      </c>
      <c r="F138" s="533"/>
      <c r="G138" s="446" t="str">
        <f>VLOOKUP(E138,'Grp Rel Contacts-1 time Bootup'!$B:$K,4, FALSE)</f>
        <v>Pending</v>
      </c>
      <c r="H138" s="446" t="s">
        <v>8676</v>
      </c>
      <c r="I138" s="446" t="str">
        <f>VLOOKUP(E138,'Grp Rel Contacts-1 time Bootup'!$B:$K,5, FALSE)</f>
        <v>SFE</v>
      </c>
      <c r="J138" s="446" t="str">
        <f>VLOOKUP(E138,'Grp Rel Contacts-1 time Bootup'!$B:$K,7, FALSE)</f>
        <v>Batch</v>
      </c>
      <c r="K138" s="446" t="s">
        <v>8674</v>
      </c>
      <c r="L138" s="446" t="s">
        <v>8675</v>
      </c>
      <c r="M138" s="446" t="s">
        <v>8667</v>
      </c>
      <c r="N138" s="446"/>
      <c r="O138" s="446"/>
    </row>
    <row r="139" spans="1:15" ht="15" customHeight="1" x14ac:dyDescent="0.25">
      <c r="A139" s="509" t="s">
        <v>8671</v>
      </c>
      <c r="B139" s="571" t="s">
        <v>8672</v>
      </c>
      <c r="C139" s="57" t="s">
        <v>818</v>
      </c>
      <c r="D139" s="52"/>
      <c r="E139" s="481" t="s">
        <v>8623</v>
      </c>
      <c r="F139" s="481"/>
      <c r="G139" s="446" t="str">
        <f>VLOOKUP(E139,'Grp Rel Contacts-1 time Bootup'!$B:$K,4, FALSE)</f>
        <v>Pending</v>
      </c>
      <c r="H139" s="446" t="s">
        <v>8676</v>
      </c>
      <c r="I139" s="446" t="str">
        <f>VLOOKUP(E139,'Grp Rel Contacts-1 time Bootup'!$B:$K,5, FALSE)</f>
        <v>SFE</v>
      </c>
      <c r="J139" s="446" t="str">
        <f>VLOOKUP(E139,'Grp Rel Contacts-1 time Bootup'!$B:$K,7, FALSE)</f>
        <v>Batch</v>
      </c>
      <c r="K139" s="446" t="s">
        <v>8674</v>
      </c>
      <c r="L139" s="446" t="s">
        <v>8675</v>
      </c>
      <c r="M139" s="446" t="s">
        <v>8667</v>
      </c>
      <c r="N139" s="446"/>
      <c r="O139" s="446"/>
    </row>
    <row r="140" spans="1:15" ht="15" customHeight="1" x14ac:dyDescent="0.25">
      <c r="A140" s="57" t="s">
        <v>8677</v>
      </c>
      <c r="B140" s="571" t="s">
        <v>8664</v>
      </c>
      <c r="C140" s="57" t="s">
        <v>818</v>
      </c>
      <c r="D140" s="52"/>
      <c r="E140" s="481" t="s">
        <v>1652</v>
      </c>
      <c r="F140" s="481" t="s">
        <v>9146</v>
      </c>
      <c r="G140" s="446" t="str">
        <f>VLOOKUP(E140,'Customer 360 Ind_Demographic'!$B:$P,4,FALSE)</f>
        <v>CUST_TITLE_CODE</v>
      </c>
      <c r="H140" s="52" t="s">
        <v>8678</v>
      </c>
      <c r="I140" s="446" t="str">
        <f>VLOOKUP(E140,'Customer 360 Ind_Demographic'!$B:$P,5,FALSE)</f>
        <v>Finacle/Vision</v>
      </c>
      <c r="J140" s="446" t="str">
        <f>VLOOKUP(E140,'Customer 360 Ind_Demographic'!$B:$P,12,FALSE)</f>
        <v>Batch</v>
      </c>
      <c r="K140" s="446" t="s">
        <v>1392</v>
      </c>
      <c r="L140" s="446" t="s">
        <v>8679</v>
      </c>
      <c r="M140" s="446" t="s">
        <v>8667</v>
      </c>
      <c r="N140" s="446"/>
      <c r="O140" s="446"/>
    </row>
    <row r="141" spans="1:15" ht="15" customHeight="1" x14ac:dyDescent="0.25">
      <c r="A141" s="57" t="s">
        <v>8677</v>
      </c>
      <c r="B141" s="571" t="s">
        <v>8664</v>
      </c>
      <c r="C141" s="57" t="s">
        <v>818</v>
      </c>
      <c r="D141" s="52"/>
      <c r="E141" s="481" t="s">
        <v>1654</v>
      </c>
      <c r="F141" s="481" t="s">
        <v>9146</v>
      </c>
      <c r="G141" s="446" t="str">
        <f>VLOOKUP(E141,'Customer 360 Ind_Demographic'!$B:$P,4,FALSE)</f>
        <v>CUST_NAME</v>
      </c>
      <c r="H141" s="52" t="s">
        <v>8678</v>
      </c>
      <c r="I141" s="446" t="str">
        <f>VLOOKUP(E141,'Customer 360 Ind_Demographic'!$B:$P,5,FALSE)</f>
        <v>Finacle/Vision</v>
      </c>
      <c r="J141" s="446" t="str">
        <f>VLOOKUP(E141,'Customer 360 Ind_Demographic'!$B:$P,12,FALSE)</f>
        <v>Batch</v>
      </c>
      <c r="K141" s="446" t="s">
        <v>1392</v>
      </c>
      <c r="L141" s="446" t="s">
        <v>8679</v>
      </c>
      <c r="M141" s="446" t="s">
        <v>8667</v>
      </c>
      <c r="N141" s="446"/>
      <c r="O141" s="446"/>
    </row>
    <row r="142" spans="1:15" ht="15" customHeight="1" x14ac:dyDescent="0.25">
      <c r="A142" s="57" t="s">
        <v>8677</v>
      </c>
      <c r="B142" s="571" t="s">
        <v>8664</v>
      </c>
      <c r="C142" s="57" t="s">
        <v>818</v>
      </c>
      <c r="D142" s="52"/>
      <c r="E142" s="481" t="s">
        <v>1660</v>
      </c>
      <c r="F142" s="481" t="s">
        <v>9146</v>
      </c>
      <c r="G142" s="446" t="str">
        <f>VLOOKUP(E142,'Customer 360 Ind_Demographic'!$B:$P,4,FALSE)</f>
        <v>CUST_SHORT_NAME</v>
      </c>
      <c r="H142" s="52" t="s">
        <v>8678</v>
      </c>
      <c r="I142" s="446" t="str">
        <f>VLOOKUP(E142,'Customer 360 Ind_Demographic'!$B:$P,5,FALSE)</f>
        <v>Finacle/Vision</v>
      </c>
      <c r="J142" s="446" t="str">
        <f>VLOOKUP(E142,'Customer 360 Ind_Demographic'!$B:$P,12,FALSE)</f>
        <v>Batch</v>
      </c>
      <c r="K142" s="446" t="s">
        <v>1392</v>
      </c>
      <c r="L142" s="446" t="s">
        <v>8679</v>
      </c>
      <c r="M142" s="446" t="s">
        <v>8667</v>
      </c>
      <c r="N142" s="446"/>
      <c r="O142" s="446"/>
    </row>
    <row r="143" spans="1:15" ht="15" customHeight="1" x14ac:dyDescent="0.25">
      <c r="A143" s="57" t="s">
        <v>8677</v>
      </c>
      <c r="B143" s="571" t="s">
        <v>8664</v>
      </c>
      <c r="C143" s="57" t="s">
        <v>818</v>
      </c>
      <c r="D143" s="52"/>
      <c r="E143" s="481" t="s">
        <v>1464</v>
      </c>
      <c r="F143" s="481" t="s">
        <v>9146</v>
      </c>
      <c r="G143" s="446" t="str">
        <f>VLOOKUP(E143,'Customer 360 Ind_Demographic'!$B:$P,4,FALSE)</f>
        <v>CUST_TYPE_CODE</v>
      </c>
      <c r="H143" s="52" t="s">
        <v>8678</v>
      </c>
      <c r="I143" s="446" t="str">
        <f>VLOOKUP(E143,'Customer 360 Ind_Demographic'!$B:$P,5,FALSE)</f>
        <v>Finacle/Vision</v>
      </c>
      <c r="J143" s="446" t="str">
        <f>VLOOKUP(E143,'Customer 360 Ind_Demographic'!$B:$P,12,FALSE)</f>
        <v>Batch</v>
      </c>
      <c r="K143" s="446" t="s">
        <v>1392</v>
      </c>
      <c r="L143" s="446" t="s">
        <v>8679</v>
      </c>
      <c r="M143" s="446" t="s">
        <v>8667</v>
      </c>
      <c r="N143" s="446"/>
      <c r="O143" s="446"/>
    </row>
    <row r="144" spans="1:15" ht="15" customHeight="1" x14ac:dyDescent="0.25">
      <c r="A144" s="57" t="s">
        <v>8677</v>
      </c>
      <c r="B144" s="571" t="s">
        <v>8664</v>
      </c>
      <c r="C144" s="57" t="s">
        <v>818</v>
      </c>
      <c r="D144" s="52"/>
      <c r="E144" s="481" t="s">
        <v>1474</v>
      </c>
      <c r="F144" s="481" t="s">
        <v>9146</v>
      </c>
      <c r="G144" s="446" t="str">
        <f>VLOOKUP(E144,'Customer 360 Ind_Demographic'!$B:$P,4,FALSE)</f>
        <v>PRIMARY_SOL_ID</v>
      </c>
      <c r="H144" s="52" t="s">
        <v>8678</v>
      </c>
      <c r="I144" s="446" t="str">
        <f>VLOOKUP(E144,'Customer 360 Ind_Demographic'!$B:$P,5,FALSE)</f>
        <v>Finacle/Vision</v>
      </c>
      <c r="J144" s="446" t="str">
        <f>VLOOKUP(E144,'Customer 360 Ind_Demographic'!$B:$P,12,FALSE)</f>
        <v>Batch</v>
      </c>
      <c r="K144" s="446" t="s">
        <v>1392</v>
      </c>
      <c r="L144" s="446" t="s">
        <v>8679</v>
      </c>
      <c r="M144" s="446" t="s">
        <v>8667</v>
      </c>
      <c r="N144" s="446"/>
      <c r="O144" s="446"/>
    </row>
    <row r="145" spans="1:15" ht="15" customHeight="1" x14ac:dyDescent="0.25">
      <c r="A145" s="57" t="s">
        <v>8677</v>
      </c>
      <c r="B145" s="571" t="s">
        <v>8664</v>
      </c>
      <c r="C145" s="57" t="s">
        <v>818</v>
      </c>
      <c r="D145" s="52"/>
      <c r="E145" s="535" t="s">
        <v>1694</v>
      </c>
      <c r="F145" s="481" t="s">
        <v>9154</v>
      </c>
      <c r="G145" s="446" t="str">
        <f>VLOOKUP(E145,'Customer 360 Ind_Demographic'!$B:$P,4,FALSE)</f>
        <v>FREE_TEXT_9</v>
      </c>
      <c r="H145" s="52" t="s">
        <v>8678</v>
      </c>
      <c r="I145" s="446" t="str">
        <f>VLOOKUP(E145,'Customer 360 Ind_Demographic'!$B:$P,5,FALSE)</f>
        <v>Finacle/Vision</v>
      </c>
      <c r="J145" s="446" t="str">
        <f>VLOOKUP(E145,'Customer 360 Ind_Demographic'!$B:$P,12,FALSE)</f>
        <v>Batch</v>
      </c>
      <c r="K145" s="446" t="s">
        <v>1392</v>
      </c>
      <c r="L145" s="446" t="s">
        <v>8679</v>
      </c>
      <c r="M145" s="446" t="s">
        <v>8667</v>
      </c>
      <c r="N145" s="446"/>
      <c r="O145" s="446"/>
    </row>
    <row r="146" spans="1:15" ht="15" customHeight="1" x14ac:dyDescent="0.25">
      <c r="A146" s="57" t="s">
        <v>8677</v>
      </c>
      <c r="B146" s="571" t="s">
        <v>8664</v>
      </c>
      <c r="C146" s="57" t="s">
        <v>818</v>
      </c>
      <c r="D146" s="52"/>
      <c r="E146" s="536" t="s">
        <v>1697</v>
      </c>
      <c r="F146" s="481" t="s">
        <v>9146</v>
      </c>
      <c r="G146" s="446" t="str">
        <f>VLOOKUP(E146,'Customer 360 Ind_Demographic'!$B:$P,4,FALSE)</f>
        <v>DEL_FLG</v>
      </c>
      <c r="H146" s="52" t="s">
        <v>8678</v>
      </c>
      <c r="I146" s="446" t="str">
        <f>VLOOKUP(E146,'Customer 360 Ind_Demographic'!$B:$P,5,FALSE)</f>
        <v>Finacle/Vision</v>
      </c>
      <c r="J146" s="446" t="str">
        <f>VLOOKUP(E146,'Customer 360 Ind_Demographic'!$B:$P,12,FALSE)</f>
        <v>Batch</v>
      </c>
      <c r="K146" s="446" t="s">
        <v>1392</v>
      </c>
      <c r="L146" s="446" t="s">
        <v>8679</v>
      </c>
      <c r="M146" s="446" t="s">
        <v>8667</v>
      </c>
      <c r="N146" s="446"/>
      <c r="O146" s="446"/>
    </row>
    <row r="147" spans="1:15" ht="15" customHeight="1" x14ac:dyDescent="0.25">
      <c r="A147" s="57" t="s">
        <v>8677</v>
      </c>
      <c r="B147" s="571" t="s">
        <v>8664</v>
      </c>
      <c r="C147" s="57" t="s">
        <v>818</v>
      </c>
      <c r="D147" s="52"/>
      <c r="E147" s="536" t="s">
        <v>1700</v>
      </c>
      <c r="F147" s="481" t="s">
        <v>9146</v>
      </c>
      <c r="G147" s="446" t="str">
        <f>VLOOKUP(E147,'Customer 360 Ind_Demographic'!$B:$P,4,FALSE)</f>
        <v>CUST_RATING_CODE</v>
      </c>
      <c r="H147" s="52" t="s">
        <v>8678</v>
      </c>
      <c r="I147" s="446" t="str">
        <f>VLOOKUP(E147,'Customer 360 Ind_Demographic'!$B:$P,5,FALSE)</f>
        <v>Finacle/Vision</v>
      </c>
      <c r="J147" s="446" t="str">
        <f>VLOOKUP(E147,'Customer 360 Ind_Demographic'!$B:$P,12,FALSE)</f>
        <v>Batch</v>
      </c>
      <c r="K147" s="446" t="s">
        <v>1392</v>
      </c>
      <c r="L147" s="446" t="s">
        <v>8679</v>
      </c>
      <c r="M147" s="446" t="s">
        <v>8667</v>
      </c>
      <c r="N147" s="446"/>
      <c r="O147" s="446"/>
    </row>
    <row r="148" spans="1:15" ht="15" customHeight="1" x14ac:dyDescent="0.25">
      <c r="A148" s="57" t="s">
        <v>8677</v>
      </c>
      <c r="B148" s="571" t="s">
        <v>8664</v>
      </c>
      <c r="C148" s="57" t="s">
        <v>818</v>
      </c>
      <c r="D148" s="52"/>
      <c r="E148" s="536" t="s">
        <v>1580</v>
      </c>
      <c r="F148" s="481" t="s">
        <v>9146</v>
      </c>
      <c r="G148" s="446" t="str">
        <f>VLOOKUP(E148,'Customer 360 Ind_Demographic'!$B:$P,4,FALSE)</f>
        <v>CUST_RATING_DATE</v>
      </c>
      <c r="H148" s="52" t="s">
        <v>8678</v>
      </c>
      <c r="I148" s="446" t="str">
        <f>VLOOKUP(E148,'Customer 360 Ind_Demographic'!$B:$P,5,FALSE)</f>
        <v>Finacle/Vision</v>
      </c>
      <c r="J148" s="446" t="str">
        <f>VLOOKUP(E148,'Customer 360 Ind_Demographic'!$B:$P,12,FALSE)</f>
        <v>Batch</v>
      </c>
      <c r="K148" s="446" t="s">
        <v>1392</v>
      </c>
      <c r="L148" s="446" t="s">
        <v>8679</v>
      </c>
      <c r="M148" s="446" t="s">
        <v>8667</v>
      </c>
      <c r="N148" s="446"/>
      <c r="O148" s="446"/>
    </row>
    <row r="149" spans="1:15" ht="15" customHeight="1" x14ac:dyDescent="0.25">
      <c r="A149" s="57" t="s">
        <v>8677</v>
      </c>
      <c r="B149" s="571" t="s">
        <v>8664</v>
      </c>
      <c r="C149" s="57" t="s">
        <v>818</v>
      </c>
      <c r="D149" s="52"/>
      <c r="E149" s="536" t="s">
        <v>1520</v>
      </c>
      <c r="F149" s="481" t="s">
        <v>9146</v>
      </c>
      <c r="G149" s="446" t="str">
        <f>VLOOKUP(E149,'Customer 360 Ind_Demographic'!$B:$P,4,FALSE)</f>
        <v>CUST_STAT_CODE</v>
      </c>
      <c r="H149" s="52" t="s">
        <v>8678</v>
      </c>
      <c r="I149" s="446" t="str">
        <f>VLOOKUP(E149,'Customer 360 Ind_Demographic'!$B:$P,5,FALSE)</f>
        <v>Finacle/Vision</v>
      </c>
      <c r="J149" s="446" t="str">
        <f>VLOOKUP(E149,'Customer 360 Ind_Demographic'!$B:$P,12,FALSE)</f>
        <v>Batch</v>
      </c>
      <c r="K149" s="446" t="s">
        <v>1392</v>
      </c>
      <c r="L149" s="446" t="s">
        <v>8679</v>
      </c>
      <c r="M149" s="446" t="s">
        <v>8667</v>
      </c>
      <c r="N149" s="446"/>
      <c r="O149" s="446"/>
    </row>
    <row r="150" spans="1:15" ht="15" customHeight="1" x14ac:dyDescent="0.25">
      <c r="A150" s="57" t="s">
        <v>8677</v>
      </c>
      <c r="B150" s="571" t="s">
        <v>8664</v>
      </c>
      <c r="C150" s="57" t="s">
        <v>818</v>
      </c>
      <c r="D150" s="52"/>
      <c r="E150" s="536" t="s">
        <v>1701</v>
      </c>
      <c r="F150" s="481" t="s">
        <v>9146</v>
      </c>
      <c r="G150" s="446" t="str">
        <f>VLOOKUP(E150,'Customer 360 Ind_Demographic'!$B:$P,4,FALSE)</f>
        <v>CUST_MINOR_FLG</v>
      </c>
      <c r="H150" s="52" t="s">
        <v>8678</v>
      </c>
      <c r="I150" s="446" t="str">
        <f>VLOOKUP(E150,'Customer 360 Ind_Demographic'!$B:$P,5,FALSE)</f>
        <v>Finacle/Vision</v>
      </c>
      <c r="J150" s="446" t="str">
        <f>VLOOKUP(E150,'Customer 360 Ind_Demographic'!$B:$P,12,FALSE)</f>
        <v>Batch</v>
      </c>
      <c r="K150" s="446" t="s">
        <v>1392</v>
      </c>
      <c r="L150" s="446" t="s">
        <v>8679</v>
      </c>
      <c r="M150" s="446" t="s">
        <v>8667</v>
      </c>
      <c r="N150" s="446"/>
      <c r="O150" s="446"/>
    </row>
    <row r="151" spans="1:15" ht="15" customHeight="1" x14ac:dyDescent="0.25">
      <c r="A151" s="57" t="s">
        <v>8677</v>
      </c>
      <c r="B151" s="571" t="s">
        <v>8664</v>
      </c>
      <c r="C151" s="57" t="s">
        <v>818</v>
      </c>
      <c r="D151" s="52"/>
      <c r="E151" s="535" t="s">
        <v>1582</v>
      </c>
      <c r="F151" s="481" t="s">
        <v>9146</v>
      </c>
      <c r="G151" s="446" t="str">
        <f>VLOOKUP(E151,'Customer 360 Ind_Demographic'!$B:$P,4,FALSE)</f>
        <v>CUST_HLTH_CODE</v>
      </c>
      <c r="H151" s="52" t="s">
        <v>8678</v>
      </c>
      <c r="I151" s="446" t="str">
        <f>VLOOKUP(E151,'Customer 360 Ind_Demographic'!$B:$P,5,FALSE)</f>
        <v>Finacle/Vision</v>
      </c>
      <c r="J151" s="446" t="str">
        <f>VLOOKUP(E151,'Customer 360 Ind_Demographic'!$B:$P,12,FALSE)</f>
        <v>Batch</v>
      </c>
      <c r="K151" s="446" t="s">
        <v>1392</v>
      </c>
      <c r="L151" s="446" t="s">
        <v>8679</v>
      </c>
      <c r="M151" s="446" t="s">
        <v>8667</v>
      </c>
      <c r="N151" s="446"/>
      <c r="O151" s="446"/>
    </row>
    <row r="152" spans="1:15" ht="15" customHeight="1" x14ac:dyDescent="0.25">
      <c r="A152" s="57" t="s">
        <v>8677</v>
      </c>
      <c r="B152" s="571" t="s">
        <v>8664</v>
      </c>
      <c r="C152" s="57" t="s">
        <v>818</v>
      </c>
      <c r="D152" s="52"/>
      <c r="E152" s="536" t="s">
        <v>1703</v>
      </c>
      <c r="F152" s="481" t="s">
        <v>9146</v>
      </c>
      <c r="G152" s="446" t="str">
        <f>VLOOKUP(E152,'Customer 360 Ind_Demographic'!$B:$P,4,FALSE)</f>
        <v>CUST_CARD_HOLD_FLG</v>
      </c>
      <c r="H152" s="52" t="s">
        <v>8678</v>
      </c>
      <c r="I152" s="446" t="str">
        <f>VLOOKUP(E152,'Customer 360 Ind_Demographic'!$B:$P,5,FALSE)</f>
        <v>Finacle/Vision</v>
      </c>
      <c r="J152" s="446" t="str">
        <f>VLOOKUP(E152,'Customer 360 Ind_Demographic'!$B:$P,12,FALSE)</f>
        <v>Batch</v>
      </c>
      <c r="K152" s="446" t="s">
        <v>1392</v>
      </c>
      <c r="L152" s="446" t="s">
        <v>8679</v>
      </c>
      <c r="M152" s="446" t="s">
        <v>8667</v>
      </c>
      <c r="N152" s="446"/>
      <c r="O152" s="446"/>
    </row>
    <row r="153" spans="1:15" ht="15" customHeight="1" x14ac:dyDescent="0.25">
      <c r="A153" s="57" t="s">
        <v>8677</v>
      </c>
      <c r="B153" s="571" t="s">
        <v>8664</v>
      </c>
      <c r="C153" s="57" t="s">
        <v>818</v>
      </c>
      <c r="D153" s="52"/>
      <c r="E153" s="536" t="s">
        <v>1705</v>
      </c>
      <c r="F153" s="481" t="s">
        <v>9146</v>
      </c>
      <c r="G153" s="446" t="str">
        <f>VLOOKUP(E153,'Customer 360 Ind_Demographic'!$B:$P,4,FALSE)</f>
        <v>LCHG_TIME</v>
      </c>
      <c r="H153" s="52" t="s">
        <v>8678</v>
      </c>
      <c r="I153" s="446" t="str">
        <f>VLOOKUP(E153,'Customer 360 Ind_Demographic'!$B:$P,5,FALSE)</f>
        <v>Finacle/Vision</v>
      </c>
      <c r="J153" s="446" t="str">
        <f>VLOOKUP(E153,'Customer 360 Ind_Demographic'!$B:$P,12,FALSE)</f>
        <v>Batch</v>
      </c>
      <c r="K153" s="446" t="s">
        <v>1392</v>
      </c>
      <c r="L153" s="446" t="s">
        <v>8679</v>
      </c>
      <c r="M153" s="446" t="s">
        <v>8667</v>
      </c>
      <c r="N153" s="446"/>
      <c r="O153" s="446"/>
    </row>
    <row r="154" spans="1:15" ht="15" customHeight="1" x14ac:dyDescent="0.25">
      <c r="A154" s="57" t="s">
        <v>8677</v>
      </c>
      <c r="B154" s="571" t="s">
        <v>8664</v>
      </c>
      <c r="C154" s="57" t="s">
        <v>818</v>
      </c>
      <c r="D154" s="52"/>
      <c r="E154" s="536" t="s">
        <v>1551</v>
      </c>
      <c r="F154" s="481" t="s">
        <v>9146</v>
      </c>
      <c r="G154" s="446" t="str">
        <f>VLOOKUP(E154,'Customer 360 Ind_Demographic'!$B:$P,4,FALSE)</f>
        <v>NUM_OF_ACCOUNTS</v>
      </c>
      <c r="H154" s="52" t="s">
        <v>8678</v>
      </c>
      <c r="I154" s="446" t="str">
        <f>VLOOKUP(E154,'Customer 360 Ind_Demographic'!$B:$P,5,FALSE)</f>
        <v>Finacle/Vision</v>
      </c>
      <c r="J154" s="446" t="str">
        <f>VLOOKUP(E154,'Customer 360 Ind_Demographic'!$B:$P,12,FALSE)</f>
        <v>Batch</v>
      </c>
      <c r="K154" s="446" t="s">
        <v>1392</v>
      </c>
      <c r="L154" s="446" t="s">
        <v>8679</v>
      </c>
      <c r="M154" s="446" t="s">
        <v>8667</v>
      </c>
      <c r="N154" s="446"/>
      <c r="O154" s="446"/>
    </row>
    <row r="155" spans="1:15" ht="15" customHeight="1" x14ac:dyDescent="0.25">
      <c r="A155" s="57" t="s">
        <v>8677</v>
      </c>
      <c r="B155" s="571" t="s">
        <v>8664</v>
      </c>
      <c r="C155" s="57" t="s">
        <v>818</v>
      </c>
      <c r="D155" s="52"/>
      <c r="E155" s="508" t="s">
        <v>1518</v>
      </c>
      <c r="F155" s="481" t="s">
        <v>9154</v>
      </c>
      <c r="G155" s="446" t="str">
        <f>VLOOKUP(E155,'Customer 360 Ind_Demographic'!$B:$P,4,FALSE)</f>
        <v>FREE_TEXT_3</v>
      </c>
      <c r="H155" s="52" t="s">
        <v>8678</v>
      </c>
      <c r="I155" s="446" t="str">
        <f>VLOOKUP(E155,'Customer 360 Ind_Demographic'!$B:$P,5,FALSE)</f>
        <v>Finacle/Vision</v>
      </c>
      <c r="J155" s="446" t="str">
        <f>VLOOKUP(E155,'Customer 360 Ind_Demographic'!$B:$P,12,FALSE)</f>
        <v>Batch</v>
      </c>
      <c r="K155" s="446" t="s">
        <v>1392</v>
      </c>
      <c r="L155" s="446" t="s">
        <v>8679</v>
      </c>
      <c r="M155" s="446" t="s">
        <v>8667</v>
      </c>
      <c r="N155" s="446"/>
      <c r="O155" s="446"/>
    </row>
    <row r="156" spans="1:15" ht="15" customHeight="1" x14ac:dyDescent="0.25">
      <c r="A156" s="57" t="s">
        <v>8677</v>
      </c>
      <c r="B156" s="571" t="s">
        <v>8664</v>
      </c>
      <c r="C156" s="57" t="s">
        <v>818</v>
      </c>
      <c r="D156" s="52"/>
      <c r="E156" s="536" t="s">
        <v>128</v>
      </c>
      <c r="F156" s="481" t="s">
        <v>9146</v>
      </c>
      <c r="G156" s="446" t="str">
        <f>VLOOKUP(E156,'Customer 360 Ind_Demographic'!$B:$P,4,FALSE)</f>
        <v>CRNCY_CODE</v>
      </c>
      <c r="H156" s="52" t="s">
        <v>8678</v>
      </c>
      <c r="I156" s="446" t="str">
        <f>VLOOKUP(E156,'Customer 360 Ind_Demographic'!$B:$P,5,FALSE)</f>
        <v>Finacle/Vision</v>
      </c>
      <c r="J156" s="446" t="str">
        <f>VLOOKUP(E156,'Customer 360 Ind_Demographic'!$B:$P,12,FALSE)</f>
        <v>Batch</v>
      </c>
      <c r="K156" s="446" t="s">
        <v>1392</v>
      </c>
      <c r="L156" s="446" t="s">
        <v>8679</v>
      </c>
      <c r="M156" s="446" t="s">
        <v>8667</v>
      </c>
      <c r="N156" s="446"/>
      <c r="O156" s="446"/>
    </row>
    <row r="157" spans="1:15" ht="15" customHeight="1" x14ac:dyDescent="0.25">
      <c r="A157" s="57" t="s">
        <v>8677</v>
      </c>
      <c r="B157" s="571" t="s">
        <v>8664</v>
      </c>
      <c r="C157" s="57" t="s">
        <v>818</v>
      </c>
      <c r="D157" s="52"/>
      <c r="E157" s="536" t="s">
        <v>1709</v>
      </c>
      <c r="F157" s="481" t="s">
        <v>9154</v>
      </c>
      <c r="G157" s="446" t="str">
        <f>VLOOKUP(E157,'Customer 360 Ind_Demographic'!$B:$P,4,FALSE)</f>
        <v>FREE_CODE_1</v>
      </c>
      <c r="H157" s="52" t="s">
        <v>8678</v>
      </c>
      <c r="I157" s="446" t="str">
        <f>VLOOKUP(E157,'Customer 360 Ind_Demographic'!$B:$P,5,FALSE)</f>
        <v>Finacle/Vision</v>
      </c>
      <c r="J157" s="446" t="str">
        <f>VLOOKUP(E157,'Customer 360 Ind_Demographic'!$B:$P,12,FALSE)</f>
        <v>Batch</v>
      </c>
      <c r="K157" s="446" t="s">
        <v>1392</v>
      </c>
      <c r="L157" s="446" t="s">
        <v>8679</v>
      </c>
      <c r="M157" s="446" t="s">
        <v>8667</v>
      </c>
      <c r="N157" s="446"/>
      <c r="O157" s="446"/>
    </row>
    <row r="158" spans="1:15" ht="15" customHeight="1" x14ac:dyDescent="0.25">
      <c r="A158" s="57" t="s">
        <v>8677</v>
      </c>
      <c r="B158" s="571" t="s">
        <v>8664</v>
      </c>
      <c r="C158" s="57" t="s">
        <v>818</v>
      </c>
      <c r="D158" s="52"/>
      <c r="E158" s="535" t="s">
        <v>1710</v>
      </c>
      <c r="F158" s="481" t="s">
        <v>9154</v>
      </c>
      <c r="G158" s="446" t="str">
        <f>VLOOKUP(E158,'Customer 360 Ind_Demographic'!$B:$P,4,FALSE)</f>
        <v>FREE_CODE_2</v>
      </c>
      <c r="H158" s="52" t="s">
        <v>8678</v>
      </c>
      <c r="I158" s="446" t="str">
        <f>VLOOKUP(E158,'Customer 360 Ind_Demographic'!$B:$P,5,FALSE)</f>
        <v>Finacle/Vision</v>
      </c>
      <c r="J158" s="446" t="str">
        <f>VLOOKUP(E158,'Customer 360 Ind_Demographic'!$B:$P,12,FALSE)</f>
        <v>Batch</v>
      </c>
      <c r="K158" s="446" t="s">
        <v>1392</v>
      </c>
      <c r="L158" s="446" t="s">
        <v>8679</v>
      </c>
      <c r="M158" s="446" t="s">
        <v>8667</v>
      </c>
      <c r="N158" s="446"/>
      <c r="O158" s="446"/>
    </row>
    <row r="159" spans="1:15" ht="15" customHeight="1" x14ac:dyDescent="0.25">
      <c r="A159" s="57" t="s">
        <v>8677</v>
      </c>
      <c r="B159" s="571" t="s">
        <v>8664</v>
      </c>
      <c r="C159" s="57" t="s">
        <v>818</v>
      </c>
      <c r="D159" s="52"/>
      <c r="E159" s="536" t="s">
        <v>1548</v>
      </c>
      <c r="F159" s="481" t="s">
        <v>9154</v>
      </c>
      <c r="G159" s="446" t="str">
        <f>VLOOKUP(E159,'Customer 360 Ind_Demographic'!$B:$P,4,FALSE)</f>
        <v>FREE_CODE_8</v>
      </c>
      <c r="H159" s="52" t="s">
        <v>8678</v>
      </c>
      <c r="I159" s="446" t="str">
        <f>VLOOKUP(E159,'Customer 360 Ind_Demographic'!$B:$P,5,FALSE)</f>
        <v>Finacle/Vision</v>
      </c>
      <c r="J159" s="446" t="str">
        <f>VLOOKUP(E159,'Customer 360 Ind_Demographic'!$B:$P,12,FALSE)</f>
        <v>Batch</v>
      </c>
      <c r="K159" s="446" t="s">
        <v>1392</v>
      </c>
      <c r="L159" s="446" t="s">
        <v>8679</v>
      </c>
      <c r="M159" s="446" t="s">
        <v>8667</v>
      </c>
      <c r="N159" s="446"/>
      <c r="O159" s="446"/>
    </row>
    <row r="160" spans="1:15" ht="15" customHeight="1" x14ac:dyDescent="0.25">
      <c r="A160" s="57" t="s">
        <v>8677</v>
      </c>
      <c r="B160" s="571" t="s">
        <v>8664</v>
      </c>
      <c r="C160" s="57" t="s">
        <v>818</v>
      </c>
      <c r="D160" s="52"/>
      <c r="E160" s="537" t="s">
        <v>1554</v>
      </c>
      <c r="F160" s="481" t="s">
        <v>9146</v>
      </c>
      <c r="G160" s="446" t="str">
        <f>VLOOKUP(E160,'Customer 360 Ind_Demographic'!$B:$P,4,FALSE)</f>
        <v>CUST_NRE_FLG</v>
      </c>
      <c r="H160" s="52" t="s">
        <v>8678</v>
      </c>
      <c r="I160" s="446" t="str">
        <f>VLOOKUP(E160,'Customer 360 Ind_Demographic'!$B:$P,5,FALSE)</f>
        <v>Finacle/Vision</v>
      </c>
      <c r="J160" s="446" t="str">
        <f>VLOOKUP(E160,'Customer 360 Ind_Demographic'!$B:$P,12,FALSE)</f>
        <v>Batch</v>
      </c>
      <c r="K160" s="446" t="s">
        <v>1392</v>
      </c>
      <c r="L160" s="446" t="s">
        <v>8679</v>
      </c>
      <c r="M160" s="446" t="s">
        <v>8667</v>
      </c>
      <c r="N160" s="446"/>
      <c r="O160" s="446"/>
    </row>
    <row r="161" spans="1:15" ht="15" customHeight="1" x14ac:dyDescent="0.25">
      <c r="A161" s="57" t="s">
        <v>8677</v>
      </c>
      <c r="B161" s="571" t="s">
        <v>8664</v>
      </c>
      <c r="C161" s="57" t="s">
        <v>818</v>
      </c>
      <c r="D161" s="52"/>
      <c r="E161" s="538" t="s">
        <v>1715</v>
      </c>
      <c r="F161" s="481" t="s">
        <v>9146</v>
      </c>
      <c r="G161" s="446" t="str">
        <f>VLOOKUP(E161,'Customer 360 Ind_Demographic'!$B:$P,4,FALSE)</f>
        <v>CUST_COMU_CNTRY_CODE</v>
      </c>
      <c r="H161" s="52" t="s">
        <v>8678</v>
      </c>
      <c r="I161" s="446" t="str">
        <f>VLOOKUP(E161,'Customer 360 Ind_Demographic'!$B:$P,5,FALSE)</f>
        <v>Finacle/Vision</v>
      </c>
      <c r="J161" s="446" t="str">
        <f>VLOOKUP(E161,'Customer 360 Ind_Demographic'!$B:$P,12,FALSE)</f>
        <v>Batch</v>
      </c>
      <c r="K161" s="446" t="s">
        <v>1392</v>
      </c>
      <c r="L161" s="446" t="s">
        <v>8679</v>
      </c>
      <c r="M161" s="446" t="s">
        <v>8667</v>
      </c>
      <c r="N161" s="446"/>
      <c r="O161" s="446"/>
    </row>
    <row r="162" spans="1:15" ht="15" customHeight="1" x14ac:dyDescent="0.25">
      <c r="A162" s="57" t="s">
        <v>8677</v>
      </c>
      <c r="B162" s="571" t="s">
        <v>8664</v>
      </c>
      <c r="C162" s="57" t="s">
        <v>818</v>
      </c>
      <c r="D162" s="52"/>
      <c r="E162" s="481" t="s">
        <v>1717</v>
      </c>
      <c r="F162" s="481" t="s">
        <v>9146</v>
      </c>
      <c r="G162" s="446" t="str">
        <f>VLOOKUP(E162,'Customer 360 Ind_Demographic'!$B:$P,4,FALSE)</f>
        <v>NAT_ID_CARD_NUM</v>
      </c>
      <c r="H162" s="52" t="s">
        <v>8678</v>
      </c>
      <c r="I162" s="446" t="str">
        <f>VLOOKUP(E162,'Customer 360 Ind_Demographic'!$B:$P,5,FALSE)</f>
        <v>Finacle/Vision</v>
      </c>
      <c r="J162" s="446" t="str">
        <f>VLOOKUP(E162,'Customer 360 Ind_Demographic'!$B:$P,12,FALSE)</f>
        <v>Batch</v>
      </c>
      <c r="K162" s="446" t="s">
        <v>1392</v>
      </c>
      <c r="L162" s="446" t="s">
        <v>8679</v>
      </c>
      <c r="M162" s="446" t="s">
        <v>8667</v>
      </c>
      <c r="N162" s="446"/>
      <c r="O162" s="446"/>
    </row>
    <row r="163" spans="1:15" ht="15" customHeight="1" x14ac:dyDescent="0.25">
      <c r="A163" s="57" t="s">
        <v>8677</v>
      </c>
      <c r="B163" s="571" t="s">
        <v>8664</v>
      </c>
      <c r="C163" s="57" t="s">
        <v>818</v>
      </c>
      <c r="D163" s="52"/>
      <c r="E163" s="481" t="s">
        <v>1719</v>
      </c>
      <c r="F163" s="481" t="s">
        <v>9146</v>
      </c>
      <c r="G163" s="446" t="str">
        <f>VLOOKUP(E163,'Customer 360 Ind_Demographic'!$B:$P,4,FALSE)</f>
        <v>PSPRT_NUM</v>
      </c>
      <c r="H163" s="52" t="s">
        <v>8678</v>
      </c>
      <c r="I163" s="446" t="str">
        <f>VLOOKUP(E163,'Customer 360 Ind_Demographic'!$B:$P,5,FALSE)</f>
        <v>Finacle/Vision</v>
      </c>
      <c r="J163" s="446" t="str">
        <f>VLOOKUP(E163,'Customer 360 Ind_Demographic'!$B:$P,12,FALSE)</f>
        <v>Batch</v>
      </c>
      <c r="K163" s="446" t="s">
        <v>1392</v>
      </c>
      <c r="L163" s="446" t="s">
        <v>8679</v>
      </c>
      <c r="M163" s="446" t="s">
        <v>8667</v>
      </c>
      <c r="N163" s="446"/>
      <c r="O163" s="446"/>
    </row>
    <row r="164" spans="1:15" ht="15" customHeight="1" x14ac:dyDescent="0.25">
      <c r="A164" s="57" t="s">
        <v>8677</v>
      </c>
      <c r="B164" s="571" t="s">
        <v>8664</v>
      </c>
      <c r="C164" s="57" t="s">
        <v>818</v>
      </c>
      <c r="D164" s="52"/>
      <c r="E164" s="510" t="s">
        <v>1723</v>
      </c>
      <c r="F164" s="481" t="s">
        <v>9146</v>
      </c>
      <c r="G164" s="446" t="str">
        <f>VLOOKUP(E164,'Customer 360 Ind_Demographic'!$B:$P,4,FALSE)</f>
        <v>PSPRT_ISSU_DATE</v>
      </c>
      <c r="H164" s="52" t="s">
        <v>8678</v>
      </c>
      <c r="I164" s="446" t="str">
        <f>VLOOKUP(E164,'Customer 360 Ind_Demographic'!$B:$P,5,FALSE)</f>
        <v>Finacle/Vision</v>
      </c>
      <c r="J164" s="446" t="str">
        <f>VLOOKUP(E164,'Customer 360 Ind_Demographic'!$B:$P,12,FALSE)</f>
        <v>Batch</v>
      </c>
      <c r="K164" s="446" t="s">
        <v>1392</v>
      </c>
      <c r="L164" s="446" t="s">
        <v>8679</v>
      </c>
      <c r="M164" s="446" t="s">
        <v>8667</v>
      </c>
      <c r="N164" s="446"/>
      <c r="O164" s="446"/>
    </row>
    <row r="165" spans="1:15" ht="15" customHeight="1" x14ac:dyDescent="0.25">
      <c r="A165" s="57" t="s">
        <v>8677</v>
      </c>
      <c r="B165" s="571" t="s">
        <v>8664</v>
      </c>
      <c r="C165" s="57" t="s">
        <v>818</v>
      </c>
      <c r="D165" s="52"/>
      <c r="E165" s="510" t="s">
        <v>1725</v>
      </c>
      <c r="F165" s="481" t="s">
        <v>9146</v>
      </c>
      <c r="G165" s="446" t="str">
        <f>VLOOKUP(E165,'Customer 360 Ind_Demographic'!$B:$P,4,FALSE)</f>
        <v>PSPRT_DET</v>
      </c>
      <c r="H165" s="52" t="s">
        <v>8678</v>
      </c>
      <c r="I165" s="446" t="str">
        <f>VLOOKUP(E165,'Customer 360 Ind_Demographic'!$B:$P,5,FALSE)</f>
        <v>Finacle/Vision</v>
      </c>
      <c r="J165" s="446" t="str">
        <f>VLOOKUP(E165,'Customer 360 Ind_Demographic'!$B:$P,12,FALSE)</f>
        <v>Batch</v>
      </c>
      <c r="K165" s="446" t="s">
        <v>1392</v>
      </c>
      <c r="L165" s="446" t="s">
        <v>8679</v>
      </c>
      <c r="M165" s="446" t="s">
        <v>8667</v>
      </c>
      <c r="N165" s="446"/>
      <c r="O165" s="446"/>
    </row>
    <row r="166" spans="1:15" ht="15" customHeight="1" x14ac:dyDescent="0.25">
      <c r="A166" s="57" t="s">
        <v>8677</v>
      </c>
      <c r="B166" s="571" t="s">
        <v>8664</v>
      </c>
      <c r="C166" s="57" t="s">
        <v>818</v>
      </c>
      <c r="D166" s="52"/>
      <c r="E166" s="510" t="s">
        <v>1728</v>
      </c>
      <c r="F166" s="481" t="s">
        <v>9146</v>
      </c>
      <c r="G166" s="446" t="str">
        <f>VLOOKUP(E166,'Customer 360 Ind_Demographic'!$B:$P,4,FALSE)</f>
        <v>PSPRT_EXP_DATE</v>
      </c>
      <c r="H166" s="52" t="s">
        <v>8678</v>
      </c>
      <c r="I166" s="446" t="str">
        <f>VLOOKUP(E166,'Customer 360 Ind_Demographic'!$B:$P,5,FALSE)</f>
        <v>Finacle/Vision</v>
      </c>
      <c r="J166" s="446" t="str">
        <f>VLOOKUP(E166,'Customer 360 Ind_Demographic'!$B:$P,12,FALSE)</f>
        <v>Batch</v>
      </c>
      <c r="K166" s="446" t="s">
        <v>1392</v>
      </c>
      <c r="L166" s="446" t="s">
        <v>8679</v>
      </c>
      <c r="M166" s="446" t="s">
        <v>8667</v>
      </c>
      <c r="N166" s="446"/>
      <c r="O166" s="446"/>
    </row>
    <row r="167" spans="1:15" ht="15" customHeight="1" x14ac:dyDescent="0.25">
      <c r="A167" s="57" t="s">
        <v>8677</v>
      </c>
      <c r="B167" s="571" t="s">
        <v>8664</v>
      </c>
      <c r="C167" s="57" t="s">
        <v>818</v>
      </c>
      <c r="D167" s="52"/>
      <c r="E167" s="481" t="s">
        <v>1730</v>
      </c>
      <c r="F167" s="481" t="s">
        <v>9146</v>
      </c>
      <c r="G167" s="446" t="str">
        <f>VLOOKUP(E167,'Customer 360 Ind_Demographic'!$B:$P,4,FALSE)</f>
        <v>DATE_OF_BIRTH</v>
      </c>
      <c r="H167" s="52" t="s">
        <v>8678</v>
      </c>
      <c r="I167" s="446" t="str">
        <f>VLOOKUP(E167,'Customer 360 Ind_Demographic'!$B:$P,5,FALSE)</f>
        <v>Finacle/Vision</v>
      </c>
      <c r="J167" s="446" t="str">
        <f>VLOOKUP(E167,'Customer 360 Ind_Demographic'!$B:$P,12,FALSE)</f>
        <v>Batch</v>
      </c>
      <c r="K167" s="446" t="s">
        <v>1392</v>
      </c>
      <c r="L167" s="446" t="s">
        <v>8679</v>
      </c>
      <c r="M167" s="446" t="s">
        <v>8667</v>
      </c>
      <c r="N167" s="446"/>
      <c r="O167" s="446"/>
    </row>
    <row r="168" spans="1:15" ht="15" customHeight="1" x14ac:dyDescent="0.25">
      <c r="A168" s="57" t="s">
        <v>8677</v>
      </c>
      <c r="B168" s="571" t="s">
        <v>8664</v>
      </c>
      <c r="C168" s="57" t="s">
        <v>818</v>
      </c>
      <c r="D168" s="52"/>
      <c r="E168" s="481" t="s">
        <v>1732</v>
      </c>
      <c r="F168" s="481" t="s">
        <v>9146</v>
      </c>
      <c r="G168" s="446" t="str">
        <f>VLOOKUP(E168,'Customer 360 Ind_Demographic'!$B:$P,4,FALSE)</f>
        <v>CUST_SEX</v>
      </c>
      <c r="H168" s="52" t="s">
        <v>8678</v>
      </c>
      <c r="I168" s="446" t="str">
        <f>VLOOKUP(E168,'Customer 360 Ind_Demographic'!$B:$P,5,FALSE)</f>
        <v>Finacle/Vision</v>
      </c>
      <c r="J168" s="446" t="str">
        <f>VLOOKUP(E168,'Customer 360 Ind_Demographic'!$B:$P,12,FALSE)</f>
        <v>Batch</v>
      </c>
      <c r="K168" s="446" t="s">
        <v>1392</v>
      </c>
      <c r="L168" s="446" t="s">
        <v>8679</v>
      </c>
      <c r="M168" s="446" t="s">
        <v>8667</v>
      </c>
      <c r="N168" s="446"/>
      <c r="O168" s="446"/>
    </row>
    <row r="169" spans="1:15" ht="15" customHeight="1" x14ac:dyDescent="0.25">
      <c r="A169" s="57" t="s">
        <v>8677</v>
      </c>
      <c r="B169" s="571" t="s">
        <v>8664</v>
      </c>
      <c r="C169" s="57" t="s">
        <v>818</v>
      </c>
      <c r="D169" s="52"/>
      <c r="E169" s="481" t="s">
        <v>1736</v>
      </c>
      <c r="F169" s="481" t="s">
        <v>9146</v>
      </c>
      <c r="G169" s="446" t="str">
        <f>VLOOKUP(E169,'Customer 360 Ind_Demographic'!$B:$P,4,FALSE)</f>
        <v>CUST_MARITAL_STATUS</v>
      </c>
      <c r="H169" s="52" t="s">
        <v>8678</v>
      </c>
      <c r="I169" s="446" t="str">
        <f>VLOOKUP(E169,'Customer 360 Ind_Demographic'!$B:$P,5,FALSE)</f>
        <v>Finacle/Vision</v>
      </c>
      <c r="J169" s="446" t="str">
        <f>VLOOKUP(E169,'Customer 360 Ind_Demographic'!$B:$P,12,FALSE)</f>
        <v>Batch</v>
      </c>
      <c r="K169" s="446" t="s">
        <v>1392</v>
      </c>
      <c r="L169" s="446" t="s">
        <v>8679</v>
      </c>
      <c r="M169" s="446" t="s">
        <v>8667</v>
      </c>
      <c r="N169" s="446"/>
      <c r="O169" s="446"/>
    </row>
    <row r="170" spans="1:15" ht="15" customHeight="1" x14ac:dyDescent="0.25">
      <c r="A170" s="57" t="s">
        <v>8677</v>
      </c>
      <c r="B170" s="571" t="s">
        <v>8664</v>
      </c>
      <c r="C170" s="57" t="s">
        <v>818</v>
      </c>
      <c r="D170" s="52"/>
      <c r="E170" s="481" t="s">
        <v>1740</v>
      </c>
      <c r="F170" s="481" t="s">
        <v>1592</v>
      </c>
      <c r="G170" s="446" t="str">
        <f>VLOOKUP(E170,'Customer 360 Ind_Demographic'!$B:$P,4,FALSE)</f>
        <v>Editable</v>
      </c>
      <c r="H170" s="52" t="s">
        <v>8678</v>
      </c>
      <c r="I170" s="446" t="str">
        <f>VLOOKUP(E170,'Customer 360 Ind_Demographic'!$B:$P,5,FALSE)</f>
        <v>CRM</v>
      </c>
      <c r="J170" s="446" t="str">
        <f>VLOOKUP(E170,'Customer 360 Ind_Demographic'!$B:$P,12,FALSE)</f>
        <v>Manual</v>
      </c>
      <c r="K170" s="446" t="s">
        <v>1392</v>
      </c>
      <c r="L170" s="446" t="s">
        <v>8679</v>
      </c>
      <c r="M170" s="446" t="s">
        <v>1734</v>
      </c>
      <c r="N170" s="446"/>
      <c r="O170" s="446"/>
    </row>
    <row r="171" spans="1:15" ht="15" customHeight="1" x14ac:dyDescent="0.25">
      <c r="A171" s="57" t="s">
        <v>8677</v>
      </c>
      <c r="B171" s="571" t="s">
        <v>8664</v>
      </c>
      <c r="C171" s="57" t="s">
        <v>818</v>
      </c>
      <c r="D171" s="52"/>
      <c r="E171" s="481" t="s">
        <v>1743</v>
      </c>
      <c r="F171" s="481" t="s">
        <v>1592</v>
      </c>
      <c r="G171" s="446" t="str">
        <f>VLOOKUP(E171,'Customer 360 Ind_Demographic'!$B:$P,4,FALSE)</f>
        <v>Editable</v>
      </c>
      <c r="H171" s="52" t="s">
        <v>8678</v>
      </c>
      <c r="I171" s="446" t="str">
        <f>VLOOKUP(E171,'Customer 360 Ind_Demographic'!$B:$P,5,FALSE)</f>
        <v>CRM</v>
      </c>
      <c r="J171" s="446" t="str">
        <f>VLOOKUP(E171,'Customer 360 Ind_Demographic'!$B:$P,12,FALSE)</f>
        <v>Manual</v>
      </c>
      <c r="K171" s="446" t="s">
        <v>1392</v>
      </c>
      <c r="L171" s="446" t="s">
        <v>8679</v>
      </c>
      <c r="M171" s="446" t="s">
        <v>1734</v>
      </c>
      <c r="N171" s="446"/>
      <c r="O171" s="446"/>
    </row>
    <row r="172" spans="1:15" ht="15" customHeight="1" x14ac:dyDescent="0.25">
      <c r="A172" s="57" t="s">
        <v>8677</v>
      </c>
      <c r="B172" s="571" t="s">
        <v>8664</v>
      </c>
      <c r="C172" s="57" t="s">
        <v>818</v>
      </c>
      <c r="D172" s="52"/>
      <c r="E172" s="481" t="s">
        <v>1745</v>
      </c>
      <c r="F172" s="481" t="s">
        <v>9146</v>
      </c>
      <c r="G172" s="446" t="str">
        <f>VLOOKUP(E172,'Customer 360 Ind_Demographic'!$B:$P,4,FALSE)</f>
        <v>CUST_OCCP_CODE</v>
      </c>
      <c r="H172" s="52" t="s">
        <v>8678</v>
      </c>
      <c r="I172" s="446" t="str">
        <f>VLOOKUP(E172,'Customer 360 Ind_Demographic'!$B:$P,5,FALSE)</f>
        <v>Finacle/Vision</v>
      </c>
      <c r="J172" s="446" t="str">
        <f>VLOOKUP(E172,'Customer 360 Ind_Demographic'!$B:$P,12,FALSE)</f>
        <v>Batch</v>
      </c>
      <c r="K172" s="446" t="s">
        <v>1392</v>
      </c>
      <c r="L172" s="446" t="s">
        <v>8679</v>
      </c>
      <c r="M172" s="446" t="s">
        <v>8667</v>
      </c>
      <c r="N172" s="446"/>
      <c r="O172" s="446"/>
    </row>
    <row r="173" spans="1:15" ht="15" customHeight="1" x14ac:dyDescent="0.25">
      <c r="A173" s="57" t="s">
        <v>8677</v>
      </c>
      <c r="B173" s="571" t="s">
        <v>8664</v>
      </c>
      <c r="C173" s="57" t="s">
        <v>818</v>
      </c>
      <c r="D173" s="52"/>
      <c r="E173" s="533" t="s">
        <v>1747</v>
      </c>
      <c r="F173" s="481" t="s">
        <v>1592</v>
      </c>
      <c r="G173" s="446" t="str">
        <f>VLOOKUP(E173,'Customer 360 Ind_Demographic'!$B:$P,4,FALSE)</f>
        <v>Editable</v>
      </c>
      <c r="H173" s="52" t="s">
        <v>8678</v>
      </c>
      <c r="I173" s="446" t="str">
        <f>VLOOKUP(E173,'Customer 360 Ind_Demographic'!$B:$P,5,FALSE)</f>
        <v>CRM</v>
      </c>
      <c r="J173" s="446" t="str">
        <f>VLOOKUP(E173,'Customer 360 Ind_Demographic'!$B:$P,12,FALSE)</f>
        <v>Manual</v>
      </c>
      <c r="K173" s="446" t="s">
        <v>1392</v>
      </c>
      <c r="L173" s="446" t="s">
        <v>8679</v>
      </c>
      <c r="M173" s="446" t="s">
        <v>1734</v>
      </c>
      <c r="N173" s="446"/>
      <c r="O173" s="446"/>
    </row>
    <row r="174" spans="1:15" ht="15" customHeight="1" x14ac:dyDescent="0.25">
      <c r="A174" s="57" t="s">
        <v>8677</v>
      </c>
      <c r="B174" s="571" t="s">
        <v>8664</v>
      </c>
      <c r="C174" s="57" t="s">
        <v>818</v>
      </c>
      <c r="D174" s="52"/>
      <c r="E174" s="533" t="s">
        <v>1751</v>
      </c>
      <c r="F174" s="481" t="s">
        <v>1592</v>
      </c>
      <c r="G174" s="446" t="str">
        <f>VLOOKUP(E174,'Customer 360 Ind_Demographic'!$B:$P,4,FALSE)</f>
        <v>Editable</v>
      </c>
      <c r="H174" s="52" t="s">
        <v>8678</v>
      </c>
      <c r="I174" s="446" t="str">
        <f>VLOOKUP(E174,'Customer 360 Ind_Demographic'!$B:$P,5,FALSE)</f>
        <v>CRM</v>
      </c>
      <c r="J174" s="446" t="str">
        <f>VLOOKUP(E174,'Customer 360 Ind_Demographic'!$B:$P,12,FALSE)</f>
        <v>Manual</v>
      </c>
      <c r="K174" s="446" t="s">
        <v>1392</v>
      </c>
      <c r="L174" s="446" t="s">
        <v>8679</v>
      </c>
      <c r="M174" s="446" t="s">
        <v>1734</v>
      </c>
      <c r="N174" s="446"/>
      <c r="O174" s="446"/>
    </row>
    <row r="175" spans="1:15" ht="15" customHeight="1" x14ac:dyDescent="0.25">
      <c r="A175" s="57" t="s">
        <v>8677</v>
      </c>
      <c r="B175" s="571" t="s">
        <v>8664</v>
      </c>
      <c r="C175" s="57" t="s">
        <v>818</v>
      </c>
      <c r="D175" s="52"/>
      <c r="E175" s="511" t="s">
        <v>1754</v>
      </c>
      <c r="F175" s="481" t="s">
        <v>9146</v>
      </c>
      <c r="G175" s="446" t="str">
        <f>VLOOKUP(E175,'Customer 360 Ind_Demographic'!$B:$P,4,FALSE)</f>
        <v>Cust_perm_telex_num</v>
      </c>
      <c r="H175" s="52" t="s">
        <v>8678</v>
      </c>
      <c r="I175" s="446" t="str">
        <f>VLOOKUP(E175,'Customer 360 Ind_Demographic'!$B:$P,5,FALSE)</f>
        <v>Finacle/Vision</v>
      </c>
      <c r="J175" s="446" t="str">
        <f>VLOOKUP(E175,'Customer 360 Ind_Demographic'!$B:$P,12,FALSE)</f>
        <v>Batch</v>
      </c>
      <c r="K175" s="446" t="s">
        <v>1392</v>
      </c>
      <c r="L175" s="446" t="s">
        <v>8679</v>
      </c>
      <c r="M175" s="446" t="s">
        <v>8667</v>
      </c>
      <c r="N175" s="446"/>
      <c r="O175" s="446"/>
    </row>
    <row r="176" spans="1:15" ht="15" customHeight="1" x14ac:dyDescent="0.25">
      <c r="A176" s="57" t="s">
        <v>8677</v>
      </c>
      <c r="B176" s="571" t="s">
        <v>8664</v>
      </c>
      <c r="C176" s="57" t="s">
        <v>818</v>
      </c>
      <c r="D176" s="52"/>
      <c r="E176" s="481" t="s">
        <v>1756</v>
      </c>
      <c r="F176" s="481" t="s">
        <v>9146</v>
      </c>
      <c r="G176" s="446" t="str">
        <f>VLOOKUP(E176,'Customer 360 Ind_Demographic'!$B:$P,4,FALSE)</f>
        <v>CUST_COMU_PHONE_NUM_2</v>
      </c>
      <c r="H176" s="52" t="s">
        <v>8678</v>
      </c>
      <c r="I176" s="446" t="str">
        <f>VLOOKUP(E176,'Customer 360 Ind_Demographic'!$B:$P,5,FALSE)</f>
        <v>Finacle/Vision</v>
      </c>
      <c r="J176" s="446" t="str">
        <f>VLOOKUP(E176,'Customer 360 Ind_Demographic'!$B:$P,12,FALSE)</f>
        <v>Batch</v>
      </c>
      <c r="K176" s="446" t="s">
        <v>1392</v>
      </c>
      <c r="L176" s="446" t="s">
        <v>8679</v>
      </c>
      <c r="M176" s="446" t="s">
        <v>8667</v>
      </c>
      <c r="N176" s="446"/>
      <c r="O176" s="446"/>
    </row>
    <row r="177" spans="1:15" ht="15" customHeight="1" x14ac:dyDescent="0.25">
      <c r="A177" s="57" t="s">
        <v>8677</v>
      </c>
      <c r="B177" s="571" t="s">
        <v>8664</v>
      </c>
      <c r="C177" s="57" t="s">
        <v>818</v>
      </c>
      <c r="D177" s="52"/>
      <c r="E177" s="481" t="s">
        <v>1757</v>
      </c>
      <c r="F177" s="481" t="s">
        <v>9146</v>
      </c>
      <c r="G177" s="446" t="str">
        <f>VLOOKUP(E177,'Customer 360 Ind_Demographic'!$B:$P,4,FALSE)</f>
        <v>CUST_COMU_PHONE_NUM_1</v>
      </c>
      <c r="H177" s="52" t="s">
        <v>8678</v>
      </c>
      <c r="I177" s="446" t="str">
        <f>VLOOKUP(E177,'Customer 360 Ind_Demographic'!$B:$P,5,FALSE)</f>
        <v>Finacle/Vision</v>
      </c>
      <c r="J177" s="446" t="str">
        <f>VLOOKUP(E177,'Customer 360 Ind_Demographic'!$B:$P,12,FALSE)</f>
        <v>Batch</v>
      </c>
      <c r="K177" s="446" t="s">
        <v>1392</v>
      </c>
      <c r="L177" s="446" t="s">
        <v>8679</v>
      </c>
      <c r="M177" s="446" t="s">
        <v>8667</v>
      </c>
      <c r="N177" s="446"/>
      <c r="O177" s="446"/>
    </row>
    <row r="178" spans="1:15" ht="15" customHeight="1" x14ac:dyDescent="0.25">
      <c r="A178" s="57" t="s">
        <v>8677</v>
      </c>
      <c r="B178" s="571" t="s">
        <v>8664</v>
      </c>
      <c r="C178" s="57" t="s">
        <v>818</v>
      </c>
      <c r="D178" s="52"/>
      <c r="E178" s="481" t="s">
        <v>1664</v>
      </c>
      <c r="F178" s="481" t="s">
        <v>9146</v>
      </c>
      <c r="G178" s="446" t="str">
        <f>VLOOKUP(E178,'Customer 360 Ind_Demographic'!$B:$P,4,FALSE)</f>
        <v>EMAIL_ID</v>
      </c>
      <c r="H178" s="52" t="s">
        <v>8678</v>
      </c>
      <c r="I178" s="446" t="str">
        <f>VLOOKUP(E178,'Customer 360 Ind_Demographic'!$B:$P,5,FALSE)</f>
        <v>Finacle/Vision</v>
      </c>
      <c r="J178" s="446" t="str">
        <f>VLOOKUP(E178,'Customer 360 Ind_Demographic'!$B:$P,12,FALSE)</f>
        <v>Batch</v>
      </c>
      <c r="K178" s="446" t="s">
        <v>1392</v>
      </c>
      <c r="L178" s="446" t="s">
        <v>8679</v>
      </c>
      <c r="M178" s="446" t="s">
        <v>8667</v>
      </c>
      <c r="N178" s="446"/>
      <c r="O178" s="446"/>
    </row>
    <row r="179" spans="1:15" ht="15" customHeight="1" x14ac:dyDescent="0.25">
      <c r="A179" s="57" t="s">
        <v>8677</v>
      </c>
      <c r="B179" s="571" t="s">
        <v>8664</v>
      </c>
      <c r="C179" s="57" t="s">
        <v>818</v>
      </c>
      <c r="D179" s="52"/>
      <c r="E179" s="533" t="s">
        <v>1759</v>
      </c>
      <c r="F179" s="481" t="s">
        <v>9146</v>
      </c>
      <c r="G179" s="446" t="str">
        <f>VLOOKUP(E179,'Customer 360 Ind_Demographic'!$B:$P,4,FALSE)</f>
        <v>CUST_COMU_ADDR1</v>
      </c>
      <c r="H179" s="52" t="s">
        <v>8678</v>
      </c>
      <c r="I179" s="446" t="str">
        <f>VLOOKUP(E179,'Customer 360 Ind_Demographic'!$B:$P,5,FALSE)</f>
        <v>Finacle/Vision</v>
      </c>
      <c r="J179" s="446" t="str">
        <f>VLOOKUP(E179,'Customer 360 Ind_Demographic'!$B:$P,12,FALSE)</f>
        <v>Batch</v>
      </c>
      <c r="K179" s="446" t="s">
        <v>1392</v>
      </c>
      <c r="L179" s="446" t="s">
        <v>8679</v>
      </c>
      <c r="M179" s="446" t="s">
        <v>8667</v>
      </c>
      <c r="N179" s="446"/>
      <c r="O179" s="446"/>
    </row>
    <row r="180" spans="1:15" ht="15" customHeight="1" x14ac:dyDescent="0.25">
      <c r="A180" s="57" t="s">
        <v>8677</v>
      </c>
      <c r="B180" s="571" t="s">
        <v>8664</v>
      </c>
      <c r="C180" s="57" t="s">
        <v>818</v>
      </c>
      <c r="D180" s="52"/>
      <c r="E180" s="533" t="s">
        <v>1760</v>
      </c>
      <c r="F180" s="481" t="s">
        <v>9146</v>
      </c>
      <c r="G180" s="446" t="str">
        <f>VLOOKUP(E180,'Customer 360 Ind_Demographic'!$B:$P,4,FALSE)</f>
        <v>CUST_COMU_ADDR2</v>
      </c>
      <c r="H180" s="52" t="s">
        <v>8678</v>
      </c>
      <c r="I180" s="446" t="str">
        <f>VLOOKUP(E180,'Customer 360 Ind_Demographic'!$B:$P,5,FALSE)</f>
        <v>Finacle/Vision</v>
      </c>
      <c r="J180" s="446" t="str">
        <f>VLOOKUP(E180,'Customer 360 Ind_Demographic'!$B:$P,12,FALSE)</f>
        <v>Batch</v>
      </c>
      <c r="K180" s="446" t="s">
        <v>1392</v>
      </c>
      <c r="L180" s="446" t="s">
        <v>8679</v>
      </c>
      <c r="M180" s="446" t="s">
        <v>8667</v>
      </c>
      <c r="N180" s="446"/>
      <c r="O180" s="446"/>
    </row>
    <row r="181" spans="1:15" ht="15" customHeight="1" x14ac:dyDescent="0.25">
      <c r="A181" s="57" t="s">
        <v>8677</v>
      </c>
      <c r="B181" s="571" t="s">
        <v>8664</v>
      </c>
      <c r="C181" s="57" t="s">
        <v>818</v>
      </c>
      <c r="D181" s="52"/>
      <c r="E181" s="533" t="s">
        <v>1761</v>
      </c>
      <c r="F181" s="481" t="s">
        <v>9146</v>
      </c>
      <c r="G181" s="446" t="str">
        <f>VLOOKUP(E181,'Customer 360 Ind_Demographic'!$B:$P,4,FALSE)</f>
        <v>CUST_COMU_PIN_CODE</v>
      </c>
      <c r="H181" s="52" t="s">
        <v>8678</v>
      </c>
      <c r="I181" s="446" t="str">
        <f>VLOOKUP(E181,'Customer 360 Ind_Demographic'!$B:$P,5,FALSE)</f>
        <v>Finacle/Vision</v>
      </c>
      <c r="J181" s="446" t="str">
        <f>VLOOKUP(E181,'Customer 360 Ind_Demographic'!$B:$P,12,FALSE)</f>
        <v>Batch</v>
      </c>
      <c r="K181" s="446" t="s">
        <v>1392</v>
      </c>
      <c r="L181" s="446" t="s">
        <v>8679</v>
      </c>
      <c r="M181" s="446" t="s">
        <v>8667</v>
      </c>
      <c r="N181" s="446"/>
      <c r="O181" s="446"/>
    </row>
    <row r="182" spans="1:15" ht="15" customHeight="1" x14ac:dyDescent="0.25">
      <c r="A182" s="57" t="s">
        <v>8677</v>
      </c>
      <c r="B182" s="571" t="s">
        <v>8664</v>
      </c>
      <c r="C182" s="57" t="s">
        <v>818</v>
      </c>
      <c r="D182" s="52"/>
      <c r="E182" s="481" t="s">
        <v>1489</v>
      </c>
      <c r="F182" s="481" t="s">
        <v>9146</v>
      </c>
      <c r="G182" s="446" t="str">
        <f>VLOOKUP(E182,'Customer 360 Ind_Demographic'!$B:$P,4,FALSE)</f>
        <v>CUST_COMU_CNTRY_CODE</v>
      </c>
      <c r="H182" s="52" t="s">
        <v>8678</v>
      </c>
      <c r="I182" s="446" t="str">
        <f>VLOOKUP(E182,'Customer 360 Ind_Demographic'!$B:$P,5,FALSE)</f>
        <v>Finacle/Vision</v>
      </c>
      <c r="J182" s="446" t="str">
        <f>VLOOKUP(E182,'Customer 360 Ind_Demographic'!$B:$P,12,FALSE)</f>
        <v>Batch</v>
      </c>
      <c r="K182" s="446" t="s">
        <v>1392</v>
      </c>
      <c r="L182" s="446" t="s">
        <v>8679</v>
      </c>
      <c r="M182" s="446" t="s">
        <v>8667</v>
      </c>
      <c r="N182" s="446"/>
      <c r="O182" s="446"/>
    </row>
    <row r="183" spans="1:15" ht="15" customHeight="1" x14ac:dyDescent="0.25">
      <c r="A183" s="57" t="s">
        <v>8677</v>
      </c>
      <c r="B183" s="571" t="s">
        <v>8664</v>
      </c>
      <c r="C183" s="57" t="s">
        <v>818</v>
      </c>
      <c r="D183" s="52"/>
      <c r="E183" s="481" t="s">
        <v>1763</v>
      </c>
      <c r="F183" s="481" t="s">
        <v>9146</v>
      </c>
      <c r="G183" s="446" t="str">
        <f>VLOOKUP(E183,'Customer 360 Ind_Demographic'!$B:$P,4,FALSE)</f>
        <v>CUST_COMU_state_CODE</v>
      </c>
      <c r="H183" s="52" t="s">
        <v>8678</v>
      </c>
      <c r="I183" s="446" t="str">
        <f>VLOOKUP(E183,'Customer 360 Ind_Demographic'!$B:$P,5,FALSE)</f>
        <v>Finacle/Vision</v>
      </c>
      <c r="J183" s="446" t="str">
        <f>VLOOKUP(E183,'Customer 360 Ind_Demographic'!$B:$P,12,FALSE)</f>
        <v>Batch</v>
      </c>
      <c r="K183" s="446" t="s">
        <v>1392</v>
      </c>
      <c r="L183" s="446" t="s">
        <v>8679</v>
      </c>
      <c r="M183" s="446" t="s">
        <v>8667</v>
      </c>
      <c r="N183" s="446"/>
      <c r="O183" s="446"/>
    </row>
    <row r="184" spans="1:15" ht="15" customHeight="1" x14ac:dyDescent="0.25">
      <c r="A184" s="57" t="s">
        <v>8677</v>
      </c>
      <c r="B184" s="571" t="s">
        <v>8664</v>
      </c>
      <c r="C184" s="57" t="s">
        <v>818</v>
      </c>
      <c r="D184" s="52"/>
      <c r="E184" s="481" t="s">
        <v>1766</v>
      </c>
      <c r="F184" s="481" t="s">
        <v>9146</v>
      </c>
      <c r="G184" s="446" t="str">
        <f>VLOOKUP(E184,'Customer 360 Ind_Demographic'!$B:$P,4,FALSE)</f>
        <v>CUST_COMU_city_CODE</v>
      </c>
      <c r="H184" s="52" t="s">
        <v>8678</v>
      </c>
      <c r="I184" s="446" t="str">
        <f>VLOOKUP(E184,'Customer 360 Ind_Demographic'!$B:$P,5,FALSE)</f>
        <v>Finacle/Vision</v>
      </c>
      <c r="J184" s="446" t="str">
        <f>VLOOKUP(E184,'Customer 360 Ind_Demographic'!$B:$P,12,FALSE)</f>
        <v>Batch</v>
      </c>
      <c r="K184" s="446" t="s">
        <v>1392</v>
      </c>
      <c r="L184" s="446" t="s">
        <v>8679</v>
      </c>
      <c r="M184" s="446" t="s">
        <v>8667</v>
      </c>
      <c r="N184" s="446"/>
      <c r="O184" s="446"/>
    </row>
    <row r="185" spans="1:15" ht="15" customHeight="1" x14ac:dyDescent="0.25">
      <c r="A185" s="57" t="s">
        <v>8677</v>
      </c>
      <c r="B185" s="571" t="s">
        <v>8664</v>
      </c>
      <c r="C185" s="57" t="s">
        <v>818</v>
      </c>
      <c r="D185" s="52"/>
      <c r="E185" s="533" t="s">
        <v>1769</v>
      </c>
      <c r="F185" s="481" t="s">
        <v>9154</v>
      </c>
      <c r="G185" s="446" t="str">
        <f>VLOOKUP(E185,'Customer 360 Ind_Demographic'!$B:$P,4,FALSE)</f>
        <v>FREE_TEXT_3</v>
      </c>
      <c r="H185" s="52" t="s">
        <v>8678</v>
      </c>
      <c r="I185" s="446" t="str">
        <f>VLOOKUP(E185,'Customer 360 Ind_Demographic'!$B:$P,5,FALSE)</f>
        <v>Finacle/Vision</v>
      </c>
      <c r="J185" s="446" t="str">
        <f>VLOOKUP(E185,'Customer 360 Ind_Demographic'!$B:$P,12,FALSE)</f>
        <v>Batch</v>
      </c>
      <c r="K185" s="446" t="s">
        <v>1392</v>
      </c>
      <c r="L185" s="446" t="s">
        <v>8679</v>
      </c>
      <c r="M185" s="446" t="s">
        <v>8667</v>
      </c>
      <c r="N185" s="446"/>
      <c r="O185" s="446"/>
    </row>
    <row r="186" spans="1:15" ht="15" customHeight="1" x14ac:dyDescent="0.25">
      <c r="A186" s="57" t="s">
        <v>8677</v>
      </c>
      <c r="B186" s="571" t="s">
        <v>8664</v>
      </c>
      <c r="C186" s="57" t="s">
        <v>818</v>
      </c>
      <c r="D186" s="52"/>
      <c r="E186" s="533" t="s">
        <v>1771</v>
      </c>
      <c r="F186" s="481" t="s">
        <v>9146</v>
      </c>
      <c r="G186" s="446" t="str">
        <f>VLOOKUP(E186,'Customer 360 Ind_Demographic'!$B:$P,4,FALSE)</f>
        <v>CUST_Perm_ADDR1</v>
      </c>
      <c r="H186" s="52" t="s">
        <v>8678</v>
      </c>
      <c r="I186" s="446" t="str">
        <f>VLOOKUP(E186,'Customer 360 Ind_Demographic'!$B:$P,5,FALSE)</f>
        <v>Finacle/Vision</v>
      </c>
      <c r="J186" s="446" t="str">
        <f>VLOOKUP(E186,'Customer 360 Ind_Demographic'!$B:$P,12,FALSE)</f>
        <v>Batch</v>
      </c>
      <c r="K186" s="446" t="s">
        <v>1392</v>
      </c>
      <c r="L186" s="446" t="s">
        <v>8679</v>
      </c>
      <c r="M186" s="446" t="s">
        <v>8667</v>
      </c>
      <c r="N186" s="446"/>
      <c r="O186" s="446"/>
    </row>
    <row r="187" spans="1:15" ht="15" customHeight="1" x14ac:dyDescent="0.25">
      <c r="A187" s="57" t="s">
        <v>8677</v>
      </c>
      <c r="B187" s="571" t="s">
        <v>8664</v>
      </c>
      <c r="C187" s="57" t="s">
        <v>818</v>
      </c>
      <c r="D187" s="52"/>
      <c r="E187" s="533" t="s">
        <v>1773</v>
      </c>
      <c r="F187" s="481" t="s">
        <v>9146</v>
      </c>
      <c r="G187" s="446" t="str">
        <f>VLOOKUP(E187,'Customer 360 Ind_Demographic'!$B:$P,4,FALSE)</f>
        <v>CUST_Perm_ADDR2</v>
      </c>
      <c r="H187" s="52" t="s">
        <v>8678</v>
      </c>
      <c r="I187" s="446" t="str">
        <f>VLOOKUP(E187,'Customer 360 Ind_Demographic'!$B:$P,5,FALSE)</f>
        <v>Finacle/Vision</v>
      </c>
      <c r="J187" s="446" t="str">
        <f>VLOOKUP(E187,'Customer 360 Ind_Demographic'!$B:$P,12,FALSE)</f>
        <v>Batch</v>
      </c>
      <c r="K187" s="446" t="s">
        <v>1392</v>
      </c>
      <c r="L187" s="446" t="s">
        <v>8679</v>
      </c>
      <c r="M187" s="446" t="s">
        <v>8667</v>
      </c>
      <c r="N187" s="446"/>
      <c r="O187" s="446"/>
    </row>
    <row r="188" spans="1:15" ht="15" customHeight="1" x14ac:dyDescent="0.25">
      <c r="A188" s="57" t="s">
        <v>8677</v>
      </c>
      <c r="B188" s="571" t="s">
        <v>8664</v>
      </c>
      <c r="C188" s="57" t="s">
        <v>818</v>
      </c>
      <c r="D188" s="52"/>
      <c r="E188" s="533" t="s">
        <v>1775</v>
      </c>
      <c r="F188" s="481" t="s">
        <v>9146</v>
      </c>
      <c r="G188" s="446" t="str">
        <f>VLOOKUP(E188,'Customer 360 Ind_Demographic'!$B:$P,4,FALSE)</f>
        <v>CUST_perm_PIN_CODE</v>
      </c>
      <c r="H188" s="52" t="s">
        <v>8678</v>
      </c>
      <c r="I188" s="446" t="str">
        <f>VLOOKUP(E188,'Customer 360 Ind_Demographic'!$B:$P,5,FALSE)</f>
        <v>Finacle/Vision</v>
      </c>
      <c r="J188" s="446" t="str">
        <f>VLOOKUP(E188,'Customer 360 Ind_Demographic'!$B:$P,12,FALSE)</f>
        <v>Batch</v>
      </c>
      <c r="K188" s="446" t="s">
        <v>1392</v>
      </c>
      <c r="L188" s="446" t="s">
        <v>8679</v>
      </c>
      <c r="M188" s="446" t="s">
        <v>8667</v>
      </c>
      <c r="N188" s="446"/>
      <c r="O188" s="446"/>
    </row>
    <row r="189" spans="1:15" ht="15" customHeight="1" x14ac:dyDescent="0.25">
      <c r="A189" s="57" t="s">
        <v>8677</v>
      </c>
      <c r="B189" s="571" t="s">
        <v>8664</v>
      </c>
      <c r="C189" s="57" t="s">
        <v>818</v>
      </c>
      <c r="D189" s="52"/>
      <c r="E189" s="533" t="s">
        <v>1777</v>
      </c>
      <c r="F189" s="481" t="s">
        <v>9146</v>
      </c>
      <c r="G189" s="446" t="str">
        <f>VLOOKUP(E189,'Customer 360 Ind_Demographic'!$B:$P,4,FALSE)</f>
        <v>Cust_pager_No</v>
      </c>
      <c r="H189" s="52" t="s">
        <v>8678</v>
      </c>
      <c r="I189" s="446" t="str">
        <f>VLOOKUP(E189,'Customer 360 Ind_Demographic'!$B:$P,5,FALSE)</f>
        <v>Finacle/Vision</v>
      </c>
      <c r="J189" s="446" t="str">
        <f>VLOOKUP(E189,'Customer 360 Ind_Demographic'!$B:$P,12,FALSE)</f>
        <v>Batch</v>
      </c>
      <c r="K189" s="446" t="s">
        <v>1392</v>
      </c>
      <c r="L189" s="446" t="s">
        <v>8679</v>
      </c>
      <c r="M189" s="446" t="s">
        <v>8667</v>
      </c>
      <c r="N189" s="446"/>
      <c r="O189" s="446"/>
    </row>
    <row r="190" spans="1:15" ht="15" customHeight="1" x14ac:dyDescent="0.25">
      <c r="A190" s="57" t="s">
        <v>8677</v>
      </c>
      <c r="B190" s="571" t="s">
        <v>8664</v>
      </c>
      <c r="C190" s="57" t="s">
        <v>818</v>
      </c>
      <c r="D190" s="52"/>
      <c r="E190" s="533" t="s">
        <v>1779</v>
      </c>
      <c r="F190" s="481" t="s">
        <v>9146</v>
      </c>
      <c r="G190" s="446" t="str">
        <f>VLOOKUP(E190,'Customer 360 Ind_Demographic'!$B:$P,4,FALSE)</f>
        <v>CUST_PERM_EMAIL_ID</v>
      </c>
      <c r="H190" s="52" t="s">
        <v>8678</v>
      </c>
      <c r="I190" s="446" t="str">
        <f>VLOOKUP(E190,'Customer 360 Ind_Demographic'!$B:$P,5,FALSE)</f>
        <v>Finacle/Vision</v>
      </c>
      <c r="J190" s="446" t="str">
        <f>VLOOKUP(E190,'Customer 360 Ind_Demographic'!$B:$P,12,FALSE)</f>
        <v>Batch</v>
      </c>
      <c r="K190" s="446" t="s">
        <v>1392</v>
      </c>
      <c r="L190" s="446" t="s">
        <v>8679</v>
      </c>
      <c r="M190" s="446" t="s">
        <v>8667</v>
      </c>
      <c r="N190" s="446"/>
      <c r="O190" s="446"/>
    </row>
    <row r="191" spans="1:15" ht="15" customHeight="1" x14ac:dyDescent="0.25">
      <c r="A191" s="57" t="s">
        <v>8677</v>
      </c>
      <c r="B191" s="571" t="s">
        <v>8664</v>
      </c>
      <c r="C191" s="57" t="s">
        <v>818</v>
      </c>
      <c r="D191" s="52"/>
      <c r="E191" s="481" t="s">
        <v>1780</v>
      </c>
      <c r="F191" s="481" t="s">
        <v>9146</v>
      </c>
      <c r="G191" s="446" t="str">
        <f>VLOOKUP(E191,'Customer 360 Ind_Demographic'!$B:$P,4,FALSE)</f>
        <v>CUST_perm_CNTRY_CODE</v>
      </c>
      <c r="H191" s="52" t="s">
        <v>8678</v>
      </c>
      <c r="I191" s="446" t="str">
        <f>VLOOKUP(E191,'Customer 360 Ind_Demographic'!$B:$P,5,FALSE)</f>
        <v>Finacle/Vision</v>
      </c>
      <c r="J191" s="446" t="str">
        <f>VLOOKUP(E191,'Customer 360 Ind_Demographic'!$B:$P,12,FALSE)</f>
        <v>Batch</v>
      </c>
      <c r="K191" s="446" t="s">
        <v>1392</v>
      </c>
      <c r="L191" s="446" t="s">
        <v>8679</v>
      </c>
      <c r="M191" s="446" t="s">
        <v>8667</v>
      </c>
      <c r="N191" s="446"/>
      <c r="O191" s="446"/>
    </row>
    <row r="192" spans="1:15" ht="15" customHeight="1" x14ac:dyDescent="0.25">
      <c r="A192" s="57" t="s">
        <v>8677</v>
      </c>
      <c r="B192" s="571" t="s">
        <v>8664</v>
      </c>
      <c r="C192" s="57" t="s">
        <v>818</v>
      </c>
      <c r="D192" s="52"/>
      <c r="E192" s="481" t="s">
        <v>1782</v>
      </c>
      <c r="F192" s="481" t="s">
        <v>9146</v>
      </c>
      <c r="G192" s="446" t="str">
        <f>VLOOKUP(E192,'Customer 360 Ind_Demographic'!$B:$P,4,FALSE)</f>
        <v>CUST_perm_city_CODE</v>
      </c>
      <c r="H192" s="52" t="s">
        <v>8678</v>
      </c>
      <c r="I192" s="446" t="str">
        <f>VLOOKUP(E192,'Customer 360 Ind_Demographic'!$B:$P,5,FALSE)</f>
        <v>Finacle/Vision</v>
      </c>
      <c r="J192" s="446" t="str">
        <f>VLOOKUP(E192,'Customer 360 Ind_Demographic'!$B:$P,12,FALSE)</f>
        <v>Batch</v>
      </c>
      <c r="K192" s="446" t="s">
        <v>1392</v>
      </c>
      <c r="L192" s="446" t="s">
        <v>8679</v>
      </c>
      <c r="M192" s="446" t="s">
        <v>8667</v>
      </c>
      <c r="N192" s="446"/>
      <c r="O192" s="446"/>
    </row>
    <row r="193" spans="1:15" ht="15" customHeight="1" x14ac:dyDescent="0.25">
      <c r="A193" s="57" t="s">
        <v>8677</v>
      </c>
      <c r="B193" s="571" t="s">
        <v>8664</v>
      </c>
      <c r="C193" s="57" t="s">
        <v>818</v>
      </c>
      <c r="D193" s="52"/>
      <c r="E193" s="481" t="s">
        <v>1784</v>
      </c>
      <c r="F193" s="481" t="s">
        <v>9146</v>
      </c>
      <c r="G193" s="446" t="str">
        <f>VLOOKUP(E193,'Customer 360 Ind_Demographic'!$B:$P,4,FALSE)</f>
        <v>CUST_perm_state_CODE</v>
      </c>
      <c r="H193" s="52" t="s">
        <v>8678</v>
      </c>
      <c r="I193" s="446" t="str">
        <f>VLOOKUP(E193,'Customer 360 Ind_Demographic'!$B:$P,5,FALSE)</f>
        <v>Finacle/Vision</v>
      </c>
      <c r="J193" s="446" t="str">
        <f>VLOOKUP(E193,'Customer 360 Ind_Demographic'!$B:$P,12,FALSE)</f>
        <v>Batch</v>
      </c>
      <c r="K193" s="446" t="s">
        <v>1392</v>
      </c>
      <c r="L193" s="446" t="s">
        <v>8679</v>
      </c>
      <c r="M193" s="446" t="s">
        <v>8667</v>
      </c>
      <c r="N193" s="446"/>
      <c r="O193" s="446"/>
    </row>
    <row r="194" spans="1:15" ht="15" customHeight="1" x14ac:dyDescent="0.25">
      <c r="A194" s="57" t="s">
        <v>8677</v>
      </c>
      <c r="B194" s="571" t="s">
        <v>8664</v>
      </c>
      <c r="C194" s="57" t="s">
        <v>818</v>
      </c>
      <c r="D194" s="52"/>
      <c r="E194" s="533" t="s">
        <v>1786</v>
      </c>
      <c r="F194" s="481" t="s">
        <v>9146</v>
      </c>
      <c r="G194" s="446" t="str">
        <f>VLOOKUP(E194,'Customer 360 Ind_Demographic'!$B:$P,4,FALSE)</f>
        <v>CUST_perm_PIN_CODE</v>
      </c>
      <c r="H194" s="52" t="s">
        <v>8678</v>
      </c>
      <c r="I194" s="446" t="str">
        <f>VLOOKUP(E194,'Customer 360 Ind_Demographic'!$B:$P,5,FALSE)</f>
        <v>Finacle/Vision</v>
      </c>
      <c r="J194" s="446" t="str">
        <f>VLOOKUP(E194,'Customer 360 Ind_Demographic'!$B:$P,12,FALSE)</f>
        <v>Batch</v>
      </c>
      <c r="K194" s="446" t="s">
        <v>1392</v>
      </c>
      <c r="L194" s="446" t="s">
        <v>8679</v>
      </c>
      <c r="M194" s="446" t="s">
        <v>8667</v>
      </c>
      <c r="N194" s="446"/>
      <c r="O194" s="446"/>
    </row>
    <row r="195" spans="1:15" ht="15" customHeight="1" x14ac:dyDescent="0.25">
      <c r="A195" s="57" t="s">
        <v>8677</v>
      </c>
      <c r="B195" s="571" t="s">
        <v>8664</v>
      </c>
      <c r="C195" s="57" t="s">
        <v>818</v>
      </c>
      <c r="D195" s="52"/>
      <c r="E195" s="533" t="s">
        <v>1788</v>
      </c>
      <c r="F195" s="481" t="s">
        <v>1592</v>
      </c>
      <c r="G195" s="446" t="str">
        <f>VLOOKUP(E195,'Customer 360 Ind_Demographic'!$B:$P,4,FALSE)</f>
        <v>Editable</v>
      </c>
      <c r="H195" s="52" t="s">
        <v>8678</v>
      </c>
      <c r="I195" s="446" t="str">
        <f>VLOOKUP(E195,'Customer 360 Ind_Demographic'!$B:$P,5,FALSE)</f>
        <v>CRM</v>
      </c>
      <c r="J195" s="446" t="str">
        <f>VLOOKUP(E195,'Customer 360 Ind_Demographic'!$B:$P,12,FALSE)</f>
        <v>Manual</v>
      </c>
      <c r="K195" s="446" t="s">
        <v>1392</v>
      </c>
      <c r="L195" s="446" t="s">
        <v>8679</v>
      </c>
      <c r="M195" s="446" t="s">
        <v>1734</v>
      </c>
      <c r="N195" s="446"/>
      <c r="O195" s="446"/>
    </row>
    <row r="196" spans="1:15" ht="15" customHeight="1" x14ac:dyDescent="0.25">
      <c r="A196" s="57" t="s">
        <v>8677</v>
      </c>
      <c r="B196" s="571" t="s">
        <v>8664</v>
      </c>
      <c r="C196" s="57" t="s">
        <v>818</v>
      </c>
      <c r="D196" s="52"/>
      <c r="E196" s="533" t="s">
        <v>1790</v>
      </c>
      <c r="F196" s="481" t="s">
        <v>1592</v>
      </c>
      <c r="G196" s="446" t="str">
        <f>VLOOKUP(E196,'Customer 360 Ind_Demographic'!$B:$P,4,FALSE)</f>
        <v>Editable</v>
      </c>
      <c r="H196" s="52" t="s">
        <v>8678</v>
      </c>
      <c r="I196" s="446" t="str">
        <f>VLOOKUP(E196,'Customer 360 Ind_Demographic'!$B:$P,5,FALSE)</f>
        <v>CRM</v>
      </c>
      <c r="J196" s="446" t="str">
        <f>VLOOKUP(E196,'Customer 360 Ind_Demographic'!$B:$P,12,FALSE)</f>
        <v>Manual</v>
      </c>
      <c r="K196" s="446" t="s">
        <v>1392</v>
      </c>
      <c r="L196" s="446" t="s">
        <v>8679</v>
      </c>
      <c r="M196" s="446" t="s">
        <v>1734</v>
      </c>
      <c r="N196" s="446"/>
      <c r="O196" s="446"/>
    </row>
    <row r="197" spans="1:15" ht="15" customHeight="1" x14ac:dyDescent="0.25">
      <c r="A197" s="57" t="s">
        <v>8677</v>
      </c>
      <c r="B197" s="571" t="s">
        <v>8664</v>
      </c>
      <c r="C197" s="57" t="s">
        <v>818</v>
      </c>
      <c r="D197" s="52"/>
      <c r="E197" s="533" t="s">
        <v>1792</v>
      </c>
      <c r="F197" s="481" t="s">
        <v>1592</v>
      </c>
      <c r="G197" s="446" t="str">
        <f>VLOOKUP(E197,'Customer 360 Ind_Demographic'!$B:$P,4,FALSE)</f>
        <v>Editable</v>
      </c>
      <c r="H197" s="52" t="s">
        <v>8678</v>
      </c>
      <c r="I197" s="446" t="str">
        <f>VLOOKUP(E197,'Customer 360 Ind_Demographic'!$B:$P,5,FALSE)</f>
        <v>CRM</v>
      </c>
      <c r="J197" s="446" t="str">
        <f>VLOOKUP(E197,'Customer 360 Ind_Demographic'!$B:$P,12,FALSE)</f>
        <v>Manual</v>
      </c>
      <c r="K197" s="446" t="s">
        <v>1392</v>
      </c>
      <c r="L197" s="446" t="s">
        <v>8679</v>
      </c>
      <c r="M197" s="446" t="s">
        <v>1734</v>
      </c>
      <c r="N197" s="446"/>
      <c r="O197" s="446"/>
    </row>
    <row r="198" spans="1:15" ht="15" customHeight="1" x14ac:dyDescent="0.25">
      <c r="A198" s="57" t="s">
        <v>8677</v>
      </c>
      <c r="B198" s="571" t="s">
        <v>8664</v>
      </c>
      <c r="C198" s="57" t="s">
        <v>818</v>
      </c>
      <c r="D198" s="52"/>
      <c r="E198" s="481" t="s">
        <v>1794</v>
      </c>
      <c r="F198" s="481" t="s">
        <v>1592</v>
      </c>
      <c r="G198" s="446" t="str">
        <f>VLOOKUP(E198,'Customer 360 Ind_Demographic'!$B:$P,4,FALSE)</f>
        <v>Editable</v>
      </c>
      <c r="H198" s="52" t="s">
        <v>8678</v>
      </c>
      <c r="I198" s="446" t="str">
        <f>VLOOKUP(E198,'Customer 360 Ind_Demographic'!$B:$P,5,FALSE)</f>
        <v>CRM</v>
      </c>
      <c r="J198" s="446" t="str">
        <f>VLOOKUP(E198,'Customer 360 Ind_Demographic'!$B:$P,12,FALSE)</f>
        <v>Manual</v>
      </c>
      <c r="K198" s="446" t="s">
        <v>1392</v>
      </c>
      <c r="L198" s="446" t="s">
        <v>8679</v>
      </c>
      <c r="M198" s="446" t="s">
        <v>1734</v>
      </c>
      <c r="N198" s="446"/>
      <c r="O198" s="446"/>
    </row>
    <row r="199" spans="1:15" ht="15" customHeight="1" x14ac:dyDescent="0.25">
      <c r="A199" s="57" t="s">
        <v>8677</v>
      </c>
      <c r="B199" s="571" t="s">
        <v>8664</v>
      </c>
      <c r="C199" s="57" t="s">
        <v>818</v>
      </c>
      <c r="D199" s="52"/>
      <c r="E199" s="481" t="s">
        <v>1510</v>
      </c>
      <c r="F199" s="481" t="s">
        <v>9146</v>
      </c>
      <c r="G199" s="446" t="str">
        <f>VLOOKUP(E199,'Customer 360 Ind_Demographic'!$B:$P,4,FALSE)</f>
        <v>CUST_EMP_ADDR1</v>
      </c>
      <c r="H199" s="52" t="s">
        <v>8678</v>
      </c>
      <c r="I199" s="446" t="str">
        <f>VLOOKUP(E199,'Customer 360 Ind_Demographic'!$B:$P,5,FALSE)</f>
        <v>Finacle/Vision</v>
      </c>
      <c r="J199" s="446" t="str">
        <f>VLOOKUP(E199,'Customer 360 Ind_Demographic'!$B:$P,12,FALSE)</f>
        <v>Batch</v>
      </c>
      <c r="K199" s="446" t="s">
        <v>1392</v>
      </c>
      <c r="L199" s="446" t="s">
        <v>8679</v>
      </c>
      <c r="M199" s="446" t="s">
        <v>8667</v>
      </c>
      <c r="N199" s="446"/>
      <c r="O199" s="446"/>
    </row>
    <row r="200" spans="1:15" ht="15" customHeight="1" x14ac:dyDescent="0.25">
      <c r="A200" s="57" t="s">
        <v>8677</v>
      </c>
      <c r="B200" s="571" t="s">
        <v>8664</v>
      </c>
      <c r="C200" s="57" t="s">
        <v>818</v>
      </c>
      <c r="D200" s="52"/>
      <c r="E200" s="481" t="s">
        <v>1513</v>
      </c>
      <c r="F200" s="481" t="s">
        <v>9146</v>
      </c>
      <c r="G200" s="446" t="str">
        <f>VLOOKUP(E200,'Customer 360 Ind_Demographic'!$B:$P,4,FALSE)</f>
        <v>CUST_EMP_ADDR2</v>
      </c>
      <c r="H200" s="52" t="s">
        <v>8678</v>
      </c>
      <c r="I200" s="446" t="str">
        <f>VLOOKUP(E200,'Customer 360 Ind_Demographic'!$B:$P,5,FALSE)</f>
        <v>Finacle/Vision</v>
      </c>
      <c r="J200" s="446" t="str">
        <f>VLOOKUP(E200,'Customer 360 Ind_Demographic'!$B:$P,12,FALSE)</f>
        <v>Batch</v>
      </c>
      <c r="K200" s="446" t="s">
        <v>1392</v>
      </c>
      <c r="L200" s="446" t="s">
        <v>8679</v>
      </c>
      <c r="M200" s="446" t="s">
        <v>8667</v>
      </c>
      <c r="N200" s="446"/>
      <c r="O200" s="446"/>
    </row>
    <row r="201" spans="1:15" ht="15" customHeight="1" x14ac:dyDescent="0.25">
      <c r="A201" s="57" t="s">
        <v>8677</v>
      </c>
      <c r="B201" s="571" t="s">
        <v>8664</v>
      </c>
      <c r="C201" s="57" t="s">
        <v>818</v>
      </c>
      <c r="D201" s="52"/>
      <c r="E201" s="481" t="s">
        <v>1797</v>
      </c>
      <c r="F201" s="481" t="s">
        <v>9146</v>
      </c>
      <c r="G201" s="446" t="str">
        <f>VLOOKUP(E201,'Customer 360 Ind_Demographic'!$B:$P,4,FALSE)</f>
        <v>CUST_EMP_CITY_CODE</v>
      </c>
      <c r="H201" s="52" t="s">
        <v>8678</v>
      </c>
      <c r="I201" s="446" t="str">
        <f>VLOOKUP(E201,'Customer 360 Ind_Demographic'!$B:$P,5,FALSE)</f>
        <v>Finacle/Vision</v>
      </c>
      <c r="J201" s="446" t="str">
        <f>VLOOKUP(E201,'Customer 360 Ind_Demographic'!$B:$P,12,FALSE)</f>
        <v>Batch</v>
      </c>
      <c r="K201" s="446" t="s">
        <v>1392</v>
      </c>
      <c r="L201" s="446" t="s">
        <v>8679</v>
      </c>
      <c r="M201" s="446" t="s">
        <v>8667</v>
      </c>
      <c r="N201" s="446"/>
      <c r="O201" s="446"/>
    </row>
    <row r="202" spans="1:15" ht="15" customHeight="1" x14ac:dyDescent="0.25">
      <c r="A202" s="57" t="s">
        <v>8677</v>
      </c>
      <c r="B202" s="571" t="s">
        <v>8664</v>
      </c>
      <c r="C202" s="57" t="s">
        <v>818</v>
      </c>
      <c r="D202" s="52"/>
      <c r="E202" s="481" t="s">
        <v>1799</v>
      </c>
      <c r="F202" s="481" t="s">
        <v>9146</v>
      </c>
      <c r="G202" s="446" t="str">
        <f>VLOOKUP(E202,'Customer 360 Ind_Demographic'!$B:$P,4,FALSE)</f>
        <v>CUST_EMP_STATE_CODE</v>
      </c>
      <c r="H202" s="52" t="s">
        <v>8678</v>
      </c>
      <c r="I202" s="446" t="str">
        <f>VLOOKUP(E202,'Customer 360 Ind_Demographic'!$B:$P,5,FALSE)</f>
        <v>Finacle/Vision</v>
      </c>
      <c r="J202" s="446" t="str">
        <f>VLOOKUP(E202,'Customer 360 Ind_Demographic'!$B:$P,12,FALSE)</f>
        <v>Batch</v>
      </c>
      <c r="K202" s="446" t="s">
        <v>1392</v>
      </c>
      <c r="L202" s="446" t="s">
        <v>8679</v>
      </c>
      <c r="M202" s="446" t="s">
        <v>8667</v>
      </c>
      <c r="N202" s="446"/>
      <c r="O202" s="446"/>
    </row>
    <row r="203" spans="1:15" ht="15" customHeight="1" x14ac:dyDescent="0.25">
      <c r="A203" s="57" t="s">
        <v>8677</v>
      </c>
      <c r="B203" s="571" t="s">
        <v>8664</v>
      </c>
      <c r="C203" s="57" t="s">
        <v>818</v>
      </c>
      <c r="D203" s="52"/>
      <c r="E203" s="481" t="s">
        <v>1801</v>
      </c>
      <c r="F203" s="481" t="s">
        <v>9146</v>
      </c>
      <c r="G203" s="446" t="str">
        <f>VLOOKUP(E203,'Customer 360 Ind_Demographic'!$B:$P,4,FALSE)</f>
        <v>CUST_EMP_PIN_CODE</v>
      </c>
      <c r="H203" s="52" t="s">
        <v>8678</v>
      </c>
      <c r="I203" s="446" t="str">
        <f>VLOOKUP(E203,'Customer 360 Ind_Demographic'!$B:$P,5,FALSE)</f>
        <v>Finacle/Vision</v>
      </c>
      <c r="J203" s="446" t="str">
        <f>VLOOKUP(E203,'Customer 360 Ind_Demographic'!$B:$P,12,FALSE)</f>
        <v>Batch</v>
      </c>
      <c r="K203" s="446" t="s">
        <v>1392</v>
      </c>
      <c r="L203" s="446" t="s">
        <v>8679</v>
      </c>
      <c r="M203" s="446" t="s">
        <v>8667</v>
      </c>
      <c r="N203" s="446"/>
      <c r="O203" s="446"/>
    </row>
    <row r="204" spans="1:15" ht="15" customHeight="1" x14ac:dyDescent="0.25">
      <c r="A204" s="57" t="s">
        <v>8677</v>
      </c>
      <c r="B204" s="571" t="s">
        <v>8664</v>
      </c>
      <c r="C204" s="57" t="s">
        <v>818</v>
      </c>
      <c r="D204" s="52"/>
      <c r="E204" s="481" t="s">
        <v>1803</v>
      </c>
      <c r="F204" s="481" t="s">
        <v>9146</v>
      </c>
      <c r="G204" s="446" t="str">
        <f>VLOOKUP(E204,'Customer 360 Ind_Demographic'!$B:$P,4,FALSE)</f>
        <v>CUST_EMP_CNTRY_CODE</v>
      </c>
      <c r="H204" s="52" t="s">
        <v>8678</v>
      </c>
      <c r="I204" s="446" t="str">
        <f>VLOOKUP(E204,'Customer 360 Ind_Demographic'!$B:$P,5,FALSE)</f>
        <v>Finacle/Vision</v>
      </c>
      <c r="J204" s="446" t="str">
        <f>VLOOKUP(E204,'Customer 360 Ind_Demographic'!$B:$P,12,FALSE)</f>
        <v>Batch</v>
      </c>
      <c r="K204" s="446" t="s">
        <v>1392</v>
      </c>
      <c r="L204" s="446" t="s">
        <v>8679</v>
      </c>
      <c r="M204" s="446" t="s">
        <v>8667</v>
      </c>
      <c r="N204" s="446"/>
      <c r="O204" s="446"/>
    </row>
    <row r="205" spans="1:15" ht="15" customHeight="1" x14ac:dyDescent="0.25">
      <c r="A205" s="57" t="s">
        <v>8677</v>
      </c>
      <c r="B205" s="571" t="s">
        <v>8664</v>
      </c>
      <c r="C205" s="57" t="s">
        <v>818</v>
      </c>
      <c r="D205" s="52"/>
      <c r="E205" s="533" t="s">
        <v>1805</v>
      </c>
      <c r="F205" s="481" t="s">
        <v>9146</v>
      </c>
      <c r="G205" s="446" t="str">
        <f>VLOOKUP(E205,'Customer 360 Ind_Demographic'!$B:$P,4,FALSE)</f>
        <v>CUST_EMP_PHONE_NUM_1</v>
      </c>
      <c r="H205" s="52" t="s">
        <v>8678</v>
      </c>
      <c r="I205" s="446" t="str">
        <f>VLOOKUP(E205,'Customer 360 Ind_Demographic'!$B:$P,5,FALSE)</f>
        <v>Finacle/Vision</v>
      </c>
      <c r="J205" s="446" t="str">
        <f>VLOOKUP(E205,'Customer 360 Ind_Demographic'!$B:$P,12,FALSE)</f>
        <v>Batch</v>
      </c>
      <c r="K205" s="446" t="s">
        <v>1392</v>
      </c>
      <c r="L205" s="446" t="s">
        <v>8679</v>
      </c>
      <c r="M205" s="446" t="s">
        <v>8667</v>
      </c>
      <c r="N205" s="446"/>
      <c r="O205" s="446"/>
    </row>
    <row r="206" spans="1:15" ht="15" customHeight="1" x14ac:dyDescent="0.25">
      <c r="A206" s="57" t="s">
        <v>8677</v>
      </c>
      <c r="B206" s="571" t="s">
        <v>8664</v>
      </c>
      <c r="C206" s="57" t="s">
        <v>818</v>
      </c>
      <c r="D206" s="52"/>
      <c r="E206" s="533" t="s">
        <v>1807</v>
      </c>
      <c r="F206" s="481" t="s">
        <v>9146</v>
      </c>
      <c r="G206" s="446" t="str">
        <f>VLOOKUP(E206,'Customer 360 Ind_Demographic'!$B:$P,4,FALSE)</f>
        <v>CUST_EMP_PHONE_NUM_2</v>
      </c>
      <c r="H206" s="52" t="s">
        <v>8678</v>
      </c>
      <c r="I206" s="446" t="str">
        <f>VLOOKUP(E206,'Customer 360 Ind_Demographic'!$B:$P,5,FALSE)</f>
        <v>Finacle/Vision</v>
      </c>
      <c r="J206" s="446" t="str">
        <f>VLOOKUP(E206,'Customer 360 Ind_Demographic'!$B:$P,12,FALSE)</f>
        <v>Batch</v>
      </c>
      <c r="K206" s="446" t="s">
        <v>1392</v>
      </c>
      <c r="L206" s="446" t="s">
        <v>8679</v>
      </c>
      <c r="M206" s="446" t="s">
        <v>8667</v>
      </c>
      <c r="N206" s="446"/>
      <c r="O206" s="446"/>
    </row>
    <row r="207" spans="1:15" ht="15" customHeight="1" x14ac:dyDescent="0.25">
      <c r="A207" s="57" t="s">
        <v>8677</v>
      </c>
      <c r="B207" s="571" t="s">
        <v>8664</v>
      </c>
      <c r="C207" s="57" t="s">
        <v>818</v>
      </c>
      <c r="D207" s="52"/>
      <c r="E207" s="533" t="s">
        <v>1809</v>
      </c>
      <c r="F207" s="481" t="s">
        <v>9146</v>
      </c>
      <c r="G207" s="446" t="str">
        <f>VLOOKUP(E207,'Customer 360 Ind_Demographic'!$B:$P,4,FALSE)</f>
        <v>CUST_EMP_TELEX_NUM</v>
      </c>
      <c r="H207" s="52" t="s">
        <v>8678</v>
      </c>
      <c r="I207" s="446" t="str">
        <f>VLOOKUP(E207,'Customer 360 Ind_Demographic'!$B:$P,5,FALSE)</f>
        <v>Finacle/Vision</v>
      </c>
      <c r="J207" s="446" t="str">
        <f>VLOOKUP(E207,'Customer 360 Ind_Demographic'!$B:$P,12,FALSE)</f>
        <v>Batch</v>
      </c>
      <c r="K207" s="446" t="s">
        <v>1392</v>
      </c>
      <c r="L207" s="446" t="s">
        <v>8679</v>
      </c>
      <c r="M207" s="446" t="s">
        <v>8667</v>
      </c>
      <c r="N207" s="446"/>
      <c r="O207" s="446"/>
    </row>
    <row r="208" spans="1:15" ht="15" customHeight="1" x14ac:dyDescent="0.25">
      <c r="A208" s="57" t="s">
        <v>8677</v>
      </c>
      <c r="B208" s="571" t="s">
        <v>8664</v>
      </c>
      <c r="C208" s="57" t="s">
        <v>818</v>
      </c>
      <c r="D208" s="52"/>
      <c r="E208" s="533" t="s">
        <v>1811</v>
      </c>
      <c r="F208" s="481" t="s">
        <v>9146</v>
      </c>
      <c r="G208" s="446" t="str">
        <f>VLOOKUP(E208,'Customer 360 Ind_Demographic'!$B:$P,4,FALSE)</f>
        <v>CUST_EMP_EMAIL_ID</v>
      </c>
      <c r="H208" s="52" t="s">
        <v>8678</v>
      </c>
      <c r="I208" s="446" t="str">
        <f>VLOOKUP(E208,'Customer 360 Ind_Demographic'!$B:$P,5,FALSE)</f>
        <v>Finacle/Vision</v>
      </c>
      <c r="J208" s="446" t="str">
        <f>VLOOKUP(E208,'Customer 360 Ind_Demographic'!$B:$P,12,FALSE)</f>
        <v>Batch</v>
      </c>
      <c r="K208" s="446" t="s">
        <v>1392</v>
      </c>
      <c r="L208" s="446" t="s">
        <v>8679</v>
      </c>
      <c r="M208" s="446" t="s">
        <v>8667</v>
      </c>
      <c r="N208" s="446"/>
      <c r="O208" s="446"/>
    </row>
    <row r="209" spans="1:15" ht="15" customHeight="1" x14ac:dyDescent="0.25">
      <c r="A209" s="57" t="s">
        <v>8677</v>
      </c>
      <c r="B209" s="571" t="s">
        <v>8664</v>
      </c>
      <c r="C209" s="57" t="s">
        <v>818</v>
      </c>
      <c r="D209" s="52"/>
      <c r="E209" s="481" t="s">
        <v>1813</v>
      </c>
      <c r="F209" s="481" t="s">
        <v>1592</v>
      </c>
      <c r="G209" s="446" t="str">
        <f>VLOOKUP(E209,'Customer 360 Ind_Demographic'!$B:$P,4,FALSE)</f>
        <v>Editable</v>
      </c>
      <c r="H209" s="52" t="s">
        <v>8678</v>
      </c>
      <c r="I209" s="446" t="str">
        <f>VLOOKUP(E209,'Customer 360 Ind_Demographic'!$B:$P,5,FALSE)</f>
        <v>CRM</v>
      </c>
      <c r="J209" s="446" t="str">
        <f>VLOOKUP(E209,'Customer 360 Ind_Demographic'!$B:$P,12,FALSE)</f>
        <v>Manual</v>
      </c>
      <c r="K209" s="446" t="s">
        <v>1392</v>
      </c>
      <c r="L209" s="446" t="s">
        <v>8679</v>
      </c>
      <c r="M209" s="446" t="s">
        <v>1734</v>
      </c>
      <c r="N209" s="446"/>
      <c r="O209" s="446"/>
    </row>
    <row r="210" spans="1:15" ht="15" customHeight="1" x14ac:dyDescent="0.25">
      <c r="A210" s="57" t="s">
        <v>8677</v>
      </c>
      <c r="B210" s="571" t="s">
        <v>8664</v>
      </c>
      <c r="C210" s="57" t="s">
        <v>818</v>
      </c>
      <c r="D210" s="52"/>
      <c r="E210" s="533" t="s">
        <v>1814</v>
      </c>
      <c r="F210" s="481" t="s">
        <v>9146</v>
      </c>
      <c r="G210" s="446" t="str">
        <f>VLOOKUP(E210,'Customer 360 Ind_Demographic'!$B:$P,4,FALSE)</f>
        <v>CUST_SALARY</v>
      </c>
      <c r="H210" s="52" t="s">
        <v>8678</v>
      </c>
      <c r="I210" s="446" t="str">
        <f>VLOOKUP(E210,'Customer 360 Ind_Demographic'!$B:$P,5,FALSE)</f>
        <v>Finacle/Vision</v>
      </c>
      <c r="J210" s="446" t="str">
        <f>VLOOKUP(E210,'Customer 360 Ind_Demographic'!$B:$P,12,FALSE)</f>
        <v>Batch</v>
      </c>
      <c r="K210" s="446" t="s">
        <v>1392</v>
      </c>
      <c r="L210" s="446" t="s">
        <v>8679</v>
      </c>
      <c r="M210" s="446" t="s">
        <v>8667</v>
      </c>
      <c r="N210" s="446"/>
      <c r="O210" s="446"/>
    </row>
    <row r="211" spans="1:15" ht="15" customHeight="1" x14ac:dyDescent="0.25">
      <c r="A211" s="57" t="s">
        <v>8677</v>
      </c>
      <c r="B211" s="571" t="s">
        <v>8664</v>
      </c>
      <c r="C211" s="57" t="s">
        <v>818</v>
      </c>
      <c r="D211" s="52"/>
      <c r="E211" s="533" t="s">
        <v>1818</v>
      </c>
      <c r="F211" s="481" t="s">
        <v>1592</v>
      </c>
      <c r="G211" s="446" t="str">
        <f>VLOOKUP(E211,'Customer 360 Ind_Demographic'!$B:$P,4,FALSE)</f>
        <v>Editable</v>
      </c>
      <c r="H211" s="52" t="s">
        <v>8678</v>
      </c>
      <c r="I211" s="446" t="str">
        <f>VLOOKUP(E211,'Customer 360 Ind_Demographic'!$B:$P,5,FALSE)</f>
        <v>CRM</v>
      </c>
      <c r="J211" s="446" t="str">
        <f>VLOOKUP(E211,'Customer 360 Ind_Demographic'!$B:$P,12,FALSE)</f>
        <v>Manual</v>
      </c>
      <c r="K211" s="446" t="s">
        <v>1392</v>
      </c>
      <c r="L211" s="446" t="s">
        <v>8679</v>
      </c>
      <c r="M211" s="446" t="s">
        <v>1734</v>
      </c>
      <c r="N211" s="446"/>
      <c r="O211" s="446"/>
    </row>
    <row r="212" spans="1:15" ht="15" customHeight="1" x14ac:dyDescent="0.25">
      <c r="A212" s="57" t="s">
        <v>8677</v>
      </c>
      <c r="B212" s="571" t="s">
        <v>8664</v>
      </c>
      <c r="C212" s="57" t="s">
        <v>818</v>
      </c>
      <c r="D212" s="52"/>
      <c r="E212" s="533" t="s">
        <v>1819</v>
      </c>
      <c r="F212" s="481" t="s">
        <v>1592</v>
      </c>
      <c r="G212" s="446" t="str">
        <f>VLOOKUP(E212,'Customer 360 Ind_Demographic'!$B:$P,4,FALSE)</f>
        <v>Editable</v>
      </c>
      <c r="H212" s="52" t="s">
        <v>8678</v>
      </c>
      <c r="I212" s="446" t="str">
        <f>VLOOKUP(E212,'Customer 360 Ind_Demographic'!$B:$P,5,FALSE)</f>
        <v>CRM</v>
      </c>
      <c r="J212" s="446" t="str">
        <f>VLOOKUP(E212,'Customer 360 Ind_Demographic'!$B:$P,12,FALSE)</f>
        <v>Manual</v>
      </c>
      <c r="K212" s="446" t="s">
        <v>1392</v>
      </c>
      <c r="L212" s="446" t="s">
        <v>8679</v>
      </c>
      <c r="M212" s="446" t="s">
        <v>1734</v>
      </c>
      <c r="N212" s="446"/>
      <c r="O212" s="446"/>
    </row>
    <row r="213" spans="1:15" ht="15" customHeight="1" x14ac:dyDescent="0.25">
      <c r="A213" s="57" t="s">
        <v>8677</v>
      </c>
      <c r="B213" s="571" t="s">
        <v>8664</v>
      </c>
      <c r="C213" s="57" t="s">
        <v>818</v>
      </c>
      <c r="D213" s="52"/>
      <c r="E213" s="533" t="s">
        <v>1820</v>
      </c>
      <c r="F213" s="481" t="s">
        <v>1592</v>
      </c>
      <c r="G213" s="446" t="str">
        <f>VLOOKUP(E213,'Customer 360 Ind_Demographic'!$B:$P,4,FALSE)</f>
        <v>Editable</v>
      </c>
      <c r="H213" s="52" t="s">
        <v>8678</v>
      </c>
      <c r="I213" s="446" t="str">
        <f>VLOOKUP(E213,'Customer 360 Ind_Demographic'!$B:$P,5,FALSE)</f>
        <v>CRM</v>
      </c>
      <c r="J213" s="446" t="str">
        <f>VLOOKUP(E213,'Customer 360 Ind_Demographic'!$B:$P,12,FALSE)</f>
        <v>Manual</v>
      </c>
      <c r="K213" s="446" t="s">
        <v>1392</v>
      </c>
      <c r="L213" s="446" t="s">
        <v>8679</v>
      </c>
      <c r="M213" s="446" t="s">
        <v>1734</v>
      </c>
      <c r="N213" s="446"/>
      <c r="O213" s="446"/>
    </row>
    <row r="214" spans="1:15" ht="25.5" x14ac:dyDescent="0.25">
      <c r="A214" s="57" t="s">
        <v>8677</v>
      </c>
      <c r="B214" s="571" t="s">
        <v>8664</v>
      </c>
      <c r="C214" s="57" t="s">
        <v>818</v>
      </c>
      <c r="D214" s="52" t="s">
        <v>9579</v>
      </c>
      <c r="E214" s="533" t="s">
        <v>1822</v>
      </c>
      <c r="F214" s="481" t="s">
        <v>9309</v>
      </c>
      <c r="G214" s="446" t="str">
        <f>VLOOKUP(E214,'Customer 360 Ind_Demographic'!$B:$P,4,FALSE)</f>
        <v>Get it from Abdul @account</v>
      </c>
      <c r="H214" s="52" t="s">
        <v>8678</v>
      </c>
      <c r="I214" s="446" t="str">
        <f>VLOOKUP(E214,'Customer 360 Ind_Demographic'!$B:$P,5,FALSE)</f>
        <v>Finacle/Vision</v>
      </c>
      <c r="J214" s="446" t="str">
        <f>VLOOKUP(E214,'Customer 360 Ind_Demographic'!$B:$P,12,FALSE)</f>
        <v>Batch</v>
      </c>
      <c r="K214" s="446" t="s">
        <v>1392</v>
      </c>
      <c r="L214" s="446" t="s">
        <v>8679</v>
      </c>
      <c r="M214" s="446" t="s">
        <v>8667</v>
      </c>
      <c r="N214" s="446"/>
      <c r="O214" s="446"/>
    </row>
    <row r="215" spans="1:15" ht="25.5" x14ac:dyDescent="0.25">
      <c r="A215" s="57" t="s">
        <v>8677</v>
      </c>
      <c r="B215" s="571" t="s">
        <v>8664</v>
      </c>
      <c r="C215" s="57" t="s">
        <v>818</v>
      </c>
      <c r="D215" s="52" t="s">
        <v>9579</v>
      </c>
      <c r="E215" s="533" t="s">
        <v>1826</v>
      </c>
      <c r="F215" s="481" t="s">
        <v>9309</v>
      </c>
      <c r="G215" s="446" t="str">
        <f>VLOOKUP(E215,'Customer 360 Ind_Demographic'!$B:$P,4,FALSE)</f>
        <v>Get it from Abdul @account</v>
      </c>
      <c r="H215" s="52" t="s">
        <v>8678</v>
      </c>
      <c r="I215" s="446" t="str">
        <f>VLOOKUP(E215,'Customer 360 Ind_Demographic'!$B:$P,5,FALSE)</f>
        <v>Finacle/Vision</v>
      </c>
      <c r="J215" s="446" t="str">
        <f>VLOOKUP(E215,'Customer 360 Ind_Demographic'!$B:$P,12,FALSE)</f>
        <v>Batch</v>
      </c>
      <c r="K215" s="446" t="s">
        <v>1392</v>
      </c>
      <c r="L215" s="446" t="s">
        <v>8679</v>
      </c>
      <c r="M215" s="446" t="s">
        <v>8667</v>
      </c>
      <c r="N215" s="446"/>
      <c r="O215" s="446"/>
    </row>
    <row r="216" spans="1:15" ht="25.5" x14ac:dyDescent="0.25">
      <c r="A216" s="57" t="s">
        <v>8677</v>
      </c>
      <c r="B216" s="571" t="s">
        <v>8664</v>
      </c>
      <c r="C216" s="57" t="s">
        <v>818</v>
      </c>
      <c r="D216" s="52" t="s">
        <v>9579</v>
      </c>
      <c r="E216" s="533" t="s">
        <v>1827</v>
      </c>
      <c r="F216" s="481" t="s">
        <v>9309</v>
      </c>
      <c r="G216" s="446" t="str">
        <f>VLOOKUP(E216,'Customer 360 Ind_Demographic'!$B:$P,4,FALSE)</f>
        <v>Get it from Abdul @account</v>
      </c>
      <c r="H216" s="52" t="s">
        <v>8678</v>
      </c>
      <c r="I216" s="446" t="str">
        <f>VLOOKUP(E216,'Customer 360 Ind_Demographic'!$B:$P,5,FALSE)</f>
        <v>Finacle/Vision</v>
      </c>
      <c r="J216" s="446" t="str">
        <f>VLOOKUP(E216,'Customer 360 Ind_Demographic'!$B:$P,12,FALSE)</f>
        <v>Batch</v>
      </c>
      <c r="K216" s="446" t="s">
        <v>1392</v>
      </c>
      <c r="L216" s="446" t="s">
        <v>8679</v>
      </c>
      <c r="M216" s="446" t="s">
        <v>8667</v>
      </c>
      <c r="N216" s="446"/>
      <c r="O216" s="446"/>
    </row>
    <row r="217" spans="1:15" ht="25.5" x14ac:dyDescent="0.25">
      <c r="A217" s="57" t="s">
        <v>8677</v>
      </c>
      <c r="B217" s="571" t="s">
        <v>8664</v>
      </c>
      <c r="C217" s="57" t="s">
        <v>818</v>
      </c>
      <c r="D217" s="52" t="s">
        <v>9579</v>
      </c>
      <c r="E217" s="533" t="s">
        <v>1828</v>
      </c>
      <c r="F217" s="481" t="s">
        <v>9309</v>
      </c>
      <c r="G217" s="446" t="str">
        <f>VLOOKUP(E217,'Customer 360 Ind_Demographic'!$B:$P,4,FALSE)</f>
        <v>Get it from Abdul @account</v>
      </c>
      <c r="H217" s="52" t="s">
        <v>8678</v>
      </c>
      <c r="I217" s="446" t="str">
        <f>VLOOKUP(E217,'Customer 360 Ind_Demographic'!$B:$P,5,FALSE)</f>
        <v>Finacle/Vision</v>
      </c>
      <c r="J217" s="446" t="str">
        <f>VLOOKUP(E217,'Customer 360 Ind_Demographic'!$B:$P,12,FALSE)</f>
        <v>Batch</v>
      </c>
      <c r="K217" s="446" t="s">
        <v>1392</v>
      </c>
      <c r="L217" s="446" t="s">
        <v>8679</v>
      </c>
      <c r="M217" s="446" t="s">
        <v>8667</v>
      </c>
      <c r="N217" s="446"/>
      <c r="O217" s="446"/>
    </row>
    <row r="218" spans="1:15" ht="15" customHeight="1" x14ac:dyDescent="0.25">
      <c r="A218" s="57" t="s">
        <v>8677</v>
      </c>
      <c r="B218" s="571" t="s">
        <v>8664</v>
      </c>
      <c r="C218" s="57" t="s">
        <v>818</v>
      </c>
      <c r="D218" s="52"/>
      <c r="E218" s="533" t="s">
        <v>1830</v>
      </c>
      <c r="F218" s="481" t="s">
        <v>1592</v>
      </c>
      <c r="G218" s="446" t="str">
        <f>VLOOKUP(E218,'Customer 360 Ind_Demographic'!$B:$P,4,FALSE)</f>
        <v>Editable</v>
      </c>
      <c r="H218" s="52" t="s">
        <v>8678</v>
      </c>
      <c r="I218" s="446" t="str">
        <f>VLOOKUP(E218,'Customer 360 Ind_Demographic'!$B:$P,5,FALSE)</f>
        <v>CRM</v>
      </c>
      <c r="J218" s="446" t="str">
        <f>VLOOKUP(E218,'Customer 360 Ind_Demographic'!$B:$P,12,FALSE)</f>
        <v>Manual</v>
      </c>
      <c r="K218" s="446" t="s">
        <v>1392</v>
      </c>
      <c r="L218" s="446" t="s">
        <v>8679</v>
      </c>
      <c r="M218" s="446" t="s">
        <v>1734</v>
      </c>
      <c r="N218" s="446"/>
      <c r="O218" s="446"/>
    </row>
    <row r="219" spans="1:15" ht="15" customHeight="1" x14ac:dyDescent="0.25">
      <c r="A219" s="57" t="s">
        <v>8677</v>
      </c>
      <c r="B219" s="571" t="s">
        <v>8664</v>
      </c>
      <c r="C219" s="57" t="s">
        <v>818</v>
      </c>
      <c r="D219" s="52"/>
      <c r="E219" s="533" t="s">
        <v>1831</v>
      </c>
      <c r="F219" s="481" t="s">
        <v>1592</v>
      </c>
      <c r="G219" s="446" t="str">
        <f>VLOOKUP(E219,'Customer 360 Ind_Demographic'!$B:$P,4,FALSE)</f>
        <v>Editable</v>
      </c>
      <c r="H219" s="52" t="s">
        <v>8678</v>
      </c>
      <c r="I219" s="446" t="str">
        <f>VLOOKUP(E219,'Customer 360 Ind_Demographic'!$B:$P,5,FALSE)</f>
        <v>CRM</v>
      </c>
      <c r="J219" s="446" t="str">
        <f>VLOOKUP(E219,'Customer 360 Ind_Demographic'!$B:$P,12,FALSE)</f>
        <v>Manual</v>
      </c>
      <c r="K219" s="446" t="s">
        <v>1392</v>
      </c>
      <c r="L219" s="446" t="s">
        <v>8679</v>
      </c>
      <c r="M219" s="446" t="s">
        <v>1734</v>
      </c>
      <c r="N219" s="446"/>
      <c r="O219" s="446"/>
    </row>
    <row r="220" spans="1:15" ht="15" customHeight="1" x14ac:dyDescent="0.25">
      <c r="A220" s="57" t="s">
        <v>8677</v>
      </c>
      <c r="B220" s="571" t="s">
        <v>8664</v>
      </c>
      <c r="C220" s="57" t="s">
        <v>818</v>
      </c>
      <c r="D220" s="52"/>
      <c r="E220" s="533" t="s">
        <v>1833</v>
      </c>
      <c r="F220" s="481" t="s">
        <v>9146</v>
      </c>
      <c r="G220" s="446" t="str">
        <f>VLOOKUP(E220,'Customer 360 Ind_Demographic'!$B:$P,4,FALSE)</f>
        <v>CUST_INTROD_CUST_ID</v>
      </c>
      <c r="H220" s="52" t="s">
        <v>8678</v>
      </c>
      <c r="I220" s="446" t="str">
        <f>VLOOKUP(E220,'Customer 360 Ind_Demographic'!$B:$P,5,FALSE)</f>
        <v>Finacle/Vision</v>
      </c>
      <c r="J220" s="446" t="str">
        <f>VLOOKUP(E220,'Customer 360 Ind_Demographic'!$B:$P,12,FALSE)</f>
        <v>Batch</v>
      </c>
      <c r="K220" s="446" t="s">
        <v>1392</v>
      </c>
      <c r="L220" s="446" t="s">
        <v>8679</v>
      </c>
      <c r="M220" s="446" t="s">
        <v>8667</v>
      </c>
      <c r="N220" s="446"/>
      <c r="O220" s="446"/>
    </row>
    <row r="221" spans="1:15" ht="15" customHeight="1" x14ac:dyDescent="0.25">
      <c r="A221" s="57" t="s">
        <v>8677</v>
      </c>
      <c r="B221" s="571" t="s">
        <v>8664</v>
      </c>
      <c r="C221" s="57" t="s">
        <v>818</v>
      </c>
      <c r="D221" s="52"/>
      <c r="E221" s="533" t="s">
        <v>1835</v>
      </c>
      <c r="F221" s="481" t="s">
        <v>9146</v>
      </c>
      <c r="G221" s="446" t="str">
        <f>VLOOKUP(E221,'Customer 360 Ind_Demographic'!$B:$P,4,FALSE)</f>
        <v>INTROD_TITLE_CODE</v>
      </c>
      <c r="H221" s="52" t="s">
        <v>8678</v>
      </c>
      <c r="I221" s="446" t="str">
        <f>VLOOKUP(E221,'Customer 360 Ind_Demographic'!$B:$P,5,FALSE)</f>
        <v>Finacle/Vision</v>
      </c>
      <c r="J221" s="446" t="str">
        <f>VLOOKUP(E221,'Customer 360 Ind_Demographic'!$B:$P,12,FALSE)</f>
        <v>Batch</v>
      </c>
      <c r="K221" s="446" t="s">
        <v>1392</v>
      </c>
      <c r="L221" s="446" t="s">
        <v>8679</v>
      </c>
      <c r="M221" s="446" t="s">
        <v>8667</v>
      </c>
      <c r="N221" s="446"/>
      <c r="O221" s="446"/>
    </row>
    <row r="222" spans="1:15" ht="15" customHeight="1" x14ac:dyDescent="0.25">
      <c r="A222" s="57" t="s">
        <v>8677</v>
      </c>
      <c r="B222" s="571" t="s">
        <v>8664</v>
      </c>
      <c r="C222" s="57" t="s">
        <v>818</v>
      </c>
      <c r="D222" s="52"/>
      <c r="E222" s="533" t="s">
        <v>1837</v>
      </c>
      <c r="F222" s="481" t="s">
        <v>9146</v>
      </c>
      <c r="G222" s="446" t="str">
        <f>VLOOKUP(E222,'Customer 360 Ind_Demographic'!$B:$P,4,FALSE)</f>
        <v>CUST_INTROD_NAME</v>
      </c>
      <c r="H222" s="52" t="s">
        <v>8678</v>
      </c>
      <c r="I222" s="446" t="str">
        <f>VLOOKUP(E222,'Customer 360 Ind_Demographic'!$B:$P,5,FALSE)</f>
        <v>Finacle/Vision</v>
      </c>
      <c r="J222" s="446" t="str">
        <f>VLOOKUP(E222,'Customer 360 Ind_Demographic'!$B:$P,12,FALSE)</f>
        <v>Batch</v>
      </c>
      <c r="K222" s="446" t="s">
        <v>1392</v>
      </c>
      <c r="L222" s="446" t="s">
        <v>8679</v>
      </c>
      <c r="M222" s="446" t="s">
        <v>8667</v>
      </c>
      <c r="N222" s="446"/>
      <c r="O222" s="446"/>
    </row>
    <row r="223" spans="1:15" ht="15" customHeight="1" x14ac:dyDescent="0.25">
      <c r="A223" s="57" t="s">
        <v>8677</v>
      </c>
      <c r="B223" s="571" t="s">
        <v>8664</v>
      </c>
      <c r="C223" s="57" t="s">
        <v>818</v>
      </c>
      <c r="D223" s="52"/>
      <c r="E223" s="533" t="s">
        <v>1839</v>
      </c>
      <c r="F223" s="481" t="s">
        <v>9146</v>
      </c>
      <c r="G223" s="446" t="str">
        <f>VLOOKUP(E223,'Customer 360 Ind_Demographic'!$B:$P,4,FALSE)</f>
        <v>CUST_INTROD_STAT_CODE</v>
      </c>
      <c r="H223" s="52" t="s">
        <v>8678</v>
      </c>
      <c r="I223" s="446" t="str">
        <f>VLOOKUP(E223,'Customer 360 Ind_Demographic'!$B:$P,5,FALSE)</f>
        <v>Finacle/Vision</v>
      </c>
      <c r="J223" s="446" t="str">
        <f>VLOOKUP(E223,'Customer 360 Ind_Demographic'!$B:$P,12,FALSE)</f>
        <v>Batch</v>
      </c>
      <c r="K223" s="446" t="s">
        <v>1392</v>
      </c>
      <c r="L223" s="446" t="s">
        <v>8679</v>
      </c>
      <c r="M223" s="446" t="s">
        <v>8667</v>
      </c>
      <c r="N223" s="446"/>
      <c r="O223" s="446"/>
    </row>
    <row r="224" spans="1:15" ht="15" customHeight="1" x14ac:dyDescent="0.25">
      <c r="A224" s="57" t="s">
        <v>8680</v>
      </c>
      <c r="B224" s="571" t="s">
        <v>8681</v>
      </c>
      <c r="C224" s="57" t="s">
        <v>8645</v>
      </c>
      <c r="D224" s="52"/>
      <c r="E224" s="481" t="s">
        <v>1848</v>
      </c>
      <c r="F224" s="481" t="s">
        <v>9156</v>
      </c>
      <c r="G224" s="446" t="str">
        <f>VLOOKUP(E224,'360_Products Holding_Ind_GRP'!$C$2:$N$26,4,FALSE)</f>
        <v>SCHM_TYPE</v>
      </c>
      <c r="H224" s="52" t="s">
        <v>8682</v>
      </c>
      <c r="I224" s="446" t="str">
        <f>VLOOKUP(E224,'360_Products Holding_Ind_GRP'!$C$2:$N$26,9,FALSE)</f>
        <v>Finacle/Vision</v>
      </c>
      <c r="J224" s="446" t="str">
        <f>VLOOKUP(E224,'360_Products Holding_Ind_GRP'!$C$2:$N$26,10,FALSE)</f>
        <v>Batch</v>
      </c>
      <c r="K224" s="446" t="s">
        <v>8651</v>
      </c>
      <c r="L224" s="446" t="s">
        <v>8683</v>
      </c>
      <c r="M224" s="512" t="s">
        <v>8667</v>
      </c>
      <c r="N224" s="446"/>
      <c r="O224" s="446"/>
    </row>
    <row r="225" spans="1:15" x14ac:dyDescent="0.25">
      <c r="A225" s="57" t="s">
        <v>8680</v>
      </c>
      <c r="B225" s="571" t="s">
        <v>8681</v>
      </c>
      <c r="C225" s="57" t="s">
        <v>8645</v>
      </c>
      <c r="D225" s="52"/>
      <c r="E225" s="481" t="s">
        <v>1851</v>
      </c>
      <c r="F225" s="481" t="s">
        <v>9156</v>
      </c>
      <c r="G225" s="446" t="str">
        <f>VLOOKUP(E225,'360_Products Holding_Ind_GRP'!$C$2:$N$26,4,FALSE)</f>
        <v>SCHM_CODE</v>
      </c>
      <c r="H225" s="52" t="s">
        <v>8682</v>
      </c>
      <c r="I225" s="446" t="str">
        <f>VLOOKUP(E225,'360_Products Holding_Ind_GRP'!$C$2:$N$26,9,FALSE)</f>
        <v>Finacle/Vision</v>
      </c>
      <c r="J225" s="446" t="str">
        <f>VLOOKUP(E225,'360_Products Holding_Ind_GRP'!$C$2:$N$26,10,FALSE)</f>
        <v>Batch</v>
      </c>
      <c r="K225" s="446" t="s">
        <v>8651</v>
      </c>
      <c r="L225" s="446" t="s">
        <v>8683</v>
      </c>
      <c r="M225" s="512" t="s">
        <v>8667</v>
      </c>
      <c r="N225" s="446"/>
      <c r="O225" s="446"/>
    </row>
    <row r="226" spans="1:15" ht="38.25" x14ac:dyDescent="0.25">
      <c r="A226" s="57" t="s">
        <v>8680</v>
      </c>
      <c r="B226" s="571" t="s">
        <v>8681</v>
      </c>
      <c r="C226" s="57" t="s">
        <v>8645</v>
      </c>
      <c r="D226" s="52"/>
      <c r="E226" s="513" t="s">
        <v>1854</v>
      </c>
      <c r="F226" s="481" t="s">
        <v>9310</v>
      </c>
      <c r="G226" s="575" t="str">
        <f>VLOOKUP(E226,'360_Products Holding_Ind_GRP'!$C$2:$N$26,4,FALSE)</f>
        <v>Schm_Desc</v>
      </c>
      <c r="H226" s="52" t="s">
        <v>8682</v>
      </c>
      <c r="I226" s="446" t="str">
        <f>VLOOKUP(E226,'360_Products Holding_Ind_GRP'!$C$2:$N$26,9,FALSE)</f>
        <v>Finacle/Vision</v>
      </c>
      <c r="J226" s="446" t="str">
        <f>VLOOKUP(E226,'360_Products Holding_Ind_GRP'!$C$2:$N$26,10,FALSE)</f>
        <v>Batch</v>
      </c>
      <c r="K226" s="446" t="s">
        <v>8651</v>
      </c>
      <c r="L226" s="446" t="s">
        <v>8683</v>
      </c>
      <c r="M226" s="512" t="s">
        <v>8667</v>
      </c>
      <c r="N226" s="446"/>
      <c r="O226" s="446"/>
    </row>
    <row r="227" spans="1:15" x14ac:dyDescent="0.25">
      <c r="A227" s="57" t="s">
        <v>8680</v>
      </c>
      <c r="B227" s="571" t="s">
        <v>8681</v>
      </c>
      <c r="C227" s="57" t="s">
        <v>8645</v>
      </c>
      <c r="D227" s="52"/>
      <c r="E227" s="538" t="s">
        <v>1669</v>
      </c>
      <c r="F227" s="481" t="s">
        <v>9146</v>
      </c>
      <c r="G227" s="446" t="str">
        <f>VLOOKUP(E227,'360_Products Holding_Ind_GRP'!$C$2:$N$26,4,FALSE)</f>
        <v>CLR_BAL_AMT</v>
      </c>
      <c r="H227" s="52" t="s">
        <v>8684</v>
      </c>
      <c r="I227" s="446" t="str">
        <f>VLOOKUP(E227,'360_Products Holding_Ind_GRP'!$C$2:$N$26,9,FALSE)</f>
        <v>Finacle/Vision</v>
      </c>
      <c r="J227" s="446" t="str">
        <f>VLOOKUP(E227,'360_Products Holding_Ind_GRP'!$C$2:$N$26,10,FALSE)</f>
        <v>Batch</v>
      </c>
      <c r="K227" s="446" t="s">
        <v>8651</v>
      </c>
      <c r="L227" s="446" t="s">
        <v>8683</v>
      </c>
      <c r="M227" s="512" t="s">
        <v>8578</v>
      </c>
      <c r="N227" s="446"/>
      <c r="O227" s="446"/>
    </row>
    <row r="228" spans="1:15" x14ac:dyDescent="0.25">
      <c r="A228" s="57" t="s">
        <v>8680</v>
      </c>
      <c r="B228" s="571" t="s">
        <v>8681</v>
      </c>
      <c r="C228" s="57" t="s">
        <v>8645</v>
      </c>
      <c r="D228" s="52"/>
      <c r="E228" s="538" t="s">
        <v>1858</v>
      </c>
      <c r="F228" s="481" t="s">
        <v>9146</v>
      </c>
      <c r="G228" s="446" t="str">
        <f>VLOOKUP(E228,'360_Products Holding_Ind_GRP'!$C$2:$N$26,4,FALSE)</f>
        <v>UN_CLR_BAL_AMT</v>
      </c>
      <c r="H228" s="52" t="s">
        <v>8684</v>
      </c>
      <c r="I228" s="446" t="str">
        <f>VLOOKUP(E228,'360_Products Holding_Ind_GRP'!$C$2:$N$26,9,FALSE)</f>
        <v>Finacle/Vision</v>
      </c>
      <c r="J228" s="446">
        <f>VLOOKUP(E228,'360_Products Holding_Ind_GRP'!$C$2:$N$26,10,FALSE)</f>
        <v>0</v>
      </c>
      <c r="K228" s="446" t="s">
        <v>8651</v>
      </c>
      <c r="L228" s="446" t="s">
        <v>8683</v>
      </c>
      <c r="M228" s="512" t="s">
        <v>8578</v>
      </c>
      <c r="N228" s="446"/>
      <c r="O228" s="446"/>
    </row>
    <row r="229" spans="1:15" ht="15" customHeight="1" x14ac:dyDescent="0.25">
      <c r="A229" s="57" t="s">
        <v>8680</v>
      </c>
      <c r="B229" s="571" t="s">
        <v>8681</v>
      </c>
      <c r="C229" s="57" t="s">
        <v>8645</v>
      </c>
      <c r="D229" s="52"/>
      <c r="E229" s="539" t="s">
        <v>1860</v>
      </c>
      <c r="F229" s="481" t="s">
        <v>9156</v>
      </c>
      <c r="G229" s="446" t="str">
        <f>VLOOKUP(E229,'360_Products Holding_Ind_GRP'!$C$2:$N$26,4,FALSE)</f>
        <v>SOL_ID</v>
      </c>
      <c r="H229" s="52" t="s">
        <v>8682</v>
      </c>
      <c r="I229" s="446" t="str">
        <f>VLOOKUP(E229,'360_Products Holding_Ind_GRP'!$C$2:$N$26,9,FALSE)</f>
        <v>Finacle/Vision</v>
      </c>
      <c r="J229" s="446" t="str">
        <f>VLOOKUP(E229,'360_Products Holding_Ind_GRP'!$C$2:$N$26,10,FALSE)</f>
        <v>Batch</v>
      </c>
      <c r="K229" s="446" t="s">
        <v>8651</v>
      </c>
      <c r="L229" s="446" t="s">
        <v>8683</v>
      </c>
      <c r="M229" s="512" t="s">
        <v>8667</v>
      </c>
      <c r="N229" s="446"/>
      <c r="O229" s="446"/>
    </row>
    <row r="230" spans="1:15" ht="15" customHeight="1" x14ac:dyDescent="0.25">
      <c r="A230" s="57" t="s">
        <v>8680</v>
      </c>
      <c r="B230" s="571" t="s">
        <v>8681</v>
      </c>
      <c r="C230" s="57" t="s">
        <v>8645</v>
      </c>
      <c r="D230" s="52"/>
      <c r="E230" s="539" t="s">
        <v>1863</v>
      </c>
      <c r="F230" s="481" t="s">
        <v>9146</v>
      </c>
      <c r="G230" s="446" t="str">
        <f>VLOOKUP(E230,'360_Products Holding_Ind_GRP'!$C$2:$N$26,4,FALSE)</f>
        <v>FORACID</v>
      </c>
      <c r="H230" s="52" t="s">
        <v>8684</v>
      </c>
      <c r="I230" s="446" t="str">
        <f>VLOOKUP(E230,'360_Products Holding_Ind_GRP'!$C$2:$N$26,9,FALSE)</f>
        <v>Finacle/Vision</v>
      </c>
      <c r="J230" s="446" t="str">
        <f>VLOOKUP(E230,'360_Products Holding_Ind_GRP'!$C$2:$N$26,10,FALSE)</f>
        <v>Batch</v>
      </c>
      <c r="K230" s="446" t="s">
        <v>8651</v>
      </c>
      <c r="L230" s="446" t="s">
        <v>8683</v>
      </c>
      <c r="M230" s="512" t="s">
        <v>8578</v>
      </c>
      <c r="N230" s="446"/>
      <c r="O230" s="446"/>
    </row>
    <row r="231" spans="1:15" ht="15" customHeight="1" x14ac:dyDescent="0.25">
      <c r="A231" s="57" t="s">
        <v>8680</v>
      </c>
      <c r="B231" s="571" t="s">
        <v>8681</v>
      </c>
      <c r="C231" s="57" t="s">
        <v>8645</v>
      </c>
      <c r="D231" s="52"/>
      <c r="E231" s="539" t="s">
        <v>1865</v>
      </c>
      <c r="F231" s="481" t="s">
        <v>9146</v>
      </c>
      <c r="G231" s="446" t="str">
        <f>VLOOKUP(E231,'360_Products Holding_Ind_GRP'!$C$2:$N$26,4,FALSE)</f>
        <v>ACCT_NAME</v>
      </c>
      <c r="H231" s="52" t="s">
        <v>8684</v>
      </c>
      <c r="I231" s="446" t="str">
        <f>VLOOKUP(E231,'360_Products Holding_Ind_GRP'!$C$2:$N$26,9,FALSE)</f>
        <v>Finacle/Vision</v>
      </c>
      <c r="J231" s="446" t="str">
        <f>VLOOKUP(E231,'360_Products Holding_Ind_GRP'!$C$2:$N$26,10,FALSE)</f>
        <v>Batch</v>
      </c>
      <c r="K231" s="446" t="s">
        <v>8651</v>
      </c>
      <c r="L231" s="446" t="s">
        <v>8683</v>
      </c>
      <c r="M231" s="512" t="s">
        <v>8578</v>
      </c>
      <c r="N231" s="446"/>
      <c r="O231" s="446"/>
    </row>
    <row r="232" spans="1:15" ht="15" customHeight="1" x14ac:dyDescent="0.25">
      <c r="A232" s="57" t="s">
        <v>8680</v>
      </c>
      <c r="B232" s="571" t="s">
        <v>8681</v>
      </c>
      <c r="C232" s="57" t="s">
        <v>8645</v>
      </c>
      <c r="D232" s="52"/>
      <c r="E232" s="539" t="s">
        <v>1867</v>
      </c>
      <c r="F232" s="481" t="s">
        <v>9156</v>
      </c>
      <c r="G232" s="446" t="str">
        <f>VLOOKUP(E232,'360_Products Holding_Ind_GRP'!$C$2:$N$26,4,FALSE)</f>
        <v>ACCT_OPN_DATE</v>
      </c>
      <c r="H232" s="52" t="s">
        <v>8682</v>
      </c>
      <c r="I232" s="446" t="str">
        <f>VLOOKUP(E232,'360_Products Holding_Ind_GRP'!$C$2:$N$26,9,FALSE)</f>
        <v>Finacle/Vision</v>
      </c>
      <c r="J232" s="446" t="str">
        <f>VLOOKUP(E232,'360_Products Holding_Ind_GRP'!$C$2:$N$26,10,FALSE)</f>
        <v>Batch</v>
      </c>
      <c r="K232" s="446" t="s">
        <v>8651</v>
      </c>
      <c r="L232" s="446" t="s">
        <v>8683</v>
      </c>
      <c r="M232" s="512" t="s">
        <v>8667</v>
      </c>
      <c r="N232" s="446"/>
      <c r="O232" s="446"/>
    </row>
    <row r="233" spans="1:15" ht="15" customHeight="1" x14ac:dyDescent="0.25">
      <c r="A233" s="57" t="s">
        <v>8680</v>
      </c>
      <c r="B233" s="571" t="s">
        <v>8681</v>
      </c>
      <c r="C233" s="57" t="s">
        <v>8645</v>
      </c>
      <c r="D233" s="52"/>
      <c r="E233" s="539" t="s">
        <v>1869</v>
      </c>
      <c r="F233" s="481" t="s">
        <v>9156</v>
      </c>
      <c r="G233" s="446" t="str">
        <f>VLOOKUP(E233,'360_Products Holding_Ind_GRP'!$C$2:$N$26,4,FALSE)</f>
        <v>ACCT_CRNCY_CODE</v>
      </c>
      <c r="H233" s="52" t="s">
        <v>8682</v>
      </c>
      <c r="I233" s="446" t="str">
        <f>VLOOKUP(E233,'360_Products Holding_Ind_GRP'!$C$2:$N$26,9,FALSE)</f>
        <v>Finacle/Vision</v>
      </c>
      <c r="J233" s="446" t="str">
        <f>VLOOKUP(E233,'360_Products Holding_Ind_GRP'!$C$2:$N$26,10,FALSE)</f>
        <v>Batch</v>
      </c>
      <c r="K233" s="446" t="s">
        <v>8651</v>
      </c>
      <c r="L233" s="446" t="s">
        <v>8683</v>
      </c>
      <c r="M233" s="512" t="s">
        <v>8667</v>
      </c>
      <c r="N233" s="446"/>
      <c r="O233" s="446"/>
    </row>
    <row r="234" spans="1:15" ht="15" customHeight="1" x14ac:dyDescent="0.25">
      <c r="A234" s="57" t="s">
        <v>8680</v>
      </c>
      <c r="B234" s="571" t="s">
        <v>8681</v>
      </c>
      <c r="C234" s="57" t="s">
        <v>8645</v>
      </c>
      <c r="D234" s="52"/>
      <c r="E234" s="539" t="s">
        <v>1872</v>
      </c>
      <c r="F234" s="481" t="s">
        <v>9156</v>
      </c>
      <c r="G234" s="446" t="str">
        <f>VLOOKUP(E234,'360_Products Holding_Ind_GRP'!$C$2:$N$26,4,FALSE)</f>
        <v>ACCT_CLS_DATE</v>
      </c>
      <c r="H234" s="52" t="s">
        <v>8682</v>
      </c>
      <c r="I234" s="446" t="str">
        <f>VLOOKUP(E234,'360_Products Holding_Ind_GRP'!$C$2:$N$26,9,FALSE)</f>
        <v>Finacle/Vision</v>
      </c>
      <c r="J234" s="446" t="str">
        <f>VLOOKUP(E234,'360_Products Holding_Ind_GRP'!$C$2:$N$26,10,FALSE)</f>
        <v>Batch</v>
      </c>
      <c r="K234" s="446" t="s">
        <v>8651</v>
      </c>
      <c r="L234" s="446" t="s">
        <v>8683</v>
      </c>
      <c r="M234" s="512" t="s">
        <v>8667</v>
      </c>
      <c r="N234" s="446"/>
      <c r="O234" s="446"/>
    </row>
    <row r="235" spans="1:15" ht="15" customHeight="1" x14ac:dyDescent="0.25">
      <c r="A235" s="57" t="s">
        <v>8680</v>
      </c>
      <c r="B235" s="571" t="s">
        <v>8681</v>
      </c>
      <c r="C235" s="57" t="s">
        <v>8645</v>
      </c>
      <c r="D235" s="52"/>
      <c r="E235" s="539" t="s">
        <v>1875</v>
      </c>
      <c r="F235" s="481" t="s">
        <v>9146</v>
      </c>
      <c r="G235" s="446" t="str">
        <f>VLOOKUP(E235,'360_Products Holding_Ind_GRP'!$C$2:$N$26,4,FALSE)</f>
        <v>DR_BAL_LIM</v>
      </c>
      <c r="H235" s="52" t="s">
        <v>8684</v>
      </c>
      <c r="I235" s="446" t="str">
        <f>VLOOKUP(E235,'360_Products Holding_Ind_GRP'!$C$2:$N$26,9,FALSE)</f>
        <v>Finacle/Vision</v>
      </c>
      <c r="J235" s="446" t="str">
        <f>VLOOKUP(E235,'360_Products Holding_Ind_GRP'!$C$2:$N$26,10,FALSE)</f>
        <v>Batch</v>
      </c>
      <c r="K235" s="446" t="s">
        <v>8651</v>
      </c>
      <c r="L235" s="446" t="s">
        <v>8683</v>
      </c>
      <c r="M235" s="512" t="s">
        <v>8578</v>
      </c>
      <c r="N235" s="446"/>
      <c r="O235" s="446"/>
    </row>
    <row r="236" spans="1:15" ht="15" customHeight="1" x14ac:dyDescent="0.25">
      <c r="A236" s="57" t="s">
        <v>8680</v>
      </c>
      <c r="B236" s="571" t="s">
        <v>8681</v>
      </c>
      <c r="C236" s="57" t="s">
        <v>8645</v>
      </c>
      <c r="D236" s="52"/>
      <c r="E236" s="539" t="s">
        <v>1877</v>
      </c>
      <c r="F236" s="481" t="s">
        <v>9146</v>
      </c>
      <c r="G236" s="446" t="str">
        <f>VLOOKUP(E236,'360_Products Holding_Ind_GRP'!$C$2:$N$26,4,FALSE)</f>
        <v>FREZ_CODE</v>
      </c>
      <c r="H236" s="52" t="s">
        <v>8684</v>
      </c>
      <c r="I236" s="446" t="str">
        <f>VLOOKUP(E236,'360_Products Holding_Ind_GRP'!$C$2:$N$26,9,FALSE)</f>
        <v>Finacle/Vision</v>
      </c>
      <c r="J236" s="446" t="str">
        <f>VLOOKUP(E236,'360_Products Holding_Ind_GRP'!$C$2:$N$26,10,FALSE)</f>
        <v>Batch</v>
      </c>
      <c r="K236" s="446" t="s">
        <v>8651</v>
      </c>
      <c r="L236" s="446" t="s">
        <v>8683</v>
      </c>
      <c r="M236" s="512" t="s">
        <v>8578</v>
      </c>
      <c r="N236" s="446"/>
      <c r="O236" s="446"/>
    </row>
    <row r="237" spans="1:15" ht="15" customHeight="1" x14ac:dyDescent="0.25">
      <c r="A237" s="57" t="s">
        <v>8680</v>
      </c>
      <c r="B237" s="571" t="s">
        <v>8681</v>
      </c>
      <c r="C237" s="57" t="s">
        <v>8645</v>
      </c>
      <c r="D237" s="52"/>
      <c r="E237" s="539" t="s">
        <v>1879</v>
      </c>
      <c r="F237" s="481" t="s">
        <v>9146</v>
      </c>
      <c r="G237" s="446" t="str">
        <f>VLOOKUP(E237,'360_Products Holding_Ind_GRP'!$C$2:$N$26,4,FALSE)</f>
        <v>FREZ_REASON_CODE</v>
      </c>
      <c r="H237" s="52" t="s">
        <v>8684</v>
      </c>
      <c r="I237" s="446" t="str">
        <f>VLOOKUP(E237,'360_Products Holding_Ind_GRP'!$C$2:$N$26,9,FALSE)</f>
        <v>Finacle/Vision</v>
      </c>
      <c r="J237" s="446" t="str">
        <f>VLOOKUP(E237,'360_Products Holding_Ind_GRP'!$C$2:$N$26,10,FALSE)</f>
        <v>Batch</v>
      </c>
      <c r="K237" s="446" t="s">
        <v>8651</v>
      </c>
      <c r="L237" s="446" t="s">
        <v>8683</v>
      </c>
      <c r="M237" s="512" t="s">
        <v>8578</v>
      </c>
      <c r="N237" s="446"/>
      <c r="O237" s="446"/>
    </row>
    <row r="238" spans="1:15" ht="15" customHeight="1" x14ac:dyDescent="0.25">
      <c r="A238" s="57" t="s">
        <v>8680</v>
      </c>
      <c r="B238" s="571" t="s">
        <v>8681</v>
      </c>
      <c r="C238" s="57" t="s">
        <v>8645</v>
      </c>
      <c r="D238" s="52"/>
      <c r="E238" s="539" t="s">
        <v>1881</v>
      </c>
      <c r="F238" s="481" t="s">
        <v>9146</v>
      </c>
      <c r="G238" s="446" t="str">
        <f>VLOOKUP(E238,'360_Products Holding_Ind_GRP'!$C$2:$N$26,4,FALSE)</f>
        <v>ACCT_CLS_FLG</v>
      </c>
      <c r="H238" s="52" t="s">
        <v>8684</v>
      </c>
      <c r="I238" s="446" t="str">
        <f>VLOOKUP(E238,'360_Products Holding_Ind_GRP'!$C$2:$N$26,9,FALSE)</f>
        <v>Finacle/Vision</v>
      </c>
      <c r="J238" s="446" t="str">
        <f>VLOOKUP(E238,'360_Products Holding_Ind_GRP'!$C$2:$N$26,10,FALSE)</f>
        <v>Batch</v>
      </c>
      <c r="K238" s="446" t="s">
        <v>8651</v>
      </c>
      <c r="L238" s="446" t="s">
        <v>8683</v>
      </c>
      <c r="M238" s="512" t="s">
        <v>8578</v>
      </c>
      <c r="N238" s="446"/>
      <c r="O238" s="446"/>
    </row>
    <row r="239" spans="1:15" ht="15" customHeight="1" x14ac:dyDescent="0.25">
      <c r="A239" s="57" t="s">
        <v>8680</v>
      </c>
      <c r="B239" s="571" t="s">
        <v>8681</v>
      </c>
      <c r="C239" s="57" t="s">
        <v>8645</v>
      </c>
      <c r="D239" s="52"/>
      <c r="E239" s="539" t="s">
        <v>1883</v>
      </c>
      <c r="F239" s="481" t="s">
        <v>9146</v>
      </c>
      <c r="G239" s="446" t="str">
        <f>VLOOKUP(E239,'360_Products Holding_Ind_GRP'!$C$2:$N$26,4,FALSE)</f>
        <v>ACCT_STATUS</v>
      </c>
      <c r="H239" s="52" t="s">
        <v>8684</v>
      </c>
      <c r="I239" s="446" t="str">
        <f>VLOOKUP(E239,'360_Products Holding_Ind_GRP'!$C$2:$N$26,9,FALSE)</f>
        <v>Finacle/Vision</v>
      </c>
      <c r="J239" s="446" t="str">
        <f>VLOOKUP(E239,'360_Products Holding_Ind_GRP'!$C$2:$N$26,10,FALSE)</f>
        <v>Batch</v>
      </c>
      <c r="K239" s="446" t="s">
        <v>8651</v>
      </c>
      <c r="L239" s="446" t="s">
        <v>8683</v>
      </c>
      <c r="M239" s="512" t="s">
        <v>8578</v>
      </c>
      <c r="N239" s="446"/>
      <c r="O239" s="446"/>
    </row>
    <row r="240" spans="1:15" ht="15" customHeight="1" x14ac:dyDescent="0.25">
      <c r="A240" s="57" t="s">
        <v>8680</v>
      </c>
      <c r="B240" s="571" t="s">
        <v>8681</v>
      </c>
      <c r="C240" s="57" t="s">
        <v>8645</v>
      </c>
      <c r="D240" s="52"/>
      <c r="E240" s="540" t="s">
        <v>1886</v>
      </c>
      <c r="F240" s="481" t="s">
        <v>9146</v>
      </c>
      <c r="G240" s="446" t="str">
        <f>VLOOKUP(E240,'360_Products Holding_Ind_GRP'!$C$2:$N$26,4,FALSE)</f>
        <v>DRWNG_POWER</v>
      </c>
      <c r="H240" s="52" t="s">
        <v>8684</v>
      </c>
      <c r="I240" s="446" t="str">
        <f>VLOOKUP(E240,'360_Products Holding_Ind_GRP'!$C$2:$N$26,9,FALSE)</f>
        <v>Finacle/Vision</v>
      </c>
      <c r="J240" s="446" t="str">
        <f>VLOOKUP(E240,'360_Products Holding_Ind_GRP'!$C$2:$N$26,10,FALSE)</f>
        <v>Batch</v>
      </c>
      <c r="K240" s="446" t="s">
        <v>8651</v>
      </c>
      <c r="L240" s="446" t="s">
        <v>8683</v>
      </c>
      <c r="M240" s="512" t="s">
        <v>8578</v>
      </c>
      <c r="N240" s="446"/>
      <c r="O240" s="446"/>
    </row>
    <row r="241" spans="1:15" ht="15" customHeight="1" x14ac:dyDescent="0.25">
      <c r="A241" s="57" t="s">
        <v>8680</v>
      </c>
      <c r="B241" s="571" t="s">
        <v>8681</v>
      </c>
      <c r="C241" s="57" t="s">
        <v>8645</v>
      </c>
      <c r="D241" s="52"/>
      <c r="E241" s="540" t="s">
        <v>1888</v>
      </c>
      <c r="F241" s="481" t="s">
        <v>9146</v>
      </c>
      <c r="G241" s="446" t="str">
        <f>VLOOKUP(E241,'360_Products Holding_Ind_GRP'!$C$2:$N$26,4,FALSE)</f>
        <v>SANCT_LIM</v>
      </c>
      <c r="H241" s="52" t="s">
        <v>8684</v>
      </c>
      <c r="I241" s="446" t="str">
        <f>VLOOKUP(E241,'360_Products Holding_Ind_GRP'!$C$2:$N$26,9,FALSE)</f>
        <v>Finacle/Vision</v>
      </c>
      <c r="J241" s="446" t="str">
        <f>VLOOKUP(E241,'360_Products Holding_Ind_GRP'!$C$2:$N$26,10,FALSE)</f>
        <v>Batch</v>
      </c>
      <c r="K241" s="446" t="s">
        <v>8651</v>
      </c>
      <c r="L241" s="446" t="s">
        <v>8683</v>
      </c>
      <c r="M241" s="512" t="s">
        <v>8578</v>
      </c>
      <c r="N241" s="446"/>
      <c r="O241" s="446"/>
    </row>
    <row r="242" spans="1:15" ht="15" customHeight="1" x14ac:dyDescent="0.25">
      <c r="A242" s="57" t="s">
        <v>8680</v>
      </c>
      <c r="B242" s="571" t="s">
        <v>8681</v>
      </c>
      <c r="C242" s="57" t="s">
        <v>8645</v>
      </c>
      <c r="D242" s="52"/>
      <c r="E242" s="540" t="s">
        <v>1890</v>
      </c>
      <c r="F242" s="481" t="s">
        <v>9146</v>
      </c>
      <c r="G242" s="446" t="str">
        <f>VLOOKUP(E242,'360_Products Holding_Ind_GRP'!$C$2:$N$26,4,FALSE)</f>
        <v>CHQ_ALWD_FLG</v>
      </c>
      <c r="H242" s="52" t="s">
        <v>8684</v>
      </c>
      <c r="I242" s="446" t="str">
        <f>VLOOKUP(E242,'360_Products Holding_Ind_GRP'!$C$2:$N$26,9,FALSE)</f>
        <v>Finacle/Vision</v>
      </c>
      <c r="J242" s="446" t="str">
        <f>VLOOKUP(E242,'360_Products Holding_Ind_GRP'!$C$2:$N$26,10,FALSE)</f>
        <v>Batch</v>
      </c>
      <c r="K242" s="446" t="s">
        <v>8651</v>
      </c>
      <c r="L242" s="446" t="s">
        <v>8683</v>
      </c>
      <c r="M242" s="512" t="s">
        <v>8578</v>
      </c>
      <c r="N242" s="446"/>
      <c r="O242" s="446"/>
    </row>
    <row r="243" spans="1:15" ht="15" customHeight="1" x14ac:dyDescent="0.25">
      <c r="A243" s="57" t="s">
        <v>8680</v>
      </c>
      <c r="B243" s="571" t="s">
        <v>8681</v>
      </c>
      <c r="C243" s="57" t="s">
        <v>8645</v>
      </c>
      <c r="D243" s="52"/>
      <c r="E243" s="540" t="s">
        <v>1892</v>
      </c>
      <c r="F243" s="481" t="s">
        <v>9146</v>
      </c>
      <c r="G243" s="446" t="str">
        <f>VLOOKUP(E243,'360_Products Holding_Ind_GRP'!$C$2:$N$26,4,FALSE)</f>
        <v>CUM_DR_AMT</v>
      </c>
      <c r="H243" s="52" t="s">
        <v>8684</v>
      </c>
      <c r="I243" s="446" t="str">
        <f>VLOOKUP(E243,'360_Products Holding_Ind_GRP'!$C$2:$N$26,9,FALSE)</f>
        <v>Finacle/Vision</v>
      </c>
      <c r="J243" s="446" t="str">
        <f>VLOOKUP(E243,'360_Products Holding_Ind_GRP'!$C$2:$N$26,10,FALSE)</f>
        <v>Batch</v>
      </c>
      <c r="K243" s="446" t="s">
        <v>8651</v>
      </c>
      <c r="L243" s="446" t="s">
        <v>8683</v>
      </c>
      <c r="M243" s="512" t="s">
        <v>8578</v>
      </c>
      <c r="N243" s="446"/>
      <c r="O243" s="446"/>
    </row>
    <row r="244" spans="1:15" ht="15" customHeight="1" x14ac:dyDescent="0.25">
      <c r="A244" s="57" t="s">
        <v>8680</v>
      </c>
      <c r="B244" s="571" t="s">
        <v>8681</v>
      </c>
      <c r="C244" s="57" t="s">
        <v>8645</v>
      </c>
      <c r="D244" s="52"/>
      <c r="E244" s="540" t="s">
        <v>1894</v>
      </c>
      <c r="F244" s="481" t="s">
        <v>9146</v>
      </c>
      <c r="G244" s="446" t="str">
        <f>VLOOKUP(E244,'360_Products Holding_Ind_GRP'!$C$2:$N$26,4,FALSE)</f>
        <v>CUM_CR_AMT</v>
      </c>
      <c r="H244" s="52" t="s">
        <v>8684</v>
      </c>
      <c r="I244" s="446" t="str">
        <f>VLOOKUP(E244,'360_Products Holding_Ind_GRP'!$C$2:$N$26,9,FALSE)</f>
        <v>Finacle/Vision</v>
      </c>
      <c r="J244" s="446" t="str">
        <f>VLOOKUP(E244,'360_Products Holding_Ind_GRP'!$C$2:$N$26,10,FALSE)</f>
        <v>Batch</v>
      </c>
      <c r="K244" s="446" t="s">
        <v>8651</v>
      </c>
      <c r="L244" s="446" t="s">
        <v>8683</v>
      </c>
      <c r="M244" s="512" t="s">
        <v>8578</v>
      </c>
      <c r="N244" s="446"/>
      <c r="O244" s="446"/>
    </row>
    <row r="245" spans="1:15" ht="15" customHeight="1" x14ac:dyDescent="0.25">
      <c r="A245" s="57" t="s">
        <v>8680</v>
      </c>
      <c r="B245" s="571" t="s">
        <v>8681</v>
      </c>
      <c r="C245" s="57" t="s">
        <v>8645</v>
      </c>
      <c r="D245" s="52"/>
      <c r="E245" s="540" t="s">
        <v>1896</v>
      </c>
      <c r="F245" s="481" t="s">
        <v>9146</v>
      </c>
      <c r="G245" s="446" t="str">
        <f>VLOOKUP(E245,'360_Products Holding_Ind_GRP'!$C$2:$N$26,4,FALSE)</f>
        <v>LAST_TRAN_DATE</v>
      </c>
      <c r="H245" s="52" t="s">
        <v>8684</v>
      </c>
      <c r="I245" s="446" t="str">
        <f>VLOOKUP(E245,'360_Products Holding_Ind_GRP'!$C$2:$N$26,9,FALSE)</f>
        <v>Finacle/Vision</v>
      </c>
      <c r="J245" s="446" t="str">
        <f>VLOOKUP(E245,'360_Products Holding_Ind_GRP'!$C$2:$N$26,10,FALSE)</f>
        <v>Batch</v>
      </c>
      <c r="K245" s="446" t="s">
        <v>8651</v>
      </c>
      <c r="L245" s="446" t="s">
        <v>8683</v>
      </c>
      <c r="M245" s="512" t="s">
        <v>8578</v>
      </c>
      <c r="N245" s="446"/>
      <c r="O245" s="446"/>
    </row>
    <row r="246" spans="1:15" ht="15" customHeight="1" x14ac:dyDescent="0.25">
      <c r="A246" s="57" t="s">
        <v>8680</v>
      </c>
      <c r="B246" s="571" t="s">
        <v>8681</v>
      </c>
      <c r="C246" s="57" t="s">
        <v>8645</v>
      </c>
      <c r="D246" s="52"/>
      <c r="E246" s="540" t="s">
        <v>1898</v>
      </c>
      <c r="F246" s="481" t="s">
        <v>9146</v>
      </c>
      <c r="G246" s="446" t="str">
        <f>VLOOKUP(E246,'360_Products Holding_Ind_GRP'!$C$2:$N$26,4,FALSE)</f>
        <v>MODE_OF_OPER_CODE</v>
      </c>
      <c r="H246" s="52" t="s">
        <v>8684</v>
      </c>
      <c r="I246" s="446" t="str">
        <f>VLOOKUP(E246,'360_Products Holding_Ind_GRP'!$C$2:$N$26,9,FALSE)</f>
        <v>Finacle/Vision</v>
      </c>
      <c r="J246" s="446" t="str">
        <f>VLOOKUP(E246,'360_Products Holding_Ind_GRP'!$C$2:$N$26,10,FALSE)</f>
        <v>Batch</v>
      </c>
      <c r="K246" s="446" t="s">
        <v>8651</v>
      </c>
      <c r="L246" s="446" t="s">
        <v>8683</v>
      </c>
      <c r="M246" s="512" t="s">
        <v>8578</v>
      </c>
      <c r="N246" s="446"/>
      <c r="O246" s="446"/>
    </row>
    <row r="247" spans="1:15" ht="15" customHeight="1" x14ac:dyDescent="0.25">
      <c r="A247" s="57" t="s">
        <v>8680</v>
      </c>
      <c r="B247" s="571" t="s">
        <v>8681</v>
      </c>
      <c r="C247" s="57" t="s">
        <v>8645</v>
      </c>
      <c r="D247" s="52"/>
      <c r="E247" s="539" t="s">
        <v>1124</v>
      </c>
      <c r="F247" s="481" t="s">
        <v>9156</v>
      </c>
      <c r="G247" s="446" t="str">
        <f>VLOOKUP(E247,'360_Products Holding_Ind_GRP'!$C$2:$N$26,4,FALSE)</f>
        <v>Cust_Id</v>
      </c>
      <c r="H247" s="52" t="s">
        <v>8682</v>
      </c>
      <c r="I247" s="446" t="str">
        <f>VLOOKUP(E247,'360_Products Holding_Ind_GRP'!$C$2:$N$26,9,FALSE)</f>
        <v>Finacle/Vision</v>
      </c>
      <c r="J247" s="446" t="str">
        <f>VLOOKUP(E247,'360_Products Holding_Ind_GRP'!$C$2:$N$26,10,FALSE)</f>
        <v>Batch</v>
      </c>
      <c r="K247" s="446" t="s">
        <v>8651</v>
      </c>
      <c r="L247" s="446" t="s">
        <v>8683</v>
      </c>
      <c r="M247" s="512" t="s">
        <v>8667</v>
      </c>
      <c r="N247" s="446"/>
      <c r="O247" s="446"/>
    </row>
    <row r="248" spans="1:15" ht="15" customHeight="1" x14ac:dyDescent="0.25">
      <c r="A248" s="57" t="s">
        <v>8680</v>
      </c>
      <c r="B248" s="571" t="s">
        <v>8681</v>
      </c>
      <c r="C248" s="57" t="s">
        <v>8645</v>
      </c>
      <c r="D248" s="52"/>
      <c r="E248" s="514" t="s">
        <v>1900</v>
      </c>
      <c r="F248" s="481" t="s">
        <v>9156</v>
      </c>
      <c r="G248" s="446" t="str">
        <f>VLOOKUP(E248,'360_Products Holding_Ind_GRP'!$C$2:$N$26,4,FALSE)</f>
        <v>Acid</v>
      </c>
      <c r="H248" s="52" t="s">
        <v>8682</v>
      </c>
      <c r="I248" s="446" t="str">
        <f>VLOOKUP(E248,'360_Products Holding_Ind_GRP'!$C$2:$N$26,9,FALSE)</f>
        <v>Finacle/Vision</v>
      </c>
      <c r="J248" s="446" t="str">
        <f>VLOOKUP(E248,'360_Products Holding_Ind_GRP'!$C$2:$N$26,10,FALSE)</f>
        <v>Batch</v>
      </c>
      <c r="K248" s="446" t="s">
        <v>8651</v>
      </c>
      <c r="L248" s="446" t="s">
        <v>8683</v>
      </c>
      <c r="M248" s="512" t="s">
        <v>8667</v>
      </c>
      <c r="N248" s="446"/>
      <c r="O248" s="446"/>
    </row>
    <row r="249" spans="1:15" ht="15" customHeight="1" x14ac:dyDescent="0.25">
      <c r="A249" s="57">
        <v>170</v>
      </c>
      <c r="B249" s="571" t="s">
        <v>8685</v>
      </c>
      <c r="C249" s="57" t="s">
        <v>8645</v>
      </c>
      <c r="D249" s="52"/>
      <c r="E249" s="536" t="s">
        <v>1930</v>
      </c>
      <c r="F249" s="536" t="s">
        <v>9294</v>
      </c>
      <c r="G249" s="446" t="str">
        <f>VLOOKUP(E249,'360_Ind_GRP_Cases'!$B:$L,3, FALSE)</f>
        <v>Date_submitted</v>
      </c>
      <c r="H249" s="52" t="s">
        <v>8686</v>
      </c>
      <c r="I249" s="446" t="str">
        <f>VLOOKUP(E249,'360_Ind_GRP_Cases'!$B:$L,5, FALSE)</f>
        <v>Vision/Mantis</v>
      </c>
      <c r="J249" s="446" t="str">
        <f>VLOOKUP(E249,'360_Ind_GRP_Cases'!$B:$L,10, FALSE)</f>
        <v>Batch</v>
      </c>
      <c r="K249" s="512" t="s">
        <v>8687</v>
      </c>
      <c r="L249" s="512" t="s">
        <v>8688</v>
      </c>
      <c r="M249" s="512" t="s">
        <v>8578</v>
      </c>
      <c r="N249" s="446"/>
      <c r="O249" s="446"/>
    </row>
    <row r="250" spans="1:15" ht="15" customHeight="1" x14ac:dyDescent="0.25">
      <c r="A250" s="57">
        <v>170</v>
      </c>
      <c r="B250" s="571" t="s">
        <v>8685</v>
      </c>
      <c r="C250" s="57" t="s">
        <v>8645</v>
      </c>
      <c r="D250" s="52"/>
      <c r="E250" s="536" t="s">
        <v>1933</v>
      </c>
      <c r="F250" s="536" t="s">
        <v>9294</v>
      </c>
      <c r="G250" s="446" t="str">
        <f>VLOOKUP(E250,'360_Ind_GRP_Cases'!$B:$L,3, FALSE)</f>
        <v>Project_Name</v>
      </c>
      <c r="H250" s="52" t="s">
        <v>8686</v>
      </c>
      <c r="I250" s="446" t="str">
        <f>VLOOKUP(E250,'360_Ind_GRP_Cases'!$B:$L,5, FALSE)</f>
        <v>Vision/Mantis</v>
      </c>
      <c r="J250" s="446" t="str">
        <f>VLOOKUP(E250,'360_Ind_GRP_Cases'!$B:$L,10, FALSE)</f>
        <v>Batch</v>
      </c>
      <c r="K250" s="512" t="s">
        <v>8687</v>
      </c>
      <c r="L250" s="512" t="s">
        <v>8688</v>
      </c>
      <c r="M250" s="512" t="s">
        <v>8578</v>
      </c>
      <c r="N250" s="446"/>
      <c r="O250" s="446"/>
    </row>
    <row r="251" spans="1:15" ht="15" customHeight="1" x14ac:dyDescent="0.25">
      <c r="A251" s="57">
        <v>170</v>
      </c>
      <c r="B251" s="571" t="s">
        <v>8685</v>
      </c>
      <c r="C251" s="57" t="s">
        <v>8645</v>
      </c>
      <c r="D251" s="52"/>
      <c r="E251" s="536" t="s">
        <v>1936</v>
      </c>
      <c r="F251" s="536" t="s">
        <v>9294</v>
      </c>
      <c r="G251" s="446" t="str">
        <f>VLOOKUP(E251,'360_Ind_GRP_Cases'!$B:$L,3, FALSE)</f>
        <v>Category_Name</v>
      </c>
      <c r="H251" s="52" t="s">
        <v>8686</v>
      </c>
      <c r="I251" s="446" t="str">
        <f>VLOOKUP(E251,'360_Ind_GRP_Cases'!$B:$L,5, FALSE)</f>
        <v>Vision/Mantis</v>
      </c>
      <c r="J251" s="446" t="str">
        <f>VLOOKUP(E251,'360_Ind_GRP_Cases'!$B:$L,10, FALSE)</f>
        <v>Batch</v>
      </c>
      <c r="K251" s="512" t="s">
        <v>8687</v>
      </c>
      <c r="L251" s="512" t="s">
        <v>8688</v>
      </c>
      <c r="M251" s="512" t="s">
        <v>8578</v>
      </c>
      <c r="N251" s="446"/>
      <c r="O251" s="446"/>
    </row>
    <row r="252" spans="1:15" ht="15" customHeight="1" x14ac:dyDescent="0.25">
      <c r="A252" s="57">
        <v>170</v>
      </c>
      <c r="B252" s="571" t="s">
        <v>8685</v>
      </c>
      <c r="C252" s="57" t="s">
        <v>8645</v>
      </c>
      <c r="D252" s="52"/>
      <c r="E252" s="536" t="s">
        <v>3</v>
      </c>
      <c r="F252" s="536" t="s">
        <v>9294</v>
      </c>
      <c r="G252" s="446" t="str">
        <f>VLOOKUP(E252,'360_Ind_GRP_Cases'!$B:$L,3, FALSE)</f>
        <v>Status</v>
      </c>
      <c r="H252" s="52" t="s">
        <v>8686</v>
      </c>
      <c r="I252" s="446" t="str">
        <f>VLOOKUP(E252,'360_Ind_GRP_Cases'!$B:$L,5, FALSE)</f>
        <v>Vision/Mantis</v>
      </c>
      <c r="J252" s="446" t="str">
        <f>VLOOKUP(E252,'360_Ind_GRP_Cases'!$B:$L,10, FALSE)</f>
        <v>Batch</v>
      </c>
      <c r="K252" s="512" t="s">
        <v>8687</v>
      </c>
      <c r="L252" s="512" t="s">
        <v>8688</v>
      </c>
      <c r="M252" s="512" t="s">
        <v>8578</v>
      </c>
      <c r="N252" s="446"/>
      <c r="O252" s="446"/>
    </row>
    <row r="253" spans="1:15" ht="15" customHeight="1" x14ac:dyDescent="0.25">
      <c r="A253" s="57">
        <v>170</v>
      </c>
      <c r="B253" s="571" t="s">
        <v>8685</v>
      </c>
      <c r="C253" s="57" t="s">
        <v>8645</v>
      </c>
      <c r="D253" s="52"/>
      <c r="E253" s="536" t="s">
        <v>1926</v>
      </c>
      <c r="F253" s="536" t="s">
        <v>9294</v>
      </c>
      <c r="G253" s="446" t="str">
        <f>VLOOKUP(E253,'360_Ind_GRP_Cases'!$B:$L,3, FALSE)</f>
        <v>Priority</v>
      </c>
      <c r="H253" s="52" t="s">
        <v>8686</v>
      </c>
      <c r="I253" s="446" t="str">
        <f>VLOOKUP(E253,'360_Ind_GRP_Cases'!$B:$L,5, FALSE)</f>
        <v>Vision/Mantis</v>
      </c>
      <c r="J253" s="446" t="str">
        <f>VLOOKUP(E253,'360_Ind_GRP_Cases'!$B:$L,10, FALSE)</f>
        <v>Batch</v>
      </c>
      <c r="K253" s="512" t="s">
        <v>8687</v>
      </c>
      <c r="L253" s="512" t="s">
        <v>8688</v>
      </c>
      <c r="M253" s="512" t="s">
        <v>8578</v>
      </c>
      <c r="N253" s="446"/>
      <c r="O253" s="446"/>
    </row>
    <row r="254" spans="1:15" ht="15" customHeight="1" x14ac:dyDescent="0.25">
      <c r="A254" s="57">
        <v>170</v>
      </c>
      <c r="B254" s="571" t="s">
        <v>8685</v>
      </c>
      <c r="C254" s="57" t="s">
        <v>8645</v>
      </c>
      <c r="D254" s="52" t="s">
        <v>9285</v>
      </c>
      <c r="E254" s="536" t="s">
        <v>1938</v>
      </c>
      <c r="F254" s="536" t="s">
        <v>9294</v>
      </c>
      <c r="G254" s="446" t="str">
        <f>VLOOKUP(E254,'360_Ind_GRP_Cases'!$B:$L,3, FALSE)</f>
        <v>Date_submitted+time_taken_days for staus='closed' Vw_Complaints</v>
      </c>
      <c r="H254" s="52" t="s">
        <v>8686</v>
      </c>
      <c r="I254" s="446" t="str">
        <f>VLOOKUP(E254,'360_Ind_GRP_Cases'!$B:$L,5, FALSE)</f>
        <v>Vision/Mantis</v>
      </c>
      <c r="J254" s="446" t="str">
        <f>VLOOKUP(E254,'360_Ind_GRP_Cases'!$B:$L,10, FALSE)</f>
        <v>Batch</v>
      </c>
      <c r="K254" s="512" t="s">
        <v>8687</v>
      </c>
      <c r="L254" s="512" t="s">
        <v>8688</v>
      </c>
      <c r="M254" s="512" t="s">
        <v>8578</v>
      </c>
      <c r="N254" s="446"/>
      <c r="O254" s="446"/>
    </row>
    <row r="255" spans="1:15" ht="15" customHeight="1" x14ac:dyDescent="0.25">
      <c r="A255" s="57">
        <v>170</v>
      </c>
      <c r="B255" s="571" t="s">
        <v>8685</v>
      </c>
      <c r="C255" s="57" t="s">
        <v>8645</v>
      </c>
      <c r="D255" s="52"/>
      <c r="E255" s="540" t="s">
        <v>1900</v>
      </c>
      <c r="F255" s="536" t="s">
        <v>9294</v>
      </c>
      <c r="G255" s="446" t="str">
        <f>VLOOKUP(E255,'360_Ind_GRP_Cases'!$B:$L,3, FALSE)</f>
        <v>Servicedesk_id</v>
      </c>
      <c r="H255" s="52" t="s">
        <v>8686</v>
      </c>
      <c r="I255" s="446" t="str">
        <f>VLOOKUP(E255,'360_Ind_GRP_Cases'!$B:$L,5, FALSE)</f>
        <v>Vision/Mantis</v>
      </c>
      <c r="J255" s="446" t="str">
        <f>VLOOKUP(E255,'360_Ind_GRP_Cases'!$B:$L,10, FALSE)</f>
        <v>Batch</v>
      </c>
      <c r="K255" s="512" t="s">
        <v>8687</v>
      </c>
      <c r="L255" s="512" t="s">
        <v>8688</v>
      </c>
      <c r="M255" s="512" t="s">
        <v>8578</v>
      </c>
      <c r="N255" s="446"/>
      <c r="O255" s="446"/>
    </row>
    <row r="256" spans="1:15" ht="15" customHeight="1" x14ac:dyDescent="0.25">
      <c r="A256" s="57">
        <v>170</v>
      </c>
      <c r="B256" s="571" t="s">
        <v>8685</v>
      </c>
      <c r="C256" s="57" t="s">
        <v>8645</v>
      </c>
      <c r="D256" s="52"/>
      <c r="E256" s="540" t="s">
        <v>1940</v>
      </c>
      <c r="F256" s="536" t="s">
        <v>9294</v>
      </c>
      <c r="G256" s="446" t="str">
        <f>VLOOKUP(E256,'360_Ind_GRP_Cases'!$B:$L,3, FALSE)</f>
        <v>Reporter_name</v>
      </c>
      <c r="H256" s="52" t="s">
        <v>8686</v>
      </c>
      <c r="I256" s="446" t="str">
        <f>VLOOKUP(E256,'360_Ind_GRP_Cases'!$B:$L,5, FALSE)</f>
        <v>Vision/Mantis</v>
      </c>
      <c r="J256" s="446" t="str">
        <f>VLOOKUP(E256,'360_Ind_GRP_Cases'!$B:$L,10, FALSE)</f>
        <v>Batch</v>
      </c>
      <c r="K256" s="512" t="s">
        <v>8687</v>
      </c>
      <c r="L256" s="512" t="s">
        <v>8688</v>
      </c>
      <c r="M256" s="512" t="s">
        <v>8578</v>
      </c>
      <c r="N256" s="446"/>
      <c r="O256" s="446"/>
    </row>
    <row r="257" spans="1:15" ht="15" customHeight="1" x14ac:dyDescent="0.25">
      <c r="A257" s="57">
        <v>170</v>
      </c>
      <c r="B257" s="571" t="s">
        <v>8685</v>
      </c>
      <c r="C257" s="57" t="s">
        <v>8645</v>
      </c>
      <c r="D257" s="52"/>
      <c r="E257" s="540" t="s">
        <v>1942</v>
      </c>
      <c r="F257" s="536" t="s">
        <v>9294</v>
      </c>
      <c r="G257" s="446" t="str">
        <f>VLOOKUP(E257,'360_Ind_GRP_Cases'!$B:$L,3, FALSE)</f>
        <v>Reporter_Dept</v>
      </c>
      <c r="H257" s="52" t="s">
        <v>8686</v>
      </c>
      <c r="I257" s="446" t="str">
        <f>VLOOKUP(E257,'360_Ind_GRP_Cases'!$B:$L,5, FALSE)</f>
        <v>Vision/Mantis</v>
      </c>
      <c r="J257" s="446" t="str">
        <f>VLOOKUP(E257,'360_Ind_GRP_Cases'!$B:$L,10, FALSE)</f>
        <v>Batch</v>
      </c>
      <c r="K257" s="512" t="s">
        <v>8687</v>
      </c>
      <c r="L257" s="512" t="s">
        <v>8688</v>
      </c>
      <c r="M257" s="512" t="s">
        <v>8578</v>
      </c>
      <c r="N257" s="446"/>
      <c r="O257" s="446"/>
    </row>
    <row r="258" spans="1:15" ht="15" customHeight="1" x14ac:dyDescent="0.25">
      <c r="A258" s="57">
        <v>170</v>
      </c>
      <c r="B258" s="571" t="s">
        <v>8685</v>
      </c>
      <c r="C258" s="57" t="s">
        <v>8645</v>
      </c>
      <c r="D258" s="52"/>
      <c r="E258" s="540" t="s">
        <v>1944</v>
      </c>
      <c r="F258" s="536" t="s">
        <v>9294</v>
      </c>
      <c r="G258" s="446" t="str">
        <f>VLOOKUP(E258,'360_Ind_GRP_Cases'!$B:$L,3, FALSE)</f>
        <v>Last_updated</v>
      </c>
      <c r="H258" s="52" t="s">
        <v>8686</v>
      </c>
      <c r="I258" s="446" t="str">
        <f>VLOOKUP(E258,'360_Ind_GRP_Cases'!$B:$L,5, FALSE)</f>
        <v>Vision/Mantis</v>
      </c>
      <c r="J258" s="446" t="str">
        <f>VLOOKUP(E258,'360_Ind_GRP_Cases'!$B:$L,10, FALSE)</f>
        <v>Batch</v>
      </c>
      <c r="K258" s="512" t="s">
        <v>8687</v>
      </c>
      <c r="L258" s="512" t="s">
        <v>8688</v>
      </c>
      <c r="M258" s="512" t="s">
        <v>8578</v>
      </c>
      <c r="N258" s="446"/>
      <c r="O258" s="446"/>
    </row>
    <row r="259" spans="1:15" ht="15" customHeight="1" x14ac:dyDescent="0.25">
      <c r="A259" s="57">
        <v>170</v>
      </c>
      <c r="B259" s="571" t="s">
        <v>8685</v>
      </c>
      <c r="C259" s="57" t="s">
        <v>8645</v>
      </c>
      <c r="D259" s="52"/>
      <c r="E259" s="540" t="s">
        <v>1946</v>
      </c>
      <c r="F259" s="536" t="s">
        <v>9294</v>
      </c>
      <c r="G259" s="446" t="str">
        <f>VLOOKUP(E259,'360_Ind_GRP_Cases'!$B:$L,3, FALSE)</f>
        <v>Time_taken_in_days</v>
      </c>
      <c r="H259" s="52" t="s">
        <v>8686</v>
      </c>
      <c r="I259" s="446" t="str">
        <f>VLOOKUP(E259,'360_Ind_GRP_Cases'!$B:$L,5, FALSE)</f>
        <v>Vision/Mantis</v>
      </c>
      <c r="J259" s="446" t="str">
        <f>VLOOKUP(E259,'360_Ind_GRP_Cases'!$B:$L,10, FALSE)</f>
        <v>Batch</v>
      </c>
      <c r="K259" s="512" t="s">
        <v>8687</v>
      </c>
      <c r="L259" s="512" t="s">
        <v>8688</v>
      </c>
      <c r="M259" s="512" t="s">
        <v>8578</v>
      </c>
      <c r="N259" s="446"/>
      <c r="O259" s="446"/>
    </row>
    <row r="260" spans="1:15" ht="15" customHeight="1" x14ac:dyDescent="0.25">
      <c r="A260" s="57">
        <v>170</v>
      </c>
      <c r="B260" s="571" t="s">
        <v>8685</v>
      </c>
      <c r="C260" s="57" t="s">
        <v>8645</v>
      </c>
      <c r="D260" s="52"/>
      <c r="E260" s="540" t="s">
        <v>1948</v>
      </c>
      <c r="F260" s="536" t="s">
        <v>9294</v>
      </c>
      <c r="G260" s="446" t="str">
        <f>VLOOKUP(E260,'360_Ind_GRP_Cases'!$B:$L,3, FALSE)</f>
        <v>sla_days</v>
      </c>
      <c r="H260" s="52" t="s">
        <v>8686</v>
      </c>
      <c r="I260" s="446" t="str">
        <f>VLOOKUP(E260,'360_Ind_GRP_Cases'!$B:$L,5, FALSE)</f>
        <v>Vision/Mantis</v>
      </c>
      <c r="J260" s="446" t="str">
        <f>VLOOKUP(E260,'360_Ind_GRP_Cases'!$B:$L,10, FALSE)</f>
        <v>Batch</v>
      </c>
      <c r="K260" s="512" t="s">
        <v>8687</v>
      </c>
      <c r="L260" s="512" t="s">
        <v>8688</v>
      </c>
      <c r="M260" s="512" t="s">
        <v>8578</v>
      </c>
      <c r="N260" s="446"/>
      <c r="O260" s="446"/>
    </row>
    <row r="261" spans="1:15" ht="15" customHeight="1" x14ac:dyDescent="0.25">
      <c r="A261" s="57">
        <v>170</v>
      </c>
      <c r="B261" s="571" t="s">
        <v>8685</v>
      </c>
      <c r="C261" s="57" t="s">
        <v>8645</v>
      </c>
      <c r="D261" s="52"/>
      <c r="E261" s="536" t="s">
        <v>1950</v>
      </c>
      <c r="F261" s="536" t="s">
        <v>9294</v>
      </c>
      <c r="G261" s="446" t="str">
        <f>VLOOKUP(E261,'360_Ind_GRP_Cases'!$B:$L,3, FALSE)</f>
        <v>Resolution</v>
      </c>
      <c r="H261" s="52" t="s">
        <v>8686</v>
      </c>
      <c r="I261" s="446" t="str">
        <f>VLOOKUP(E261,'360_Ind_GRP_Cases'!$B:$L,5, FALSE)</f>
        <v>Vision/Mantis</v>
      </c>
      <c r="J261" s="446" t="str">
        <f>VLOOKUP(E261,'360_Ind_GRP_Cases'!$B:$L,10, FALSE)</f>
        <v>Batch</v>
      </c>
      <c r="K261" s="512" t="s">
        <v>8687</v>
      </c>
      <c r="L261" s="512" t="s">
        <v>8688</v>
      </c>
      <c r="M261" s="512" t="s">
        <v>8578</v>
      </c>
      <c r="N261" s="446"/>
      <c r="O261" s="446"/>
    </row>
    <row r="262" spans="1:15" ht="15" customHeight="1" x14ac:dyDescent="0.25">
      <c r="A262" s="57">
        <v>170</v>
      </c>
      <c r="B262" s="571" t="s">
        <v>8685</v>
      </c>
      <c r="C262" s="57" t="s">
        <v>8645</v>
      </c>
      <c r="D262" s="52"/>
      <c r="E262" s="540" t="s">
        <v>1951</v>
      </c>
      <c r="F262" s="536" t="s">
        <v>9294</v>
      </c>
      <c r="G262" s="446" t="str">
        <f>VLOOKUP(E262,'360_Ind_GRP_Cases'!$B:$L,3, FALSE)</f>
        <v>Call_Summary</v>
      </c>
      <c r="H262" s="52" t="s">
        <v>8686</v>
      </c>
      <c r="I262" s="446" t="str">
        <f>VLOOKUP(E262,'360_Ind_GRP_Cases'!$B:$L,5, FALSE)</f>
        <v>Vision/Mantis</v>
      </c>
      <c r="J262" s="446" t="str">
        <f>VLOOKUP(E262,'360_Ind_GRP_Cases'!$B:$L,10, FALSE)</f>
        <v>Batch</v>
      </c>
      <c r="K262" s="512" t="s">
        <v>8687</v>
      </c>
      <c r="L262" s="512" t="s">
        <v>8688</v>
      </c>
      <c r="M262" s="512" t="s">
        <v>8578</v>
      </c>
      <c r="N262" s="446"/>
      <c r="O262" s="446"/>
    </row>
    <row r="263" spans="1:15" ht="15" customHeight="1" x14ac:dyDescent="0.25">
      <c r="A263" s="57">
        <v>170</v>
      </c>
      <c r="B263" s="571" t="s">
        <v>8685</v>
      </c>
      <c r="C263" s="57" t="s">
        <v>8645</v>
      </c>
      <c r="D263" s="52"/>
      <c r="E263" s="540" t="s">
        <v>1954</v>
      </c>
      <c r="F263" s="536" t="s">
        <v>9294</v>
      </c>
      <c r="G263" s="446" t="str">
        <f>VLOOKUP(E263,'360_Ind_GRP_Cases'!$B:$L,3, FALSE)</f>
        <v>Call_Details</v>
      </c>
      <c r="H263" s="52" t="s">
        <v>8686</v>
      </c>
      <c r="I263" s="446" t="str">
        <f>VLOOKUP(E263,'360_Ind_GRP_Cases'!$B:$L,5, FALSE)</f>
        <v>Vision/Mantis</v>
      </c>
      <c r="J263" s="446" t="str">
        <f>VLOOKUP(E263,'360_Ind_GRP_Cases'!$B:$L,10, FALSE)</f>
        <v>Batch</v>
      </c>
      <c r="K263" s="512" t="s">
        <v>8687</v>
      </c>
      <c r="L263" s="512" t="s">
        <v>8688</v>
      </c>
      <c r="M263" s="512" t="s">
        <v>8578</v>
      </c>
      <c r="N263" s="446"/>
      <c r="O263" s="446"/>
    </row>
    <row r="264" spans="1:15" ht="15" customHeight="1" x14ac:dyDescent="0.25">
      <c r="A264" s="57">
        <v>170</v>
      </c>
      <c r="B264" s="571" t="s">
        <v>8685</v>
      </c>
      <c r="C264" s="57" t="s">
        <v>8645</v>
      </c>
      <c r="D264" s="52"/>
      <c r="E264" s="540" t="s">
        <v>1957</v>
      </c>
      <c r="F264" s="536" t="s">
        <v>9294</v>
      </c>
      <c r="G264" s="446" t="str">
        <f>VLOOKUP(E264,'360_Ind_GRP_Cases'!$B:$L,3, FALSE)</f>
        <v>Acct_Card_No</v>
      </c>
      <c r="H264" s="52" t="s">
        <v>8686</v>
      </c>
      <c r="I264" s="446" t="str">
        <f>VLOOKUP(E264,'360_Ind_GRP_Cases'!$B:$L,5, FALSE)</f>
        <v>Vision/Mantis</v>
      </c>
      <c r="J264" s="446" t="str">
        <f>VLOOKUP(E264,'360_Ind_GRP_Cases'!$B:$L,10, FALSE)</f>
        <v>Batch</v>
      </c>
      <c r="K264" s="512" t="s">
        <v>8687</v>
      </c>
      <c r="L264" s="512" t="s">
        <v>8688</v>
      </c>
      <c r="M264" s="512" t="s">
        <v>8578</v>
      </c>
      <c r="N264" s="446"/>
      <c r="O264" s="446"/>
    </row>
    <row r="265" spans="1:15" ht="15" customHeight="1" x14ac:dyDescent="0.25">
      <c r="A265" s="57">
        <v>170</v>
      </c>
      <c r="B265" s="571" t="s">
        <v>8685</v>
      </c>
      <c r="C265" s="57" t="s">
        <v>8645</v>
      </c>
      <c r="D265" s="52"/>
      <c r="E265" s="540" t="s">
        <v>1959</v>
      </c>
      <c r="F265" s="536" t="s">
        <v>9294</v>
      </c>
      <c r="G265" s="446" t="str">
        <f>VLOOKUP(E265,'360_Ind_GRP_Cases'!$B:$L,3, FALSE)</f>
        <v>Customer_Mobile</v>
      </c>
      <c r="H265" s="52" t="s">
        <v>8686</v>
      </c>
      <c r="I265" s="446" t="str">
        <f>VLOOKUP(E265,'360_Ind_GRP_Cases'!$B:$L,5, FALSE)</f>
        <v>Vision/Mantis</v>
      </c>
      <c r="J265" s="446" t="str">
        <f>VLOOKUP(E265,'360_Ind_GRP_Cases'!$B:$L,10, FALSE)</f>
        <v>Batch</v>
      </c>
      <c r="K265" s="512" t="s">
        <v>8687</v>
      </c>
      <c r="L265" s="512" t="s">
        <v>8688</v>
      </c>
      <c r="M265" s="512" t="s">
        <v>8578</v>
      </c>
      <c r="N265" s="446"/>
      <c r="O265" s="446"/>
    </row>
    <row r="266" spans="1:15" ht="15" customHeight="1" x14ac:dyDescent="0.25">
      <c r="A266" s="57">
        <v>170</v>
      </c>
      <c r="B266" s="571" t="s">
        <v>8685</v>
      </c>
      <c r="C266" s="57" t="s">
        <v>8645</v>
      </c>
      <c r="D266" s="52"/>
      <c r="E266" s="540" t="s">
        <v>1457</v>
      </c>
      <c r="F266" s="536" t="s">
        <v>9294</v>
      </c>
      <c r="G266" s="446" t="str">
        <f>VLOOKUP(E266,'360_Ind_GRP_Cases'!$B:$L,3, FALSE)</f>
        <v>Cust_Id</v>
      </c>
      <c r="H266" s="52" t="s">
        <v>8686</v>
      </c>
      <c r="I266" s="446" t="str">
        <f>VLOOKUP(E266,'360_Ind_GRP_Cases'!$B:$L,5, FALSE)</f>
        <v>Vision/Mantis</v>
      </c>
      <c r="J266" s="446" t="str">
        <f>VLOOKUP(E266,'360_Ind_GRP_Cases'!$B:$L,10, FALSE)</f>
        <v>Batch</v>
      </c>
      <c r="K266" s="512" t="s">
        <v>8687</v>
      </c>
      <c r="L266" s="512" t="s">
        <v>8688</v>
      </c>
      <c r="M266" s="512" t="s">
        <v>8578</v>
      </c>
      <c r="N266" s="446"/>
      <c r="O266" s="446"/>
    </row>
    <row r="267" spans="1:15" ht="15" customHeight="1" x14ac:dyDescent="0.25">
      <c r="A267" s="57">
        <v>170</v>
      </c>
      <c r="B267" s="571" t="s">
        <v>8685</v>
      </c>
      <c r="C267" s="57" t="s">
        <v>8645</v>
      </c>
      <c r="D267" s="52"/>
      <c r="E267" s="540" t="s">
        <v>1962</v>
      </c>
      <c r="F267" s="536" t="s">
        <v>9294</v>
      </c>
      <c r="G267" s="446" t="str">
        <f>VLOOKUP(E267,'360_Ind_GRP_Cases'!$B:$L,3, FALSE)</f>
        <v>Root_Cause</v>
      </c>
      <c r="H267" s="52" t="s">
        <v>8686</v>
      </c>
      <c r="I267" s="446" t="str">
        <f>VLOOKUP(E267,'360_Ind_GRP_Cases'!$B:$L,5, FALSE)</f>
        <v>Vision/Mantis</v>
      </c>
      <c r="J267" s="446" t="str">
        <f>VLOOKUP(E267,'360_Ind_GRP_Cases'!$B:$L,10, FALSE)</f>
        <v>Batch</v>
      </c>
      <c r="K267" s="512" t="s">
        <v>8687</v>
      </c>
      <c r="L267" s="512" t="s">
        <v>8688</v>
      </c>
      <c r="M267" s="512" t="s">
        <v>8578</v>
      </c>
      <c r="N267" s="446"/>
      <c r="O267" s="446"/>
    </row>
    <row r="268" spans="1:15" ht="15" customHeight="1" x14ac:dyDescent="0.25">
      <c r="A268" s="57">
        <v>170</v>
      </c>
      <c r="B268" s="571" t="s">
        <v>8685</v>
      </c>
      <c r="C268" s="57" t="s">
        <v>8645</v>
      </c>
      <c r="D268" s="52"/>
      <c r="E268" s="540" t="s">
        <v>1964</v>
      </c>
      <c r="F268" s="536" t="s">
        <v>9294</v>
      </c>
      <c r="G268" s="446" t="str">
        <f>VLOOKUP(E268,'360_Ind_GRP_Cases'!$B:$L,3, FALSE)</f>
        <v>Cust_name</v>
      </c>
      <c r="H268" s="52" t="s">
        <v>8686</v>
      </c>
      <c r="I268" s="446" t="str">
        <f>VLOOKUP(E268,'360_Ind_GRP_Cases'!$B:$L,5, FALSE)</f>
        <v>Vision/Mantis</v>
      </c>
      <c r="J268" s="446" t="str">
        <f>VLOOKUP(E268,'360_Ind_GRP_Cases'!$B:$L,10, FALSE)</f>
        <v>Batch</v>
      </c>
      <c r="K268" s="512" t="s">
        <v>8687</v>
      </c>
      <c r="L268" s="512" t="s">
        <v>8688</v>
      </c>
      <c r="M268" s="512" t="s">
        <v>8578</v>
      </c>
      <c r="N268" s="446"/>
      <c r="O268" s="446"/>
    </row>
    <row r="269" spans="1:15" ht="15" customHeight="1" x14ac:dyDescent="0.25">
      <c r="A269" s="446">
        <v>115</v>
      </c>
      <c r="B269" s="572">
        <v>50</v>
      </c>
      <c r="C269" s="57" t="s">
        <v>8645</v>
      </c>
      <c r="D269" s="52"/>
      <c r="E269" s="448" t="s">
        <v>1973</v>
      </c>
      <c r="F269" s="448"/>
      <c r="G269" s="446" t="s">
        <v>1972</v>
      </c>
      <c r="H269" s="52" t="s">
        <v>8689</v>
      </c>
      <c r="I269" s="446" t="s">
        <v>1455</v>
      </c>
      <c r="J269" s="446" t="s">
        <v>788</v>
      </c>
      <c r="K269" s="512" t="s">
        <v>8690</v>
      </c>
      <c r="L269" s="512" t="s">
        <v>8691</v>
      </c>
      <c r="M269" s="512" t="s">
        <v>8692</v>
      </c>
      <c r="N269" s="446"/>
      <c r="O269" s="446"/>
    </row>
    <row r="270" spans="1:15" ht="15" customHeight="1" x14ac:dyDescent="0.25">
      <c r="A270" s="446">
        <v>115</v>
      </c>
      <c r="B270" s="572">
        <v>50</v>
      </c>
      <c r="C270" s="57" t="s">
        <v>8645</v>
      </c>
      <c r="D270" s="52"/>
      <c r="E270" s="448" t="s">
        <v>1900</v>
      </c>
      <c r="F270" s="448"/>
      <c r="G270" s="446" t="s">
        <v>1974</v>
      </c>
      <c r="H270" s="52" t="s">
        <v>8689</v>
      </c>
      <c r="I270" s="446" t="s">
        <v>1455</v>
      </c>
      <c r="J270" s="446" t="s">
        <v>788</v>
      </c>
      <c r="K270" s="512" t="s">
        <v>8690</v>
      </c>
      <c r="L270" s="512" t="s">
        <v>8691</v>
      </c>
      <c r="M270" s="512" t="s">
        <v>8692</v>
      </c>
      <c r="N270" s="446"/>
      <c r="O270" s="446"/>
    </row>
    <row r="271" spans="1:15" ht="15" customHeight="1" x14ac:dyDescent="0.25">
      <c r="A271" s="446">
        <v>115</v>
      </c>
      <c r="B271" s="572">
        <v>50</v>
      </c>
      <c r="C271" s="57" t="s">
        <v>8645</v>
      </c>
      <c r="D271" s="52"/>
      <c r="E271" s="448" t="s">
        <v>1843</v>
      </c>
      <c r="F271" s="448"/>
      <c r="G271" s="446" t="s">
        <v>1975</v>
      </c>
      <c r="H271" s="52" t="s">
        <v>8689</v>
      </c>
      <c r="I271" s="446" t="s">
        <v>1455</v>
      </c>
      <c r="J271" s="446" t="s">
        <v>788</v>
      </c>
      <c r="K271" s="512" t="s">
        <v>8690</v>
      </c>
      <c r="L271" s="512" t="s">
        <v>8691</v>
      </c>
      <c r="M271" s="512" t="s">
        <v>8692</v>
      </c>
      <c r="N271" s="446"/>
      <c r="O271" s="446"/>
    </row>
    <row r="272" spans="1:15" ht="15" customHeight="1" x14ac:dyDescent="0.25">
      <c r="A272" s="446">
        <v>115</v>
      </c>
      <c r="B272" s="572">
        <v>50</v>
      </c>
      <c r="C272" s="57" t="s">
        <v>8645</v>
      </c>
      <c r="D272" s="52"/>
      <c r="E272" s="448" t="s">
        <v>1977</v>
      </c>
      <c r="F272" s="448"/>
      <c r="G272" s="446" t="s">
        <v>1699</v>
      </c>
      <c r="H272" s="52" t="s">
        <v>8689</v>
      </c>
      <c r="I272" s="446" t="s">
        <v>1455</v>
      </c>
      <c r="J272" s="446" t="s">
        <v>788</v>
      </c>
      <c r="K272" s="512" t="s">
        <v>8690</v>
      </c>
      <c r="L272" s="512" t="s">
        <v>8691</v>
      </c>
      <c r="M272" s="512" t="s">
        <v>8692</v>
      </c>
      <c r="N272" s="446"/>
      <c r="O272" s="446"/>
    </row>
    <row r="273" spans="1:15" ht="15" customHeight="1" x14ac:dyDescent="0.25">
      <c r="A273" s="446">
        <v>115</v>
      </c>
      <c r="B273" s="572">
        <v>50</v>
      </c>
      <c r="C273" s="57" t="s">
        <v>8645</v>
      </c>
      <c r="D273" s="52"/>
      <c r="E273" s="448" t="s">
        <v>241</v>
      </c>
      <c r="F273" s="448"/>
      <c r="G273" s="446" t="s">
        <v>1978</v>
      </c>
      <c r="H273" s="52" t="s">
        <v>8689</v>
      </c>
      <c r="I273" s="446" t="s">
        <v>1455</v>
      </c>
      <c r="J273" s="446" t="s">
        <v>788</v>
      </c>
      <c r="K273" s="512" t="s">
        <v>8690</v>
      </c>
      <c r="L273" s="512" t="s">
        <v>8691</v>
      </c>
      <c r="M273" s="512" t="s">
        <v>8692</v>
      </c>
      <c r="N273" s="446"/>
      <c r="O273" s="446"/>
    </row>
    <row r="274" spans="1:15" ht="15" customHeight="1" x14ac:dyDescent="0.25">
      <c r="A274" s="446">
        <v>115</v>
      </c>
      <c r="B274" s="572">
        <v>50</v>
      </c>
      <c r="C274" s="57" t="s">
        <v>8645</v>
      </c>
      <c r="D274" s="52"/>
      <c r="E274" s="448" t="s">
        <v>1981</v>
      </c>
      <c r="F274" s="448"/>
      <c r="G274" s="446" t="s">
        <v>1980</v>
      </c>
      <c r="H274" s="52" t="s">
        <v>8689</v>
      </c>
      <c r="I274" s="446" t="s">
        <v>1455</v>
      </c>
      <c r="J274" s="446" t="s">
        <v>788</v>
      </c>
      <c r="K274" s="512" t="s">
        <v>8690</v>
      </c>
      <c r="L274" s="512" t="s">
        <v>8691</v>
      </c>
      <c r="M274" s="512" t="s">
        <v>8692</v>
      </c>
      <c r="N274" s="446"/>
      <c r="O274" s="446"/>
    </row>
    <row r="275" spans="1:15" ht="15" customHeight="1" x14ac:dyDescent="0.25">
      <c r="A275" s="446">
        <v>115</v>
      </c>
      <c r="B275" s="572">
        <v>50</v>
      </c>
      <c r="C275" s="57" t="s">
        <v>8645</v>
      </c>
      <c r="D275" s="52"/>
      <c r="E275" s="448" t="s">
        <v>1986</v>
      </c>
      <c r="F275" s="448"/>
      <c r="G275" s="446" t="s">
        <v>1985</v>
      </c>
      <c r="H275" s="52" t="s">
        <v>8689</v>
      </c>
      <c r="I275" s="446" t="s">
        <v>1455</v>
      </c>
      <c r="J275" s="446" t="s">
        <v>788</v>
      </c>
      <c r="K275" s="512" t="s">
        <v>8690</v>
      </c>
      <c r="L275" s="512" t="s">
        <v>8691</v>
      </c>
      <c r="M275" s="512" t="s">
        <v>8692</v>
      </c>
      <c r="N275" s="446"/>
      <c r="O275" s="446"/>
    </row>
    <row r="276" spans="1:15" ht="15" customHeight="1" x14ac:dyDescent="0.25">
      <c r="A276" s="446">
        <v>115</v>
      </c>
      <c r="B276" s="572">
        <v>50</v>
      </c>
      <c r="C276" s="57" t="s">
        <v>8645</v>
      </c>
      <c r="D276" s="52"/>
      <c r="E276" s="448" t="s">
        <v>1988</v>
      </c>
      <c r="F276" s="448"/>
      <c r="G276" s="446" t="s">
        <v>1987</v>
      </c>
      <c r="H276" s="52" t="s">
        <v>8689</v>
      </c>
      <c r="I276" s="446" t="s">
        <v>1455</v>
      </c>
      <c r="J276" s="446" t="s">
        <v>788</v>
      </c>
      <c r="K276" s="512" t="s">
        <v>8690</v>
      </c>
      <c r="L276" s="512" t="s">
        <v>8691</v>
      </c>
      <c r="M276" s="512" t="s">
        <v>8692</v>
      </c>
      <c r="N276" s="446"/>
      <c r="O276" s="446"/>
    </row>
    <row r="277" spans="1:15" ht="15" customHeight="1" x14ac:dyDescent="0.25">
      <c r="A277" s="446">
        <v>115</v>
      </c>
      <c r="B277" s="572">
        <v>50</v>
      </c>
      <c r="C277" s="57" t="s">
        <v>8645</v>
      </c>
      <c r="D277" s="52"/>
      <c r="E277" s="448" t="s">
        <v>1990</v>
      </c>
      <c r="F277" s="448"/>
      <c r="G277" s="446" t="s">
        <v>1989</v>
      </c>
      <c r="H277" s="52" t="s">
        <v>8689</v>
      </c>
      <c r="I277" s="446" t="s">
        <v>1455</v>
      </c>
      <c r="J277" s="446" t="s">
        <v>788</v>
      </c>
      <c r="K277" s="512" t="s">
        <v>8690</v>
      </c>
      <c r="L277" s="512" t="s">
        <v>8691</v>
      </c>
      <c r="M277" s="512" t="s">
        <v>8692</v>
      </c>
      <c r="N277" s="446"/>
      <c r="O277" s="446"/>
    </row>
    <row r="278" spans="1:15" ht="15" customHeight="1" x14ac:dyDescent="0.25">
      <c r="A278" s="446">
        <v>115</v>
      </c>
      <c r="B278" s="572">
        <v>50</v>
      </c>
      <c r="C278" s="57" t="s">
        <v>8645</v>
      </c>
      <c r="D278" s="52"/>
      <c r="E278" s="448" t="s">
        <v>1992</v>
      </c>
      <c r="F278" s="448"/>
      <c r="G278" s="446" t="s">
        <v>1991</v>
      </c>
      <c r="H278" s="52" t="s">
        <v>8689</v>
      </c>
      <c r="I278" s="446" t="s">
        <v>1455</v>
      </c>
      <c r="J278" s="446" t="s">
        <v>788</v>
      </c>
      <c r="K278" s="512" t="s">
        <v>8690</v>
      </c>
      <c r="L278" s="512" t="s">
        <v>8691</v>
      </c>
      <c r="M278" s="512" t="s">
        <v>8692</v>
      </c>
      <c r="N278" s="446"/>
      <c r="O278" s="446"/>
    </row>
    <row r="279" spans="1:15" ht="15" customHeight="1" x14ac:dyDescent="0.25">
      <c r="A279" s="446">
        <v>115</v>
      </c>
      <c r="B279" s="572">
        <v>50</v>
      </c>
      <c r="C279" s="57" t="s">
        <v>8645</v>
      </c>
      <c r="D279" s="52"/>
      <c r="E279" s="448" t="s">
        <v>1994</v>
      </c>
      <c r="F279" s="448"/>
      <c r="G279" s="446" t="s">
        <v>1993</v>
      </c>
      <c r="H279" s="52" t="s">
        <v>8689</v>
      </c>
      <c r="I279" s="446" t="s">
        <v>1455</v>
      </c>
      <c r="J279" s="446" t="s">
        <v>788</v>
      </c>
      <c r="K279" s="512" t="s">
        <v>8690</v>
      </c>
      <c r="L279" s="512" t="s">
        <v>8691</v>
      </c>
      <c r="M279" s="512" t="s">
        <v>8692</v>
      </c>
      <c r="N279" s="446"/>
      <c r="O279" s="446"/>
    </row>
    <row r="280" spans="1:15" ht="15" customHeight="1" x14ac:dyDescent="0.25">
      <c r="A280" s="446">
        <v>115</v>
      </c>
      <c r="B280" s="572">
        <v>50</v>
      </c>
      <c r="C280" s="57" t="s">
        <v>8645</v>
      </c>
      <c r="D280" s="52"/>
      <c r="E280" s="448" t="s">
        <v>2004</v>
      </c>
      <c r="F280" s="448"/>
      <c r="G280" s="446" t="s">
        <v>2003</v>
      </c>
      <c r="H280" s="52" t="s">
        <v>8689</v>
      </c>
      <c r="I280" s="446" t="s">
        <v>1455</v>
      </c>
      <c r="J280" s="446" t="s">
        <v>788</v>
      </c>
      <c r="K280" s="512" t="s">
        <v>8690</v>
      </c>
      <c r="L280" s="512" t="s">
        <v>8691</v>
      </c>
      <c r="M280" s="512" t="s">
        <v>8692</v>
      </c>
      <c r="N280" s="446"/>
      <c r="O280" s="446"/>
    </row>
    <row r="281" spans="1:15" ht="15" customHeight="1" x14ac:dyDescent="0.25">
      <c r="A281" s="446">
        <v>115</v>
      </c>
      <c r="B281" s="572">
        <v>50</v>
      </c>
      <c r="C281" s="57" t="s">
        <v>8645</v>
      </c>
      <c r="D281" s="52"/>
      <c r="E281" s="448" t="s">
        <v>2011</v>
      </c>
      <c r="F281" s="448"/>
      <c r="G281" s="446" t="s">
        <v>2010</v>
      </c>
      <c r="H281" s="52" t="s">
        <v>8689</v>
      </c>
      <c r="I281" s="446" t="s">
        <v>1455</v>
      </c>
      <c r="J281" s="446" t="s">
        <v>788</v>
      </c>
      <c r="K281" s="512" t="s">
        <v>8690</v>
      </c>
      <c r="L281" s="512" t="s">
        <v>8691</v>
      </c>
      <c r="M281" s="512" t="s">
        <v>8692</v>
      </c>
      <c r="N281" s="446"/>
      <c r="O281" s="446"/>
    </row>
    <row r="282" spans="1:15" ht="15" customHeight="1" x14ac:dyDescent="0.25">
      <c r="A282" s="446">
        <v>115</v>
      </c>
      <c r="B282" s="572">
        <v>50</v>
      </c>
      <c r="C282" s="57" t="s">
        <v>8645</v>
      </c>
      <c r="D282" s="52"/>
      <c r="E282" s="448" t="s">
        <v>1457</v>
      </c>
      <c r="F282" s="448"/>
      <c r="G282" s="446" t="s">
        <v>1458</v>
      </c>
      <c r="H282" s="52" t="s">
        <v>8689</v>
      </c>
      <c r="I282" s="446" t="s">
        <v>1455</v>
      </c>
      <c r="J282" s="446" t="s">
        <v>788</v>
      </c>
      <c r="K282" s="512" t="s">
        <v>8690</v>
      </c>
      <c r="L282" s="512" t="s">
        <v>8691</v>
      </c>
      <c r="M282" s="512" t="s">
        <v>8692</v>
      </c>
      <c r="N282" s="446"/>
      <c r="O282" s="446"/>
    </row>
    <row r="283" spans="1:15" ht="15" customHeight="1" x14ac:dyDescent="0.25">
      <c r="A283" s="446">
        <v>115</v>
      </c>
      <c r="B283" s="572">
        <v>50</v>
      </c>
      <c r="C283" s="57" t="s">
        <v>8645</v>
      </c>
      <c r="D283" s="52"/>
      <c r="E283" s="448" t="s">
        <v>2026</v>
      </c>
      <c r="F283" s="448"/>
      <c r="G283" s="446" t="s">
        <v>2025</v>
      </c>
      <c r="H283" s="52" t="s">
        <v>8689</v>
      </c>
      <c r="I283" s="446" t="s">
        <v>1455</v>
      </c>
      <c r="J283" s="446" t="s">
        <v>788</v>
      </c>
      <c r="K283" s="512" t="s">
        <v>8690</v>
      </c>
      <c r="L283" s="512" t="s">
        <v>8691</v>
      </c>
      <c r="M283" s="512" t="s">
        <v>8692</v>
      </c>
      <c r="N283" s="446"/>
      <c r="O283" s="446"/>
    </row>
    <row r="284" spans="1:15" ht="15" customHeight="1" x14ac:dyDescent="0.25">
      <c r="A284" s="446">
        <v>115</v>
      </c>
      <c r="B284" s="572">
        <v>50</v>
      </c>
      <c r="C284" s="57" t="s">
        <v>8645</v>
      </c>
      <c r="D284" s="52"/>
      <c r="E284" s="448" t="s">
        <v>2029</v>
      </c>
      <c r="F284" s="448"/>
      <c r="G284" s="446" t="s">
        <v>1708</v>
      </c>
      <c r="H284" s="52" t="s">
        <v>8689</v>
      </c>
      <c r="I284" s="446" t="s">
        <v>1455</v>
      </c>
      <c r="J284" s="446" t="s">
        <v>788</v>
      </c>
      <c r="K284" s="512" t="s">
        <v>8690</v>
      </c>
      <c r="L284" s="512" t="s">
        <v>8691</v>
      </c>
      <c r="M284" s="512" t="s">
        <v>8692</v>
      </c>
      <c r="N284" s="446"/>
      <c r="O284" s="446"/>
    </row>
    <row r="285" spans="1:15" ht="15" customHeight="1" x14ac:dyDescent="0.25">
      <c r="A285" s="446">
        <v>115</v>
      </c>
      <c r="B285" s="572">
        <v>50</v>
      </c>
      <c r="C285" s="57" t="s">
        <v>8645</v>
      </c>
      <c r="D285" s="52"/>
      <c r="E285" s="448" t="s">
        <v>2029</v>
      </c>
      <c r="F285" s="448"/>
      <c r="G285" s="446" t="s">
        <v>2031</v>
      </c>
      <c r="H285" s="52" t="s">
        <v>8689</v>
      </c>
      <c r="I285" s="446" t="s">
        <v>1455</v>
      </c>
      <c r="J285" s="446" t="s">
        <v>788</v>
      </c>
      <c r="K285" s="512" t="s">
        <v>8690</v>
      </c>
      <c r="L285" s="512" t="s">
        <v>8691</v>
      </c>
      <c r="M285" s="512" t="s">
        <v>8692</v>
      </c>
      <c r="N285" s="446"/>
      <c r="O285" s="446"/>
    </row>
    <row r="286" spans="1:15" ht="15" customHeight="1" x14ac:dyDescent="0.25">
      <c r="A286" s="446">
        <v>115</v>
      </c>
      <c r="B286" s="572">
        <v>50</v>
      </c>
      <c r="C286" s="57" t="s">
        <v>8645</v>
      </c>
      <c r="D286" s="52"/>
      <c r="E286" s="448" t="s">
        <v>1474</v>
      </c>
      <c r="F286" s="448"/>
      <c r="G286" s="446" t="s">
        <v>1861</v>
      </c>
      <c r="H286" s="52" t="s">
        <v>8689</v>
      </c>
      <c r="I286" s="446" t="s">
        <v>1455</v>
      </c>
      <c r="J286" s="446" t="s">
        <v>788</v>
      </c>
      <c r="K286" s="512" t="s">
        <v>8690</v>
      </c>
      <c r="L286" s="512" t="s">
        <v>8691</v>
      </c>
      <c r="M286" s="512" t="s">
        <v>8692</v>
      </c>
      <c r="N286" s="446"/>
      <c r="O286" s="446"/>
    </row>
    <row r="287" spans="1:15" ht="15" customHeight="1" x14ac:dyDescent="0.25">
      <c r="A287" s="446">
        <v>115</v>
      </c>
      <c r="B287" s="572">
        <v>50</v>
      </c>
      <c r="C287" s="57" t="s">
        <v>8645</v>
      </c>
      <c r="D287" s="52"/>
      <c r="E287" s="448" t="s">
        <v>2041</v>
      </c>
      <c r="F287" s="448"/>
      <c r="G287" s="446" t="s">
        <v>2040</v>
      </c>
      <c r="H287" s="52" t="s">
        <v>8689</v>
      </c>
      <c r="I287" s="446" t="s">
        <v>1455</v>
      </c>
      <c r="J287" s="446" t="s">
        <v>788</v>
      </c>
      <c r="K287" s="512" t="s">
        <v>8690</v>
      </c>
      <c r="L287" s="512" t="s">
        <v>8691</v>
      </c>
      <c r="M287" s="512" t="s">
        <v>8692</v>
      </c>
      <c r="N287" s="446"/>
      <c r="O287" s="446"/>
    </row>
    <row r="288" spans="1:15" ht="15" customHeight="1" x14ac:dyDescent="0.25">
      <c r="A288" s="57">
        <v>4</v>
      </c>
      <c r="B288" s="571" t="s">
        <v>974</v>
      </c>
      <c r="C288" s="57" t="s">
        <v>952</v>
      </c>
      <c r="D288" s="52" t="s">
        <v>975</v>
      </c>
      <c r="E288" s="513" t="s">
        <v>1652</v>
      </c>
      <c r="F288" s="513"/>
      <c r="G288" s="446" t="str">
        <f>VLOOKUP(E288,'Grp Deal Fields'!$B:$M,11,FALSE)</f>
        <v>Pending</v>
      </c>
      <c r="H288" s="52" t="s">
        <v>8693</v>
      </c>
      <c r="I288" s="446" t="str">
        <f>VLOOKUP(E288,'Grp Deal Fields'!$B:$M,10,FALSE)</f>
        <v>SFE</v>
      </c>
      <c r="J288" s="446" t="str">
        <f>VLOOKUP(E288,'Grp Deal Fields'!$B:$M,12,FALSE)</f>
        <v>Batch</v>
      </c>
      <c r="K288" s="512" t="s">
        <v>1378</v>
      </c>
      <c r="L288" s="512" t="s">
        <v>8694</v>
      </c>
      <c r="M288" s="512" t="s">
        <v>8667</v>
      </c>
      <c r="N288" s="446"/>
      <c r="O288" s="446"/>
    </row>
    <row r="289" spans="1:15" ht="15" customHeight="1" x14ac:dyDescent="0.25">
      <c r="A289" s="57">
        <v>4</v>
      </c>
      <c r="B289" s="571" t="s">
        <v>974</v>
      </c>
      <c r="C289" s="57" t="s">
        <v>952</v>
      </c>
      <c r="D289" s="52" t="s">
        <v>975</v>
      </c>
      <c r="E289" s="513" t="s">
        <v>2161</v>
      </c>
      <c r="F289" s="513"/>
      <c r="G289" s="446" t="str">
        <f>VLOOKUP(E289,'Grp Deal Fields'!$B:$M,11,FALSE)</f>
        <v>Pending</v>
      </c>
      <c r="H289" s="52" t="s">
        <v>8693</v>
      </c>
      <c r="I289" s="446" t="str">
        <f>VLOOKUP(E289,'Grp Deal Fields'!$B:$M,10,FALSE)</f>
        <v>SFE</v>
      </c>
      <c r="J289" s="446" t="str">
        <f>VLOOKUP(E289,'Grp Deal Fields'!$B:$M,12,FALSE)</f>
        <v>Batch</v>
      </c>
      <c r="K289" s="512" t="s">
        <v>1378</v>
      </c>
      <c r="L289" s="512" t="s">
        <v>8694</v>
      </c>
      <c r="M289" s="512" t="s">
        <v>8667</v>
      </c>
      <c r="N289" s="446"/>
      <c r="O289" s="446"/>
    </row>
    <row r="290" spans="1:15" ht="15" customHeight="1" x14ac:dyDescent="0.25">
      <c r="A290" s="57">
        <v>4</v>
      </c>
      <c r="B290" s="571" t="s">
        <v>974</v>
      </c>
      <c r="C290" s="57" t="s">
        <v>952</v>
      </c>
      <c r="D290" s="52" t="s">
        <v>975</v>
      </c>
      <c r="E290" s="513" t="s">
        <v>2162</v>
      </c>
      <c r="F290" s="513"/>
      <c r="G290" s="446" t="str">
        <f>VLOOKUP(E290,'Grp Deal Fields'!$B:$M,11,FALSE)</f>
        <v>Pending</v>
      </c>
      <c r="H290" s="52" t="s">
        <v>8693</v>
      </c>
      <c r="I290" s="446" t="str">
        <f>VLOOKUP(E290,'Grp Deal Fields'!$B:$M,10,FALSE)</f>
        <v>SFE</v>
      </c>
      <c r="J290" s="446" t="str">
        <f>VLOOKUP(E290,'Grp Deal Fields'!$B:$M,12,FALSE)</f>
        <v>Batch</v>
      </c>
      <c r="K290" s="512" t="s">
        <v>1378</v>
      </c>
      <c r="L290" s="512" t="s">
        <v>8694</v>
      </c>
      <c r="M290" s="512" t="s">
        <v>8667</v>
      </c>
      <c r="N290" s="446"/>
      <c r="O290" s="446"/>
    </row>
    <row r="291" spans="1:15" ht="15" customHeight="1" x14ac:dyDescent="0.25">
      <c r="A291" s="57">
        <v>4</v>
      </c>
      <c r="B291" s="571" t="s">
        <v>974</v>
      </c>
      <c r="C291" s="57" t="s">
        <v>952</v>
      </c>
      <c r="D291" s="52" t="s">
        <v>975</v>
      </c>
      <c r="E291" s="513" t="s">
        <v>2152</v>
      </c>
      <c r="F291" s="513"/>
      <c r="G291" s="446" t="str">
        <f>VLOOKUP(E291,'Grp Deal Fields'!$B:$M,11,FALSE)</f>
        <v>Pending</v>
      </c>
      <c r="H291" s="52" t="s">
        <v>8693</v>
      </c>
      <c r="I291" s="446" t="str">
        <f>VLOOKUP(E291,'Grp Deal Fields'!$B:$M,10,FALSE)</f>
        <v>SFE</v>
      </c>
      <c r="J291" s="446" t="str">
        <f>VLOOKUP(E291,'Grp Deal Fields'!$B:$M,12,FALSE)</f>
        <v>Batch</v>
      </c>
      <c r="K291" s="512" t="s">
        <v>1378</v>
      </c>
      <c r="L291" s="512" t="s">
        <v>8694</v>
      </c>
      <c r="M291" s="512" t="s">
        <v>8667</v>
      </c>
      <c r="N291" s="446"/>
      <c r="O291" s="446"/>
    </row>
    <row r="292" spans="1:15" ht="15" customHeight="1" x14ac:dyDescent="0.25">
      <c r="A292" s="57">
        <v>4</v>
      </c>
      <c r="B292" s="571" t="s">
        <v>974</v>
      </c>
      <c r="C292" s="57" t="s">
        <v>952</v>
      </c>
      <c r="D292" s="52" t="s">
        <v>975</v>
      </c>
      <c r="E292" s="513" t="s">
        <v>1791</v>
      </c>
      <c r="F292" s="513"/>
      <c r="G292" s="446" t="str">
        <f>VLOOKUP(E292,'Grp Deal Fields'!$B:$M,11,FALSE)</f>
        <v>Pending</v>
      </c>
      <c r="H292" s="52" t="s">
        <v>8693</v>
      </c>
      <c r="I292" s="446" t="str">
        <f>VLOOKUP(E292,'Grp Deal Fields'!$B:$M,10,FALSE)</f>
        <v>SFE</v>
      </c>
      <c r="J292" s="446" t="str">
        <f>VLOOKUP(E292,'Grp Deal Fields'!$B:$M,12,FALSE)</f>
        <v>Batch</v>
      </c>
      <c r="K292" s="512" t="s">
        <v>1378</v>
      </c>
      <c r="L292" s="512" t="s">
        <v>8694</v>
      </c>
      <c r="M292" s="512" t="s">
        <v>8667</v>
      </c>
      <c r="N292" s="446"/>
      <c r="O292" s="446"/>
    </row>
    <row r="293" spans="1:15" ht="15" customHeight="1" x14ac:dyDescent="0.25">
      <c r="A293" s="57">
        <v>4</v>
      </c>
      <c r="B293" s="571" t="s">
        <v>974</v>
      </c>
      <c r="C293" s="57" t="s">
        <v>952</v>
      </c>
      <c r="D293" s="52" t="s">
        <v>975</v>
      </c>
      <c r="E293" s="513" t="s">
        <v>1665</v>
      </c>
      <c r="F293" s="513"/>
      <c r="G293" s="446" t="str">
        <f>VLOOKUP(E293,'Grp Deal Fields'!$B:$M,11,FALSE)</f>
        <v>Pending</v>
      </c>
      <c r="H293" s="52" t="s">
        <v>8693</v>
      </c>
      <c r="I293" s="446" t="str">
        <f>VLOOKUP(E293,'Grp Deal Fields'!$B:$M,10,FALSE)</f>
        <v>SFE</v>
      </c>
      <c r="J293" s="446" t="str">
        <f>VLOOKUP(E293,'Grp Deal Fields'!$B:$M,12,FALSE)</f>
        <v>Batch</v>
      </c>
      <c r="K293" s="512" t="s">
        <v>1378</v>
      </c>
      <c r="L293" s="512" t="s">
        <v>8694</v>
      </c>
      <c r="M293" s="512" t="s">
        <v>8667</v>
      </c>
      <c r="N293" s="446"/>
      <c r="O293" s="446"/>
    </row>
    <row r="294" spans="1:15" ht="15" customHeight="1" x14ac:dyDescent="0.25">
      <c r="A294" s="57">
        <v>4</v>
      </c>
      <c r="B294" s="571" t="s">
        <v>974</v>
      </c>
      <c r="C294" s="57" t="s">
        <v>952</v>
      </c>
      <c r="D294" s="52" t="s">
        <v>975</v>
      </c>
      <c r="E294" s="513" t="s">
        <v>1672</v>
      </c>
      <c r="F294" s="513"/>
      <c r="G294" s="446" t="str">
        <f>VLOOKUP(E294,'Grp Deal Fields'!$B:$M,11,FALSE)</f>
        <v>Pending</v>
      </c>
      <c r="H294" s="52" t="s">
        <v>8693</v>
      </c>
      <c r="I294" s="446" t="str">
        <f>VLOOKUP(E294,'Grp Deal Fields'!$B:$M,10,FALSE)</f>
        <v>SFE</v>
      </c>
      <c r="J294" s="446" t="str">
        <f>VLOOKUP(E294,'Grp Deal Fields'!$B:$M,12,FALSE)</f>
        <v>Batch</v>
      </c>
      <c r="K294" s="512" t="s">
        <v>1378</v>
      </c>
      <c r="L294" s="512" t="s">
        <v>8694</v>
      </c>
      <c r="M294" s="512" t="s">
        <v>8667</v>
      </c>
      <c r="N294" s="446"/>
      <c r="O294" s="446"/>
    </row>
    <row r="295" spans="1:15" ht="15" customHeight="1" x14ac:dyDescent="0.25">
      <c r="A295" s="57">
        <v>4</v>
      </c>
      <c r="B295" s="571" t="s">
        <v>974</v>
      </c>
      <c r="C295" s="57" t="s">
        <v>952</v>
      </c>
      <c r="D295" s="52" t="s">
        <v>975</v>
      </c>
      <c r="E295" s="513" t="s">
        <v>1464</v>
      </c>
      <c r="F295" s="513"/>
      <c r="G295" s="446" t="str">
        <f>VLOOKUP(E295,'Grp Deal Fields'!$B:$M,11,FALSE)</f>
        <v>Pending</v>
      </c>
      <c r="H295" s="52" t="s">
        <v>8693</v>
      </c>
      <c r="I295" s="446" t="str">
        <f>VLOOKUP(E295,'Grp Deal Fields'!$B:$M,10,FALSE)</f>
        <v>SFE</v>
      </c>
      <c r="J295" s="446" t="str">
        <f>VLOOKUP(E295,'Grp Deal Fields'!$B:$M,12,FALSE)</f>
        <v>Batch</v>
      </c>
      <c r="K295" s="512" t="s">
        <v>1378</v>
      </c>
      <c r="L295" s="512" t="s">
        <v>8694</v>
      </c>
      <c r="M295" s="512" t="s">
        <v>8667</v>
      </c>
      <c r="N295" s="446"/>
      <c r="O295" s="446"/>
    </row>
    <row r="296" spans="1:15" ht="15" customHeight="1" x14ac:dyDescent="0.25">
      <c r="A296" s="57">
        <v>4</v>
      </c>
      <c r="B296" s="571" t="s">
        <v>974</v>
      </c>
      <c r="C296" s="57" t="s">
        <v>952</v>
      </c>
      <c r="D296" s="52" t="s">
        <v>975</v>
      </c>
      <c r="E296" s="513" t="s">
        <v>1848</v>
      </c>
      <c r="F296" s="513"/>
      <c r="G296" s="446" t="str">
        <f>VLOOKUP(E296,'Grp Deal Fields'!$B:$M,11,FALSE)</f>
        <v>Pending</v>
      </c>
      <c r="H296" s="52" t="s">
        <v>8693</v>
      </c>
      <c r="I296" s="446" t="str">
        <f>VLOOKUP(E296,'Grp Deal Fields'!$B:$M,10,FALSE)</f>
        <v>SFE</v>
      </c>
      <c r="J296" s="446" t="str">
        <f>VLOOKUP(E296,'Grp Deal Fields'!$B:$M,12,FALSE)</f>
        <v>Batch</v>
      </c>
      <c r="K296" s="512" t="s">
        <v>1378</v>
      </c>
      <c r="L296" s="512" t="s">
        <v>8694</v>
      </c>
      <c r="M296" s="512" t="s">
        <v>8667</v>
      </c>
      <c r="N296" s="446"/>
      <c r="O296" s="446"/>
    </row>
    <row r="297" spans="1:15" ht="15" customHeight="1" x14ac:dyDescent="0.25">
      <c r="A297" s="57">
        <v>4</v>
      </c>
      <c r="B297" s="571" t="s">
        <v>974</v>
      </c>
      <c r="C297" s="57" t="s">
        <v>952</v>
      </c>
      <c r="D297" s="52" t="s">
        <v>975</v>
      </c>
      <c r="E297" s="513" t="s">
        <v>122</v>
      </c>
      <c r="F297" s="513"/>
      <c r="G297" s="446" t="str">
        <f>VLOOKUP(E297,'Grp Deal Fields'!$B:$M,11,FALSE)</f>
        <v>Pending</v>
      </c>
      <c r="H297" s="52" t="s">
        <v>8693</v>
      </c>
      <c r="I297" s="446" t="str">
        <f>VLOOKUP(E297,'Grp Deal Fields'!$B:$M,10,FALSE)</f>
        <v>SFE</v>
      </c>
      <c r="J297" s="446" t="str">
        <f>VLOOKUP(E297,'Grp Deal Fields'!$B:$M,12,FALSE)</f>
        <v>Batch</v>
      </c>
      <c r="K297" s="512" t="s">
        <v>1378</v>
      </c>
      <c r="L297" s="512" t="s">
        <v>8694</v>
      </c>
      <c r="M297" s="512" t="s">
        <v>8667</v>
      </c>
      <c r="N297" s="446"/>
      <c r="O297" s="446"/>
    </row>
    <row r="298" spans="1:15" ht="15" customHeight="1" x14ac:dyDescent="0.25">
      <c r="A298" s="57">
        <v>4</v>
      </c>
      <c r="B298" s="571" t="s">
        <v>974</v>
      </c>
      <c r="C298" s="57" t="s">
        <v>952</v>
      </c>
      <c r="D298" s="52" t="s">
        <v>975</v>
      </c>
      <c r="E298" s="513" t="s">
        <v>1917</v>
      </c>
      <c r="F298" s="513"/>
      <c r="G298" s="446" t="str">
        <f>VLOOKUP(E298,'Grp Deal Fields'!$B:$M,11,FALSE)</f>
        <v>Pending</v>
      </c>
      <c r="H298" s="52" t="s">
        <v>8693</v>
      </c>
      <c r="I298" s="446" t="str">
        <f>VLOOKUP(E298,'Grp Deal Fields'!$B:$M,10,FALSE)</f>
        <v>SFE</v>
      </c>
      <c r="J298" s="446" t="str">
        <f>VLOOKUP(E298,'Grp Deal Fields'!$B:$M,12,FALSE)</f>
        <v>Batch</v>
      </c>
      <c r="K298" s="512" t="s">
        <v>1378</v>
      </c>
      <c r="L298" s="512" t="s">
        <v>8694</v>
      </c>
      <c r="M298" s="512" t="s">
        <v>8667</v>
      </c>
      <c r="N298" s="446"/>
      <c r="O298" s="446"/>
    </row>
    <row r="299" spans="1:15" ht="15" customHeight="1" x14ac:dyDescent="0.25">
      <c r="A299" s="57">
        <v>4</v>
      </c>
      <c r="B299" s="571" t="s">
        <v>974</v>
      </c>
      <c r="C299" s="57" t="s">
        <v>952</v>
      </c>
      <c r="D299" s="52" t="s">
        <v>975</v>
      </c>
      <c r="E299" s="513" t="s">
        <v>2185</v>
      </c>
      <c r="F299" s="513"/>
      <c r="G299" s="446" t="str">
        <f>VLOOKUP(E299,'Grp Deal Fields'!$B:$M,11,FALSE)</f>
        <v>Pending</v>
      </c>
      <c r="H299" s="52" t="s">
        <v>8693</v>
      </c>
      <c r="I299" s="446" t="str">
        <f>VLOOKUP(E299,'Grp Deal Fields'!$B:$M,10,FALSE)</f>
        <v>SFE</v>
      </c>
      <c r="J299" s="446" t="str">
        <f>VLOOKUP(E299,'Grp Deal Fields'!$B:$M,12,FALSE)</f>
        <v>Batch</v>
      </c>
      <c r="K299" s="512" t="s">
        <v>1378</v>
      </c>
      <c r="L299" s="512" t="s">
        <v>8694</v>
      </c>
      <c r="M299" s="512" t="s">
        <v>8667</v>
      </c>
      <c r="N299" s="446"/>
      <c r="O299" s="446"/>
    </row>
    <row r="300" spans="1:15" ht="15" customHeight="1" x14ac:dyDescent="0.25">
      <c r="A300" s="57">
        <v>4</v>
      </c>
      <c r="B300" s="571" t="s">
        <v>974</v>
      </c>
      <c r="C300" s="57" t="s">
        <v>952</v>
      </c>
      <c r="D300" s="52" t="s">
        <v>975</v>
      </c>
      <c r="E300" s="513" t="s">
        <v>2187</v>
      </c>
      <c r="F300" s="513"/>
      <c r="G300" s="446" t="str">
        <f>VLOOKUP(E300,'Grp Deal Fields'!$B:$M,11,FALSE)</f>
        <v>Pending</v>
      </c>
      <c r="H300" s="52" t="s">
        <v>8693</v>
      </c>
      <c r="I300" s="446" t="str">
        <f>VLOOKUP(E300,'Grp Deal Fields'!$B:$M,10,FALSE)</f>
        <v>SFE</v>
      </c>
      <c r="J300" s="446" t="str">
        <f>VLOOKUP(E300,'Grp Deal Fields'!$B:$M,12,FALSE)</f>
        <v>Batch</v>
      </c>
      <c r="K300" s="512" t="s">
        <v>1378</v>
      </c>
      <c r="L300" s="512" t="s">
        <v>8694</v>
      </c>
      <c r="M300" s="512" t="s">
        <v>8667</v>
      </c>
      <c r="N300" s="446"/>
      <c r="O300" s="446"/>
    </row>
    <row r="301" spans="1:15" ht="15" customHeight="1" x14ac:dyDescent="0.25">
      <c r="A301" s="57">
        <v>4</v>
      </c>
      <c r="B301" s="571" t="s">
        <v>974</v>
      </c>
      <c r="C301" s="57" t="s">
        <v>952</v>
      </c>
      <c r="D301" s="52" t="s">
        <v>975</v>
      </c>
      <c r="E301" s="513" t="s">
        <v>2190</v>
      </c>
      <c r="F301" s="513"/>
      <c r="G301" s="446" t="str">
        <f>VLOOKUP(E301,'Grp Deal Fields'!$B:$M,11,FALSE)</f>
        <v>Pending</v>
      </c>
      <c r="H301" s="52" t="s">
        <v>8693</v>
      </c>
      <c r="I301" s="446" t="str">
        <f>VLOOKUP(E301,'Grp Deal Fields'!$B:$M,10,FALSE)</f>
        <v>SFE</v>
      </c>
      <c r="J301" s="446" t="str">
        <f>VLOOKUP(E301,'Grp Deal Fields'!$B:$M,12,FALSE)</f>
        <v>Batch</v>
      </c>
      <c r="K301" s="512" t="s">
        <v>1378</v>
      </c>
      <c r="L301" s="512" t="s">
        <v>8694</v>
      </c>
      <c r="M301" s="512" t="s">
        <v>8667</v>
      </c>
      <c r="N301" s="446"/>
      <c r="O301" s="446"/>
    </row>
    <row r="302" spans="1:15" ht="15" customHeight="1" x14ac:dyDescent="0.25">
      <c r="A302" s="57">
        <v>4</v>
      </c>
      <c r="B302" s="571" t="s">
        <v>974</v>
      </c>
      <c r="C302" s="57" t="s">
        <v>952</v>
      </c>
      <c r="D302" s="52" t="s">
        <v>975</v>
      </c>
      <c r="E302" s="513" t="s">
        <v>2193</v>
      </c>
      <c r="F302" s="513"/>
      <c r="G302" s="446" t="str">
        <f>VLOOKUP(E302,'Grp Deal Fields'!$B:$M,11,FALSE)</f>
        <v>Pending</v>
      </c>
      <c r="H302" s="52" t="s">
        <v>8693</v>
      </c>
      <c r="I302" s="446" t="str">
        <f>VLOOKUP(E302,'Grp Deal Fields'!$B:$M,10,FALSE)</f>
        <v>SFE</v>
      </c>
      <c r="J302" s="446" t="str">
        <f>VLOOKUP(E302,'Grp Deal Fields'!$B:$M,12,FALSE)</f>
        <v>Batch</v>
      </c>
      <c r="K302" s="512" t="s">
        <v>1378</v>
      </c>
      <c r="L302" s="512" t="s">
        <v>8694</v>
      </c>
      <c r="M302" s="512" t="s">
        <v>8667</v>
      </c>
      <c r="N302" s="446"/>
      <c r="O302" s="446"/>
    </row>
    <row r="303" spans="1:15" ht="15" customHeight="1" x14ac:dyDescent="0.25">
      <c r="A303" s="57">
        <v>4</v>
      </c>
      <c r="B303" s="571" t="s">
        <v>974</v>
      </c>
      <c r="C303" s="57" t="s">
        <v>952</v>
      </c>
      <c r="D303" s="52" t="s">
        <v>975</v>
      </c>
      <c r="E303" s="513" t="s">
        <v>2196</v>
      </c>
      <c r="F303" s="513"/>
      <c r="G303" s="446" t="str">
        <f>VLOOKUP(E303,'Grp Deal Fields'!$B:$M,11,FALSE)</f>
        <v>Pending</v>
      </c>
      <c r="H303" s="52" t="s">
        <v>8693</v>
      </c>
      <c r="I303" s="446" t="str">
        <f>VLOOKUP(E303,'Grp Deal Fields'!$B:$M,10,FALSE)</f>
        <v>SFE</v>
      </c>
      <c r="J303" s="446" t="str">
        <f>VLOOKUP(E303,'Grp Deal Fields'!$B:$M,12,FALSE)</f>
        <v>Batch</v>
      </c>
      <c r="K303" s="512" t="s">
        <v>1378</v>
      </c>
      <c r="L303" s="512" t="s">
        <v>8694</v>
      </c>
      <c r="M303" s="512" t="s">
        <v>8667</v>
      </c>
      <c r="N303" s="446"/>
      <c r="O303" s="446"/>
    </row>
    <row r="304" spans="1:15" ht="15" customHeight="1" x14ac:dyDescent="0.25">
      <c r="A304" s="57">
        <v>4</v>
      </c>
      <c r="B304" s="571" t="s">
        <v>974</v>
      </c>
      <c r="C304" s="57" t="s">
        <v>952</v>
      </c>
      <c r="D304" s="52" t="s">
        <v>975</v>
      </c>
      <c r="E304" s="513" t="s">
        <v>2198</v>
      </c>
      <c r="F304" s="513"/>
      <c r="G304" s="446" t="str">
        <f>VLOOKUP(E304,'Grp Deal Fields'!$B:$M,11,FALSE)</f>
        <v>Pending</v>
      </c>
      <c r="H304" s="52" t="s">
        <v>8693</v>
      </c>
      <c r="I304" s="446" t="str">
        <f>VLOOKUP(E304,'Grp Deal Fields'!$B:$M,10,FALSE)</f>
        <v>SFE</v>
      </c>
      <c r="J304" s="446" t="str">
        <f>VLOOKUP(E304,'Grp Deal Fields'!$B:$M,12,FALSE)</f>
        <v>Batch</v>
      </c>
      <c r="K304" s="512" t="s">
        <v>1378</v>
      </c>
      <c r="L304" s="512" t="s">
        <v>8694</v>
      </c>
      <c r="M304" s="512" t="s">
        <v>8667</v>
      </c>
      <c r="N304" s="446"/>
      <c r="O304" s="446"/>
    </row>
    <row r="305" spans="1:15" ht="15" customHeight="1" x14ac:dyDescent="0.25">
      <c r="A305" s="57">
        <v>4</v>
      </c>
      <c r="B305" s="571" t="s">
        <v>974</v>
      </c>
      <c r="C305" s="57" t="s">
        <v>952</v>
      </c>
      <c r="D305" s="52" t="s">
        <v>975</v>
      </c>
      <c r="E305" s="513" t="s">
        <v>2200</v>
      </c>
      <c r="F305" s="513"/>
      <c r="G305" s="446" t="str">
        <f>VLOOKUP(E305,'Grp Deal Fields'!$B:$M,11,FALSE)</f>
        <v>Pending</v>
      </c>
      <c r="H305" s="52" t="s">
        <v>8693</v>
      </c>
      <c r="I305" s="446" t="str">
        <f>VLOOKUP(E305,'Grp Deal Fields'!$B:$M,10,FALSE)</f>
        <v>SFE</v>
      </c>
      <c r="J305" s="446" t="str">
        <f>VLOOKUP(E305,'Grp Deal Fields'!$B:$M,12,FALSE)</f>
        <v>Batch</v>
      </c>
      <c r="K305" s="512" t="s">
        <v>1378</v>
      </c>
      <c r="L305" s="512" t="s">
        <v>8694</v>
      </c>
      <c r="M305" s="512" t="s">
        <v>8667</v>
      </c>
      <c r="N305" s="446"/>
      <c r="O305" s="446"/>
    </row>
    <row r="306" spans="1:15" ht="15" customHeight="1" x14ac:dyDescent="0.25">
      <c r="A306" s="57">
        <v>4</v>
      </c>
      <c r="B306" s="571" t="s">
        <v>974</v>
      </c>
      <c r="C306" s="57" t="s">
        <v>952</v>
      </c>
      <c r="D306" s="52" t="s">
        <v>975</v>
      </c>
      <c r="E306" s="513" t="s">
        <v>2202</v>
      </c>
      <c r="F306" s="513"/>
      <c r="G306" s="446" t="str">
        <f>VLOOKUP(E306,'Grp Deal Fields'!$B:$M,11,FALSE)</f>
        <v>Pending</v>
      </c>
      <c r="H306" s="52" t="s">
        <v>8693</v>
      </c>
      <c r="I306" s="446" t="str">
        <f>VLOOKUP(E306,'Grp Deal Fields'!$B:$M,10,FALSE)</f>
        <v>SFE</v>
      </c>
      <c r="J306" s="446" t="str">
        <f>VLOOKUP(E306,'Grp Deal Fields'!$B:$M,12,FALSE)</f>
        <v>Batch</v>
      </c>
      <c r="K306" s="512" t="s">
        <v>1378</v>
      </c>
      <c r="L306" s="512" t="s">
        <v>8694</v>
      </c>
      <c r="M306" s="512" t="s">
        <v>8667</v>
      </c>
      <c r="N306" s="446"/>
      <c r="O306" s="446"/>
    </row>
    <row r="307" spans="1:15" ht="15" customHeight="1" x14ac:dyDescent="0.25">
      <c r="A307" s="57">
        <v>4</v>
      </c>
      <c r="B307" s="571" t="s">
        <v>974</v>
      </c>
      <c r="C307" s="57" t="s">
        <v>952</v>
      </c>
      <c r="D307" s="52" t="s">
        <v>975</v>
      </c>
      <c r="E307" s="513" t="s">
        <v>2204</v>
      </c>
      <c r="F307" s="513"/>
      <c r="G307" s="446" t="str">
        <f>VLOOKUP(E307,'Grp Deal Fields'!$B:$M,11,FALSE)</f>
        <v>Pending</v>
      </c>
      <c r="H307" s="52" t="s">
        <v>8693</v>
      </c>
      <c r="I307" s="446" t="str">
        <f>VLOOKUP(E307,'Grp Deal Fields'!$B:$M,10,FALSE)</f>
        <v>SFE</v>
      </c>
      <c r="J307" s="446" t="str">
        <f>VLOOKUP(E307,'Grp Deal Fields'!$B:$M,12,FALSE)</f>
        <v>Batch</v>
      </c>
      <c r="K307" s="512" t="s">
        <v>1378</v>
      </c>
      <c r="L307" s="512" t="s">
        <v>8694</v>
      </c>
      <c r="M307" s="512" t="s">
        <v>8667</v>
      </c>
      <c r="N307" s="446"/>
      <c r="O307" s="446"/>
    </row>
    <row r="308" spans="1:15" ht="15" customHeight="1" x14ac:dyDescent="0.25">
      <c r="A308" s="57">
        <v>4</v>
      </c>
      <c r="B308" s="571" t="s">
        <v>974</v>
      </c>
      <c r="C308" s="57" t="s">
        <v>952</v>
      </c>
      <c r="D308" s="52" t="s">
        <v>975</v>
      </c>
      <c r="E308" s="513" t="s">
        <v>2206</v>
      </c>
      <c r="F308" s="513"/>
      <c r="G308" s="446" t="str">
        <f>VLOOKUP(E308,'Grp Deal Fields'!$B:$M,11,FALSE)</f>
        <v>Pending</v>
      </c>
      <c r="H308" s="52" t="s">
        <v>8693</v>
      </c>
      <c r="I308" s="446" t="str">
        <f>VLOOKUP(E308,'Grp Deal Fields'!$B:$M,10,FALSE)</f>
        <v>SFE</v>
      </c>
      <c r="J308" s="446" t="str">
        <f>VLOOKUP(E308,'Grp Deal Fields'!$B:$M,12,FALSE)</f>
        <v>Batch</v>
      </c>
      <c r="K308" s="512" t="s">
        <v>1378</v>
      </c>
      <c r="L308" s="512" t="s">
        <v>8694</v>
      </c>
      <c r="M308" s="512" t="s">
        <v>8667</v>
      </c>
      <c r="N308" s="446"/>
      <c r="O308" s="446"/>
    </row>
    <row r="309" spans="1:15" ht="15" customHeight="1" x14ac:dyDescent="0.25">
      <c r="A309" s="57">
        <v>4</v>
      </c>
      <c r="B309" s="571" t="s">
        <v>974</v>
      </c>
      <c r="C309" s="57" t="s">
        <v>952</v>
      </c>
      <c r="D309" s="52" t="s">
        <v>975</v>
      </c>
      <c r="E309" s="513" t="s">
        <v>2208</v>
      </c>
      <c r="F309" s="513"/>
      <c r="G309" s="446" t="str">
        <f>VLOOKUP(E309,'Grp Deal Fields'!$B:$M,11,FALSE)</f>
        <v>Pending</v>
      </c>
      <c r="H309" s="52" t="s">
        <v>8693</v>
      </c>
      <c r="I309" s="446" t="str">
        <f>VLOOKUP(E309,'Grp Deal Fields'!$B:$M,10,FALSE)</f>
        <v>SFE</v>
      </c>
      <c r="J309" s="446" t="str">
        <f>VLOOKUP(E309,'Grp Deal Fields'!$B:$M,12,FALSE)</f>
        <v>Batch</v>
      </c>
      <c r="K309" s="512" t="s">
        <v>1378</v>
      </c>
      <c r="L309" s="512" t="s">
        <v>8694</v>
      </c>
      <c r="M309" s="512" t="s">
        <v>8667</v>
      </c>
      <c r="N309" s="446"/>
      <c r="O309" s="446"/>
    </row>
    <row r="310" spans="1:15" ht="15" customHeight="1" x14ac:dyDescent="0.25">
      <c r="A310" s="57">
        <v>4</v>
      </c>
      <c r="B310" s="571" t="s">
        <v>974</v>
      </c>
      <c r="C310" s="57" t="s">
        <v>952</v>
      </c>
      <c r="D310" s="52" t="s">
        <v>975</v>
      </c>
      <c r="E310" s="513" t="s">
        <v>2210</v>
      </c>
      <c r="F310" s="513"/>
      <c r="G310" s="446" t="str">
        <f>VLOOKUP(E310,'Grp Deal Fields'!$B:$M,11,FALSE)</f>
        <v>Pending</v>
      </c>
      <c r="H310" s="52" t="s">
        <v>8693</v>
      </c>
      <c r="I310" s="446" t="str">
        <f>VLOOKUP(E310,'Grp Deal Fields'!$B:$M,10,FALSE)</f>
        <v>SFE</v>
      </c>
      <c r="J310" s="446" t="str">
        <f>VLOOKUP(E310,'Grp Deal Fields'!$B:$M,12,FALSE)</f>
        <v>Batch</v>
      </c>
      <c r="K310" s="512" t="s">
        <v>1378</v>
      </c>
      <c r="L310" s="512" t="s">
        <v>8694</v>
      </c>
      <c r="M310" s="512" t="s">
        <v>8667</v>
      </c>
      <c r="N310" s="446"/>
      <c r="O310" s="446"/>
    </row>
    <row r="311" spans="1:15" ht="15" customHeight="1" x14ac:dyDescent="0.25">
      <c r="A311" s="57">
        <v>4</v>
      </c>
      <c r="B311" s="571" t="s">
        <v>974</v>
      </c>
      <c r="C311" s="57" t="s">
        <v>952</v>
      </c>
      <c r="D311" s="52" t="s">
        <v>975</v>
      </c>
      <c r="E311" s="513" t="s">
        <v>2212</v>
      </c>
      <c r="F311" s="513"/>
      <c r="G311" s="446" t="str">
        <f>VLOOKUP(E311,'Grp Deal Fields'!$B:$M,11,FALSE)</f>
        <v>Pending</v>
      </c>
      <c r="H311" s="52" t="s">
        <v>8693</v>
      </c>
      <c r="I311" s="446" t="str">
        <f>VLOOKUP(E311,'Grp Deal Fields'!$B:$M,10,FALSE)</f>
        <v>SFE</v>
      </c>
      <c r="J311" s="446" t="str">
        <f>VLOOKUP(E311,'Grp Deal Fields'!$B:$M,12,FALSE)</f>
        <v>Batch</v>
      </c>
      <c r="K311" s="512" t="s">
        <v>1378</v>
      </c>
      <c r="L311" s="512" t="s">
        <v>8694</v>
      </c>
      <c r="M311" s="512" t="s">
        <v>8667</v>
      </c>
      <c r="N311" s="446"/>
      <c r="O311" s="446"/>
    </row>
    <row r="312" spans="1:15" ht="15" customHeight="1" x14ac:dyDescent="0.25">
      <c r="A312" s="57">
        <v>4</v>
      </c>
      <c r="B312" s="571" t="s">
        <v>974</v>
      </c>
      <c r="C312" s="57" t="s">
        <v>952</v>
      </c>
      <c r="D312" s="52" t="s">
        <v>975</v>
      </c>
      <c r="E312" s="513" t="s">
        <v>2214</v>
      </c>
      <c r="F312" s="513"/>
      <c r="G312" s="446" t="str">
        <f>VLOOKUP(E312,'Grp Deal Fields'!$B:$M,11,FALSE)</f>
        <v>Pending</v>
      </c>
      <c r="H312" s="52" t="s">
        <v>8693</v>
      </c>
      <c r="I312" s="446" t="str">
        <f>VLOOKUP(E312,'Grp Deal Fields'!$B:$M,10,FALSE)</f>
        <v>SFE</v>
      </c>
      <c r="J312" s="446" t="str">
        <f>VLOOKUP(E312,'Grp Deal Fields'!$B:$M,12,FALSE)</f>
        <v>Batch</v>
      </c>
      <c r="K312" s="512" t="s">
        <v>1378</v>
      </c>
      <c r="L312" s="512" t="s">
        <v>8694</v>
      </c>
      <c r="M312" s="512" t="s">
        <v>8667</v>
      </c>
      <c r="N312" s="446"/>
      <c r="O312" s="446"/>
    </row>
    <row r="313" spans="1:15" ht="15" customHeight="1" x14ac:dyDescent="0.25">
      <c r="A313" s="57">
        <v>4</v>
      </c>
      <c r="B313" s="571" t="s">
        <v>974</v>
      </c>
      <c r="C313" s="57" t="s">
        <v>952</v>
      </c>
      <c r="D313" s="52" t="s">
        <v>975</v>
      </c>
      <c r="E313" s="513" t="s">
        <v>2216</v>
      </c>
      <c r="F313" s="513"/>
      <c r="G313" s="446" t="str">
        <f>VLOOKUP(E313,'Grp Deal Fields'!$B:$M,11,FALSE)</f>
        <v>Pending</v>
      </c>
      <c r="H313" s="52" t="s">
        <v>8693</v>
      </c>
      <c r="I313" s="446" t="str">
        <f>VLOOKUP(E313,'Grp Deal Fields'!$B:$M,10,FALSE)</f>
        <v>SFE</v>
      </c>
      <c r="J313" s="446" t="str">
        <f>VLOOKUP(E313,'Grp Deal Fields'!$B:$M,12,FALSE)</f>
        <v>Batch</v>
      </c>
      <c r="K313" s="512" t="s">
        <v>1378</v>
      </c>
      <c r="L313" s="512" t="s">
        <v>8694</v>
      </c>
      <c r="M313" s="512" t="s">
        <v>8667</v>
      </c>
      <c r="N313" s="446"/>
      <c r="O313" s="446"/>
    </row>
    <row r="314" spans="1:15" ht="15" customHeight="1" x14ac:dyDescent="0.25">
      <c r="A314" s="57">
        <v>4</v>
      </c>
      <c r="B314" s="571" t="s">
        <v>974</v>
      </c>
      <c r="C314" s="57" t="s">
        <v>952</v>
      </c>
      <c r="D314" s="52" t="s">
        <v>975</v>
      </c>
      <c r="E314" s="513" t="s">
        <v>2218</v>
      </c>
      <c r="F314" s="513"/>
      <c r="G314" s="446" t="str">
        <f>VLOOKUP(E314,'Grp Deal Fields'!$B:$M,11,FALSE)</f>
        <v>Pending</v>
      </c>
      <c r="H314" s="52" t="s">
        <v>8693</v>
      </c>
      <c r="I314" s="446" t="str">
        <f>VLOOKUP(E314,'Grp Deal Fields'!$B:$M,10,FALSE)</f>
        <v>SFE</v>
      </c>
      <c r="J314" s="446" t="str">
        <f>VLOOKUP(E314,'Grp Deal Fields'!$B:$M,12,FALSE)</f>
        <v>Batch</v>
      </c>
      <c r="K314" s="512" t="s">
        <v>1378</v>
      </c>
      <c r="L314" s="512" t="s">
        <v>8694</v>
      </c>
      <c r="M314" s="512" t="s">
        <v>8667</v>
      </c>
      <c r="N314" s="446"/>
      <c r="O314" s="446"/>
    </row>
    <row r="315" spans="1:15" ht="15" customHeight="1" x14ac:dyDescent="0.25">
      <c r="A315" s="57">
        <v>4</v>
      </c>
      <c r="B315" s="571" t="s">
        <v>974</v>
      </c>
      <c r="C315" s="57" t="s">
        <v>952</v>
      </c>
      <c r="D315" s="52" t="s">
        <v>975</v>
      </c>
      <c r="E315" s="513" t="s">
        <v>2220</v>
      </c>
      <c r="F315" s="513"/>
      <c r="G315" s="446" t="str">
        <f>VLOOKUP(E315,'Grp Deal Fields'!$B:$M,11,FALSE)</f>
        <v>Pending</v>
      </c>
      <c r="H315" s="52" t="s">
        <v>8693</v>
      </c>
      <c r="I315" s="446" t="str">
        <f>VLOOKUP(E315,'Grp Deal Fields'!$B:$M,10,FALSE)</f>
        <v>SFE</v>
      </c>
      <c r="J315" s="446" t="str">
        <f>VLOOKUP(E315,'Grp Deal Fields'!$B:$M,12,FALSE)</f>
        <v>Batch</v>
      </c>
      <c r="K315" s="512" t="s">
        <v>1378</v>
      </c>
      <c r="L315" s="512" t="s">
        <v>8694</v>
      </c>
      <c r="M315" s="512" t="s">
        <v>8667</v>
      </c>
      <c r="N315" s="446"/>
      <c r="O315" s="446"/>
    </row>
    <row r="316" spans="1:15" ht="15" customHeight="1" x14ac:dyDescent="0.25">
      <c r="A316" s="57">
        <v>4</v>
      </c>
      <c r="B316" s="571" t="s">
        <v>974</v>
      </c>
      <c r="C316" s="57" t="s">
        <v>952</v>
      </c>
      <c r="D316" s="52" t="s">
        <v>975</v>
      </c>
      <c r="E316" s="513" t="s">
        <v>2222</v>
      </c>
      <c r="F316" s="513"/>
      <c r="G316" s="446" t="str">
        <f>VLOOKUP(E316,'Grp Deal Fields'!$B:$M,11,FALSE)</f>
        <v>Pending</v>
      </c>
      <c r="H316" s="52" t="s">
        <v>8693</v>
      </c>
      <c r="I316" s="446" t="str">
        <f>VLOOKUP(E316,'Grp Deal Fields'!$B:$M,10,FALSE)</f>
        <v>SFE</v>
      </c>
      <c r="J316" s="446" t="str">
        <f>VLOOKUP(E316,'Grp Deal Fields'!$B:$M,12,FALSE)</f>
        <v>Batch</v>
      </c>
      <c r="K316" s="512" t="s">
        <v>1378</v>
      </c>
      <c r="L316" s="512" t="s">
        <v>8694</v>
      </c>
      <c r="M316" s="512" t="s">
        <v>8667</v>
      </c>
      <c r="N316" s="446"/>
      <c r="O316" s="446"/>
    </row>
    <row r="317" spans="1:15" ht="15" customHeight="1" x14ac:dyDescent="0.25">
      <c r="A317" s="57">
        <v>4</v>
      </c>
      <c r="B317" s="571" t="s">
        <v>974</v>
      </c>
      <c r="C317" s="57" t="s">
        <v>952</v>
      </c>
      <c r="D317" s="52" t="s">
        <v>975</v>
      </c>
      <c r="E317" s="513" t="s">
        <v>2224</v>
      </c>
      <c r="F317" s="513"/>
      <c r="G317" s="446" t="str">
        <f>VLOOKUP(E317,'Grp Deal Fields'!$B:$M,11,FALSE)</f>
        <v>Pending</v>
      </c>
      <c r="H317" s="52" t="s">
        <v>8693</v>
      </c>
      <c r="I317" s="446" t="str">
        <f>VLOOKUP(E317,'Grp Deal Fields'!$B:$M,10,FALSE)</f>
        <v>SFE</v>
      </c>
      <c r="J317" s="446" t="str">
        <f>VLOOKUP(E317,'Grp Deal Fields'!$B:$M,12,FALSE)</f>
        <v>Batch</v>
      </c>
      <c r="K317" s="512" t="s">
        <v>1378</v>
      </c>
      <c r="L317" s="512" t="s">
        <v>8694</v>
      </c>
      <c r="M317" s="512" t="s">
        <v>8667</v>
      </c>
      <c r="N317" s="446"/>
      <c r="O317" s="446"/>
    </row>
    <row r="318" spans="1:15" ht="15" customHeight="1" x14ac:dyDescent="0.25">
      <c r="A318" s="57">
        <v>4</v>
      </c>
      <c r="B318" s="571" t="s">
        <v>974</v>
      </c>
      <c r="C318" s="57" t="s">
        <v>952</v>
      </c>
      <c r="D318" s="52" t="s">
        <v>975</v>
      </c>
      <c r="E318" s="513" t="s">
        <v>2226</v>
      </c>
      <c r="F318" s="513"/>
      <c r="G318" s="446" t="str">
        <f>VLOOKUP(E318,'Grp Deal Fields'!$B:$M,11,FALSE)</f>
        <v>Pending</v>
      </c>
      <c r="H318" s="52" t="s">
        <v>8693</v>
      </c>
      <c r="I318" s="446" t="str">
        <f>VLOOKUP(E318,'Grp Deal Fields'!$B:$M,10,FALSE)</f>
        <v>SFE</v>
      </c>
      <c r="J318" s="446" t="str">
        <f>VLOOKUP(E318,'Grp Deal Fields'!$B:$M,12,FALSE)</f>
        <v>Batch</v>
      </c>
      <c r="K318" s="512" t="s">
        <v>1378</v>
      </c>
      <c r="L318" s="512" t="s">
        <v>8694</v>
      </c>
      <c r="M318" s="512" t="s">
        <v>8667</v>
      </c>
      <c r="N318" s="446"/>
      <c r="O318" s="446"/>
    </row>
    <row r="319" spans="1:15" ht="15" customHeight="1" x14ac:dyDescent="0.25">
      <c r="A319" s="57">
        <v>4</v>
      </c>
      <c r="B319" s="571" t="s">
        <v>974</v>
      </c>
      <c r="C319" s="57" t="s">
        <v>952</v>
      </c>
      <c r="D319" s="52" t="s">
        <v>975</v>
      </c>
      <c r="E319" s="513" t="s">
        <v>2228</v>
      </c>
      <c r="F319" s="513"/>
      <c r="G319" s="446" t="str">
        <f>VLOOKUP(E319,'Grp Deal Fields'!$B:$M,11,FALSE)</f>
        <v>Pending</v>
      </c>
      <c r="H319" s="52" t="s">
        <v>8693</v>
      </c>
      <c r="I319" s="446" t="str">
        <f>VLOOKUP(E319,'Grp Deal Fields'!$B:$M,10,FALSE)</f>
        <v>SFE</v>
      </c>
      <c r="J319" s="446" t="str">
        <f>VLOOKUP(E319,'Grp Deal Fields'!$B:$M,12,FALSE)</f>
        <v>Batch</v>
      </c>
      <c r="K319" s="512" t="s">
        <v>1378</v>
      </c>
      <c r="L319" s="512" t="s">
        <v>8694</v>
      </c>
      <c r="M319" s="512" t="s">
        <v>8667</v>
      </c>
      <c r="N319" s="446"/>
      <c r="O319" s="446"/>
    </row>
    <row r="320" spans="1:15" ht="15" customHeight="1" x14ac:dyDescent="0.25">
      <c r="A320" s="57">
        <v>4</v>
      </c>
      <c r="B320" s="571" t="s">
        <v>974</v>
      </c>
      <c r="C320" s="57" t="s">
        <v>952</v>
      </c>
      <c r="D320" s="52" t="s">
        <v>975</v>
      </c>
      <c r="E320" s="513" t="s">
        <v>2230</v>
      </c>
      <c r="F320" s="513"/>
      <c r="G320" s="446" t="str">
        <f>VLOOKUP(E320,'Grp Deal Fields'!$B:$M,11,FALSE)</f>
        <v>Pending</v>
      </c>
      <c r="H320" s="52" t="s">
        <v>8693</v>
      </c>
      <c r="I320" s="446" t="str">
        <f>VLOOKUP(E320,'Grp Deal Fields'!$B:$M,10,FALSE)</f>
        <v>SFE</v>
      </c>
      <c r="J320" s="446" t="str">
        <f>VLOOKUP(E320,'Grp Deal Fields'!$B:$M,12,FALSE)</f>
        <v>Batch</v>
      </c>
      <c r="K320" s="512" t="s">
        <v>1378</v>
      </c>
      <c r="L320" s="512" t="s">
        <v>8694</v>
      </c>
      <c r="M320" s="512" t="s">
        <v>8667</v>
      </c>
      <c r="N320" s="446"/>
      <c r="O320" s="446"/>
    </row>
    <row r="321" spans="1:15" ht="15" customHeight="1" x14ac:dyDescent="0.25">
      <c r="A321" s="57">
        <v>4</v>
      </c>
      <c r="B321" s="571" t="s">
        <v>974</v>
      </c>
      <c r="C321" s="57" t="s">
        <v>952</v>
      </c>
      <c r="D321" s="52" t="s">
        <v>975</v>
      </c>
      <c r="E321" s="513" t="s">
        <v>2232</v>
      </c>
      <c r="F321" s="513"/>
      <c r="G321" s="446" t="str">
        <f>VLOOKUP(E321,'Grp Deal Fields'!$B:$M,11,FALSE)</f>
        <v>Pending</v>
      </c>
      <c r="H321" s="52" t="s">
        <v>8693</v>
      </c>
      <c r="I321" s="446" t="str">
        <f>VLOOKUP(E321,'Grp Deal Fields'!$B:$M,10,FALSE)</f>
        <v>SFE</v>
      </c>
      <c r="J321" s="446" t="str">
        <f>VLOOKUP(E321,'Grp Deal Fields'!$B:$M,12,FALSE)</f>
        <v>Batch</v>
      </c>
      <c r="K321" s="512" t="s">
        <v>1378</v>
      </c>
      <c r="L321" s="512" t="s">
        <v>8694</v>
      </c>
      <c r="M321" s="512" t="s">
        <v>8667</v>
      </c>
      <c r="N321" s="446"/>
      <c r="O321" s="446"/>
    </row>
    <row r="322" spans="1:15" ht="15" customHeight="1" x14ac:dyDescent="0.25">
      <c r="A322" s="57">
        <v>4</v>
      </c>
      <c r="B322" s="571" t="s">
        <v>974</v>
      </c>
      <c r="C322" s="57" t="s">
        <v>952</v>
      </c>
      <c r="D322" s="52" t="s">
        <v>975</v>
      </c>
      <c r="E322" s="513" t="s">
        <v>1361</v>
      </c>
      <c r="F322" s="513"/>
      <c r="G322" s="446" t="str">
        <f>VLOOKUP(E322,'Grp Deal Fields'!$B:$M,11,FALSE)</f>
        <v>Pending</v>
      </c>
      <c r="H322" s="52" t="s">
        <v>8693</v>
      </c>
      <c r="I322" s="446" t="str">
        <f>VLOOKUP(E322,'Grp Deal Fields'!$B:$M,10,FALSE)</f>
        <v>SFE</v>
      </c>
      <c r="J322" s="446" t="str">
        <f>VLOOKUP(E322,'Grp Deal Fields'!$B:$M,12,FALSE)</f>
        <v>Batch</v>
      </c>
      <c r="K322" s="512" t="s">
        <v>1378</v>
      </c>
      <c r="L322" s="512" t="s">
        <v>8694</v>
      </c>
      <c r="M322" s="512" t="s">
        <v>8667</v>
      </c>
      <c r="N322" s="446"/>
      <c r="O322" s="446"/>
    </row>
    <row r="323" spans="1:15" ht="15" customHeight="1" x14ac:dyDescent="0.25">
      <c r="A323" s="57">
        <v>4</v>
      </c>
      <c r="B323" s="571" t="s">
        <v>974</v>
      </c>
      <c r="C323" s="57" t="s">
        <v>952</v>
      </c>
      <c r="D323" s="52" t="s">
        <v>975</v>
      </c>
      <c r="E323" s="513" t="s">
        <v>2237</v>
      </c>
      <c r="F323" s="513"/>
      <c r="G323" s="446" t="str">
        <f>VLOOKUP(E323,'Grp Deal Fields'!$B:$M,11,FALSE)</f>
        <v>Pending</v>
      </c>
      <c r="H323" s="52" t="s">
        <v>8693</v>
      </c>
      <c r="I323" s="446" t="str">
        <f>VLOOKUP(E323,'Grp Deal Fields'!$B:$M,10,FALSE)</f>
        <v>SFE</v>
      </c>
      <c r="J323" s="446" t="str">
        <f>VLOOKUP(E323,'Grp Deal Fields'!$B:$M,12,FALSE)</f>
        <v>Batch</v>
      </c>
      <c r="K323" s="512" t="s">
        <v>1378</v>
      </c>
      <c r="L323" s="512" t="s">
        <v>8694</v>
      </c>
      <c r="M323" s="512" t="s">
        <v>8667</v>
      </c>
      <c r="N323" s="446"/>
      <c r="O323" s="446"/>
    </row>
    <row r="324" spans="1:15" ht="15" customHeight="1" x14ac:dyDescent="0.25">
      <c r="A324" s="57">
        <v>4</v>
      </c>
      <c r="B324" s="571" t="s">
        <v>974</v>
      </c>
      <c r="C324" s="57" t="s">
        <v>952</v>
      </c>
      <c r="D324" s="52" t="s">
        <v>975</v>
      </c>
      <c r="E324" s="513" t="s">
        <v>2241</v>
      </c>
      <c r="F324" s="513"/>
      <c r="G324" s="446" t="str">
        <f>VLOOKUP(E324,'Grp Deal Fields'!$B:$M,11,FALSE)</f>
        <v>Pending</v>
      </c>
      <c r="H324" s="52" t="s">
        <v>8693</v>
      </c>
      <c r="I324" s="446" t="str">
        <f>VLOOKUP(E324,'Grp Deal Fields'!$B:$M,10,FALSE)</f>
        <v>SFE</v>
      </c>
      <c r="J324" s="446" t="str">
        <f>VLOOKUP(E324,'Grp Deal Fields'!$B:$M,12,FALSE)</f>
        <v>Batch</v>
      </c>
      <c r="K324" s="512" t="s">
        <v>1378</v>
      </c>
      <c r="L324" s="512" t="s">
        <v>8694</v>
      </c>
      <c r="M324" s="512" t="s">
        <v>8667</v>
      </c>
      <c r="N324" s="446"/>
      <c r="O324" s="446"/>
    </row>
    <row r="325" spans="1:15" ht="15" customHeight="1" x14ac:dyDescent="0.25">
      <c r="A325" s="57">
        <v>4</v>
      </c>
      <c r="B325" s="571" t="s">
        <v>974</v>
      </c>
      <c r="C325" s="57" t="s">
        <v>952</v>
      </c>
      <c r="D325" s="52" t="s">
        <v>975</v>
      </c>
      <c r="E325" s="513" t="s">
        <v>2246</v>
      </c>
      <c r="F325" s="513"/>
      <c r="G325" s="446" t="str">
        <f>VLOOKUP(E325,'Grp Deal Fields'!$B:$M,11,FALSE)</f>
        <v>Pending</v>
      </c>
      <c r="H325" s="52" t="s">
        <v>8693</v>
      </c>
      <c r="I325" s="446" t="str">
        <f>VLOOKUP(E325,'Grp Deal Fields'!$B:$M,10,FALSE)</f>
        <v>SFE</v>
      </c>
      <c r="J325" s="446" t="str">
        <f>VLOOKUP(E325,'Grp Deal Fields'!$B:$M,12,FALSE)</f>
        <v>Batch</v>
      </c>
      <c r="K325" s="512" t="s">
        <v>1378</v>
      </c>
      <c r="L325" s="512" t="s">
        <v>8694</v>
      </c>
      <c r="M325" s="512" t="s">
        <v>8667</v>
      </c>
      <c r="N325" s="446"/>
      <c r="O325" s="446"/>
    </row>
    <row r="326" spans="1:15" ht="15" customHeight="1" x14ac:dyDescent="0.25">
      <c r="A326" s="57">
        <v>4</v>
      </c>
      <c r="B326" s="571" t="s">
        <v>974</v>
      </c>
      <c r="C326" s="57" t="s">
        <v>952</v>
      </c>
      <c r="D326" s="52" t="s">
        <v>975</v>
      </c>
      <c r="E326" s="513" t="s">
        <v>1915</v>
      </c>
      <c r="F326" s="513"/>
      <c r="G326" s="446" t="str">
        <f>VLOOKUP(E326,'Grp Deal Fields'!$B:$M,11,FALSE)</f>
        <v>Pending</v>
      </c>
      <c r="H326" s="52" t="s">
        <v>8693</v>
      </c>
      <c r="I326" s="446" t="str">
        <f>VLOOKUP(E326,'Grp Deal Fields'!$B:$M,10,FALSE)</f>
        <v>SFE</v>
      </c>
      <c r="J326" s="446" t="str">
        <f>VLOOKUP(E326,'Grp Deal Fields'!$B:$M,12,FALSE)</f>
        <v>Batch</v>
      </c>
      <c r="K326" s="512" t="s">
        <v>1378</v>
      </c>
      <c r="L326" s="512" t="s">
        <v>8694</v>
      </c>
      <c r="M326" s="512" t="s">
        <v>8667</v>
      </c>
      <c r="N326" s="446"/>
      <c r="O326" s="446"/>
    </row>
    <row r="327" spans="1:15" ht="15" customHeight="1" x14ac:dyDescent="0.25">
      <c r="A327" s="57">
        <v>4</v>
      </c>
      <c r="B327" s="571" t="s">
        <v>974</v>
      </c>
      <c r="C327" s="57" t="s">
        <v>952</v>
      </c>
      <c r="D327" s="52" t="s">
        <v>975</v>
      </c>
      <c r="E327" s="513" t="s">
        <v>2133</v>
      </c>
      <c r="F327" s="513"/>
      <c r="G327" s="446" t="str">
        <f>VLOOKUP(E327,'Grp Deal Fields'!$B:$M,11,FALSE)</f>
        <v>Pending</v>
      </c>
      <c r="H327" s="52" t="s">
        <v>8693</v>
      </c>
      <c r="I327" s="446" t="str">
        <f>VLOOKUP(E327,'Grp Deal Fields'!$B:$M,10,FALSE)</f>
        <v>SFE</v>
      </c>
      <c r="J327" s="446" t="str">
        <f>VLOOKUP(E327,'Grp Deal Fields'!$B:$M,12,FALSE)</f>
        <v>Batch</v>
      </c>
      <c r="K327" s="512" t="s">
        <v>1378</v>
      </c>
      <c r="L327" s="512" t="s">
        <v>8694</v>
      </c>
      <c r="M327" s="512" t="s">
        <v>8667</v>
      </c>
      <c r="N327" s="446"/>
      <c r="O327" s="446"/>
    </row>
    <row r="328" spans="1:15" ht="15" customHeight="1" x14ac:dyDescent="0.25">
      <c r="A328" s="57">
        <v>4</v>
      </c>
      <c r="B328" s="571" t="s">
        <v>974</v>
      </c>
      <c r="C328" s="57" t="s">
        <v>952</v>
      </c>
      <c r="D328" s="52" t="s">
        <v>975</v>
      </c>
      <c r="E328" s="513" t="s">
        <v>1467</v>
      </c>
      <c r="F328" s="513"/>
      <c r="G328" s="446" t="str">
        <f>VLOOKUP(E328,'Grp Deal Fields'!$B:$M,11,FALSE)</f>
        <v>Pending</v>
      </c>
      <c r="H328" s="52" t="s">
        <v>8693</v>
      </c>
      <c r="I328" s="446" t="str">
        <f>VLOOKUP(E328,'Grp Deal Fields'!$B:$M,10,FALSE)</f>
        <v>SFE</v>
      </c>
      <c r="J328" s="446" t="str">
        <f>VLOOKUP(E328,'Grp Deal Fields'!$B:$M,12,FALSE)</f>
        <v>Batch</v>
      </c>
      <c r="K328" s="512" t="s">
        <v>1378</v>
      </c>
      <c r="L328" s="512" t="s">
        <v>8694</v>
      </c>
      <c r="M328" s="512" t="s">
        <v>8667</v>
      </c>
      <c r="N328" s="446"/>
      <c r="O328" s="446"/>
    </row>
    <row r="329" spans="1:15" ht="15" customHeight="1" x14ac:dyDescent="0.25">
      <c r="A329" s="57">
        <v>4</v>
      </c>
      <c r="B329" s="571" t="s">
        <v>974</v>
      </c>
      <c r="C329" s="57" t="s">
        <v>952</v>
      </c>
      <c r="D329" s="52" t="s">
        <v>975</v>
      </c>
      <c r="E329" s="513" t="s">
        <v>2254</v>
      </c>
      <c r="F329" s="513"/>
      <c r="G329" s="446" t="str">
        <f>VLOOKUP(E329,'Grp Deal Fields'!$B:$M,11,FALSE)</f>
        <v>Pending</v>
      </c>
      <c r="H329" s="52" t="s">
        <v>8693</v>
      </c>
      <c r="I329" s="446" t="str">
        <f>VLOOKUP(E329,'Grp Deal Fields'!$B:$M,10,FALSE)</f>
        <v>SFE</v>
      </c>
      <c r="J329" s="446" t="str">
        <f>VLOOKUP(E329,'Grp Deal Fields'!$B:$M,12,FALSE)</f>
        <v>Batch</v>
      </c>
      <c r="K329" s="512" t="s">
        <v>1378</v>
      </c>
      <c r="L329" s="512" t="s">
        <v>8694</v>
      </c>
      <c r="M329" s="512" t="s">
        <v>8667</v>
      </c>
      <c r="N329" s="446"/>
      <c r="O329" s="446"/>
    </row>
    <row r="330" spans="1:15" ht="15" customHeight="1" x14ac:dyDescent="0.25">
      <c r="A330" s="57">
        <v>4</v>
      </c>
      <c r="B330" s="571" t="s">
        <v>974</v>
      </c>
      <c r="C330" s="57" t="s">
        <v>952</v>
      </c>
      <c r="D330" s="52" t="s">
        <v>975</v>
      </c>
      <c r="E330" s="513" t="s">
        <v>2258</v>
      </c>
      <c r="F330" s="513"/>
      <c r="G330" s="446" t="str">
        <f>VLOOKUP(E330,'Grp Deal Fields'!$B:$M,11,FALSE)</f>
        <v>Pending</v>
      </c>
      <c r="H330" s="52" t="s">
        <v>8693</v>
      </c>
      <c r="I330" s="446" t="str">
        <f>VLOOKUP(E330,'Grp Deal Fields'!$B:$M,10,FALSE)</f>
        <v>SFE</v>
      </c>
      <c r="J330" s="446" t="str">
        <f>VLOOKUP(E330,'Grp Deal Fields'!$B:$M,12,FALSE)</f>
        <v>Batch</v>
      </c>
      <c r="K330" s="512" t="s">
        <v>1378</v>
      </c>
      <c r="L330" s="512" t="s">
        <v>8694</v>
      </c>
      <c r="M330" s="512" t="s">
        <v>8667</v>
      </c>
      <c r="N330" s="446"/>
      <c r="O330" s="446"/>
    </row>
    <row r="331" spans="1:15" ht="15" customHeight="1" x14ac:dyDescent="0.25">
      <c r="A331" s="57">
        <v>4</v>
      </c>
      <c r="B331" s="571" t="s">
        <v>974</v>
      </c>
      <c r="C331" s="57" t="s">
        <v>952</v>
      </c>
      <c r="D331" s="52" t="s">
        <v>975</v>
      </c>
      <c r="E331" s="513" t="s">
        <v>2261</v>
      </c>
      <c r="F331" s="513"/>
      <c r="G331" s="446" t="str">
        <f>VLOOKUP(E331,'Grp Deal Fields'!$B:$M,11,FALSE)</f>
        <v>Pending</v>
      </c>
      <c r="H331" s="52" t="s">
        <v>8693</v>
      </c>
      <c r="I331" s="446" t="str">
        <f>VLOOKUP(E331,'Grp Deal Fields'!$B:$M,10,FALSE)</f>
        <v>SFE</v>
      </c>
      <c r="J331" s="446" t="str">
        <f>VLOOKUP(E331,'Grp Deal Fields'!$B:$M,12,FALSE)</f>
        <v>Batch</v>
      </c>
      <c r="K331" s="512" t="s">
        <v>1378</v>
      </c>
      <c r="L331" s="512" t="s">
        <v>8694</v>
      </c>
      <c r="M331" s="512" t="s">
        <v>8667</v>
      </c>
      <c r="N331" s="446"/>
      <c r="O331" s="446"/>
    </row>
    <row r="332" spans="1:15" ht="15" customHeight="1" x14ac:dyDescent="0.25">
      <c r="A332" s="57">
        <v>4</v>
      </c>
      <c r="B332" s="571" t="s">
        <v>974</v>
      </c>
      <c r="C332" s="57" t="s">
        <v>952</v>
      </c>
      <c r="D332" s="52" t="s">
        <v>975</v>
      </c>
      <c r="E332" s="513" t="s">
        <v>2264</v>
      </c>
      <c r="F332" s="513"/>
      <c r="G332" s="446" t="str">
        <f>VLOOKUP(E332,'Grp Deal Fields'!$B:$M,11,FALSE)</f>
        <v>Pending</v>
      </c>
      <c r="H332" s="52" t="s">
        <v>8693</v>
      </c>
      <c r="I332" s="446" t="str">
        <f>VLOOKUP(E332,'Grp Deal Fields'!$B:$M,10,FALSE)</f>
        <v>SFE</v>
      </c>
      <c r="J332" s="446" t="str">
        <f>VLOOKUP(E332,'Grp Deal Fields'!$B:$M,12,FALSE)</f>
        <v>Batch</v>
      </c>
      <c r="K332" s="512" t="s">
        <v>1378</v>
      </c>
      <c r="L332" s="512" t="s">
        <v>8694</v>
      </c>
      <c r="M332" s="512" t="s">
        <v>8667</v>
      </c>
      <c r="N332" s="446"/>
      <c r="O332" s="446"/>
    </row>
    <row r="333" spans="1:15" ht="15" customHeight="1" x14ac:dyDescent="0.25">
      <c r="A333" s="57">
        <v>4</v>
      </c>
      <c r="B333" s="571" t="s">
        <v>974</v>
      </c>
      <c r="C333" s="57" t="s">
        <v>952</v>
      </c>
      <c r="D333" s="52" t="s">
        <v>975</v>
      </c>
      <c r="E333" s="513" t="s">
        <v>2268</v>
      </c>
      <c r="F333" s="513"/>
      <c r="G333" s="446" t="str">
        <f>VLOOKUP(E333,'Grp Deal Fields'!$B:$M,11,FALSE)</f>
        <v>Pending</v>
      </c>
      <c r="H333" s="52" t="s">
        <v>8693</v>
      </c>
      <c r="I333" s="446" t="str">
        <f>VLOOKUP(E333,'Grp Deal Fields'!$B:$M,10,FALSE)</f>
        <v>SFE</v>
      </c>
      <c r="J333" s="446" t="str">
        <f>VLOOKUP(E333,'Grp Deal Fields'!$B:$M,12,FALSE)</f>
        <v>Batch</v>
      </c>
      <c r="K333" s="512" t="s">
        <v>1378</v>
      </c>
      <c r="L333" s="512" t="s">
        <v>8694</v>
      </c>
      <c r="M333" s="512" t="s">
        <v>8667</v>
      </c>
      <c r="N333" s="446"/>
      <c r="O333" s="446"/>
    </row>
    <row r="334" spans="1:15" ht="15" customHeight="1" x14ac:dyDescent="0.25">
      <c r="A334" s="57">
        <v>4</v>
      </c>
      <c r="B334" s="571" t="s">
        <v>974</v>
      </c>
      <c r="C334" s="57" t="s">
        <v>952</v>
      </c>
      <c r="D334" s="52" t="s">
        <v>975</v>
      </c>
      <c r="E334" s="513" t="s">
        <v>2270</v>
      </c>
      <c r="F334" s="513"/>
      <c r="G334" s="446" t="str">
        <f>VLOOKUP(E334,'Grp Deal Fields'!$B:$M,11,FALSE)</f>
        <v>Pending</v>
      </c>
      <c r="H334" s="52" t="s">
        <v>8693</v>
      </c>
      <c r="I334" s="446" t="str">
        <f>VLOOKUP(E334,'Grp Deal Fields'!$B:$M,10,FALSE)</f>
        <v>SFE</v>
      </c>
      <c r="J334" s="446" t="str">
        <f>VLOOKUP(E334,'Grp Deal Fields'!$B:$M,12,FALSE)</f>
        <v>Batch</v>
      </c>
      <c r="K334" s="512" t="s">
        <v>1378</v>
      </c>
      <c r="L334" s="512" t="s">
        <v>8694</v>
      </c>
      <c r="M334" s="512" t="s">
        <v>8667</v>
      </c>
      <c r="N334" s="446"/>
      <c r="O334" s="446"/>
    </row>
    <row r="335" spans="1:15" ht="15" customHeight="1" x14ac:dyDescent="0.25">
      <c r="A335" s="57">
        <v>4</v>
      </c>
      <c r="B335" s="571" t="s">
        <v>974</v>
      </c>
      <c r="C335" s="57" t="s">
        <v>952</v>
      </c>
      <c r="D335" s="52" t="s">
        <v>975</v>
      </c>
      <c r="E335" s="513" t="s">
        <v>2272</v>
      </c>
      <c r="F335" s="513"/>
      <c r="G335" s="446" t="str">
        <f>VLOOKUP(E335,'Grp Deal Fields'!$B:$M,11,FALSE)</f>
        <v>Pending</v>
      </c>
      <c r="H335" s="52" t="s">
        <v>8693</v>
      </c>
      <c r="I335" s="446" t="str">
        <f>VLOOKUP(E335,'Grp Deal Fields'!$B:$M,10,FALSE)</f>
        <v>SFE</v>
      </c>
      <c r="J335" s="446" t="str">
        <f>VLOOKUP(E335,'Grp Deal Fields'!$B:$M,12,FALSE)</f>
        <v>Batch</v>
      </c>
      <c r="K335" s="512" t="s">
        <v>1378</v>
      </c>
      <c r="L335" s="512" t="s">
        <v>8694</v>
      </c>
      <c r="M335" s="512" t="s">
        <v>8667</v>
      </c>
      <c r="N335" s="446"/>
      <c r="O335" s="446"/>
    </row>
    <row r="336" spans="1:15" ht="15" customHeight="1" x14ac:dyDescent="0.25">
      <c r="A336" s="57">
        <v>4</v>
      </c>
      <c r="B336" s="571" t="s">
        <v>974</v>
      </c>
      <c r="C336" s="57" t="s">
        <v>952</v>
      </c>
      <c r="D336" s="52" t="s">
        <v>975</v>
      </c>
      <c r="E336" s="513" t="s">
        <v>2274</v>
      </c>
      <c r="F336" s="513"/>
      <c r="G336" s="446" t="str">
        <f>VLOOKUP(E336,'Grp Deal Fields'!$B:$M,11,FALSE)</f>
        <v>Pending</v>
      </c>
      <c r="H336" s="52" t="s">
        <v>8693</v>
      </c>
      <c r="I336" s="446" t="str">
        <f>VLOOKUP(E336,'Grp Deal Fields'!$B:$M,10,FALSE)</f>
        <v>SFE</v>
      </c>
      <c r="J336" s="446" t="str">
        <f>VLOOKUP(E336,'Grp Deal Fields'!$B:$M,12,FALSE)</f>
        <v>Batch</v>
      </c>
      <c r="K336" s="512" t="s">
        <v>1378</v>
      </c>
      <c r="L336" s="512" t="s">
        <v>8694</v>
      </c>
      <c r="M336" s="512" t="s">
        <v>8667</v>
      </c>
      <c r="N336" s="446"/>
      <c r="O336" s="446"/>
    </row>
    <row r="337" spans="1:15" ht="15" customHeight="1" x14ac:dyDescent="0.25">
      <c r="A337" s="57">
        <v>4</v>
      </c>
      <c r="B337" s="571" t="s">
        <v>974</v>
      </c>
      <c r="C337" s="57" t="s">
        <v>952</v>
      </c>
      <c r="D337" s="52" t="s">
        <v>975</v>
      </c>
      <c r="E337" s="513" t="s">
        <v>2277</v>
      </c>
      <c r="F337" s="513"/>
      <c r="G337" s="446" t="str">
        <f>VLOOKUP(E337,'Grp Deal Fields'!$B:$M,11,FALSE)</f>
        <v>Pending</v>
      </c>
      <c r="H337" s="52" t="s">
        <v>8693</v>
      </c>
      <c r="I337" s="446" t="str">
        <f>VLOOKUP(E337,'Grp Deal Fields'!$B:$M,10,FALSE)</f>
        <v>SFE</v>
      </c>
      <c r="J337" s="446" t="str">
        <f>VLOOKUP(E337,'Grp Deal Fields'!$B:$M,12,FALSE)</f>
        <v>Batch</v>
      </c>
      <c r="K337" s="512" t="s">
        <v>1378</v>
      </c>
      <c r="L337" s="512" t="s">
        <v>8694</v>
      </c>
      <c r="M337" s="512" t="s">
        <v>8667</v>
      </c>
      <c r="N337" s="446"/>
      <c r="O337" s="446"/>
    </row>
    <row r="338" spans="1:15" ht="15" customHeight="1" x14ac:dyDescent="0.25">
      <c r="A338" s="57">
        <v>4</v>
      </c>
      <c r="B338" s="571" t="s">
        <v>974</v>
      </c>
      <c r="C338" s="57" t="s">
        <v>952</v>
      </c>
      <c r="D338" s="52" t="s">
        <v>975</v>
      </c>
      <c r="E338" s="513" t="s">
        <v>2280</v>
      </c>
      <c r="F338" s="513"/>
      <c r="G338" s="446" t="str">
        <f>VLOOKUP(E338,'Grp Deal Fields'!$B:$M,11,FALSE)</f>
        <v>Pending</v>
      </c>
      <c r="H338" s="52" t="s">
        <v>8693</v>
      </c>
      <c r="I338" s="446" t="str">
        <f>VLOOKUP(E338,'Grp Deal Fields'!$B:$M,10,FALSE)</f>
        <v>SFE</v>
      </c>
      <c r="J338" s="446" t="str">
        <f>VLOOKUP(E338,'Grp Deal Fields'!$B:$M,12,FALSE)</f>
        <v>Batch</v>
      </c>
      <c r="K338" s="512" t="s">
        <v>1378</v>
      </c>
      <c r="L338" s="512" t="s">
        <v>8694</v>
      </c>
      <c r="M338" s="512" t="s">
        <v>8667</v>
      </c>
      <c r="N338" s="446"/>
      <c r="O338" s="446"/>
    </row>
    <row r="339" spans="1:15" ht="15" customHeight="1" x14ac:dyDescent="0.25">
      <c r="A339" s="57">
        <v>4</v>
      </c>
      <c r="B339" s="571" t="s">
        <v>974</v>
      </c>
      <c r="C339" s="57" t="s">
        <v>952</v>
      </c>
      <c r="D339" s="52" t="s">
        <v>975</v>
      </c>
      <c r="E339" s="513" t="s">
        <v>128</v>
      </c>
      <c r="F339" s="513"/>
      <c r="G339" s="446" t="str">
        <f>VLOOKUP(E339,'Grp Deal Fields'!$B:$M,11,FALSE)</f>
        <v>Pending</v>
      </c>
      <c r="H339" s="52" t="s">
        <v>8693</v>
      </c>
      <c r="I339" s="446" t="str">
        <f>VLOOKUP(E339,'Grp Deal Fields'!$B:$M,10,FALSE)</f>
        <v>SFE</v>
      </c>
      <c r="J339" s="446" t="str">
        <f>VLOOKUP(E339,'Grp Deal Fields'!$B:$M,12,FALSE)</f>
        <v>Batch</v>
      </c>
      <c r="K339" s="512" t="s">
        <v>1378</v>
      </c>
      <c r="L339" s="512" t="s">
        <v>8694</v>
      </c>
      <c r="M339" s="512" t="s">
        <v>8667</v>
      </c>
      <c r="N339" s="446"/>
      <c r="O339" s="446"/>
    </row>
    <row r="340" spans="1:15" ht="15" customHeight="1" x14ac:dyDescent="0.25">
      <c r="A340" s="57">
        <v>4</v>
      </c>
      <c r="B340" s="571" t="s">
        <v>974</v>
      </c>
      <c r="C340" s="57" t="s">
        <v>952</v>
      </c>
      <c r="D340" s="52" t="s">
        <v>975</v>
      </c>
      <c r="E340" s="513" t="s">
        <v>169</v>
      </c>
      <c r="F340" s="513"/>
      <c r="G340" s="446" t="str">
        <f>VLOOKUP(E340,'Grp Deal Fields'!$B:$M,11,FALSE)</f>
        <v>Pending</v>
      </c>
      <c r="H340" s="52" t="s">
        <v>8693</v>
      </c>
      <c r="I340" s="446" t="str">
        <f>VLOOKUP(E340,'Grp Deal Fields'!$B:$M,10,FALSE)</f>
        <v>SFE</v>
      </c>
      <c r="J340" s="446" t="str">
        <f>VLOOKUP(E340,'Grp Deal Fields'!$B:$M,12,FALSE)</f>
        <v>Batch</v>
      </c>
      <c r="K340" s="512" t="s">
        <v>1378</v>
      </c>
      <c r="L340" s="512" t="s">
        <v>8694</v>
      </c>
      <c r="M340" s="512" t="s">
        <v>8667</v>
      </c>
      <c r="N340" s="446"/>
      <c r="O340" s="446"/>
    </row>
    <row r="341" spans="1:15" ht="15" customHeight="1" x14ac:dyDescent="0.25">
      <c r="A341" s="57">
        <v>4</v>
      </c>
      <c r="B341" s="571" t="s">
        <v>974</v>
      </c>
      <c r="C341" s="57" t="s">
        <v>952</v>
      </c>
      <c r="D341" s="52" t="s">
        <v>975</v>
      </c>
      <c r="E341" s="513" t="s">
        <v>2288</v>
      </c>
      <c r="F341" s="513"/>
      <c r="G341" s="446" t="str">
        <f>VLOOKUP(E341,'Grp Deal Fields'!$B:$M,11,FALSE)</f>
        <v>Pending</v>
      </c>
      <c r="H341" s="52" t="s">
        <v>8693</v>
      </c>
      <c r="I341" s="446" t="str">
        <f>VLOOKUP(E341,'Grp Deal Fields'!$B:$M,10,FALSE)</f>
        <v>SFE</v>
      </c>
      <c r="J341" s="446" t="str">
        <f>VLOOKUP(E341,'Grp Deal Fields'!$B:$M,12,FALSE)</f>
        <v>Batch</v>
      </c>
      <c r="K341" s="512" t="s">
        <v>1378</v>
      </c>
      <c r="L341" s="512" t="s">
        <v>8694</v>
      </c>
      <c r="M341" s="512" t="s">
        <v>8667</v>
      </c>
      <c r="N341" s="446"/>
      <c r="O341" s="446"/>
    </row>
    <row r="342" spans="1:15" ht="15" customHeight="1" x14ac:dyDescent="0.25">
      <c r="A342" s="57">
        <v>4</v>
      </c>
      <c r="B342" s="571" t="s">
        <v>974</v>
      </c>
      <c r="C342" s="57" t="s">
        <v>952</v>
      </c>
      <c r="D342" s="52" t="s">
        <v>975</v>
      </c>
      <c r="E342" s="513" t="s">
        <v>2291</v>
      </c>
      <c r="F342" s="513"/>
      <c r="G342" s="446" t="str">
        <f>VLOOKUP(E342,'Grp Deal Fields'!$B:$M,11,FALSE)</f>
        <v>Pending</v>
      </c>
      <c r="H342" s="52" t="s">
        <v>8693</v>
      </c>
      <c r="I342" s="446" t="str">
        <f>VLOOKUP(E342,'Grp Deal Fields'!$B:$M,10,FALSE)</f>
        <v>SFE</v>
      </c>
      <c r="J342" s="446" t="str">
        <f>VLOOKUP(E342,'Grp Deal Fields'!$B:$M,12,FALSE)</f>
        <v>Batch</v>
      </c>
      <c r="K342" s="512" t="s">
        <v>1378</v>
      </c>
      <c r="L342" s="512" t="s">
        <v>8694</v>
      </c>
      <c r="M342" s="512" t="s">
        <v>8667</v>
      </c>
      <c r="N342" s="446"/>
      <c r="O342" s="446"/>
    </row>
    <row r="343" spans="1:15" ht="15" customHeight="1" x14ac:dyDescent="0.25">
      <c r="A343" s="57">
        <v>4</v>
      </c>
      <c r="B343" s="571" t="s">
        <v>974</v>
      </c>
      <c r="C343" s="57" t="s">
        <v>952</v>
      </c>
      <c r="D343" s="52" t="s">
        <v>975</v>
      </c>
      <c r="E343" s="513" t="s">
        <v>2293</v>
      </c>
      <c r="F343" s="513"/>
      <c r="G343" s="446" t="str">
        <f>VLOOKUP(E343,'Grp Deal Fields'!$B:$M,11,FALSE)</f>
        <v>Pending</v>
      </c>
      <c r="H343" s="52" t="s">
        <v>8693</v>
      </c>
      <c r="I343" s="446" t="str">
        <f>VLOOKUP(E343,'Grp Deal Fields'!$B:$M,10,FALSE)</f>
        <v>SFE</v>
      </c>
      <c r="J343" s="446" t="str">
        <f>VLOOKUP(E343,'Grp Deal Fields'!$B:$M,12,FALSE)</f>
        <v>Batch</v>
      </c>
      <c r="K343" s="512" t="s">
        <v>1378</v>
      </c>
      <c r="L343" s="512" t="s">
        <v>8694</v>
      </c>
      <c r="M343" s="512" t="s">
        <v>8667</v>
      </c>
      <c r="N343" s="446"/>
      <c r="O343" s="446"/>
    </row>
    <row r="344" spans="1:15" ht="15" customHeight="1" x14ac:dyDescent="0.25">
      <c r="A344" s="57">
        <v>4</v>
      </c>
      <c r="B344" s="571" t="s">
        <v>974</v>
      </c>
      <c r="C344" s="57" t="s">
        <v>952</v>
      </c>
      <c r="D344" s="52" t="s">
        <v>975</v>
      </c>
      <c r="E344" s="513" t="s">
        <v>2297</v>
      </c>
      <c r="F344" s="513"/>
      <c r="G344" s="446" t="str">
        <f>VLOOKUP(E344,'Grp Deal Fields'!$B:$M,11,FALSE)</f>
        <v>Pending</v>
      </c>
      <c r="H344" s="52" t="s">
        <v>8693</v>
      </c>
      <c r="I344" s="446" t="str">
        <f>VLOOKUP(E344,'Grp Deal Fields'!$B:$M,10,FALSE)</f>
        <v>SFE</v>
      </c>
      <c r="J344" s="446" t="str">
        <f>VLOOKUP(E344,'Grp Deal Fields'!$B:$M,12,FALSE)</f>
        <v>Batch</v>
      </c>
      <c r="K344" s="512" t="s">
        <v>1378</v>
      </c>
      <c r="L344" s="512" t="s">
        <v>8694</v>
      </c>
      <c r="M344" s="512" t="s">
        <v>8667</v>
      </c>
      <c r="N344" s="446"/>
      <c r="O344" s="446"/>
    </row>
    <row r="345" spans="1:15" ht="15" customHeight="1" x14ac:dyDescent="0.25">
      <c r="A345" s="57">
        <v>4</v>
      </c>
      <c r="B345" s="571" t="s">
        <v>974</v>
      </c>
      <c r="C345" s="57" t="s">
        <v>952</v>
      </c>
      <c r="D345" s="52" t="s">
        <v>975</v>
      </c>
      <c r="E345" s="513" t="s">
        <v>2299</v>
      </c>
      <c r="F345" s="513"/>
      <c r="G345" s="446" t="str">
        <f>VLOOKUP(E345,'Grp Deal Fields'!$B:$M,11,FALSE)</f>
        <v>Pending</v>
      </c>
      <c r="H345" s="52" t="s">
        <v>8693</v>
      </c>
      <c r="I345" s="446" t="str">
        <f>VLOOKUP(E345,'Grp Deal Fields'!$B:$M,10,FALSE)</f>
        <v>SFE</v>
      </c>
      <c r="J345" s="446" t="str">
        <f>VLOOKUP(E345,'Grp Deal Fields'!$B:$M,12,FALSE)</f>
        <v>Batch</v>
      </c>
      <c r="K345" s="512" t="s">
        <v>1378</v>
      </c>
      <c r="L345" s="512" t="s">
        <v>8694</v>
      </c>
      <c r="M345" s="512" t="s">
        <v>8667</v>
      </c>
      <c r="N345" s="446"/>
      <c r="O345" s="446"/>
    </row>
    <row r="346" spans="1:15" ht="15" customHeight="1" x14ac:dyDescent="0.25">
      <c r="A346" s="57">
        <v>4</v>
      </c>
      <c r="B346" s="571" t="s">
        <v>974</v>
      </c>
      <c r="C346" s="57" t="s">
        <v>952</v>
      </c>
      <c r="D346" s="52" t="s">
        <v>975</v>
      </c>
      <c r="E346" s="513" t="s">
        <v>2302</v>
      </c>
      <c r="F346" s="513"/>
      <c r="G346" s="446" t="str">
        <f>VLOOKUP(E346,'Grp Deal Fields'!$B:$M,11,FALSE)</f>
        <v>Pending</v>
      </c>
      <c r="H346" s="52" t="s">
        <v>8693</v>
      </c>
      <c r="I346" s="446" t="str">
        <f>VLOOKUP(E346,'Grp Deal Fields'!$B:$M,10,FALSE)</f>
        <v>SFE</v>
      </c>
      <c r="J346" s="446" t="str">
        <f>VLOOKUP(E346,'Grp Deal Fields'!$B:$M,12,FALSE)</f>
        <v>Batch</v>
      </c>
      <c r="K346" s="512" t="s">
        <v>1378</v>
      </c>
      <c r="L346" s="512" t="s">
        <v>8694</v>
      </c>
      <c r="M346" s="512" t="s">
        <v>8667</v>
      </c>
      <c r="N346" s="446"/>
      <c r="O346" s="446"/>
    </row>
    <row r="347" spans="1:15" ht="15" customHeight="1" x14ac:dyDescent="0.25">
      <c r="A347" s="57">
        <v>4</v>
      </c>
      <c r="B347" s="571" t="s">
        <v>974</v>
      </c>
      <c r="C347" s="57" t="s">
        <v>952</v>
      </c>
      <c r="D347" s="52" t="s">
        <v>975</v>
      </c>
      <c r="E347" s="513" t="s">
        <v>2304</v>
      </c>
      <c r="F347" s="513"/>
      <c r="G347" s="446" t="str">
        <f>VLOOKUP(E347,'Grp Deal Fields'!$B:$M,11,FALSE)</f>
        <v>Pending</v>
      </c>
      <c r="H347" s="52" t="s">
        <v>8693</v>
      </c>
      <c r="I347" s="446" t="str">
        <f>VLOOKUP(E347,'Grp Deal Fields'!$B:$M,10,FALSE)</f>
        <v>SFE</v>
      </c>
      <c r="J347" s="446" t="str">
        <f>VLOOKUP(E347,'Grp Deal Fields'!$B:$M,12,FALSE)</f>
        <v>Batch</v>
      </c>
      <c r="K347" s="512" t="s">
        <v>1378</v>
      </c>
      <c r="L347" s="512" t="s">
        <v>8694</v>
      </c>
      <c r="M347" s="512" t="s">
        <v>8667</v>
      </c>
      <c r="N347" s="446"/>
      <c r="O347" s="446"/>
    </row>
    <row r="348" spans="1:15" ht="15" customHeight="1" x14ac:dyDescent="0.25">
      <c r="A348" s="57">
        <v>4</v>
      </c>
      <c r="B348" s="571" t="s">
        <v>974</v>
      </c>
      <c r="C348" s="57" t="s">
        <v>952</v>
      </c>
      <c r="D348" s="52" t="s">
        <v>975</v>
      </c>
      <c r="E348" s="513" t="s">
        <v>2307</v>
      </c>
      <c r="F348" s="513"/>
      <c r="G348" s="446" t="str">
        <f>VLOOKUP(E348,'Grp Deal Fields'!$B:$M,11,FALSE)</f>
        <v>Pending</v>
      </c>
      <c r="H348" s="52" t="s">
        <v>8693</v>
      </c>
      <c r="I348" s="446" t="str">
        <f>VLOOKUP(E348,'Grp Deal Fields'!$B:$M,10,FALSE)</f>
        <v>SFE</v>
      </c>
      <c r="J348" s="446" t="str">
        <f>VLOOKUP(E348,'Grp Deal Fields'!$B:$M,12,FALSE)</f>
        <v>Batch</v>
      </c>
      <c r="K348" s="512" t="s">
        <v>1378</v>
      </c>
      <c r="L348" s="512" t="s">
        <v>8694</v>
      </c>
      <c r="M348" s="512" t="s">
        <v>8667</v>
      </c>
      <c r="N348" s="446"/>
      <c r="O348" s="446"/>
    </row>
    <row r="349" spans="1:15" ht="15" customHeight="1" x14ac:dyDescent="0.25">
      <c r="A349" s="57">
        <v>4</v>
      </c>
      <c r="B349" s="571" t="s">
        <v>974</v>
      </c>
      <c r="C349" s="57" t="s">
        <v>952</v>
      </c>
      <c r="D349" s="52" t="s">
        <v>975</v>
      </c>
      <c r="E349" s="513" t="s">
        <v>2309</v>
      </c>
      <c r="F349" s="513"/>
      <c r="G349" s="446" t="str">
        <f>VLOOKUP(E349,'Grp Deal Fields'!$B:$M,11,FALSE)</f>
        <v>Pending</v>
      </c>
      <c r="H349" s="52" t="s">
        <v>8693</v>
      </c>
      <c r="I349" s="446" t="str">
        <f>VLOOKUP(E349,'Grp Deal Fields'!$B:$M,10,FALSE)</f>
        <v>SFE</v>
      </c>
      <c r="J349" s="446" t="str">
        <f>VLOOKUP(E349,'Grp Deal Fields'!$B:$M,12,FALSE)</f>
        <v>Batch</v>
      </c>
      <c r="K349" s="512" t="s">
        <v>1378</v>
      </c>
      <c r="L349" s="512" t="s">
        <v>8694</v>
      </c>
      <c r="M349" s="512" t="s">
        <v>8667</v>
      </c>
      <c r="N349" s="446"/>
      <c r="O349" s="446"/>
    </row>
    <row r="350" spans="1:15" ht="15" customHeight="1" x14ac:dyDescent="0.25">
      <c r="A350" s="57">
        <v>4</v>
      </c>
      <c r="B350" s="571" t="s">
        <v>974</v>
      </c>
      <c r="C350" s="57" t="s">
        <v>952</v>
      </c>
      <c r="D350" s="52" t="s">
        <v>975</v>
      </c>
      <c r="E350" s="513" t="s">
        <v>2312</v>
      </c>
      <c r="F350" s="513"/>
      <c r="G350" s="446" t="str">
        <f>VLOOKUP(E350,'Grp Deal Fields'!$B:$M,11,FALSE)</f>
        <v>Pending</v>
      </c>
      <c r="H350" s="52" t="s">
        <v>8693</v>
      </c>
      <c r="I350" s="446" t="str">
        <f>VLOOKUP(E350,'Grp Deal Fields'!$B:$M,10,FALSE)</f>
        <v>SFE</v>
      </c>
      <c r="J350" s="446" t="str">
        <f>VLOOKUP(E350,'Grp Deal Fields'!$B:$M,12,FALSE)</f>
        <v>Batch</v>
      </c>
      <c r="K350" s="512" t="s">
        <v>1378</v>
      </c>
      <c r="L350" s="512" t="s">
        <v>8694</v>
      </c>
      <c r="M350" s="512" t="s">
        <v>8667</v>
      </c>
      <c r="N350" s="446"/>
      <c r="O350" s="446"/>
    </row>
    <row r="351" spans="1:15" ht="15" customHeight="1" x14ac:dyDescent="0.25">
      <c r="A351" s="57">
        <v>4</v>
      </c>
      <c r="B351" s="571" t="s">
        <v>974</v>
      </c>
      <c r="C351" s="57" t="s">
        <v>952</v>
      </c>
      <c r="D351" s="52" t="s">
        <v>975</v>
      </c>
      <c r="E351" s="513" t="s">
        <v>2314</v>
      </c>
      <c r="F351" s="513"/>
      <c r="G351" s="446" t="str">
        <f>VLOOKUP(E351,'Grp Deal Fields'!$B:$M,11,FALSE)</f>
        <v>Pending</v>
      </c>
      <c r="H351" s="52" t="s">
        <v>8693</v>
      </c>
      <c r="I351" s="446" t="str">
        <f>VLOOKUP(E351,'Grp Deal Fields'!$B:$M,10,FALSE)</f>
        <v>SFE</v>
      </c>
      <c r="J351" s="446" t="str">
        <f>VLOOKUP(E351,'Grp Deal Fields'!$B:$M,12,FALSE)</f>
        <v>Batch</v>
      </c>
      <c r="K351" s="512" t="s">
        <v>1378</v>
      </c>
      <c r="L351" s="512" t="s">
        <v>8694</v>
      </c>
      <c r="M351" s="512" t="s">
        <v>8667</v>
      </c>
      <c r="N351" s="446"/>
      <c r="O351" s="446"/>
    </row>
    <row r="352" spans="1:15" ht="15" customHeight="1" x14ac:dyDescent="0.25">
      <c r="A352" s="57">
        <v>4</v>
      </c>
      <c r="B352" s="571" t="s">
        <v>974</v>
      </c>
      <c r="C352" s="57" t="s">
        <v>952</v>
      </c>
      <c r="D352" s="52" t="s">
        <v>975</v>
      </c>
      <c r="E352" s="513" t="s">
        <v>2317</v>
      </c>
      <c r="F352" s="513"/>
      <c r="G352" s="446" t="str">
        <f>VLOOKUP(E352,'Grp Deal Fields'!$B:$M,11,FALSE)</f>
        <v>Pending</v>
      </c>
      <c r="H352" s="52" t="s">
        <v>8693</v>
      </c>
      <c r="I352" s="446" t="str">
        <f>VLOOKUP(E352,'Grp Deal Fields'!$B:$M,10,FALSE)</f>
        <v>SFE</v>
      </c>
      <c r="J352" s="446" t="str">
        <f>VLOOKUP(E352,'Grp Deal Fields'!$B:$M,12,FALSE)</f>
        <v>Batch</v>
      </c>
      <c r="K352" s="512" t="s">
        <v>1378</v>
      </c>
      <c r="L352" s="512" t="s">
        <v>8694</v>
      </c>
      <c r="M352" s="512" t="s">
        <v>8667</v>
      </c>
      <c r="N352" s="446"/>
      <c r="O352" s="446"/>
    </row>
    <row r="353" spans="1:15" ht="15" customHeight="1" x14ac:dyDescent="0.25">
      <c r="A353" s="57">
        <v>4</v>
      </c>
      <c r="B353" s="571" t="s">
        <v>974</v>
      </c>
      <c r="C353" s="57" t="s">
        <v>952</v>
      </c>
      <c r="D353" s="52" t="s">
        <v>975</v>
      </c>
      <c r="E353" s="513" t="s">
        <v>162</v>
      </c>
      <c r="F353" s="513"/>
      <c r="G353" s="446" t="str">
        <f>VLOOKUP(E353,'Grp Deal Fields'!$B:$M,11,FALSE)</f>
        <v>Pending</v>
      </c>
      <c r="H353" s="52" t="s">
        <v>8693</v>
      </c>
      <c r="I353" s="446" t="str">
        <f>VLOOKUP(E353,'Grp Deal Fields'!$B:$M,10,FALSE)</f>
        <v>SFE</v>
      </c>
      <c r="J353" s="446" t="str">
        <f>VLOOKUP(E353,'Grp Deal Fields'!$B:$M,12,FALSE)</f>
        <v>Batch</v>
      </c>
      <c r="K353" s="512" t="s">
        <v>1378</v>
      </c>
      <c r="L353" s="512" t="s">
        <v>8694</v>
      </c>
      <c r="M353" s="512" t="s">
        <v>8667</v>
      </c>
      <c r="N353" s="446"/>
      <c r="O353" s="446"/>
    </row>
    <row r="354" spans="1:15" ht="15" customHeight="1" x14ac:dyDescent="0.25">
      <c r="A354" s="57">
        <v>4</v>
      </c>
      <c r="B354" s="571" t="s">
        <v>974</v>
      </c>
      <c r="C354" s="57" t="s">
        <v>952</v>
      </c>
      <c r="D354" s="52" t="s">
        <v>975</v>
      </c>
      <c r="E354" s="513" t="s">
        <v>135</v>
      </c>
      <c r="F354" s="513"/>
      <c r="G354" s="446" t="str">
        <f>VLOOKUP(E354,'Grp Deal Fields'!$B:$M,11,FALSE)</f>
        <v>Pending</v>
      </c>
      <c r="H354" s="52" t="s">
        <v>8693</v>
      </c>
      <c r="I354" s="446" t="str">
        <f>VLOOKUP(E354,'Grp Deal Fields'!$B:$M,10,FALSE)</f>
        <v>SFE</v>
      </c>
      <c r="J354" s="446" t="str">
        <f>VLOOKUP(E354,'Grp Deal Fields'!$B:$M,12,FALSE)</f>
        <v>Batch</v>
      </c>
      <c r="K354" s="512" t="s">
        <v>1378</v>
      </c>
      <c r="L354" s="512" t="s">
        <v>8694</v>
      </c>
      <c r="M354" s="512" t="s">
        <v>8667</v>
      </c>
      <c r="N354" s="446"/>
      <c r="O354" s="446"/>
    </row>
    <row r="355" spans="1:15" ht="15" customHeight="1" x14ac:dyDescent="0.25">
      <c r="A355" s="57">
        <v>4</v>
      </c>
      <c r="B355" s="571" t="s">
        <v>974</v>
      </c>
      <c r="C355" s="57" t="s">
        <v>952</v>
      </c>
      <c r="D355" s="52" t="s">
        <v>975</v>
      </c>
      <c r="E355" s="513" t="s">
        <v>2321</v>
      </c>
      <c r="F355" s="513"/>
      <c r="G355" s="446" t="str">
        <f>VLOOKUP(E355,'Grp Deal Fields'!$B:$M,11,FALSE)</f>
        <v>Pending</v>
      </c>
      <c r="H355" s="52" t="s">
        <v>8693</v>
      </c>
      <c r="I355" s="446" t="str">
        <f>VLOOKUP(E355,'Grp Deal Fields'!$B:$M,10,FALSE)</f>
        <v>SFE</v>
      </c>
      <c r="J355" s="446" t="str">
        <f>VLOOKUP(E355,'Grp Deal Fields'!$B:$M,12,FALSE)</f>
        <v>Batch</v>
      </c>
      <c r="K355" s="512" t="s">
        <v>1378</v>
      </c>
      <c r="L355" s="512" t="s">
        <v>8694</v>
      </c>
      <c r="M355" s="512" t="s">
        <v>8667</v>
      </c>
      <c r="N355" s="446"/>
      <c r="O355" s="446"/>
    </row>
    <row r="356" spans="1:15" ht="15" customHeight="1" x14ac:dyDescent="0.25">
      <c r="A356" s="57">
        <v>4</v>
      </c>
      <c r="B356" s="571" t="s">
        <v>974</v>
      </c>
      <c r="C356" s="57" t="s">
        <v>952</v>
      </c>
      <c r="D356" s="52" t="s">
        <v>975</v>
      </c>
      <c r="E356" s="513" t="s">
        <v>2327</v>
      </c>
      <c r="F356" s="513"/>
      <c r="G356" s="446" t="str">
        <f>VLOOKUP(E356,'Grp Deal Fields'!$B:$M,11,FALSE)</f>
        <v>Pending</v>
      </c>
      <c r="H356" s="52" t="s">
        <v>8693</v>
      </c>
      <c r="I356" s="446" t="str">
        <f>VLOOKUP(E356,'Grp Deal Fields'!$B:$M,10,FALSE)</f>
        <v>SFE</v>
      </c>
      <c r="J356" s="446" t="str">
        <f>VLOOKUP(E356,'Grp Deal Fields'!$B:$M,12,FALSE)</f>
        <v>Batch</v>
      </c>
      <c r="K356" s="512" t="s">
        <v>1378</v>
      </c>
      <c r="L356" s="512" t="s">
        <v>8694</v>
      </c>
      <c r="M356" s="512" t="s">
        <v>8667</v>
      </c>
      <c r="N356" s="446"/>
      <c r="O356" s="446"/>
    </row>
    <row r="357" spans="1:15" ht="15" customHeight="1" x14ac:dyDescent="0.25">
      <c r="A357" s="57">
        <v>4</v>
      </c>
      <c r="B357" s="571" t="s">
        <v>974</v>
      </c>
      <c r="C357" s="57" t="s">
        <v>952</v>
      </c>
      <c r="D357" s="52" t="s">
        <v>975</v>
      </c>
      <c r="E357" s="513" t="s">
        <v>2329</v>
      </c>
      <c r="F357" s="513"/>
      <c r="G357" s="446" t="str">
        <f>VLOOKUP(E357,'Grp Deal Fields'!$B:$M,11,FALSE)</f>
        <v>Pending</v>
      </c>
      <c r="H357" s="52" t="s">
        <v>8693</v>
      </c>
      <c r="I357" s="446" t="str">
        <f>VLOOKUP(E357,'Grp Deal Fields'!$B:$M,10,FALSE)</f>
        <v>SFE</v>
      </c>
      <c r="J357" s="446" t="str">
        <f>VLOOKUP(E357,'Grp Deal Fields'!$B:$M,12,FALSE)</f>
        <v>Batch</v>
      </c>
      <c r="K357" s="512" t="s">
        <v>1378</v>
      </c>
      <c r="L357" s="512" t="s">
        <v>8694</v>
      </c>
      <c r="M357" s="512" t="s">
        <v>8667</v>
      </c>
      <c r="N357" s="446"/>
      <c r="O357" s="446"/>
    </row>
    <row r="358" spans="1:15" ht="15" customHeight="1" x14ac:dyDescent="0.25">
      <c r="A358" s="57">
        <v>4</v>
      </c>
      <c r="B358" s="571" t="s">
        <v>974</v>
      </c>
      <c r="C358" s="57" t="s">
        <v>952</v>
      </c>
      <c r="D358" s="52" t="s">
        <v>975</v>
      </c>
      <c r="E358" s="513" t="s">
        <v>2331</v>
      </c>
      <c r="F358" s="513"/>
      <c r="G358" s="446" t="str">
        <f>VLOOKUP(E358,'Grp Deal Fields'!$B:$M,11,FALSE)</f>
        <v>Pending</v>
      </c>
      <c r="H358" s="52" t="s">
        <v>8693</v>
      </c>
      <c r="I358" s="446" t="str">
        <f>VLOOKUP(E358,'Grp Deal Fields'!$B:$M,10,FALSE)</f>
        <v>SFE</v>
      </c>
      <c r="J358" s="446" t="str">
        <f>VLOOKUP(E358,'Grp Deal Fields'!$B:$M,12,FALSE)</f>
        <v>Batch</v>
      </c>
      <c r="K358" s="512" t="s">
        <v>1378</v>
      </c>
      <c r="L358" s="512" t="s">
        <v>8694</v>
      </c>
      <c r="M358" s="512" t="s">
        <v>8667</v>
      </c>
      <c r="N358" s="446"/>
      <c r="O358" s="446"/>
    </row>
    <row r="359" spans="1:15" ht="15" customHeight="1" x14ac:dyDescent="0.25">
      <c r="A359" s="57">
        <v>4</v>
      </c>
      <c r="B359" s="571" t="s">
        <v>974</v>
      </c>
      <c r="C359" s="57" t="s">
        <v>952</v>
      </c>
      <c r="D359" s="52" t="s">
        <v>975</v>
      </c>
      <c r="E359" s="513" t="s">
        <v>2333</v>
      </c>
      <c r="F359" s="513"/>
      <c r="G359" s="446" t="str">
        <f>VLOOKUP(E359,'Grp Deal Fields'!$B:$M,11,FALSE)</f>
        <v>Pending</v>
      </c>
      <c r="H359" s="52" t="s">
        <v>8693</v>
      </c>
      <c r="I359" s="446" t="str">
        <f>VLOOKUP(E359,'Grp Deal Fields'!$B:$M,10,FALSE)</f>
        <v>SFE</v>
      </c>
      <c r="J359" s="446" t="str">
        <f>VLOOKUP(E359,'Grp Deal Fields'!$B:$M,12,FALSE)</f>
        <v>Batch</v>
      </c>
      <c r="K359" s="512" t="s">
        <v>1378</v>
      </c>
      <c r="L359" s="512" t="s">
        <v>8694</v>
      </c>
      <c r="M359" s="512" t="s">
        <v>8667</v>
      </c>
      <c r="N359" s="446"/>
      <c r="O359" s="446"/>
    </row>
    <row r="360" spans="1:15" ht="15" customHeight="1" x14ac:dyDescent="0.25">
      <c r="A360" s="57">
        <v>4</v>
      </c>
      <c r="B360" s="571" t="s">
        <v>974</v>
      </c>
      <c r="C360" s="57" t="s">
        <v>952</v>
      </c>
      <c r="D360" s="52" t="s">
        <v>975</v>
      </c>
      <c r="E360" s="513" t="s">
        <v>2338</v>
      </c>
      <c r="F360" s="513"/>
      <c r="G360" s="446" t="str">
        <f>VLOOKUP(E360,'Grp Deal Fields'!$B:$M,11,FALSE)</f>
        <v>Pending</v>
      </c>
      <c r="H360" s="52" t="s">
        <v>8693</v>
      </c>
      <c r="I360" s="446" t="str">
        <f>VLOOKUP(E360,'Grp Deal Fields'!$B:$M,10,FALSE)</f>
        <v>SFE</v>
      </c>
      <c r="J360" s="446" t="str">
        <f>VLOOKUP(E360,'Grp Deal Fields'!$B:$M,12,FALSE)</f>
        <v>Batch</v>
      </c>
      <c r="K360" s="512" t="s">
        <v>1378</v>
      </c>
      <c r="L360" s="512" t="s">
        <v>8694</v>
      </c>
      <c r="M360" s="512" t="s">
        <v>8667</v>
      </c>
      <c r="N360" s="446"/>
      <c r="O360" s="446"/>
    </row>
    <row r="361" spans="1:15" ht="15" customHeight="1" x14ac:dyDescent="0.25">
      <c r="A361" s="57">
        <v>4</v>
      </c>
      <c r="B361" s="571" t="s">
        <v>974</v>
      </c>
      <c r="C361" s="57" t="s">
        <v>952</v>
      </c>
      <c r="D361" s="52" t="s">
        <v>975</v>
      </c>
      <c r="E361" s="513" t="s">
        <v>2340</v>
      </c>
      <c r="F361" s="513"/>
      <c r="G361" s="446" t="str">
        <f>VLOOKUP(E361,'Grp Deal Fields'!$B:$M,11,FALSE)</f>
        <v>Pending</v>
      </c>
      <c r="H361" s="52" t="s">
        <v>8693</v>
      </c>
      <c r="I361" s="446" t="str">
        <f>VLOOKUP(E361,'Grp Deal Fields'!$B:$M,10,FALSE)</f>
        <v>SFE</v>
      </c>
      <c r="J361" s="446" t="str">
        <f>VLOOKUP(E361,'Grp Deal Fields'!$B:$M,12,FALSE)</f>
        <v>Batch</v>
      </c>
      <c r="K361" s="512" t="s">
        <v>1378</v>
      </c>
      <c r="L361" s="512" t="s">
        <v>8694</v>
      </c>
      <c r="M361" s="512" t="s">
        <v>8667</v>
      </c>
      <c r="N361" s="446"/>
      <c r="O361" s="446"/>
    </row>
    <row r="362" spans="1:15" ht="15" customHeight="1" x14ac:dyDescent="0.25">
      <c r="A362" s="57">
        <v>4</v>
      </c>
      <c r="B362" s="571" t="s">
        <v>974</v>
      </c>
      <c r="C362" s="57" t="s">
        <v>952</v>
      </c>
      <c r="D362" s="52" t="s">
        <v>975</v>
      </c>
      <c r="E362" s="513" t="s">
        <v>2344</v>
      </c>
      <c r="F362" s="513"/>
      <c r="G362" s="446" t="str">
        <f>VLOOKUP(E362,'Grp Deal Fields'!$B:$M,11,FALSE)</f>
        <v>Pending</v>
      </c>
      <c r="H362" s="52" t="s">
        <v>8693</v>
      </c>
      <c r="I362" s="446" t="str">
        <f>VLOOKUP(E362,'Grp Deal Fields'!$B:$M,10,FALSE)</f>
        <v>SFE</v>
      </c>
      <c r="J362" s="446" t="str">
        <f>VLOOKUP(E362,'Grp Deal Fields'!$B:$M,12,FALSE)</f>
        <v>Batch</v>
      </c>
      <c r="K362" s="512" t="s">
        <v>1378</v>
      </c>
      <c r="L362" s="512" t="s">
        <v>8694</v>
      </c>
      <c r="M362" s="512" t="s">
        <v>8667</v>
      </c>
      <c r="N362" s="446"/>
      <c r="O362" s="446"/>
    </row>
    <row r="363" spans="1:15" ht="15" customHeight="1" x14ac:dyDescent="0.25">
      <c r="A363" s="57">
        <v>4</v>
      </c>
      <c r="B363" s="571" t="s">
        <v>974</v>
      </c>
      <c r="C363" s="57" t="s">
        <v>952</v>
      </c>
      <c r="D363" s="52" t="s">
        <v>975</v>
      </c>
      <c r="E363" s="513" t="s">
        <v>2346</v>
      </c>
      <c r="F363" s="513"/>
      <c r="G363" s="446" t="str">
        <f>VLOOKUP(E363,'Grp Deal Fields'!$B:$M,11,FALSE)</f>
        <v>Pending</v>
      </c>
      <c r="H363" s="52" t="s">
        <v>8693</v>
      </c>
      <c r="I363" s="446" t="str">
        <f>VLOOKUP(E363,'Grp Deal Fields'!$B:$M,10,FALSE)</f>
        <v>SFE</v>
      </c>
      <c r="J363" s="446" t="str">
        <f>VLOOKUP(E363,'Grp Deal Fields'!$B:$M,12,FALSE)</f>
        <v>Batch</v>
      </c>
      <c r="K363" s="512" t="s">
        <v>1378</v>
      </c>
      <c r="L363" s="512" t="s">
        <v>8694</v>
      </c>
      <c r="M363" s="512" t="s">
        <v>8667</v>
      </c>
      <c r="N363" s="446"/>
      <c r="O363" s="446"/>
    </row>
    <row r="364" spans="1:15" ht="15" customHeight="1" x14ac:dyDescent="0.25">
      <c r="A364" s="57">
        <v>4</v>
      </c>
      <c r="B364" s="571" t="s">
        <v>974</v>
      </c>
      <c r="C364" s="57" t="s">
        <v>952</v>
      </c>
      <c r="D364" s="52" t="s">
        <v>975</v>
      </c>
      <c r="E364" s="513" t="s">
        <v>2348</v>
      </c>
      <c r="F364" s="513"/>
      <c r="G364" s="446" t="str">
        <f>VLOOKUP(E364,'Grp Deal Fields'!$B:$M,11,FALSE)</f>
        <v>Pending</v>
      </c>
      <c r="H364" s="52" t="s">
        <v>8693</v>
      </c>
      <c r="I364" s="446" t="str">
        <f>VLOOKUP(E364,'Grp Deal Fields'!$B:$M,10,FALSE)</f>
        <v>SFE</v>
      </c>
      <c r="J364" s="446" t="str">
        <f>VLOOKUP(E364,'Grp Deal Fields'!$B:$M,12,FALSE)</f>
        <v>Batch</v>
      </c>
      <c r="K364" s="512" t="s">
        <v>1378</v>
      </c>
      <c r="L364" s="512" t="s">
        <v>8694</v>
      </c>
      <c r="M364" s="512" t="s">
        <v>8667</v>
      </c>
      <c r="N364" s="446"/>
      <c r="O364" s="446"/>
    </row>
    <row r="365" spans="1:15" ht="15" customHeight="1" x14ac:dyDescent="0.25">
      <c r="A365" s="57">
        <v>4</v>
      </c>
      <c r="B365" s="571" t="s">
        <v>974</v>
      </c>
      <c r="C365" s="57" t="s">
        <v>952</v>
      </c>
      <c r="D365" s="52" t="s">
        <v>975</v>
      </c>
      <c r="E365" s="513" t="s">
        <v>2350</v>
      </c>
      <c r="F365" s="513"/>
      <c r="G365" s="446" t="str">
        <f>VLOOKUP(E365,'Grp Deal Fields'!$B:$M,11,FALSE)</f>
        <v>Pending</v>
      </c>
      <c r="H365" s="52" t="s">
        <v>8693</v>
      </c>
      <c r="I365" s="446" t="str">
        <f>VLOOKUP(E365,'Grp Deal Fields'!$B:$M,10,FALSE)</f>
        <v>SFE</v>
      </c>
      <c r="J365" s="446" t="str">
        <f>VLOOKUP(E365,'Grp Deal Fields'!$B:$M,12,FALSE)</f>
        <v>Batch</v>
      </c>
      <c r="K365" s="512" t="s">
        <v>1378</v>
      </c>
      <c r="L365" s="512" t="s">
        <v>8694</v>
      </c>
      <c r="M365" s="512" t="s">
        <v>8667</v>
      </c>
      <c r="N365" s="446"/>
      <c r="O365" s="446"/>
    </row>
    <row r="366" spans="1:15" ht="15" customHeight="1" x14ac:dyDescent="0.25">
      <c r="A366" s="57">
        <v>4</v>
      </c>
      <c r="B366" s="571" t="s">
        <v>974</v>
      </c>
      <c r="C366" s="57" t="s">
        <v>952</v>
      </c>
      <c r="D366" s="52" t="s">
        <v>975</v>
      </c>
      <c r="E366" s="513" t="s">
        <v>2352</v>
      </c>
      <c r="F366" s="513"/>
      <c r="G366" s="446" t="str">
        <f>VLOOKUP(E366,'Grp Deal Fields'!$B:$M,11,FALSE)</f>
        <v>Pending</v>
      </c>
      <c r="H366" s="52" t="s">
        <v>8693</v>
      </c>
      <c r="I366" s="446" t="str">
        <f>VLOOKUP(E366,'Grp Deal Fields'!$B:$M,10,FALSE)</f>
        <v>SFE</v>
      </c>
      <c r="J366" s="446" t="str">
        <f>VLOOKUP(E366,'Grp Deal Fields'!$B:$M,12,FALSE)</f>
        <v>Batch</v>
      </c>
      <c r="K366" s="512" t="s">
        <v>1378</v>
      </c>
      <c r="L366" s="512" t="s">
        <v>8694</v>
      </c>
      <c r="M366" s="512" t="s">
        <v>8667</v>
      </c>
      <c r="N366" s="446"/>
      <c r="O366" s="446"/>
    </row>
    <row r="367" spans="1:15" ht="15" customHeight="1" x14ac:dyDescent="0.25">
      <c r="A367" s="57">
        <v>4</v>
      </c>
      <c r="B367" s="571" t="s">
        <v>974</v>
      </c>
      <c r="C367" s="57" t="s">
        <v>952</v>
      </c>
      <c r="D367" s="52" t="s">
        <v>975</v>
      </c>
      <c r="E367" s="513" t="s">
        <v>2354</v>
      </c>
      <c r="F367" s="513"/>
      <c r="G367" s="446" t="str">
        <f>VLOOKUP(E367,'Grp Deal Fields'!$B:$M,11,FALSE)</f>
        <v>Pending</v>
      </c>
      <c r="H367" s="52" t="s">
        <v>8693</v>
      </c>
      <c r="I367" s="446" t="str">
        <f>VLOOKUP(E367,'Grp Deal Fields'!$B:$M,10,FALSE)</f>
        <v>SFE</v>
      </c>
      <c r="J367" s="446" t="str">
        <f>VLOOKUP(E367,'Grp Deal Fields'!$B:$M,12,FALSE)</f>
        <v>Batch</v>
      </c>
      <c r="K367" s="512" t="s">
        <v>1378</v>
      </c>
      <c r="L367" s="512" t="s">
        <v>8694</v>
      </c>
      <c r="M367" s="512" t="s">
        <v>8667</v>
      </c>
      <c r="N367" s="446"/>
      <c r="O367" s="446"/>
    </row>
    <row r="368" spans="1:15" ht="15" customHeight="1" x14ac:dyDescent="0.25">
      <c r="A368" s="57">
        <v>4</v>
      </c>
      <c r="B368" s="571" t="s">
        <v>974</v>
      </c>
      <c r="C368" s="57" t="s">
        <v>952</v>
      </c>
      <c r="D368" s="52" t="s">
        <v>975</v>
      </c>
      <c r="E368" s="513" t="s">
        <v>2356</v>
      </c>
      <c r="F368" s="513"/>
      <c r="G368" s="446" t="str">
        <f>VLOOKUP(E368,'Grp Deal Fields'!$B:$M,11,FALSE)</f>
        <v>Pending</v>
      </c>
      <c r="H368" s="52" t="s">
        <v>8693</v>
      </c>
      <c r="I368" s="446" t="str">
        <f>VLOOKUP(E368,'Grp Deal Fields'!$B:$M,10,FALSE)</f>
        <v>SFE</v>
      </c>
      <c r="J368" s="446" t="str">
        <f>VLOOKUP(E368,'Grp Deal Fields'!$B:$M,12,FALSE)</f>
        <v>Batch</v>
      </c>
      <c r="K368" s="512" t="s">
        <v>1378</v>
      </c>
      <c r="L368" s="512" t="s">
        <v>8694</v>
      </c>
      <c r="M368" s="512" t="s">
        <v>8667</v>
      </c>
      <c r="N368" s="446"/>
      <c r="O368" s="446"/>
    </row>
    <row r="369" spans="1:15" ht="15" customHeight="1" x14ac:dyDescent="0.25">
      <c r="A369" s="57">
        <v>4</v>
      </c>
      <c r="B369" s="571" t="s">
        <v>974</v>
      </c>
      <c r="C369" s="57" t="s">
        <v>952</v>
      </c>
      <c r="D369" s="52" t="s">
        <v>975</v>
      </c>
      <c r="E369" s="513" t="s">
        <v>2358</v>
      </c>
      <c r="F369" s="513"/>
      <c r="G369" s="446" t="str">
        <f>VLOOKUP(E369,'Grp Deal Fields'!$B:$M,11,FALSE)</f>
        <v>Pending</v>
      </c>
      <c r="H369" s="52" t="s">
        <v>8693</v>
      </c>
      <c r="I369" s="446" t="str">
        <f>VLOOKUP(E369,'Grp Deal Fields'!$B:$M,10,FALSE)</f>
        <v>SFE</v>
      </c>
      <c r="J369" s="446" t="str">
        <f>VLOOKUP(E369,'Grp Deal Fields'!$B:$M,12,FALSE)</f>
        <v>Batch</v>
      </c>
      <c r="K369" s="512" t="s">
        <v>1378</v>
      </c>
      <c r="L369" s="512" t="s">
        <v>8694</v>
      </c>
      <c r="M369" s="512" t="s">
        <v>8667</v>
      </c>
      <c r="N369" s="446"/>
      <c r="O369" s="446"/>
    </row>
    <row r="370" spans="1:15" ht="15" customHeight="1" x14ac:dyDescent="0.25">
      <c r="A370" s="57">
        <v>4</v>
      </c>
      <c r="B370" s="571" t="s">
        <v>974</v>
      </c>
      <c r="C370" s="57" t="s">
        <v>952</v>
      </c>
      <c r="D370" s="52" t="s">
        <v>975</v>
      </c>
      <c r="E370" s="513" t="s">
        <v>2360</v>
      </c>
      <c r="F370" s="513"/>
      <c r="G370" s="446" t="str">
        <f>VLOOKUP(E370,'Grp Deal Fields'!$B:$M,11,FALSE)</f>
        <v>Pending</v>
      </c>
      <c r="H370" s="52" t="s">
        <v>8693</v>
      </c>
      <c r="I370" s="446" t="str">
        <f>VLOOKUP(E370,'Grp Deal Fields'!$B:$M,10,FALSE)</f>
        <v>SFE</v>
      </c>
      <c r="J370" s="446" t="str">
        <f>VLOOKUP(E370,'Grp Deal Fields'!$B:$M,12,FALSE)</f>
        <v>Batch</v>
      </c>
      <c r="K370" s="512" t="s">
        <v>1378</v>
      </c>
      <c r="L370" s="512" t="s">
        <v>8694</v>
      </c>
      <c r="M370" s="512" t="s">
        <v>8667</v>
      </c>
      <c r="N370" s="446"/>
      <c r="O370" s="446"/>
    </row>
    <row r="371" spans="1:15" ht="15" customHeight="1" x14ac:dyDescent="0.25">
      <c r="A371" s="57">
        <v>4</v>
      </c>
      <c r="B371" s="571" t="s">
        <v>974</v>
      </c>
      <c r="C371" s="57" t="s">
        <v>952</v>
      </c>
      <c r="D371" s="52" t="s">
        <v>975</v>
      </c>
      <c r="E371" s="513" t="s">
        <v>2362</v>
      </c>
      <c r="F371" s="513"/>
      <c r="G371" s="446" t="str">
        <f>VLOOKUP(E371,'Grp Deal Fields'!$B:$M,11,FALSE)</f>
        <v>Pending</v>
      </c>
      <c r="H371" s="52" t="s">
        <v>8693</v>
      </c>
      <c r="I371" s="446" t="str">
        <f>VLOOKUP(E371,'Grp Deal Fields'!$B:$M,10,FALSE)</f>
        <v>SFE</v>
      </c>
      <c r="J371" s="446" t="str">
        <f>VLOOKUP(E371,'Grp Deal Fields'!$B:$M,12,FALSE)</f>
        <v>Batch</v>
      </c>
      <c r="K371" s="512" t="s">
        <v>1378</v>
      </c>
      <c r="L371" s="512" t="s">
        <v>8694</v>
      </c>
      <c r="M371" s="512" t="s">
        <v>8667</v>
      </c>
      <c r="N371" s="446"/>
      <c r="O371" s="446"/>
    </row>
    <row r="372" spans="1:15" ht="15" customHeight="1" x14ac:dyDescent="0.25">
      <c r="A372" s="57">
        <v>4</v>
      </c>
      <c r="B372" s="571" t="s">
        <v>974</v>
      </c>
      <c r="C372" s="57" t="s">
        <v>952</v>
      </c>
      <c r="D372" s="52" t="s">
        <v>975</v>
      </c>
      <c r="E372" s="513" t="s">
        <v>2364</v>
      </c>
      <c r="F372" s="513"/>
      <c r="G372" s="446" t="str">
        <f>VLOOKUP(E372,'Grp Deal Fields'!$B:$M,11,FALSE)</f>
        <v>Pending</v>
      </c>
      <c r="H372" s="52" t="s">
        <v>8693</v>
      </c>
      <c r="I372" s="446" t="str">
        <f>VLOOKUP(E372,'Grp Deal Fields'!$B:$M,10,FALSE)</f>
        <v>SFE</v>
      </c>
      <c r="J372" s="446" t="str">
        <f>VLOOKUP(E372,'Grp Deal Fields'!$B:$M,12,FALSE)</f>
        <v>Batch</v>
      </c>
      <c r="K372" s="512" t="s">
        <v>1378</v>
      </c>
      <c r="L372" s="512" t="s">
        <v>8694</v>
      </c>
      <c r="M372" s="512" t="s">
        <v>8667</v>
      </c>
      <c r="N372" s="446"/>
      <c r="O372" s="446"/>
    </row>
    <row r="373" spans="1:15" ht="15" customHeight="1" x14ac:dyDescent="0.25">
      <c r="A373" s="57">
        <v>4</v>
      </c>
      <c r="B373" s="571" t="s">
        <v>974</v>
      </c>
      <c r="C373" s="57" t="s">
        <v>952</v>
      </c>
      <c r="D373" s="52" t="s">
        <v>975</v>
      </c>
      <c r="E373" s="513" t="s">
        <v>2366</v>
      </c>
      <c r="F373" s="513"/>
      <c r="G373" s="446" t="str">
        <f>VLOOKUP(E373,'Grp Deal Fields'!$B:$M,11,FALSE)</f>
        <v>Pending</v>
      </c>
      <c r="H373" s="52" t="s">
        <v>8693</v>
      </c>
      <c r="I373" s="446" t="str">
        <f>VLOOKUP(E373,'Grp Deal Fields'!$B:$M,10,FALSE)</f>
        <v>SFE</v>
      </c>
      <c r="J373" s="446" t="str">
        <f>VLOOKUP(E373,'Grp Deal Fields'!$B:$M,12,FALSE)</f>
        <v>Batch</v>
      </c>
      <c r="K373" s="512" t="s">
        <v>1378</v>
      </c>
      <c r="L373" s="512" t="s">
        <v>8694</v>
      </c>
      <c r="M373" s="512" t="s">
        <v>8667</v>
      </c>
      <c r="N373" s="446"/>
      <c r="O373" s="446"/>
    </row>
    <row r="374" spans="1:15" ht="15" customHeight="1" x14ac:dyDescent="0.25">
      <c r="A374" s="57">
        <v>4</v>
      </c>
      <c r="B374" s="571" t="s">
        <v>974</v>
      </c>
      <c r="C374" s="57" t="s">
        <v>952</v>
      </c>
      <c r="D374" s="52" t="s">
        <v>975</v>
      </c>
      <c r="E374" s="513" t="s">
        <v>2368</v>
      </c>
      <c r="F374" s="513"/>
      <c r="G374" s="446" t="str">
        <f>VLOOKUP(E374,'Grp Deal Fields'!$B:$M,11,FALSE)</f>
        <v>Pending</v>
      </c>
      <c r="H374" s="52" t="s">
        <v>8693</v>
      </c>
      <c r="I374" s="446" t="str">
        <f>VLOOKUP(E374,'Grp Deal Fields'!$B:$M,10,FALSE)</f>
        <v>SFE</v>
      </c>
      <c r="J374" s="446" t="str">
        <f>VLOOKUP(E374,'Grp Deal Fields'!$B:$M,12,FALSE)</f>
        <v>Batch</v>
      </c>
      <c r="K374" s="512" t="s">
        <v>1378</v>
      </c>
      <c r="L374" s="512" t="s">
        <v>8694</v>
      </c>
      <c r="M374" s="512" t="s">
        <v>8667</v>
      </c>
      <c r="N374" s="446"/>
      <c r="O374" s="446"/>
    </row>
    <row r="375" spans="1:15" ht="15" customHeight="1" x14ac:dyDescent="0.25">
      <c r="A375" s="57">
        <v>4</v>
      </c>
      <c r="B375" s="571" t="s">
        <v>974</v>
      </c>
      <c r="C375" s="57" t="s">
        <v>952</v>
      </c>
      <c r="D375" s="52" t="s">
        <v>975</v>
      </c>
      <c r="E375" s="513" t="s">
        <v>2370</v>
      </c>
      <c r="F375" s="513"/>
      <c r="G375" s="446" t="str">
        <f>VLOOKUP(E375,'Grp Deal Fields'!$B:$M,11,FALSE)</f>
        <v>Pending</v>
      </c>
      <c r="H375" s="52" t="s">
        <v>8693</v>
      </c>
      <c r="I375" s="446" t="str">
        <f>VLOOKUP(E375,'Grp Deal Fields'!$B:$M,10,FALSE)</f>
        <v>SFE</v>
      </c>
      <c r="J375" s="446" t="str">
        <f>VLOOKUP(E375,'Grp Deal Fields'!$B:$M,12,FALSE)</f>
        <v>Batch</v>
      </c>
      <c r="K375" s="512" t="s">
        <v>1378</v>
      </c>
      <c r="L375" s="512" t="s">
        <v>8694</v>
      </c>
      <c r="M375" s="512" t="s">
        <v>8667</v>
      </c>
      <c r="N375" s="446"/>
      <c r="O375" s="446"/>
    </row>
    <row r="376" spans="1:15" ht="15" customHeight="1" x14ac:dyDescent="0.25">
      <c r="A376" s="57">
        <v>4</v>
      </c>
      <c r="B376" s="571" t="s">
        <v>974</v>
      </c>
      <c r="C376" s="57" t="s">
        <v>952</v>
      </c>
      <c r="D376" s="52" t="s">
        <v>975</v>
      </c>
      <c r="E376" s="513" t="s">
        <v>2372</v>
      </c>
      <c r="F376" s="513"/>
      <c r="G376" s="446" t="str">
        <f>VLOOKUP(E376,'Grp Deal Fields'!$B:$M,11,FALSE)</f>
        <v>Pending</v>
      </c>
      <c r="H376" s="52" t="s">
        <v>8693</v>
      </c>
      <c r="I376" s="446" t="str">
        <f>VLOOKUP(E376,'Grp Deal Fields'!$B:$M,10,FALSE)</f>
        <v>SFE</v>
      </c>
      <c r="J376" s="446" t="str">
        <f>VLOOKUP(E376,'Grp Deal Fields'!$B:$M,12,FALSE)</f>
        <v>Batch</v>
      </c>
      <c r="K376" s="512" t="s">
        <v>1378</v>
      </c>
      <c r="L376" s="512" t="s">
        <v>8694</v>
      </c>
      <c r="M376" s="512" t="s">
        <v>8667</v>
      </c>
      <c r="N376" s="446"/>
      <c r="O376" s="446"/>
    </row>
    <row r="377" spans="1:15" ht="15" customHeight="1" x14ac:dyDescent="0.25">
      <c r="A377" s="57">
        <v>4</v>
      </c>
      <c r="B377" s="571" t="s">
        <v>974</v>
      </c>
      <c r="C377" s="57" t="s">
        <v>952</v>
      </c>
      <c r="D377" s="52" t="s">
        <v>975</v>
      </c>
      <c r="E377" s="513" t="s">
        <v>2374</v>
      </c>
      <c r="F377" s="513"/>
      <c r="G377" s="446" t="str">
        <f>VLOOKUP(E377,'Grp Deal Fields'!$B:$M,11,FALSE)</f>
        <v>Pending</v>
      </c>
      <c r="H377" s="52" t="s">
        <v>8693</v>
      </c>
      <c r="I377" s="446" t="str">
        <f>VLOOKUP(E377,'Grp Deal Fields'!$B:$M,10,FALSE)</f>
        <v>SFE</v>
      </c>
      <c r="J377" s="446" t="str">
        <f>VLOOKUP(E377,'Grp Deal Fields'!$B:$M,12,FALSE)</f>
        <v>Batch</v>
      </c>
      <c r="K377" s="512" t="s">
        <v>1378</v>
      </c>
      <c r="L377" s="512" t="s">
        <v>8694</v>
      </c>
      <c r="M377" s="512" t="s">
        <v>8667</v>
      </c>
      <c r="N377" s="446"/>
      <c r="O377" s="446"/>
    </row>
    <row r="378" spans="1:15" ht="15" customHeight="1" x14ac:dyDescent="0.25">
      <c r="A378" s="57">
        <v>4</v>
      </c>
      <c r="B378" s="571" t="s">
        <v>974</v>
      </c>
      <c r="C378" s="57" t="s">
        <v>952</v>
      </c>
      <c r="D378" s="52" t="s">
        <v>975</v>
      </c>
      <c r="E378" s="513" t="s">
        <v>2376</v>
      </c>
      <c r="F378" s="513"/>
      <c r="G378" s="446" t="str">
        <f>VLOOKUP(E378,'Grp Deal Fields'!$B:$M,11,FALSE)</f>
        <v>Pending</v>
      </c>
      <c r="H378" s="52" t="s">
        <v>8693</v>
      </c>
      <c r="I378" s="446" t="str">
        <f>VLOOKUP(E378,'Grp Deal Fields'!$B:$M,10,FALSE)</f>
        <v>SFE</v>
      </c>
      <c r="J378" s="446" t="str">
        <f>VLOOKUP(E378,'Grp Deal Fields'!$B:$M,12,FALSE)</f>
        <v>Batch</v>
      </c>
      <c r="K378" s="512" t="s">
        <v>1378</v>
      </c>
      <c r="L378" s="512" t="s">
        <v>8694</v>
      </c>
      <c r="M378" s="512" t="s">
        <v>8667</v>
      </c>
      <c r="N378" s="446"/>
      <c r="O378" s="446"/>
    </row>
    <row r="379" spans="1:15" ht="15" customHeight="1" x14ac:dyDescent="0.25">
      <c r="A379" s="57">
        <v>4</v>
      </c>
      <c r="B379" s="571" t="s">
        <v>974</v>
      </c>
      <c r="C379" s="57" t="s">
        <v>952</v>
      </c>
      <c r="D379" s="52" t="s">
        <v>975</v>
      </c>
      <c r="E379" s="513" t="s">
        <v>2378</v>
      </c>
      <c r="F379" s="513"/>
      <c r="G379" s="446" t="str">
        <f>VLOOKUP(E379,'Grp Deal Fields'!$B:$M,11,FALSE)</f>
        <v>Pending</v>
      </c>
      <c r="H379" s="52" t="s">
        <v>8693</v>
      </c>
      <c r="I379" s="446" t="str">
        <f>VLOOKUP(E379,'Grp Deal Fields'!$B:$M,10,FALSE)</f>
        <v>SFE</v>
      </c>
      <c r="J379" s="446" t="str">
        <f>VLOOKUP(E379,'Grp Deal Fields'!$B:$M,12,FALSE)</f>
        <v>Batch</v>
      </c>
      <c r="K379" s="512" t="s">
        <v>1378</v>
      </c>
      <c r="L379" s="512" t="s">
        <v>8694</v>
      </c>
      <c r="M379" s="512" t="s">
        <v>8667</v>
      </c>
      <c r="N379" s="446"/>
      <c r="O379" s="446"/>
    </row>
    <row r="380" spans="1:15" ht="15" customHeight="1" x14ac:dyDescent="0.25">
      <c r="A380" s="57">
        <v>4</v>
      </c>
      <c r="B380" s="571" t="s">
        <v>974</v>
      </c>
      <c r="C380" s="57" t="s">
        <v>952</v>
      </c>
      <c r="D380" s="52" t="s">
        <v>975</v>
      </c>
      <c r="E380" s="513" t="s">
        <v>2380</v>
      </c>
      <c r="F380" s="513"/>
      <c r="G380" s="446" t="str">
        <f>VLOOKUP(E380,'Grp Deal Fields'!$B:$M,11,FALSE)</f>
        <v>Pending</v>
      </c>
      <c r="H380" s="52" t="s">
        <v>8693</v>
      </c>
      <c r="I380" s="446" t="str">
        <f>VLOOKUP(E380,'Grp Deal Fields'!$B:$M,10,FALSE)</f>
        <v>SFE</v>
      </c>
      <c r="J380" s="446" t="str">
        <f>VLOOKUP(E380,'Grp Deal Fields'!$B:$M,12,FALSE)</f>
        <v>Batch</v>
      </c>
      <c r="K380" s="512" t="s">
        <v>1378</v>
      </c>
      <c r="L380" s="512" t="s">
        <v>8694</v>
      </c>
      <c r="M380" s="512" t="s">
        <v>8667</v>
      </c>
      <c r="N380" s="446"/>
      <c r="O380" s="446"/>
    </row>
    <row r="381" spans="1:15" ht="15" customHeight="1" x14ac:dyDescent="0.25">
      <c r="A381" s="57">
        <v>4</v>
      </c>
      <c r="B381" s="571" t="s">
        <v>974</v>
      </c>
      <c r="C381" s="57" t="s">
        <v>952</v>
      </c>
      <c r="D381" s="52" t="s">
        <v>975</v>
      </c>
      <c r="E381" s="513" t="s">
        <v>2382</v>
      </c>
      <c r="F381" s="513"/>
      <c r="G381" s="446" t="str">
        <f>VLOOKUP(E381,'Grp Deal Fields'!$B:$M,11,FALSE)</f>
        <v>Pending</v>
      </c>
      <c r="H381" s="52" t="s">
        <v>8693</v>
      </c>
      <c r="I381" s="446" t="str">
        <f>VLOOKUP(E381,'Grp Deal Fields'!$B:$M,10,FALSE)</f>
        <v>SFE</v>
      </c>
      <c r="J381" s="446" t="str">
        <f>VLOOKUP(E381,'Grp Deal Fields'!$B:$M,12,FALSE)</f>
        <v>Batch</v>
      </c>
      <c r="K381" s="512" t="s">
        <v>1378</v>
      </c>
      <c r="L381" s="512" t="s">
        <v>8694</v>
      </c>
      <c r="M381" s="512" t="s">
        <v>8667</v>
      </c>
      <c r="N381" s="446"/>
      <c r="O381" s="446"/>
    </row>
    <row r="382" spans="1:15" ht="15" customHeight="1" x14ac:dyDescent="0.25">
      <c r="A382" s="57">
        <v>4</v>
      </c>
      <c r="B382" s="571" t="s">
        <v>974</v>
      </c>
      <c r="C382" s="57" t="s">
        <v>952</v>
      </c>
      <c r="D382" s="52" t="s">
        <v>975</v>
      </c>
      <c r="E382" s="513" t="s">
        <v>2384</v>
      </c>
      <c r="F382" s="513"/>
      <c r="G382" s="446" t="str">
        <f>VLOOKUP(E382,'Grp Deal Fields'!$B:$M,11,FALSE)</f>
        <v>Pending</v>
      </c>
      <c r="H382" s="52" t="s">
        <v>8693</v>
      </c>
      <c r="I382" s="446" t="str">
        <f>VLOOKUP(E382,'Grp Deal Fields'!$B:$M,10,FALSE)</f>
        <v>SFE</v>
      </c>
      <c r="J382" s="446" t="str">
        <f>VLOOKUP(E382,'Grp Deal Fields'!$B:$M,12,FALSE)</f>
        <v>Batch</v>
      </c>
      <c r="K382" s="512" t="s">
        <v>1378</v>
      </c>
      <c r="L382" s="512" t="s">
        <v>8694</v>
      </c>
      <c r="M382" s="512" t="s">
        <v>8667</v>
      </c>
      <c r="N382" s="446"/>
      <c r="O382" s="446"/>
    </row>
    <row r="383" spans="1:15" ht="15" customHeight="1" x14ac:dyDescent="0.25">
      <c r="A383" s="57">
        <v>4</v>
      </c>
      <c r="B383" s="571" t="s">
        <v>974</v>
      </c>
      <c r="C383" s="57" t="s">
        <v>952</v>
      </c>
      <c r="D383" s="52" t="s">
        <v>975</v>
      </c>
      <c r="E383" s="513" t="s">
        <v>2386</v>
      </c>
      <c r="F383" s="513"/>
      <c r="G383" s="446" t="str">
        <f>VLOOKUP(E383,'Grp Deal Fields'!$B:$M,11,FALSE)</f>
        <v>Pending</v>
      </c>
      <c r="H383" s="52" t="s">
        <v>8693</v>
      </c>
      <c r="I383" s="446" t="str">
        <f>VLOOKUP(E383,'Grp Deal Fields'!$B:$M,10,FALSE)</f>
        <v>SFE</v>
      </c>
      <c r="J383" s="446" t="str">
        <f>VLOOKUP(E383,'Grp Deal Fields'!$B:$M,12,FALSE)</f>
        <v>Batch</v>
      </c>
      <c r="K383" s="512" t="s">
        <v>1378</v>
      </c>
      <c r="L383" s="512" t="s">
        <v>8694</v>
      </c>
      <c r="M383" s="512" t="s">
        <v>8667</v>
      </c>
      <c r="N383" s="446"/>
      <c r="O383" s="446"/>
    </row>
    <row r="384" spans="1:15" ht="15" customHeight="1" x14ac:dyDescent="0.25">
      <c r="A384" s="57">
        <v>4</v>
      </c>
      <c r="B384" s="571" t="s">
        <v>974</v>
      </c>
      <c r="C384" s="57" t="s">
        <v>952</v>
      </c>
      <c r="D384" s="52" t="s">
        <v>975</v>
      </c>
      <c r="E384" s="513" t="s">
        <v>2388</v>
      </c>
      <c r="F384" s="513"/>
      <c r="G384" s="446" t="str">
        <f>VLOOKUP(E384,'Grp Deal Fields'!$B:$M,11,FALSE)</f>
        <v>Pending</v>
      </c>
      <c r="H384" s="52" t="s">
        <v>8693</v>
      </c>
      <c r="I384" s="446" t="str">
        <f>VLOOKUP(E384,'Grp Deal Fields'!$B:$M,10,FALSE)</f>
        <v>SFE</v>
      </c>
      <c r="J384" s="446" t="str">
        <f>VLOOKUP(E384,'Grp Deal Fields'!$B:$M,12,FALSE)</f>
        <v>Batch</v>
      </c>
      <c r="K384" s="512" t="s">
        <v>1378</v>
      </c>
      <c r="L384" s="512" t="s">
        <v>8694</v>
      </c>
      <c r="M384" s="512" t="s">
        <v>8667</v>
      </c>
      <c r="N384" s="446"/>
      <c r="O384" s="446"/>
    </row>
    <row r="385" spans="1:15" ht="15" customHeight="1" x14ac:dyDescent="0.25">
      <c r="A385" s="57">
        <v>4</v>
      </c>
      <c r="B385" s="571" t="s">
        <v>974</v>
      </c>
      <c r="C385" s="57" t="s">
        <v>952</v>
      </c>
      <c r="D385" s="52" t="s">
        <v>975</v>
      </c>
      <c r="E385" s="513" t="s">
        <v>2390</v>
      </c>
      <c r="F385" s="513"/>
      <c r="G385" s="446" t="str">
        <f>VLOOKUP(E385,'Grp Deal Fields'!$B:$M,11,FALSE)</f>
        <v>Pending</v>
      </c>
      <c r="H385" s="52" t="s">
        <v>8693</v>
      </c>
      <c r="I385" s="446" t="str">
        <f>VLOOKUP(E385,'Grp Deal Fields'!$B:$M,10,FALSE)</f>
        <v>SFE</v>
      </c>
      <c r="J385" s="446" t="str">
        <f>VLOOKUP(E385,'Grp Deal Fields'!$B:$M,12,FALSE)</f>
        <v>Batch</v>
      </c>
      <c r="K385" s="512" t="s">
        <v>1378</v>
      </c>
      <c r="L385" s="512" t="s">
        <v>8694</v>
      </c>
      <c r="M385" s="512" t="s">
        <v>8667</v>
      </c>
      <c r="N385" s="446"/>
      <c r="O385" s="446"/>
    </row>
    <row r="386" spans="1:15" ht="15" customHeight="1" x14ac:dyDescent="0.25">
      <c r="A386" s="57">
        <v>4</v>
      </c>
      <c r="B386" s="571" t="s">
        <v>974</v>
      </c>
      <c r="C386" s="57" t="s">
        <v>952</v>
      </c>
      <c r="D386" s="52" t="s">
        <v>975</v>
      </c>
      <c r="E386" s="513" t="s">
        <v>2396</v>
      </c>
      <c r="F386" s="513"/>
      <c r="G386" s="446" t="str">
        <f>VLOOKUP(E386,'Grp Deal Fields'!$B:$M,11,FALSE)</f>
        <v>Pending</v>
      </c>
      <c r="H386" s="52" t="s">
        <v>8693</v>
      </c>
      <c r="I386" s="446" t="str">
        <f>VLOOKUP(E386,'Grp Deal Fields'!$B:$M,10,FALSE)</f>
        <v>SFE</v>
      </c>
      <c r="J386" s="446" t="str">
        <f>VLOOKUP(E386,'Grp Deal Fields'!$B:$M,12,FALSE)</f>
        <v>Batch</v>
      </c>
      <c r="K386" s="512" t="s">
        <v>1378</v>
      </c>
      <c r="L386" s="512" t="s">
        <v>8694</v>
      </c>
      <c r="M386" s="512" t="s">
        <v>8667</v>
      </c>
      <c r="N386" s="446"/>
      <c r="O386" s="446"/>
    </row>
    <row r="387" spans="1:15" ht="15" customHeight="1" x14ac:dyDescent="0.25">
      <c r="A387" s="57">
        <v>4</v>
      </c>
      <c r="B387" s="571" t="s">
        <v>974</v>
      </c>
      <c r="C387" s="57" t="s">
        <v>952</v>
      </c>
      <c r="D387" s="52" t="s">
        <v>975</v>
      </c>
      <c r="E387" s="513" t="s">
        <v>2399</v>
      </c>
      <c r="F387" s="513"/>
      <c r="G387" s="446" t="str">
        <f>VLOOKUP(E387,'Grp Deal Fields'!$B:$M,11,FALSE)</f>
        <v>Pending</v>
      </c>
      <c r="H387" s="52" t="s">
        <v>8693</v>
      </c>
      <c r="I387" s="446" t="str">
        <f>VLOOKUP(E387,'Grp Deal Fields'!$B:$M,10,FALSE)</f>
        <v>SFE</v>
      </c>
      <c r="J387" s="446" t="str">
        <f>VLOOKUP(E387,'Grp Deal Fields'!$B:$M,12,FALSE)</f>
        <v>Batch</v>
      </c>
      <c r="K387" s="512" t="s">
        <v>1378</v>
      </c>
      <c r="L387" s="512" t="s">
        <v>8694</v>
      </c>
      <c r="M387" s="512" t="s">
        <v>8667</v>
      </c>
      <c r="N387" s="446"/>
      <c r="O387" s="446"/>
    </row>
    <row r="388" spans="1:15" ht="15" customHeight="1" x14ac:dyDescent="0.25">
      <c r="A388" s="57">
        <v>4</v>
      </c>
      <c r="B388" s="571" t="s">
        <v>974</v>
      </c>
      <c r="C388" s="57" t="s">
        <v>952</v>
      </c>
      <c r="D388" s="52" t="s">
        <v>975</v>
      </c>
      <c r="E388" s="513" t="s">
        <v>2402</v>
      </c>
      <c r="F388" s="513"/>
      <c r="G388" s="446" t="str">
        <f>VLOOKUP(E388,'Grp Deal Fields'!$B:$M,11,FALSE)</f>
        <v>Pending</v>
      </c>
      <c r="H388" s="52" t="s">
        <v>8693</v>
      </c>
      <c r="I388" s="446" t="str">
        <f>VLOOKUP(E388,'Grp Deal Fields'!$B:$M,10,FALSE)</f>
        <v>SFE</v>
      </c>
      <c r="J388" s="446" t="str">
        <f>VLOOKUP(E388,'Grp Deal Fields'!$B:$M,12,FALSE)</f>
        <v>Batch</v>
      </c>
      <c r="K388" s="512" t="s">
        <v>1378</v>
      </c>
      <c r="L388" s="512" t="s">
        <v>8694</v>
      </c>
      <c r="M388" s="512" t="s">
        <v>8667</v>
      </c>
      <c r="N388" s="446"/>
      <c r="O388" s="446"/>
    </row>
    <row r="389" spans="1:15" ht="15" customHeight="1" x14ac:dyDescent="0.25">
      <c r="A389" s="57">
        <v>4</v>
      </c>
      <c r="B389" s="571" t="s">
        <v>974</v>
      </c>
      <c r="C389" s="57" t="s">
        <v>952</v>
      </c>
      <c r="D389" s="52" t="s">
        <v>975</v>
      </c>
      <c r="E389" s="513" t="s">
        <v>8627</v>
      </c>
      <c r="F389" s="513"/>
      <c r="G389" s="446" t="str">
        <f>VLOOKUP(E389,'Grp Deal Fields'!$B:$M,11,FALSE)</f>
        <v>Pending</v>
      </c>
      <c r="H389" s="52" t="s">
        <v>8693</v>
      </c>
      <c r="I389" s="446" t="str">
        <f>VLOOKUP(E389,'Grp Deal Fields'!$B:$M,10,FALSE)</f>
        <v>SFE</v>
      </c>
      <c r="J389" s="446" t="str">
        <f>VLOOKUP(E389,'Grp Deal Fields'!$B:$M,12,FALSE)</f>
        <v>Batch</v>
      </c>
      <c r="K389" s="512" t="s">
        <v>1378</v>
      </c>
      <c r="L389" s="512" t="s">
        <v>8694</v>
      </c>
      <c r="M389" s="512" t="s">
        <v>8667</v>
      </c>
      <c r="N389" s="446"/>
      <c r="O389" s="446"/>
    </row>
    <row r="390" spans="1:15" ht="15" customHeight="1" x14ac:dyDescent="0.25">
      <c r="A390" s="57">
        <v>4</v>
      </c>
      <c r="B390" s="571" t="s">
        <v>974</v>
      </c>
      <c r="C390" s="57" t="s">
        <v>952</v>
      </c>
      <c r="D390" s="52" t="s">
        <v>975</v>
      </c>
      <c r="E390" s="513" t="s">
        <v>8630</v>
      </c>
      <c r="F390" s="513"/>
      <c r="G390" s="446" t="str">
        <f>VLOOKUP(E390,'Grp Deal Fields'!$B:$M,11,FALSE)</f>
        <v>Pending</v>
      </c>
      <c r="H390" s="52" t="s">
        <v>8693</v>
      </c>
      <c r="I390" s="446" t="str">
        <f>VLOOKUP(E390,'Grp Deal Fields'!$B:$M,10,FALSE)</f>
        <v>SFE</v>
      </c>
      <c r="J390" s="446" t="str">
        <f>VLOOKUP(E390,'Grp Deal Fields'!$B:$M,12,FALSE)</f>
        <v>Batch</v>
      </c>
      <c r="K390" s="512" t="s">
        <v>1378</v>
      </c>
      <c r="L390" s="512" t="s">
        <v>8694</v>
      </c>
      <c r="M390" s="512" t="s">
        <v>8667</v>
      </c>
      <c r="N390" s="446"/>
      <c r="O390" s="446"/>
    </row>
    <row r="391" spans="1:15" ht="15" customHeight="1" x14ac:dyDescent="0.25">
      <c r="A391" s="57" t="s">
        <v>8695</v>
      </c>
      <c r="B391" s="571" t="s">
        <v>8696</v>
      </c>
      <c r="C391" s="57" t="s">
        <v>8645</v>
      </c>
      <c r="D391" s="52"/>
      <c r="E391" s="515" t="s">
        <v>2111</v>
      </c>
      <c r="F391" s="515"/>
      <c r="G391" s="446" t="str">
        <f>VLOOKUP(E391,'Lead Fields'!$B:$M,11,FALSE)</f>
        <v>pending</v>
      </c>
      <c r="H391" s="52" t="s">
        <v>8697</v>
      </c>
      <c r="I391" s="446" t="str">
        <f>VLOOKUP(E391,'Lead Fields'!$B:$M,10,FALSE)</f>
        <v xml:space="preserve">SFE/Bancassurance/Internet banking/Campaign/Mobile Banking/Web Site/Digital Media /Common Landing Page/Analytics </v>
      </c>
      <c r="J391" s="446" t="str">
        <f>VLOOKUP(E391,'Lead Fields'!$B:$M,12,FALSE)</f>
        <v>Batch/Realtime</v>
      </c>
      <c r="K391" s="512" t="s">
        <v>1385</v>
      </c>
      <c r="L391" s="512" t="s">
        <v>8698</v>
      </c>
      <c r="M391" s="512" t="s">
        <v>8699</v>
      </c>
      <c r="N391" s="446"/>
      <c r="O391" s="446"/>
    </row>
    <row r="392" spans="1:15" ht="15" customHeight="1" x14ac:dyDescent="0.25">
      <c r="A392" s="57" t="s">
        <v>8695</v>
      </c>
      <c r="B392" s="571" t="s">
        <v>8696</v>
      </c>
      <c r="C392" s="57" t="s">
        <v>8645</v>
      </c>
      <c r="D392" s="52"/>
      <c r="E392" s="515" t="s">
        <v>1654</v>
      </c>
      <c r="F392" s="515"/>
      <c r="G392" s="446" t="str">
        <f>VLOOKUP(E392,'Lead Fields'!$B:$M,11,FALSE)</f>
        <v>pending</v>
      </c>
      <c r="H392" s="52" t="s">
        <v>8697</v>
      </c>
      <c r="I392" s="446" t="str">
        <f>VLOOKUP(E392,'Lead Fields'!$B:$M,10,FALSE)</f>
        <v xml:space="preserve">SFE/Bancassurance/Internet banking/Campaign/Mobile Banking/Web Site/Digital Media /Common Landing Page/Analytics </v>
      </c>
      <c r="J392" s="446" t="str">
        <f>VLOOKUP(E392,'Lead Fields'!$B:$M,12,FALSE)</f>
        <v>Batch/Realtime</v>
      </c>
      <c r="K392" s="512" t="s">
        <v>1385</v>
      </c>
      <c r="L392" s="512" t="s">
        <v>8698</v>
      </c>
      <c r="M392" s="512" t="s">
        <v>8699</v>
      </c>
      <c r="N392" s="446"/>
      <c r="O392" s="446"/>
    </row>
    <row r="393" spans="1:15" ht="15" customHeight="1" x14ac:dyDescent="0.25">
      <c r="A393" s="57" t="s">
        <v>8695</v>
      </c>
      <c r="B393" s="571" t="s">
        <v>8696</v>
      </c>
      <c r="C393" s="57" t="s">
        <v>8645</v>
      </c>
      <c r="D393" s="52"/>
      <c r="E393" s="515" t="s">
        <v>1659</v>
      </c>
      <c r="F393" s="515"/>
      <c r="G393" s="446" t="str">
        <f>VLOOKUP(E393,'Lead Fields'!$B:$M,11,FALSE)</f>
        <v>pending</v>
      </c>
      <c r="H393" s="52" t="s">
        <v>8697</v>
      </c>
      <c r="I393" s="446" t="str">
        <f>VLOOKUP(E393,'Lead Fields'!$B:$M,10,FALSE)</f>
        <v xml:space="preserve">SFE/Bancassurance/Internet banking/Campaign/Mobile Banking/Web Site/Digital Media /Common Landing Page/Analytics </v>
      </c>
      <c r="J393" s="446" t="str">
        <f>VLOOKUP(E393,'Lead Fields'!$B:$M,12,FALSE)</f>
        <v>Batch/Realtime</v>
      </c>
      <c r="K393" s="512" t="s">
        <v>1385</v>
      </c>
      <c r="L393" s="512" t="s">
        <v>8698</v>
      </c>
      <c r="M393" s="512" t="s">
        <v>8699</v>
      </c>
      <c r="N393" s="446"/>
      <c r="O393" s="446"/>
    </row>
    <row r="394" spans="1:15" ht="15" customHeight="1" x14ac:dyDescent="0.25">
      <c r="A394" s="57" t="s">
        <v>8695</v>
      </c>
      <c r="B394" s="571" t="s">
        <v>8696</v>
      </c>
      <c r="C394" s="57" t="s">
        <v>8645</v>
      </c>
      <c r="D394" s="52"/>
      <c r="E394" s="515" t="s">
        <v>1660</v>
      </c>
      <c r="F394" s="515"/>
      <c r="G394" s="446" t="str">
        <f>VLOOKUP(E394,'Lead Fields'!$B:$M,11,FALSE)</f>
        <v>pending</v>
      </c>
      <c r="H394" s="52" t="s">
        <v>8697</v>
      </c>
      <c r="I394" s="446" t="str">
        <f>VLOOKUP(E394,'Lead Fields'!$B:$M,10,FALSE)</f>
        <v xml:space="preserve">SFE/Bancassurance/Internet banking/Campaign/Mobile Banking/Web Site/Digital Media /Common Landing Page/Analytics </v>
      </c>
      <c r="J394" s="446" t="str">
        <f>VLOOKUP(E394,'Lead Fields'!$B:$M,12,FALSE)</f>
        <v>Batch/Realtime</v>
      </c>
      <c r="K394" s="512" t="s">
        <v>1385</v>
      </c>
      <c r="L394" s="512" t="s">
        <v>8698</v>
      </c>
      <c r="M394" s="512" t="s">
        <v>8699</v>
      </c>
      <c r="N394" s="446"/>
      <c r="O394" s="446"/>
    </row>
    <row r="395" spans="1:15" ht="15" customHeight="1" x14ac:dyDescent="0.25">
      <c r="A395" s="57" t="s">
        <v>8695</v>
      </c>
      <c r="B395" s="571" t="s">
        <v>8696</v>
      </c>
      <c r="C395" s="57" t="s">
        <v>8645</v>
      </c>
      <c r="D395" s="52"/>
      <c r="E395" s="515" t="s">
        <v>2117</v>
      </c>
      <c r="F395" s="515"/>
      <c r="G395" s="446" t="str">
        <f>VLOOKUP(E395,'Lead Fields'!$B:$M,11,FALSE)</f>
        <v>pending</v>
      </c>
      <c r="H395" s="52" t="s">
        <v>8697</v>
      </c>
      <c r="I395" s="446" t="str">
        <f>VLOOKUP(E395,'Lead Fields'!$B:$M,10,FALSE)</f>
        <v xml:space="preserve">SFE/Bancassurance/Internet banking/Campaign/Mobile Banking/Web Site/Digital Media /Common Landing Page/Analytics </v>
      </c>
      <c r="J395" s="446" t="str">
        <f>VLOOKUP(E395,'Lead Fields'!$B:$M,12,FALSE)</f>
        <v>Batch/Realtime</v>
      </c>
      <c r="K395" s="512" t="s">
        <v>1385</v>
      </c>
      <c r="L395" s="512" t="s">
        <v>8698</v>
      </c>
      <c r="M395" s="512" t="s">
        <v>8699</v>
      </c>
      <c r="N395" s="446"/>
      <c r="O395" s="446"/>
    </row>
    <row r="396" spans="1:15" ht="15" customHeight="1" x14ac:dyDescent="0.25">
      <c r="A396" s="57" t="s">
        <v>8695</v>
      </c>
      <c r="B396" s="571" t="s">
        <v>8696</v>
      </c>
      <c r="C396" s="57" t="s">
        <v>8645</v>
      </c>
      <c r="D396" s="52"/>
      <c r="E396" s="515" t="s">
        <v>2118</v>
      </c>
      <c r="F396" s="515"/>
      <c r="G396" s="446" t="str">
        <f>VLOOKUP(E396,'Lead Fields'!$B:$M,11,FALSE)</f>
        <v>pending</v>
      </c>
      <c r="H396" s="52" t="s">
        <v>8697</v>
      </c>
      <c r="I396" s="446" t="str">
        <f>VLOOKUP(E396,'Lead Fields'!$B:$M,10,FALSE)</f>
        <v xml:space="preserve">SFE/Bancassurance/Internet banking/Campaign/Mobile Banking/Web Site/Digital Media /Common Landing Page/Analytics </v>
      </c>
      <c r="J396" s="446" t="str">
        <f>VLOOKUP(E396,'Lead Fields'!$B:$M,12,FALSE)</f>
        <v>Batch/Realtime</v>
      </c>
      <c r="K396" s="512" t="s">
        <v>1385</v>
      </c>
      <c r="L396" s="512" t="s">
        <v>8698</v>
      </c>
      <c r="M396" s="512" t="s">
        <v>8699</v>
      </c>
      <c r="N396" s="446"/>
      <c r="O396" s="446"/>
    </row>
    <row r="397" spans="1:15" ht="15" customHeight="1" x14ac:dyDescent="0.25">
      <c r="A397" s="57" t="s">
        <v>8695</v>
      </c>
      <c r="B397" s="571" t="s">
        <v>8696</v>
      </c>
      <c r="C397" s="57" t="s">
        <v>8645</v>
      </c>
      <c r="D397" s="52"/>
      <c r="E397" s="515" t="s">
        <v>2122</v>
      </c>
      <c r="F397" s="515"/>
      <c r="G397" s="446" t="str">
        <f>VLOOKUP(E397,'Lead Fields'!$B:$M,11,FALSE)</f>
        <v>pending</v>
      </c>
      <c r="H397" s="52" t="s">
        <v>8697</v>
      </c>
      <c r="I397" s="446" t="str">
        <f>VLOOKUP(E397,'Lead Fields'!$B:$M,10,FALSE)</f>
        <v xml:space="preserve">SFE/Bancassurance/Internet banking/Campaign/Mobile Banking/Web Site/Digital Media /Common Landing Page/Analytics </v>
      </c>
      <c r="J397" s="446" t="str">
        <f>VLOOKUP(E397,'Lead Fields'!$B:$M,12,FALSE)</f>
        <v>Batch/Realtime</v>
      </c>
      <c r="K397" s="512" t="s">
        <v>1385</v>
      </c>
      <c r="L397" s="512" t="s">
        <v>8698</v>
      </c>
      <c r="M397" s="512" t="s">
        <v>8699</v>
      </c>
      <c r="N397" s="446"/>
      <c r="O397" s="446"/>
    </row>
    <row r="398" spans="1:15" ht="15" customHeight="1" x14ac:dyDescent="0.25">
      <c r="A398" s="57" t="s">
        <v>8695</v>
      </c>
      <c r="B398" s="571" t="s">
        <v>8696</v>
      </c>
      <c r="C398" s="57" t="s">
        <v>8645</v>
      </c>
      <c r="D398" s="52"/>
      <c r="E398" s="515" t="s">
        <v>1665</v>
      </c>
      <c r="F398" s="515"/>
      <c r="G398" s="446" t="str">
        <f>VLOOKUP(E398,'Lead Fields'!$B:$M,11,FALSE)</f>
        <v>pending</v>
      </c>
      <c r="H398" s="52" t="s">
        <v>8697</v>
      </c>
      <c r="I398" s="446" t="str">
        <f>VLOOKUP(E398,'Lead Fields'!$B:$M,10,FALSE)</f>
        <v xml:space="preserve">SFE/Bancassurance/Internet banking/Campaign/Mobile Banking/Web Site/Digital Media /Common Landing Page/Analytics </v>
      </c>
      <c r="J398" s="446" t="str">
        <f>VLOOKUP(E398,'Lead Fields'!$B:$M,12,FALSE)</f>
        <v>Batch/Realtime</v>
      </c>
      <c r="K398" s="512" t="s">
        <v>1385</v>
      </c>
      <c r="L398" s="512" t="s">
        <v>8698</v>
      </c>
      <c r="M398" s="512" t="s">
        <v>8699</v>
      </c>
      <c r="N398" s="446"/>
      <c r="O398" s="446"/>
    </row>
    <row r="399" spans="1:15" ht="15" customHeight="1" x14ac:dyDescent="0.25">
      <c r="A399" s="57" t="s">
        <v>8695</v>
      </c>
      <c r="B399" s="571" t="s">
        <v>8696</v>
      </c>
      <c r="C399" s="57" t="s">
        <v>8645</v>
      </c>
      <c r="D399" s="52"/>
      <c r="E399" s="515" t="s">
        <v>1464</v>
      </c>
      <c r="F399" s="515"/>
      <c r="G399" s="446" t="str">
        <f>VLOOKUP(E399,'Lead Fields'!$B:$M,11,FALSE)</f>
        <v>pending</v>
      </c>
      <c r="H399" s="52" t="s">
        <v>8697</v>
      </c>
      <c r="I399" s="446" t="str">
        <f>VLOOKUP(E399,'Lead Fields'!$B:$M,10,FALSE)</f>
        <v xml:space="preserve">SFE/Bancassurance/Internet banking/Campaign/Mobile Banking/Web Site/Digital Media /Common Landing Page/Analytics </v>
      </c>
      <c r="J399" s="446" t="str">
        <f>VLOOKUP(E399,'Lead Fields'!$B:$M,12,FALSE)</f>
        <v>Batch/Realtime</v>
      </c>
      <c r="K399" s="512" t="s">
        <v>1385</v>
      </c>
      <c r="L399" s="512" t="s">
        <v>8698</v>
      </c>
      <c r="M399" s="512" t="s">
        <v>8699</v>
      </c>
      <c r="N399" s="446"/>
      <c r="O399" s="446"/>
    </row>
    <row r="400" spans="1:15" ht="15" customHeight="1" x14ac:dyDescent="0.25">
      <c r="A400" s="57" t="s">
        <v>8695</v>
      </c>
      <c r="B400" s="571" t="s">
        <v>8696</v>
      </c>
      <c r="C400" s="57" t="s">
        <v>8645</v>
      </c>
      <c r="D400" s="52"/>
      <c r="E400" s="515" t="s">
        <v>1848</v>
      </c>
      <c r="F400" s="515"/>
      <c r="G400" s="446" t="str">
        <f>VLOOKUP(E400,'Lead Fields'!$B:$M,11,FALSE)</f>
        <v>pending</v>
      </c>
      <c r="H400" s="52" t="s">
        <v>8697</v>
      </c>
      <c r="I400" s="446" t="str">
        <f>VLOOKUP(E400,'Lead Fields'!$B:$M,10,FALSE)</f>
        <v xml:space="preserve">SFE/Bancassurance/Internet banking/Campaign/Mobile Banking/Web Site/Digital Media /Common Landing Page/Analytics </v>
      </c>
      <c r="J400" s="446" t="str">
        <f>VLOOKUP(E400,'Lead Fields'!$B:$M,12,FALSE)</f>
        <v>Batch/Realtime</v>
      </c>
      <c r="K400" s="512" t="s">
        <v>1385</v>
      </c>
      <c r="L400" s="512" t="s">
        <v>8698</v>
      </c>
      <c r="M400" s="512" t="s">
        <v>8699</v>
      </c>
      <c r="N400" s="446"/>
      <c r="O400" s="446"/>
    </row>
    <row r="401" spans="1:15" ht="15" customHeight="1" x14ac:dyDescent="0.25">
      <c r="A401" s="57" t="s">
        <v>8695</v>
      </c>
      <c r="B401" s="571" t="s">
        <v>8696</v>
      </c>
      <c r="C401" s="57" t="s">
        <v>8645</v>
      </c>
      <c r="D401" s="52"/>
      <c r="E401" s="515" t="s">
        <v>122</v>
      </c>
      <c r="F401" s="515"/>
      <c r="G401" s="446" t="str">
        <f>VLOOKUP(E401,'Lead Fields'!$B:$M,11,FALSE)</f>
        <v>pending</v>
      </c>
      <c r="H401" s="52" t="s">
        <v>8697</v>
      </c>
      <c r="I401" s="446" t="str">
        <f>VLOOKUP(E401,'Lead Fields'!$B:$M,10,FALSE)</f>
        <v xml:space="preserve">SFE/Bancassurance/Internet banking/Campaign/Mobile Banking/Web Site/Digital Media /Common Landing Page/Analytics </v>
      </c>
      <c r="J401" s="446" t="str">
        <f>VLOOKUP(E401,'Lead Fields'!$B:$M,12,FALSE)</f>
        <v>Batch/Realtime</v>
      </c>
      <c r="K401" s="512" t="s">
        <v>1385</v>
      </c>
      <c r="L401" s="512" t="s">
        <v>8698</v>
      </c>
      <c r="M401" s="512" t="s">
        <v>8699</v>
      </c>
      <c r="N401" s="446"/>
      <c r="O401" s="446"/>
    </row>
    <row r="402" spans="1:15" ht="15" customHeight="1" x14ac:dyDescent="0.25">
      <c r="A402" s="57" t="s">
        <v>8695</v>
      </c>
      <c r="B402" s="571" t="s">
        <v>8696</v>
      </c>
      <c r="C402" s="57" t="s">
        <v>8645</v>
      </c>
      <c r="D402" s="52"/>
      <c r="E402" s="515" t="s">
        <v>2124</v>
      </c>
      <c r="F402" s="515"/>
      <c r="G402" s="446" t="e">
        <f>VLOOKUP(E402,'Lead Fields'!$B:$M,11,FALSE)</f>
        <v>#N/A</v>
      </c>
      <c r="H402" s="52" t="s">
        <v>8697</v>
      </c>
      <c r="I402" s="446" t="e">
        <f>VLOOKUP(E402,'Lead Fields'!$B:$M,10,FALSE)</f>
        <v>#N/A</v>
      </c>
      <c r="J402" s="446" t="e">
        <f>VLOOKUP(E402,'Lead Fields'!$B:$M,12,FALSE)</f>
        <v>#N/A</v>
      </c>
      <c r="K402" s="512" t="s">
        <v>1385</v>
      </c>
      <c r="L402" s="512" t="s">
        <v>8698</v>
      </c>
      <c r="M402" s="512" t="s">
        <v>8699</v>
      </c>
      <c r="N402" s="446"/>
      <c r="O402" s="446"/>
    </row>
    <row r="403" spans="1:15" ht="15" customHeight="1" x14ac:dyDescent="0.25">
      <c r="A403" s="57" t="s">
        <v>8695</v>
      </c>
      <c r="B403" s="571" t="s">
        <v>8696</v>
      </c>
      <c r="C403" s="57" t="s">
        <v>8645</v>
      </c>
      <c r="D403" s="52"/>
      <c r="E403" s="515" t="s">
        <v>1914</v>
      </c>
      <c r="F403" s="515"/>
      <c r="G403" s="446" t="str">
        <f>VLOOKUP(E403,'Lead Fields'!$B:$M,11,FALSE)</f>
        <v>pending</v>
      </c>
      <c r="H403" s="52" t="s">
        <v>8697</v>
      </c>
      <c r="I403" s="446" t="str">
        <f>VLOOKUP(E403,'Lead Fields'!$B:$M,10,FALSE)</f>
        <v xml:space="preserve">SFE/Bancassurance/Internet banking/Campaign/Mobile Banking/Web Site/Digital Media /Common Landing Page/Analytics </v>
      </c>
      <c r="J403" s="446" t="str">
        <f>VLOOKUP(E403,'Lead Fields'!$B:$M,12,FALSE)</f>
        <v>Batch/Realtime</v>
      </c>
      <c r="K403" s="512" t="s">
        <v>1385</v>
      </c>
      <c r="L403" s="512" t="s">
        <v>8698</v>
      </c>
      <c r="M403" s="512" t="s">
        <v>8699</v>
      </c>
      <c r="N403" s="446"/>
      <c r="O403" s="446"/>
    </row>
    <row r="404" spans="1:15" ht="15" customHeight="1" x14ac:dyDescent="0.25">
      <c r="A404" s="57" t="s">
        <v>8695</v>
      </c>
      <c r="B404" s="571" t="s">
        <v>8696</v>
      </c>
      <c r="C404" s="57" t="s">
        <v>8645</v>
      </c>
      <c r="D404" s="52"/>
      <c r="E404" s="515" t="s">
        <v>2125</v>
      </c>
      <c r="F404" s="515"/>
      <c r="G404" s="446" t="str">
        <f>VLOOKUP(E404,'Lead Fields'!$B:$M,11,FALSE)</f>
        <v>pending</v>
      </c>
      <c r="H404" s="52" t="s">
        <v>8697</v>
      </c>
      <c r="I404" s="446" t="str">
        <f>VLOOKUP(E404,'Lead Fields'!$B:$M,10,FALSE)</f>
        <v xml:space="preserve">SFE/Bancassurance/Internet banking/Campaign/Mobile Banking/Web Site/Digital Media /Common Landing Page/Analytics </v>
      </c>
      <c r="J404" s="446" t="str">
        <f>VLOOKUP(E404,'Lead Fields'!$B:$M,12,FALSE)</f>
        <v>Batch/Realtime</v>
      </c>
      <c r="K404" s="512" t="s">
        <v>1385</v>
      </c>
      <c r="L404" s="512" t="s">
        <v>8698</v>
      </c>
      <c r="M404" s="512" t="s">
        <v>8699</v>
      </c>
      <c r="N404" s="446"/>
      <c r="O404" s="446"/>
    </row>
    <row r="405" spans="1:15" ht="15" customHeight="1" x14ac:dyDescent="0.25">
      <c r="A405" s="57" t="s">
        <v>8695</v>
      </c>
      <c r="B405" s="571" t="s">
        <v>8696</v>
      </c>
      <c r="C405" s="57" t="s">
        <v>8645</v>
      </c>
      <c r="D405" s="52"/>
      <c r="E405" s="515" t="s">
        <v>1474</v>
      </c>
      <c r="F405" s="515"/>
      <c r="G405" s="446" t="str">
        <f>VLOOKUP(E405,'Lead Fields'!$B:$M,11,FALSE)</f>
        <v>pending</v>
      </c>
      <c r="H405" s="52" t="s">
        <v>8697</v>
      </c>
      <c r="I405" s="446" t="str">
        <f>VLOOKUP(E405,'Lead Fields'!$B:$M,10,FALSE)</f>
        <v xml:space="preserve">SFE/Bancassurance/Internet banking/Campaign/Mobile Banking/Web Site/Digital Media /Common Landing Page/Analytics </v>
      </c>
      <c r="J405" s="446" t="str">
        <f>VLOOKUP(E405,'Lead Fields'!$B:$M,12,FALSE)</f>
        <v>Batch/Realtime</v>
      </c>
      <c r="K405" s="512" t="s">
        <v>1385</v>
      </c>
      <c r="L405" s="512" t="s">
        <v>8698</v>
      </c>
      <c r="M405" s="512" t="s">
        <v>8699</v>
      </c>
      <c r="N405" s="446"/>
      <c r="O405" s="446"/>
    </row>
    <row r="406" spans="1:15" ht="15" customHeight="1" x14ac:dyDescent="0.25">
      <c r="A406" s="57" t="s">
        <v>8695</v>
      </c>
      <c r="B406" s="571" t="s">
        <v>8696</v>
      </c>
      <c r="C406" s="57" t="s">
        <v>8645</v>
      </c>
      <c r="D406" s="52"/>
      <c r="E406" s="515" t="s">
        <v>1715</v>
      </c>
      <c r="F406" s="515"/>
      <c r="G406" s="446" t="str">
        <f>VLOOKUP(E406,'Lead Fields'!$B:$M,11,FALSE)</f>
        <v>pending</v>
      </c>
      <c r="H406" s="52" t="s">
        <v>8697</v>
      </c>
      <c r="I406" s="446" t="str">
        <f>VLOOKUP(E406,'Lead Fields'!$B:$M,10,FALSE)</f>
        <v xml:space="preserve">SFE/Bancassurance/Internet banking/Campaign/Mobile Banking/Web Site/Digital Media /Common Landing Page/Analytics </v>
      </c>
      <c r="J406" s="446" t="str">
        <f>VLOOKUP(E406,'Lead Fields'!$B:$M,12,FALSE)</f>
        <v>Batch/Realtime</v>
      </c>
      <c r="K406" s="512" t="s">
        <v>1385</v>
      </c>
      <c r="L406" s="512" t="s">
        <v>8698</v>
      </c>
      <c r="M406" s="512" t="s">
        <v>8699</v>
      </c>
      <c r="N406" s="446"/>
      <c r="O406" s="446"/>
    </row>
    <row r="407" spans="1:15" ht="15" customHeight="1" x14ac:dyDescent="0.25">
      <c r="A407" s="57" t="s">
        <v>8695</v>
      </c>
      <c r="B407" s="571" t="s">
        <v>8696</v>
      </c>
      <c r="C407" s="57" t="s">
        <v>8645</v>
      </c>
      <c r="D407" s="52"/>
      <c r="E407" s="515" t="s">
        <v>2127</v>
      </c>
      <c r="F407" s="515"/>
      <c r="G407" s="446" t="str">
        <f>VLOOKUP(E407,'Lead Fields'!$B:$M,11,FALSE)</f>
        <v>pending</v>
      </c>
      <c r="H407" s="52" t="s">
        <v>8697</v>
      </c>
      <c r="I407" s="446" t="str">
        <f>VLOOKUP(E407,'Lead Fields'!$B:$M,10,FALSE)</f>
        <v xml:space="preserve">SFE/Bancassurance/Internet banking/Campaign/Mobile Banking/Web Site/Digital Media /Common Landing Page/Analytics </v>
      </c>
      <c r="J407" s="446" t="str">
        <f>VLOOKUP(E407,'Lead Fields'!$B:$M,12,FALSE)</f>
        <v>Batch/Realtime</v>
      </c>
      <c r="K407" s="512" t="s">
        <v>1385</v>
      </c>
      <c r="L407" s="512" t="s">
        <v>8698</v>
      </c>
      <c r="M407" s="512" t="s">
        <v>8699</v>
      </c>
      <c r="N407" s="446"/>
      <c r="O407" s="446"/>
    </row>
    <row r="408" spans="1:15" ht="15" customHeight="1" x14ac:dyDescent="0.25">
      <c r="A408" s="57" t="s">
        <v>8695</v>
      </c>
      <c r="B408" s="571" t="s">
        <v>8696</v>
      </c>
      <c r="C408" s="57" t="s">
        <v>8645</v>
      </c>
      <c r="D408" s="52"/>
      <c r="E408" s="515" t="s">
        <v>1719</v>
      </c>
      <c r="F408" s="515"/>
      <c r="G408" s="446" t="str">
        <f>VLOOKUP(E408,'Lead Fields'!$B:$M,11,FALSE)</f>
        <v>pending</v>
      </c>
      <c r="H408" s="52" t="s">
        <v>8697</v>
      </c>
      <c r="I408" s="446" t="str">
        <f>VLOOKUP(E408,'Lead Fields'!$B:$M,10,FALSE)</f>
        <v xml:space="preserve">SFE/Bancassurance/Internet banking/Campaign/Mobile Banking/Web Site/Digital Media /Common Landing Page/Analytics </v>
      </c>
      <c r="J408" s="446" t="str">
        <f>VLOOKUP(E408,'Lead Fields'!$B:$M,12,FALSE)</f>
        <v>Batch/Realtime</v>
      </c>
      <c r="K408" s="512" t="s">
        <v>1385</v>
      </c>
      <c r="L408" s="512" t="s">
        <v>8698</v>
      </c>
      <c r="M408" s="512" t="s">
        <v>8699</v>
      </c>
      <c r="N408" s="446"/>
      <c r="O408" s="446"/>
    </row>
    <row r="409" spans="1:15" ht="15" customHeight="1" x14ac:dyDescent="0.25">
      <c r="A409" s="57" t="s">
        <v>8695</v>
      </c>
      <c r="B409" s="571" t="s">
        <v>8696</v>
      </c>
      <c r="C409" s="57" t="s">
        <v>8645</v>
      </c>
      <c r="D409" s="52"/>
      <c r="E409" s="515" t="s">
        <v>2131</v>
      </c>
      <c r="F409" s="515"/>
      <c r="G409" s="446" t="str">
        <f>VLOOKUP(E409,'Lead Fields'!$B:$M,11,FALSE)</f>
        <v>pending</v>
      </c>
      <c r="H409" s="52" t="s">
        <v>8697</v>
      </c>
      <c r="I409" s="446" t="str">
        <f>VLOOKUP(E409,'Lead Fields'!$B:$M,10,FALSE)</f>
        <v xml:space="preserve">SFE/Bancassurance/Internet banking/Campaign/Mobile Banking/Web Site/Digital Media /Common Landing Page/Analytics </v>
      </c>
      <c r="J409" s="446" t="str">
        <f>VLOOKUP(E409,'Lead Fields'!$B:$M,12,FALSE)</f>
        <v>Batch/Realtime</v>
      </c>
      <c r="K409" s="512" t="s">
        <v>1385</v>
      </c>
      <c r="L409" s="512" t="s">
        <v>8698</v>
      </c>
      <c r="M409" s="512" t="s">
        <v>8699</v>
      </c>
      <c r="N409" s="446"/>
      <c r="O409" s="446"/>
    </row>
    <row r="410" spans="1:15" ht="15" customHeight="1" x14ac:dyDescent="0.25">
      <c r="A410" s="57" t="s">
        <v>8695</v>
      </c>
      <c r="B410" s="571" t="s">
        <v>8696</v>
      </c>
      <c r="C410" s="57" t="s">
        <v>8645</v>
      </c>
      <c r="D410" s="52"/>
      <c r="E410" s="515" t="s">
        <v>2132</v>
      </c>
      <c r="F410" s="515"/>
      <c r="G410" s="446" t="str">
        <f>VLOOKUP(E410,'Lead Fields'!$B:$M,11,FALSE)</f>
        <v>pending</v>
      </c>
      <c r="H410" s="52" t="s">
        <v>8697</v>
      </c>
      <c r="I410" s="446" t="str">
        <f>VLOOKUP(E410,'Lead Fields'!$B:$M,10,FALSE)</f>
        <v xml:space="preserve">SFE/Bancassurance/Internet banking/Campaign/Mobile Banking/Web Site/Digital Media /Common Landing Page/Analytics </v>
      </c>
      <c r="J410" s="446" t="str">
        <f>VLOOKUP(E410,'Lead Fields'!$B:$M,12,FALSE)</f>
        <v>Batch/Realtime</v>
      </c>
      <c r="K410" s="512" t="s">
        <v>1385</v>
      </c>
      <c r="L410" s="512" t="s">
        <v>8698</v>
      </c>
      <c r="M410" s="512" t="s">
        <v>8699</v>
      </c>
      <c r="N410" s="446"/>
      <c r="O410" s="446"/>
    </row>
    <row r="411" spans="1:15" ht="15" customHeight="1" x14ac:dyDescent="0.25">
      <c r="A411" s="57" t="s">
        <v>8695</v>
      </c>
      <c r="B411" s="571" t="s">
        <v>8696</v>
      </c>
      <c r="C411" s="57" t="s">
        <v>8645</v>
      </c>
      <c r="D411" s="52"/>
      <c r="E411" s="515" t="s">
        <v>2133</v>
      </c>
      <c r="F411" s="515"/>
      <c r="G411" s="446" t="str">
        <f>VLOOKUP(E411,'Lead Fields'!$B:$M,11,FALSE)</f>
        <v>pending</v>
      </c>
      <c r="H411" s="52" t="s">
        <v>8697</v>
      </c>
      <c r="I411" s="446" t="str">
        <f>VLOOKUP(E411,'Lead Fields'!$B:$M,10,FALSE)</f>
        <v xml:space="preserve">SFE/Bancassurance/Internet banking/Campaign/Mobile Banking/Web Site/Digital Media /Common Landing Page/Analytics </v>
      </c>
      <c r="J411" s="446" t="str">
        <f>VLOOKUP(E411,'Lead Fields'!$B:$M,12,FALSE)</f>
        <v>Batch/Realtime</v>
      </c>
      <c r="K411" s="512" t="s">
        <v>1385</v>
      </c>
      <c r="L411" s="512" t="s">
        <v>8698</v>
      </c>
      <c r="M411" s="512" t="s">
        <v>8699</v>
      </c>
      <c r="N411" s="446"/>
      <c r="O411" s="446"/>
    </row>
    <row r="412" spans="1:15" ht="15" customHeight="1" x14ac:dyDescent="0.25">
      <c r="A412" s="57" t="s">
        <v>8695</v>
      </c>
      <c r="B412" s="571" t="s">
        <v>8696</v>
      </c>
      <c r="C412" s="57" t="s">
        <v>8645</v>
      </c>
      <c r="D412" s="52"/>
      <c r="E412" s="515" t="s">
        <v>2134</v>
      </c>
      <c r="F412" s="515"/>
      <c r="G412" s="446" t="str">
        <f>VLOOKUP(E412,'Lead Fields'!$B:$M,11,FALSE)</f>
        <v>pending</v>
      </c>
      <c r="H412" s="52" t="s">
        <v>8697</v>
      </c>
      <c r="I412" s="446" t="str">
        <f>VLOOKUP(E412,'Lead Fields'!$B:$M,10,FALSE)</f>
        <v xml:space="preserve">SFE/Bancassurance/Internet banking/Campaign/Mobile Banking/Web Site/Digital Media /Common Landing Page/Analytics </v>
      </c>
      <c r="J412" s="446" t="str">
        <f>VLOOKUP(E412,'Lead Fields'!$B:$M,12,FALSE)</f>
        <v>Batch/Realtime</v>
      </c>
      <c r="K412" s="512" t="s">
        <v>1385</v>
      </c>
      <c r="L412" s="512" t="s">
        <v>8698</v>
      </c>
      <c r="M412" s="512" t="s">
        <v>8699</v>
      </c>
      <c r="N412" s="446"/>
      <c r="O412" s="446"/>
    </row>
    <row r="413" spans="1:15" ht="15" customHeight="1" x14ac:dyDescent="0.25">
      <c r="A413" s="57" t="s">
        <v>8695</v>
      </c>
      <c r="B413" s="571" t="s">
        <v>8696</v>
      </c>
      <c r="C413" s="57" t="s">
        <v>8645</v>
      </c>
      <c r="D413" s="52"/>
      <c r="E413" s="515" t="s">
        <v>2135</v>
      </c>
      <c r="F413" s="515"/>
      <c r="G413" s="446" t="str">
        <f>VLOOKUP(E413,'Lead Fields'!$B:$M,11,FALSE)</f>
        <v>pending</v>
      </c>
      <c r="H413" s="52" t="s">
        <v>8697</v>
      </c>
      <c r="I413" s="446" t="str">
        <f>VLOOKUP(E413,'Lead Fields'!$B:$M,10,FALSE)</f>
        <v xml:space="preserve">SFE/Bancassurance/Internet banking/Campaign/Mobile Banking/Web Site/Digital Media /Common Landing Page/Analytics </v>
      </c>
      <c r="J413" s="446" t="str">
        <f>VLOOKUP(E413,'Lead Fields'!$B:$M,12,FALSE)</f>
        <v>Batch/Realtime</v>
      </c>
      <c r="K413" s="512" t="s">
        <v>1385</v>
      </c>
      <c r="L413" s="512" t="s">
        <v>8698</v>
      </c>
      <c r="M413" s="512" t="s">
        <v>8699</v>
      </c>
      <c r="N413" s="446"/>
      <c r="O413" s="446"/>
    </row>
    <row r="414" spans="1:15" ht="15" customHeight="1" x14ac:dyDescent="0.25">
      <c r="A414" s="57" t="s">
        <v>8695</v>
      </c>
      <c r="B414" s="571" t="s">
        <v>8696</v>
      </c>
      <c r="C414" s="57" t="s">
        <v>8645</v>
      </c>
      <c r="D414" s="52"/>
      <c r="E414" s="515" t="s">
        <v>1672</v>
      </c>
      <c r="F414" s="515"/>
      <c r="G414" s="446" t="e">
        <f>VLOOKUP(E414,'Lead Fields'!$B:$M,11,FALSE)</f>
        <v>#N/A</v>
      </c>
      <c r="H414" s="52" t="s">
        <v>8697</v>
      </c>
      <c r="I414" s="446" t="e">
        <f>VLOOKUP(E414,'Lead Fields'!$B:$M,10,FALSE)</f>
        <v>#N/A</v>
      </c>
      <c r="J414" s="446" t="e">
        <f>VLOOKUP(E414,'Lead Fields'!$B:$M,12,FALSE)</f>
        <v>#N/A</v>
      </c>
      <c r="K414" s="512" t="s">
        <v>1385</v>
      </c>
      <c r="L414" s="512" t="s">
        <v>8698</v>
      </c>
      <c r="M414" s="512" t="s">
        <v>8699</v>
      </c>
      <c r="N414" s="446"/>
      <c r="O414" s="446"/>
    </row>
    <row r="415" spans="1:15" ht="15" customHeight="1" x14ac:dyDescent="0.25">
      <c r="A415" s="57" t="s">
        <v>8695</v>
      </c>
      <c r="B415" s="571" t="s">
        <v>8696</v>
      </c>
      <c r="C415" s="57" t="s">
        <v>8645</v>
      </c>
      <c r="D415" s="52"/>
      <c r="E415" s="515" t="s">
        <v>1766</v>
      </c>
      <c r="F415" s="515"/>
      <c r="G415" s="446" t="e">
        <f>VLOOKUP(E415,'Lead Fields'!$B:$M,11,FALSE)</f>
        <v>#N/A</v>
      </c>
      <c r="H415" s="52" t="s">
        <v>8697</v>
      </c>
      <c r="I415" s="446" t="e">
        <f>VLOOKUP(E415,'Lead Fields'!$B:$M,10,FALSE)</f>
        <v>#N/A</v>
      </c>
      <c r="J415" s="446" t="e">
        <f>VLOOKUP(E415,'Lead Fields'!$B:$M,12,FALSE)</f>
        <v>#N/A</v>
      </c>
      <c r="K415" s="512" t="s">
        <v>1385</v>
      </c>
      <c r="L415" s="512" t="s">
        <v>8698</v>
      </c>
      <c r="M415" s="512" t="s">
        <v>8699</v>
      </c>
      <c r="N415" s="446"/>
      <c r="O415" s="446"/>
    </row>
    <row r="416" spans="1:15" ht="15" customHeight="1" x14ac:dyDescent="0.25">
      <c r="A416" s="57" t="s">
        <v>8695</v>
      </c>
      <c r="B416" s="571" t="s">
        <v>8696</v>
      </c>
      <c r="C416" s="57" t="s">
        <v>8645</v>
      </c>
      <c r="D416" s="52"/>
      <c r="E416" s="515" t="s">
        <v>1763</v>
      </c>
      <c r="F416" s="515"/>
      <c r="G416" s="446" t="e">
        <f>VLOOKUP(E416,'Lead Fields'!$B:$M,11,FALSE)</f>
        <v>#N/A</v>
      </c>
      <c r="H416" s="52" t="s">
        <v>8697</v>
      </c>
      <c r="I416" s="446" t="e">
        <f>VLOOKUP(E416,'Lead Fields'!$B:$M,10,FALSE)</f>
        <v>#N/A</v>
      </c>
      <c r="J416" s="446" t="e">
        <f>VLOOKUP(E416,'Lead Fields'!$B:$M,12,FALSE)</f>
        <v>#N/A</v>
      </c>
      <c r="K416" s="512" t="s">
        <v>1385</v>
      </c>
      <c r="L416" s="512" t="s">
        <v>8698</v>
      </c>
      <c r="M416" s="512" t="s">
        <v>8699</v>
      </c>
      <c r="N416" s="446"/>
      <c r="O416" s="446"/>
    </row>
    <row r="417" spans="1:15" ht="15" customHeight="1" x14ac:dyDescent="0.25">
      <c r="A417" s="57" t="s">
        <v>8695</v>
      </c>
      <c r="B417" s="571" t="s">
        <v>8696</v>
      </c>
      <c r="C417" s="57" t="s">
        <v>8645</v>
      </c>
      <c r="D417" s="52"/>
      <c r="E417" s="515" t="s">
        <v>2137</v>
      </c>
      <c r="F417" s="515"/>
      <c r="G417" s="446" t="e">
        <f>VLOOKUP(E417,'Lead Fields'!$B:$M,11,FALSE)</f>
        <v>#N/A</v>
      </c>
      <c r="H417" s="52" t="s">
        <v>8697</v>
      </c>
      <c r="I417" s="446" t="e">
        <f>VLOOKUP(E417,'Lead Fields'!$B:$M,10,FALSE)</f>
        <v>#N/A</v>
      </c>
      <c r="J417" s="446" t="e">
        <f>VLOOKUP(E417,'Lead Fields'!$B:$M,12,FALSE)</f>
        <v>#N/A</v>
      </c>
      <c r="K417" s="512" t="s">
        <v>1385</v>
      </c>
      <c r="L417" s="512" t="s">
        <v>8698</v>
      </c>
      <c r="M417" s="512" t="s">
        <v>8699</v>
      </c>
      <c r="N417" s="446"/>
      <c r="O417" s="446"/>
    </row>
    <row r="418" spans="1:15" ht="15" customHeight="1" x14ac:dyDescent="0.25">
      <c r="A418" s="57" t="s">
        <v>8695</v>
      </c>
      <c r="B418" s="571" t="s">
        <v>8696</v>
      </c>
      <c r="C418" s="57" t="s">
        <v>8645</v>
      </c>
      <c r="D418" s="52"/>
      <c r="E418" s="515" t="s">
        <v>2138</v>
      </c>
      <c r="F418" s="515"/>
      <c r="G418" s="446" t="e">
        <f>VLOOKUP(E418,'Lead Fields'!$B:$M,11,FALSE)</f>
        <v>#N/A</v>
      </c>
      <c r="H418" s="52" t="s">
        <v>8697</v>
      </c>
      <c r="I418" s="446" t="e">
        <f>VLOOKUP(E418,'Lead Fields'!$B:$M,10,FALSE)</f>
        <v>#N/A</v>
      </c>
      <c r="J418" s="446" t="e">
        <f>VLOOKUP(E418,'Lead Fields'!$B:$M,12,FALSE)</f>
        <v>#N/A</v>
      </c>
      <c r="K418" s="512" t="s">
        <v>1385</v>
      </c>
      <c r="L418" s="512" t="s">
        <v>8698</v>
      </c>
      <c r="M418" s="512" t="s">
        <v>8699</v>
      </c>
      <c r="N418" s="446"/>
      <c r="O418" s="446"/>
    </row>
    <row r="419" spans="1:15" ht="15" customHeight="1" x14ac:dyDescent="0.25">
      <c r="A419" s="57" t="s">
        <v>8695</v>
      </c>
      <c r="B419" s="571" t="s">
        <v>8696</v>
      </c>
      <c r="C419" s="57" t="s">
        <v>8645</v>
      </c>
      <c r="D419" s="52"/>
      <c r="E419" s="515" t="s">
        <v>1489</v>
      </c>
      <c r="F419" s="515"/>
      <c r="G419" s="446" t="e">
        <f>VLOOKUP(E419,'Lead Fields'!$B:$M,11,FALSE)</f>
        <v>#N/A</v>
      </c>
      <c r="H419" s="52" t="s">
        <v>8697</v>
      </c>
      <c r="I419" s="446" t="e">
        <f>VLOOKUP(E419,'Lead Fields'!$B:$M,10,FALSE)</f>
        <v>#N/A</v>
      </c>
      <c r="J419" s="446" t="e">
        <f>VLOOKUP(E419,'Lead Fields'!$B:$M,12,FALSE)</f>
        <v>#N/A</v>
      </c>
      <c r="K419" s="512" t="s">
        <v>1385</v>
      </c>
      <c r="L419" s="512" t="s">
        <v>8698</v>
      </c>
      <c r="M419" s="512" t="s">
        <v>8699</v>
      </c>
      <c r="N419" s="446"/>
      <c r="O419" s="446"/>
    </row>
    <row r="420" spans="1:15" ht="15" customHeight="1" x14ac:dyDescent="0.25">
      <c r="A420" s="57" t="s">
        <v>8695</v>
      </c>
      <c r="B420" s="571" t="s">
        <v>8696</v>
      </c>
      <c r="C420" s="57" t="s">
        <v>8645</v>
      </c>
      <c r="D420" s="52"/>
      <c r="E420" s="515" t="s">
        <v>1361</v>
      </c>
      <c r="F420" s="515"/>
      <c r="G420" s="446" t="e">
        <f>VLOOKUP(E420,'Lead Fields'!$B:$M,11,FALSE)</f>
        <v>#N/A</v>
      </c>
      <c r="H420" s="52" t="s">
        <v>8697</v>
      </c>
      <c r="I420" s="446" t="e">
        <f>VLOOKUP(E420,'Lead Fields'!$B:$M,10,FALSE)</f>
        <v>#N/A</v>
      </c>
      <c r="J420" s="446" t="e">
        <f>VLOOKUP(E420,'Lead Fields'!$B:$M,12,FALSE)</f>
        <v>#N/A</v>
      </c>
      <c r="K420" s="512" t="s">
        <v>1385</v>
      </c>
      <c r="L420" s="512" t="s">
        <v>8698</v>
      </c>
      <c r="M420" s="512" t="s">
        <v>8699</v>
      </c>
      <c r="N420" s="446"/>
      <c r="O420" s="446"/>
    </row>
    <row r="421" spans="1:15" ht="15" customHeight="1" x14ac:dyDescent="0.25">
      <c r="A421" s="57" t="s">
        <v>8695</v>
      </c>
      <c r="B421" s="571" t="s">
        <v>8696</v>
      </c>
      <c r="C421" s="57" t="s">
        <v>8645</v>
      </c>
      <c r="D421" s="52"/>
      <c r="E421" s="515" t="s">
        <v>2140</v>
      </c>
      <c r="F421" s="515"/>
      <c r="G421" s="446" t="e">
        <f>VLOOKUP(E421,'Lead Fields'!$B:$M,11,FALSE)</f>
        <v>#N/A</v>
      </c>
      <c r="H421" s="52" t="s">
        <v>8697</v>
      </c>
      <c r="I421" s="446" t="e">
        <f>VLOOKUP(E421,'Lead Fields'!$B:$M,10,FALSE)</f>
        <v>#N/A</v>
      </c>
      <c r="J421" s="446" t="e">
        <f>VLOOKUP(E421,'Lead Fields'!$B:$M,12,FALSE)</f>
        <v>#N/A</v>
      </c>
      <c r="K421" s="512" t="s">
        <v>1385</v>
      </c>
      <c r="L421" s="512" t="s">
        <v>8698</v>
      </c>
      <c r="M421" s="512" t="s">
        <v>8699</v>
      </c>
      <c r="N421" s="446"/>
      <c r="O421" s="446"/>
    </row>
    <row r="422" spans="1:15" ht="15" customHeight="1" x14ac:dyDescent="0.25">
      <c r="A422" s="57" t="s">
        <v>8695</v>
      </c>
      <c r="B422" s="571" t="s">
        <v>8696</v>
      </c>
      <c r="C422" s="57" t="s">
        <v>8645</v>
      </c>
      <c r="D422" s="52"/>
      <c r="E422" s="515" t="s">
        <v>2141</v>
      </c>
      <c r="F422" s="515"/>
      <c r="G422" s="446" t="e">
        <f>VLOOKUP(E422,'Lead Fields'!$B:$M,11,FALSE)</f>
        <v>#N/A</v>
      </c>
      <c r="H422" s="52" t="s">
        <v>8697</v>
      </c>
      <c r="I422" s="446" t="e">
        <f>VLOOKUP(E422,'Lead Fields'!$B:$M,10,FALSE)</f>
        <v>#N/A</v>
      </c>
      <c r="J422" s="446" t="e">
        <f>VLOOKUP(E422,'Lead Fields'!$B:$M,12,FALSE)</f>
        <v>#N/A</v>
      </c>
      <c r="K422" s="512" t="s">
        <v>1385</v>
      </c>
      <c r="L422" s="512" t="s">
        <v>8698</v>
      </c>
      <c r="M422" s="512" t="s">
        <v>8699</v>
      </c>
      <c r="N422" s="446"/>
      <c r="O422" s="446"/>
    </row>
    <row r="423" spans="1:15" ht="15" customHeight="1" x14ac:dyDescent="0.25">
      <c r="A423" s="57" t="s">
        <v>8695</v>
      </c>
      <c r="B423" s="571" t="s">
        <v>8696</v>
      </c>
      <c r="C423" s="57" t="s">
        <v>8645</v>
      </c>
      <c r="D423" s="52"/>
      <c r="E423" s="515" t="s">
        <v>2142</v>
      </c>
      <c r="F423" s="515"/>
      <c r="G423" s="446" t="e">
        <f>VLOOKUP(E423,'Lead Fields'!$B:$M,11,FALSE)</f>
        <v>#N/A</v>
      </c>
      <c r="H423" s="52" t="s">
        <v>8697</v>
      </c>
      <c r="I423" s="446" t="e">
        <f>VLOOKUP(E423,'Lead Fields'!$B:$M,10,FALSE)</f>
        <v>#N/A</v>
      </c>
      <c r="J423" s="446" t="e">
        <f>VLOOKUP(E423,'Lead Fields'!$B:$M,12,FALSE)</f>
        <v>#N/A</v>
      </c>
      <c r="K423" s="512" t="s">
        <v>1385</v>
      </c>
      <c r="L423" s="512" t="s">
        <v>8698</v>
      </c>
      <c r="M423" s="512" t="s">
        <v>8699</v>
      </c>
      <c r="N423" s="446"/>
      <c r="O423" s="446"/>
    </row>
    <row r="424" spans="1:15" ht="15" customHeight="1" x14ac:dyDescent="0.25">
      <c r="A424" s="57" t="s">
        <v>8695</v>
      </c>
      <c r="B424" s="571" t="s">
        <v>8696</v>
      </c>
      <c r="C424" s="57" t="s">
        <v>8645</v>
      </c>
      <c r="D424" s="52"/>
      <c r="E424" s="515" t="s">
        <v>2143</v>
      </c>
      <c r="F424" s="515"/>
      <c r="G424" s="446" t="e">
        <f>VLOOKUP(E424,'Lead Fields'!$B:$M,11,FALSE)</f>
        <v>#N/A</v>
      </c>
      <c r="H424" s="52" t="s">
        <v>8697</v>
      </c>
      <c r="I424" s="446" t="e">
        <f>VLOOKUP(E424,'Lead Fields'!$B:$M,10,FALSE)</f>
        <v>#N/A</v>
      </c>
      <c r="J424" s="446" t="e">
        <f>VLOOKUP(E424,'Lead Fields'!$B:$M,12,FALSE)</f>
        <v>#N/A</v>
      </c>
      <c r="K424" s="512" t="s">
        <v>1385</v>
      </c>
      <c r="L424" s="512" t="s">
        <v>8698</v>
      </c>
      <c r="M424" s="512" t="s">
        <v>8699</v>
      </c>
      <c r="N424" s="446"/>
      <c r="O424" s="446"/>
    </row>
    <row r="425" spans="1:15" ht="15" customHeight="1" x14ac:dyDescent="0.25">
      <c r="A425" s="57" t="s">
        <v>8695</v>
      </c>
      <c r="B425" s="571" t="s">
        <v>8696</v>
      </c>
      <c r="C425" s="57" t="s">
        <v>8645</v>
      </c>
      <c r="D425" s="52"/>
      <c r="E425" s="515" t="s">
        <v>2144</v>
      </c>
      <c r="F425" s="515"/>
      <c r="G425" s="446" t="e">
        <f>VLOOKUP(E425,'Lead Fields'!$B:$M,11,FALSE)</f>
        <v>#N/A</v>
      </c>
      <c r="H425" s="52" t="s">
        <v>8697</v>
      </c>
      <c r="I425" s="446" t="e">
        <f>VLOOKUP(E425,'Lead Fields'!$B:$M,10,FALSE)</f>
        <v>#N/A</v>
      </c>
      <c r="J425" s="446" t="e">
        <f>VLOOKUP(E425,'Lead Fields'!$B:$M,12,FALSE)</f>
        <v>#N/A</v>
      </c>
      <c r="K425" s="512" t="s">
        <v>1385</v>
      </c>
      <c r="L425" s="512" t="s">
        <v>8698</v>
      </c>
      <c r="M425" s="512" t="s">
        <v>8699</v>
      </c>
      <c r="N425" s="446"/>
      <c r="O425" s="446"/>
    </row>
    <row r="426" spans="1:15" ht="15" customHeight="1" x14ac:dyDescent="0.25">
      <c r="A426" s="57" t="s">
        <v>8695</v>
      </c>
      <c r="B426" s="571" t="s">
        <v>8696</v>
      </c>
      <c r="C426" s="57" t="s">
        <v>8645</v>
      </c>
      <c r="D426" s="52"/>
      <c r="E426" s="515" t="s">
        <v>2146</v>
      </c>
      <c r="F426" s="515"/>
      <c r="G426" s="446" t="e">
        <f>VLOOKUP(E426,'Lead Fields'!$B:$M,11,FALSE)</f>
        <v>#N/A</v>
      </c>
      <c r="H426" s="52" t="s">
        <v>8697</v>
      </c>
      <c r="I426" s="446" t="e">
        <f>VLOOKUP(E426,'Lead Fields'!$B:$M,10,FALSE)</f>
        <v>#N/A</v>
      </c>
      <c r="J426" s="446" t="e">
        <f>VLOOKUP(E426,'Lead Fields'!$B:$M,12,FALSE)</f>
        <v>#N/A</v>
      </c>
      <c r="K426" s="512" t="s">
        <v>1385</v>
      </c>
      <c r="L426" s="512" t="s">
        <v>8698</v>
      </c>
      <c r="M426" s="512" t="s">
        <v>8699</v>
      </c>
      <c r="N426" s="446"/>
      <c r="O426" s="446"/>
    </row>
    <row r="427" spans="1:15" ht="15" customHeight="1" x14ac:dyDescent="0.25">
      <c r="A427" s="57" t="s">
        <v>8695</v>
      </c>
      <c r="B427" s="571" t="s">
        <v>8696</v>
      </c>
      <c r="C427" s="57" t="s">
        <v>8645</v>
      </c>
      <c r="D427" s="52"/>
      <c r="E427" s="515" t="s">
        <v>2147</v>
      </c>
      <c r="F427" s="515"/>
      <c r="G427" s="446" t="e">
        <f>VLOOKUP(E427,'Lead Fields'!$B:$M,11,FALSE)</f>
        <v>#N/A</v>
      </c>
      <c r="H427" s="52" t="s">
        <v>8697</v>
      </c>
      <c r="I427" s="446" t="e">
        <f>VLOOKUP(E427,'Lead Fields'!$B:$M,10,FALSE)</f>
        <v>#N/A</v>
      </c>
      <c r="J427" s="446" t="e">
        <f>VLOOKUP(E427,'Lead Fields'!$B:$M,12,FALSE)</f>
        <v>#N/A</v>
      </c>
      <c r="K427" s="512" t="s">
        <v>1385</v>
      </c>
      <c r="L427" s="512" t="s">
        <v>8698</v>
      </c>
      <c r="M427" s="512" t="s">
        <v>8699</v>
      </c>
      <c r="N427" s="446"/>
      <c r="O427" s="446"/>
    </row>
    <row r="428" spans="1:15" ht="15" customHeight="1" x14ac:dyDescent="0.25">
      <c r="A428" s="57" t="s">
        <v>8695</v>
      </c>
      <c r="B428" s="571" t="s">
        <v>8696</v>
      </c>
      <c r="C428" s="57" t="s">
        <v>8645</v>
      </c>
      <c r="D428" s="52"/>
      <c r="E428" s="515" t="s">
        <v>1915</v>
      </c>
      <c r="F428" s="515"/>
      <c r="G428" s="446" t="e">
        <f>VLOOKUP(E428,'Lead Fields'!$B:$M,11,FALSE)</f>
        <v>#N/A</v>
      </c>
      <c r="H428" s="52" t="s">
        <v>8697</v>
      </c>
      <c r="I428" s="446" t="e">
        <f>VLOOKUP(E428,'Lead Fields'!$B:$M,10,FALSE)</f>
        <v>#N/A</v>
      </c>
      <c r="J428" s="446" t="e">
        <f>VLOOKUP(E428,'Lead Fields'!$B:$M,12,FALSE)</f>
        <v>#N/A</v>
      </c>
      <c r="K428" s="512" t="s">
        <v>1385</v>
      </c>
      <c r="L428" s="512" t="s">
        <v>8698</v>
      </c>
      <c r="M428" s="512" t="s">
        <v>8699</v>
      </c>
      <c r="N428" s="446"/>
      <c r="O428" s="446"/>
    </row>
    <row r="429" spans="1:15" ht="15" customHeight="1" x14ac:dyDescent="0.25">
      <c r="A429" s="57" t="s">
        <v>8695</v>
      </c>
      <c r="B429" s="571" t="s">
        <v>8696</v>
      </c>
      <c r="C429" s="57" t="s">
        <v>8645</v>
      </c>
      <c r="D429" s="52"/>
      <c r="E429" s="515" t="s">
        <v>2148</v>
      </c>
      <c r="F429" s="515"/>
      <c r="G429" s="446" t="e">
        <f>VLOOKUP(E429,'Lead Fields'!$B:$M,11,FALSE)</f>
        <v>#N/A</v>
      </c>
      <c r="H429" s="52" t="s">
        <v>8697</v>
      </c>
      <c r="I429" s="446" t="e">
        <f>VLOOKUP(E429,'Lead Fields'!$B:$M,10,FALSE)</f>
        <v>#N/A</v>
      </c>
      <c r="J429" s="446" t="e">
        <f>VLOOKUP(E429,'Lead Fields'!$B:$M,12,FALSE)</f>
        <v>#N/A</v>
      </c>
      <c r="K429" s="512" t="s">
        <v>1385</v>
      </c>
      <c r="L429" s="512" t="s">
        <v>8698</v>
      </c>
      <c r="M429" s="512" t="s">
        <v>8699</v>
      </c>
      <c r="N429" s="446"/>
      <c r="O429" s="446"/>
    </row>
    <row r="430" spans="1:15" ht="15" customHeight="1" x14ac:dyDescent="0.25">
      <c r="A430" s="57" t="s">
        <v>8695</v>
      </c>
      <c r="B430" s="571" t="s">
        <v>8696</v>
      </c>
      <c r="C430" s="57" t="s">
        <v>8645</v>
      </c>
      <c r="D430" s="52"/>
      <c r="E430" s="515" t="s">
        <v>1863</v>
      </c>
      <c r="F430" s="515"/>
      <c r="G430" s="446" t="e">
        <f>VLOOKUP(E430,'Lead Fields'!$B:$M,11,FALSE)</f>
        <v>#N/A</v>
      </c>
      <c r="H430" s="52" t="s">
        <v>8697</v>
      </c>
      <c r="I430" s="446" t="e">
        <f>VLOOKUP(E430,'Lead Fields'!$B:$M,10,FALSE)</f>
        <v>#N/A</v>
      </c>
      <c r="J430" s="446" t="e">
        <f>VLOOKUP(E430,'Lead Fields'!$B:$M,12,FALSE)</f>
        <v>#N/A</v>
      </c>
      <c r="K430" s="512" t="s">
        <v>1385</v>
      </c>
      <c r="L430" s="512" t="s">
        <v>8698</v>
      </c>
      <c r="M430" s="512" t="s">
        <v>8699</v>
      </c>
      <c r="N430" s="446"/>
      <c r="O430" s="446"/>
    </row>
    <row r="431" spans="1:15" ht="15" customHeight="1" x14ac:dyDescent="0.25">
      <c r="A431" s="57" t="s">
        <v>8695</v>
      </c>
      <c r="B431" s="571" t="s">
        <v>8696</v>
      </c>
      <c r="C431" s="57" t="s">
        <v>8645</v>
      </c>
      <c r="D431" s="52"/>
      <c r="E431" s="515" t="s">
        <v>2150</v>
      </c>
      <c r="F431" s="515"/>
      <c r="G431" s="446" t="e">
        <f>VLOOKUP(E431,'Lead Fields'!$B:$M,11,FALSE)</f>
        <v>#N/A</v>
      </c>
      <c r="H431" s="52" t="s">
        <v>8697</v>
      </c>
      <c r="I431" s="446" t="e">
        <f>VLOOKUP(E431,'Lead Fields'!$B:$M,10,FALSE)</f>
        <v>#N/A</v>
      </c>
      <c r="J431" s="446" t="e">
        <f>VLOOKUP(E431,'Lead Fields'!$B:$M,12,FALSE)</f>
        <v>#N/A</v>
      </c>
      <c r="K431" s="512" t="s">
        <v>1385</v>
      </c>
      <c r="L431" s="512" t="s">
        <v>8698</v>
      </c>
      <c r="M431" s="512" t="s">
        <v>8699</v>
      </c>
      <c r="N431" s="446"/>
      <c r="O431" s="446"/>
    </row>
    <row r="432" spans="1:15" ht="15" customHeight="1" x14ac:dyDescent="0.25">
      <c r="A432" s="57" t="s">
        <v>8695</v>
      </c>
      <c r="B432" s="571" t="s">
        <v>8696</v>
      </c>
      <c r="C432" s="57" t="s">
        <v>8645</v>
      </c>
      <c r="D432" s="52"/>
      <c r="E432" s="515" t="s">
        <v>1732</v>
      </c>
      <c r="F432" s="515"/>
      <c r="G432" s="446" t="e">
        <f>VLOOKUP(E432,'Lead Fields'!$B:$M,11,FALSE)</f>
        <v>#N/A</v>
      </c>
      <c r="H432" s="52" t="s">
        <v>8697</v>
      </c>
      <c r="I432" s="446" t="e">
        <f>VLOOKUP(E432,'Lead Fields'!$B:$M,10,FALSE)</f>
        <v>#N/A</v>
      </c>
      <c r="J432" s="446" t="e">
        <f>VLOOKUP(E432,'Lead Fields'!$B:$M,12,FALSE)</f>
        <v>#N/A</v>
      </c>
      <c r="K432" s="512" t="s">
        <v>1385</v>
      </c>
      <c r="L432" s="512" t="s">
        <v>8698</v>
      </c>
      <c r="M432" s="512" t="s">
        <v>8699</v>
      </c>
      <c r="N432" s="446"/>
      <c r="O432" s="446"/>
    </row>
    <row r="433" spans="1:15" ht="15" customHeight="1" x14ac:dyDescent="0.25">
      <c r="A433" s="57" t="s">
        <v>8695</v>
      </c>
      <c r="B433" s="571" t="s">
        <v>8696</v>
      </c>
      <c r="C433" s="57" t="s">
        <v>8645</v>
      </c>
      <c r="D433" s="52"/>
      <c r="E433" s="515" t="s">
        <v>1736</v>
      </c>
      <c r="F433" s="515"/>
      <c r="G433" s="446" t="e">
        <f>VLOOKUP(E433,'Lead Fields'!$B:$M,11,FALSE)</f>
        <v>#N/A</v>
      </c>
      <c r="H433" s="52" t="s">
        <v>8697</v>
      </c>
      <c r="I433" s="446" t="e">
        <f>VLOOKUP(E433,'Lead Fields'!$B:$M,10,FALSE)</f>
        <v>#N/A</v>
      </c>
      <c r="J433" s="446" t="e">
        <f>VLOOKUP(E433,'Lead Fields'!$B:$M,12,FALSE)</f>
        <v>#N/A</v>
      </c>
      <c r="K433" s="512" t="s">
        <v>1385</v>
      </c>
      <c r="L433" s="512" t="s">
        <v>8698</v>
      </c>
      <c r="M433" s="512" t="s">
        <v>8699</v>
      </c>
      <c r="N433" s="446"/>
      <c r="O433" s="446"/>
    </row>
    <row r="434" spans="1:15" ht="15" customHeight="1" x14ac:dyDescent="0.25">
      <c r="A434" s="57" t="s">
        <v>8695</v>
      </c>
      <c r="B434" s="571" t="s">
        <v>8696</v>
      </c>
      <c r="C434" s="57" t="s">
        <v>8645</v>
      </c>
      <c r="D434" s="52"/>
      <c r="E434" s="515" t="s">
        <v>1745</v>
      </c>
      <c r="F434" s="515"/>
      <c r="G434" s="446" t="e">
        <f>VLOOKUP(E434,'Lead Fields'!$B:$M,11,FALSE)</f>
        <v>#N/A</v>
      </c>
      <c r="H434" s="52" t="s">
        <v>8697</v>
      </c>
      <c r="I434" s="446" t="e">
        <f>VLOOKUP(E434,'Lead Fields'!$B:$M,10,FALSE)</f>
        <v>#N/A</v>
      </c>
      <c r="J434" s="446" t="e">
        <f>VLOOKUP(E434,'Lead Fields'!$B:$M,12,FALSE)</f>
        <v>#N/A</v>
      </c>
      <c r="K434" s="512" t="s">
        <v>1385</v>
      </c>
      <c r="L434" s="512" t="s">
        <v>8698</v>
      </c>
      <c r="M434" s="512" t="s">
        <v>8699</v>
      </c>
      <c r="N434" s="446"/>
      <c r="O434" s="446"/>
    </row>
    <row r="435" spans="1:15" ht="15" customHeight="1" x14ac:dyDescent="0.25">
      <c r="A435" s="57" t="s">
        <v>8695</v>
      </c>
      <c r="B435" s="571" t="s">
        <v>8696</v>
      </c>
      <c r="C435" s="57" t="s">
        <v>8645</v>
      </c>
      <c r="D435" s="52"/>
      <c r="E435" s="515" t="s">
        <v>2152</v>
      </c>
      <c r="F435" s="515"/>
      <c r="G435" s="446" t="e">
        <f>VLOOKUP(E435,'Lead Fields'!$B:$M,11,FALSE)</f>
        <v>#N/A</v>
      </c>
      <c r="H435" s="52" t="s">
        <v>8697</v>
      </c>
      <c r="I435" s="446" t="e">
        <f>VLOOKUP(E435,'Lead Fields'!$B:$M,10,FALSE)</f>
        <v>#N/A</v>
      </c>
      <c r="J435" s="446" t="e">
        <f>VLOOKUP(E435,'Lead Fields'!$B:$M,12,FALSE)</f>
        <v>#N/A</v>
      </c>
      <c r="K435" s="512" t="s">
        <v>1385</v>
      </c>
      <c r="L435" s="512" t="s">
        <v>8698</v>
      </c>
      <c r="M435" s="512" t="s">
        <v>8699</v>
      </c>
      <c r="N435" s="446"/>
      <c r="O435" s="446"/>
    </row>
    <row r="436" spans="1:15" ht="15" customHeight="1" x14ac:dyDescent="0.25">
      <c r="A436" s="57" t="s">
        <v>8695</v>
      </c>
      <c r="B436" s="571" t="s">
        <v>8696</v>
      </c>
      <c r="C436" s="57" t="s">
        <v>8645</v>
      </c>
      <c r="D436" s="52"/>
      <c r="E436" s="515" t="s">
        <v>2153</v>
      </c>
      <c r="F436" s="515"/>
      <c r="G436" s="446" t="e">
        <f>VLOOKUP(E436,'Lead Fields'!$B:$M,11,FALSE)</f>
        <v>#N/A</v>
      </c>
      <c r="H436" s="52" t="s">
        <v>8697</v>
      </c>
      <c r="I436" s="446" t="e">
        <f>VLOOKUP(E436,'Lead Fields'!$B:$M,10,FALSE)</f>
        <v>#N/A</v>
      </c>
      <c r="J436" s="446" t="e">
        <f>VLOOKUP(E436,'Lead Fields'!$B:$M,12,FALSE)</f>
        <v>#N/A</v>
      </c>
      <c r="K436" s="512" t="s">
        <v>1385</v>
      </c>
      <c r="L436" s="512" t="s">
        <v>8698</v>
      </c>
      <c r="M436" s="512" t="s">
        <v>8699</v>
      </c>
      <c r="N436" s="446"/>
      <c r="O436" s="446"/>
    </row>
    <row r="437" spans="1:15" ht="15" customHeight="1" x14ac:dyDescent="0.25">
      <c r="A437" s="57" t="s">
        <v>8695</v>
      </c>
      <c r="B437" s="571" t="s">
        <v>8696</v>
      </c>
      <c r="C437" s="57" t="s">
        <v>8645</v>
      </c>
      <c r="D437" s="52"/>
      <c r="E437" s="515" t="s">
        <v>2154</v>
      </c>
      <c r="F437" s="515"/>
      <c r="G437" s="446" t="e">
        <f>VLOOKUP(E437,'Lead Fields'!$B:$M,11,FALSE)</f>
        <v>#N/A</v>
      </c>
      <c r="H437" s="52" t="s">
        <v>8697</v>
      </c>
      <c r="I437" s="446" t="e">
        <f>VLOOKUP(E437,'Lead Fields'!$B:$M,10,FALSE)</f>
        <v>#N/A</v>
      </c>
      <c r="J437" s="446" t="e">
        <f>VLOOKUP(E437,'Lead Fields'!$B:$M,12,FALSE)</f>
        <v>#N/A</v>
      </c>
      <c r="K437" s="512" t="s">
        <v>1385</v>
      </c>
      <c r="L437" s="512" t="s">
        <v>8698</v>
      </c>
      <c r="M437" s="512" t="s">
        <v>8699</v>
      </c>
      <c r="N437" s="446"/>
      <c r="O437" s="446"/>
    </row>
    <row r="438" spans="1:15" ht="15" customHeight="1" x14ac:dyDescent="0.25">
      <c r="A438" s="57" t="s">
        <v>8695</v>
      </c>
      <c r="B438" s="571" t="s">
        <v>8696</v>
      </c>
      <c r="C438" s="57" t="s">
        <v>8645</v>
      </c>
      <c r="D438" s="52"/>
      <c r="E438" s="515" t="s">
        <v>1938</v>
      </c>
      <c r="F438" s="515"/>
      <c r="G438" s="446" t="e">
        <f>VLOOKUP(E438,'Lead Fields'!$B:$M,11,FALSE)</f>
        <v>#N/A</v>
      </c>
      <c r="H438" s="52" t="s">
        <v>8697</v>
      </c>
      <c r="I438" s="446" t="e">
        <f>VLOOKUP(E438,'Lead Fields'!$B:$M,10,FALSE)</f>
        <v>#N/A</v>
      </c>
      <c r="J438" s="446" t="e">
        <f>VLOOKUP(E438,'Lead Fields'!$B:$M,12,FALSE)</f>
        <v>#N/A</v>
      </c>
      <c r="K438" s="512" t="s">
        <v>1385</v>
      </c>
      <c r="L438" s="512" t="s">
        <v>8698</v>
      </c>
      <c r="M438" s="512" t="s">
        <v>8699</v>
      </c>
      <c r="N438" s="446"/>
      <c r="O438" s="446"/>
    </row>
    <row r="439" spans="1:15" ht="15" customHeight="1" x14ac:dyDescent="0.25">
      <c r="A439" s="57" t="s">
        <v>8695</v>
      </c>
      <c r="B439" s="571" t="s">
        <v>8696</v>
      </c>
      <c r="C439" s="57" t="s">
        <v>8645</v>
      </c>
      <c r="D439" s="52"/>
      <c r="E439" s="515" t="s">
        <v>65</v>
      </c>
      <c r="F439" s="515"/>
      <c r="G439" s="446" t="e">
        <f>VLOOKUP(E439,'Lead Fields'!$B:$M,11,FALSE)</f>
        <v>#N/A</v>
      </c>
      <c r="H439" s="52" t="s">
        <v>8697</v>
      </c>
      <c r="I439" s="446" t="e">
        <f>VLOOKUP(E439,'Lead Fields'!$B:$M,10,FALSE)</f>
        <v>#N/A</v>
      </c>
      <c r="J439" s="446" t="e">
        <f>VLOOKUP(E439,'Lead Fields'!$B:$M,12,FALSE)</f>
        <v>#N/A</v>
      </c>
      <c r="K439" s="512" t="s">
        <v>1385</v>
      </c>
      <c r="L439" s="512" t="s">
        <v>8698</v>
      </c>
      <c r="M439" s="512" t="s">
        <v>8699</v>
      </c>
      <c r="N439" s="446"/>
      <c r="O439" s="446"/>
    </row>
    <row r="440" spans="1:15" ht="15" customHeight="1" x14ac:dyDescent="0.25">
      <c r="A440" s="57" t="s">
        <v>8695</v>
      </c>
      <c r="B440" s="571" t="s">
        <v>8696</v>
      </c>
      <c r="C440" s="57" t="s">
        <v>8645</v>
      </c>
      <c r="D440" s="52"/>
      <c r="E440" s="515" t="s">
        <v>8635</v>
      </c>
      <c r="F440" s="515"/>
      <c r="G440" s="446" t="e">
        <f>VLOOKUP(E440,'Lead Fields'!$B:$M,11,FALSE)</f>
        <v>#N/A</v>
      </c>
      <c r="H440" s="52" t="s">
        <v>8697</v>
      </c>
      <c r="I440" s="446" t="e">
        <f>VLOOKUP(E440,'Lead Fields'!$B:$M,10,FALSE)</f>
        <v>#N/A</v>
      </c>
      <c r="J440" s="446" t="e">
        <f>VLOOKUP(E440,'Lead Fields'!$B:$M,12,FALSE)</f>
        <v>#N/A</v>
      </c>
      <c r="K440" s="512" t="s">
        <v>1385</v>
      </c>
      <c r="L440" s="512" t="s">
        <v>8698</v>
      </c>
      <c r="M440" s="512" t="s">
        <v>8699</v>
      </c>
      <c r="N440" s="446"/>
      <c r="O440" s="446"/>
    </row>
    <row r="441" spans="1:15" ht="36" customHeight="1" x14ac:dyDescent="0.25">
      <c r="A441" s="57" t="s">
        <v>8700</v>
      </c>
      <c r="B441" s="572" t="s">
        <v>8701</v>
      </c>
      <c r="C441" s="57" t="s">
        <v>8702</v>
      </c>
      <c r="D441" s="52"/>
      <c r="E441" s="513" t="s">
        <v>1652</v>
      </c>
      <c r="F441" s="513"/>
      <c r="G441" s="446" t="s">
        <v>1479</v>
      </c>
      <c r="H441" s="52" t="s">
        <v>8704</v>
      </c>
      <c r="I441" s="446" t="s">
        <v>8703</v>
      </c>
      <c r="J441" s="446" t="s">
        <v>793</v>
      </c>
      <c r="K441" s="512" t="s">
        <v>1378</v>
      </c>
      <c r="L441" s="512" t="s">
        <v>8705</v>
      </c>
      <c r="M441" s="512" t="s">
        <v>8706</v>
      </c>
      <c r="N441" s="446"/>
      <c r="O441" s="446"/>
    </row>
    <row r="442" spans="1:15" ht="36" customHeight="1" x14ac:dyDescent="0.25">
      <c r="A442" s="57" t="s">
        <v>8700</v>
      </c>
      <c r="B442" s="572" t="s">
        <v>8701</v>
      </c>
      <c r="C442" s="57" t="s">
        <v>8702</v>
      </c>
      <c r="D442" s="52"/>
      <c r="E442" s="513" t="s">
        <v>2161</v>
      </c>
      <c r="F442" s="513"/>
      <c r="G442" s="446" t="s">
        <v>1479</v>
      </c>
      <c r="H442" s="52" t="s">
        <v>8704</v>
      </c>
      <c r="I442" s="446" t="s">
        <v>8703</v>
      </c>
      <c r="J442" s="446" t="s">
        <v>793</v>
      </c>
      <c r="K442" s="512" t="s">
        <v>1378</v>
      </c>
      <c r="L442" s="512" t="s">
        <v>8705</v>
      </c>
      <c r="M442" s="512" t="s">
        <v>8706</v>
      </c>
      <c r="N442" s="446"/>
      <c r="O442" s="446"/>
    </row>
    <row r="443" spans="1:15" ht="36" customHeight="1" x14ac:dyDescent="0.25">
      <c r="A443" s="57" t="s">
        <v>8700</v>
      </c>
      <c r="B443" s="572" t="s">
        <v>8701</v>
      </c>
      <c r="C443" s="57" t="s">
        <v>8702</v>
      </c>
      <c r="D443" s="52"/>
      <c r="E443" s="513" t="s">
        <v>2162</v>
      </c>
      <c r="F443" s="513"/>
      <c r="G443" s="446" t="s">
        <v>1479</v>
      </c>
      <c r="H443" s="52" t="s">
        <v>8704</v>
      </c>
      <c r="I443" s="446" t="s">
        <v>8703</v>
      </c>
      <c r="J443" s="446" t="s">
        <v>793</v>
      </c>
      <c r="K443" s="512" t="s">
        <v>1378</v>
      </c>
      <c r="L443" s="512" t="s">
        <v>8705</v>
      </c>
      <c r="M443" s="512" t="s">
        <v>8706</v>
      </c>
      <c r="N443" s="446"/>
      <c r="O443" s="446"/>
    </row>
    <row r="444" spans="1:15" ht="36" customHeight="1" x14ac:dyDescent="0.25">
      <c r="A444" s="57" t="s">
        <v>8700</v>
      </c>
      <c r="B444" s="572" t="s">
        <v>8701</v>
      </c>
      <c r="C444" s="57" t="s">
        <v>8702</v>
      </c>
      <c r="D444" s="52"/>
      <c r="E444" s="513" t="s">
        <v>2152</v>
      </c>
      <c r="F444" s="513"/>
      <c r="G444" s="446" t="s">
        <v>1479</v>
      </c>
      <c r="H444" s="52" t="s">
        <v>8704</v>
      </c>
      <c r="I444" s="446" t="s">
        <v>8703</v>
      </c>
      <c r="J444" s="446" t="s">
        <v>793</v>
      </c>
      <c r="K444" s="512" t="s">
        <v>1378</v>
      </c>
      <c r="L444" s="512" t="s">
        <v>8705</v>
      </c>
      <c r="M444" s="512" t="s">
        <v>8706</v>
      </c>
      <c r="N444" s="446"/>
      <c r="O444" s="446"/>
    </row>
    <row r="445" spans="1:15" ht="36" customHeight="1" x14ac:dyDescent="0.25">
      <c r="A445" s="57" t="s">
        <v>8700</v>
      </c>
      <c r="B445" s="572" t="s">
        <v>8701</v>
      </c>
      <c r="C445" s="57" t="s">
        <v>8702</v>
      </c>
      <c r="D445" s="52"/>
      <c r="E445" s="513" t="s">
        <v>1791</v>
      </c>
      <c r="F445" s="513"/>
      <c r="G445" s="446" t="s">
        <v>1479</v>
      </c>
      <c r="H445" s="52" t="s">
        <v>8704</v>
      </c>
      <c r="I445" s="446" t="s">
        <v>8703</v>
      </c>
      <c r="J445" s="446" t="s">
        <v>793</v>
      </c>
      <c r="K445" s="512" t="s">
        <v>1378</v>
      </c>
      <c r="L445" s="512" t="s">
        <v>8705</v>
      </c>
      <c r="M445" s="512" t="s">
        <v>8706</v>
      </c>
      <c r="N445" s="446"/>
      <c r="O445" s="446"/>
    </row>
    <row r="446" spans="1:15" ht="36" customHeight="1" x14ac:dyDescent="0.25">
      <c r="A446" s="57" t="s">
        <v>8700</v>
      </c>
      <c r="B446" s="572" t="s">
        <v>8701</v>
      </c>
      <c r="C446" s="57" t="s">
        <v>8702</v>
      </c>
      <c r="D446" s="52"/>
      <c r="E446" s="513" t="s">
        <v>1665</v>
      </c>
      <c r="F446" s="513"/>
      <c r="G446" s="446" t="s">
        <v>1479</v>
      </c>
      <c r="H446" s="52" t="s">
        <v>8704</v>
      </c>
      <c r="I446" s="446" t="s">
        <v>8703</v>
      </c>
      <c r="J446" s="446" t="s">
        <v>793</v>
      </c>
      <c r="K446" s="512" t="s">
        <v>1378</v>
      </c>
      <c r="L446" s="512" t="s">
        <v>8705</v>
      </c>
      <c r="M446" s="512" t="s">
        <v>8706</v>
      </c>
      <c r="N446" s="446"/>
      <c r="O446" s="446"/>
    </row>
    <row r="447" spans="1:15" ht="36" customHeight="1" x14ac:dyDescent="0.25">
      <c r="A447" s="57" t="s">
        <v>8700</v>
      </c>
      <c r="B447" s="572" t="s">
        <v>8701</v>
      </c>
      <c r="C447" s="57" t="s">
        <v>8702</v>
      </c>
      <c r="D447" s="52"/>
      <c r="E447" s="513" t="s">
        <v>1672</v>
      </c>
      <c r="F447" s="513"/>
      <c r="G447" s="446" t="s">
        <v>1479</v>
      </c>
      <c r="H447" s="52" t="s">
        <v>8704</v>
      </c>
      <c r="I447" s="446" t="s">
        <v>8703</v>
      </c>
      <c r="J447" s="446" t="s">
        <v>793</v>
      </c>
      <c r="K447" s="512" t="s">
        <v>1378</v>
      </c>
      <c r="L447" s="512" t="s">
        <v>8705</v>
      </c>
      <c r="M447" s="512" t="s">
        <v>8706</v>
      </c>
      <c r="N447" s="446"/>
      <c r="O447" s="446"/>
    </row>
    <row r="448" spans="1:15" ht="36" customHeight="1" x14ac:dyDescent="0.25">
      <c r="A448" s="57" t="s">
        <v>8700</v>
      </c>
      <c r="B448" s="572" t="s">
        <v>8701</v>
      </c>
      <c r="C448" s="57" t="s">
        <v>8702</v>
      </c>
      <c r="D448" s="52"/>
      <c r="E448" s="513" t="s">
        <v>1464</v>
      </c>
      <c r="F448" s="513"/>
      <c r="G448" s="446" t="s">
        <v>1479</v>
      </c>
      <c r="H448" s="52" t="s">
        <v>8704</v>
      </c>
      <c r="I448" s="446" t="s">
        <v>8703</v>
      </c>
      <c r="J448" s="446" t="s">
        <v>793</v>
      </c>
      <c r="K448" s="512" t="s">
        <v>1378</v>
      </c>
      <c r="L448" s="512" t="s">
        <v>8705</v>
      </c>
      <c r="M448" s="512" t="s">
        <v>8706</v>
      </c>
      <c r="N448" s="446"/>
      <c r="O448" s="446"/>
    </row>
    <row r="449" spans="1:15" ht="36" customHeight="1" x14ac:dyDescent="0.25">
      <c r="A449" s="57" t="s">
        <v>8700</v>
      </c>
      <c r="B449" s="572" t="s">
        <v>8701</v>
      </c>
      <c r="C449" s="57" t="s">
        <v>8702</v>
      </c>
      <c r="D449" s="52"/>
      <c r="E449" s="513" t="s">
        <v>1848</v>
      </c>
      <c r="F449" s="513"/>
      <c r="G449" s="446" t="s">
        <v>1479</v>
      </c>
      <c r="H449" s="52" t="s">
        <v>8704</v>
      </c>
      <c r="I449" s="446" t="s">
        <v>8703</v>
      </c>
      <c r="J449" s="446" t="s">
        <v>793</v>
      </c>
      <c r="K449" s="512" t="s">
        <v>1378</v>
      </c>
      <c r="L449" s="512" t="s">
        <v>8705</v>
      </c>
      <c r="M449" s="512" t="s">
        <v>8706</v>
      </c>
      <c r="N449" s="446"/>
      <c r="O449" s="446"/>
    </row>
    <row r="450" spans="1:15" ht="36" customHeight="1" x14ac:dyDescent="0.25">
      <c r="A450" s="57" t="s">
        <v>8700</v>
      </c>
      <c r="B450" s="572" t="s">
        <v>8701</v>
      </c>
      <c r="C450" s="57" t="s">
        <v>8702</v>
      </c>
      <c r="D450" s="52"/>
      <c r="E450" s="513" t="s">
        <v>122</v>
      </c>
      <c r="F450" s="513"/>
      <c r="G450" s="446" t="s">
        <v>1479</v>
      </c>
      <c r="H450" s="52" t="s">
        <v>8704</v>
      </c>
      <c r="I450" s="446" t="s">
        <v>8703</v>
      </c>
      <c r="J450" s="446" t="s">
        <v>793</v>
      </c>
      <c r="K450" s="512" t="s">
        <v>1378</v>
      </c>
      <c r="L450" s="512" t="s">
        <v>8705</v>
      </c>
      <c r="M450" s="512" t="s">
        <v>8706</v>
      </c>
      <c r="N450" s="446"/>
      <c r="O450" s="446"/>
    </row>
    <row r="451" spans="1:15" ht="36" customHeight="1" x14ac:dyDescent="0.25">
      <c r="A451" s="57" t="s">
        <v>8700</v>
      </c>
      <c r="B451" s="572" t="s">
        <v>8701</v>
      </c>
      <c r="C451" s="57" t="s">
        <v>8702</v>
      </c>
      <c r="D451" s="52"/>
      <c r="E451" s="513" t="s">
        <v>1917</v>
      </c>
      <c r="F451" s="513"/>
      <c r="G451" s="446" t="s">
        <v>1479</v>
      </c>
      <c r="H451" s="52" t="s">
        <v>8704</v>
      </c>
      <c r="I451" s="446" t="s">
        <v>8703</v>
      </c>
      <c r="J451" s="446" t="s">
        <v>793</v>
      </c>
      <c r="K451" s="512" t="s">
        <v>1378</v>
      </c>
      <c r="L451" s="512" t="s">
        <v>8705</v>
      </c>
      <c r="M451" s="512" t="s">
        <v>8706</v>
      </c>
      <c r="N451" s="446"/>
      <c r="O451" s="446"/>
    </row>
    <row r="452" spans="1:15" ht="36" customHeight="1" x14ac:dyDescent="0.25">
      <c r="A452" s="57" t="s">
        <v>8700</v>
      </c>
      <c r="B452" s="572" t="s">
        <v>8701</v>
      </c>
      <c r="C452" s="57" t="s">
        <v>8702</v>
      </c>
      <c r="D452" s="52"/>
      <c r="E452" s="513" t="s">
        <v>2185</v>
      </c>
      <c r="F452" s="513"/>
      <c r="G452" s="446" t="s">
        <v>1479</v>
      </c>
      <c r="H452" s="52" t="s">
        <v>8704</v>
      </c>
      <c r="I452" s="446" t="s">
        <v>8703</v>
      </c>
      <c r="J452" s="446" t="s">
        <v>793</v>
      </c>
      <c r="K452" s="512" t="s">
        <v>1378</v>
      </c>
      <c r="L452" s="512" t="s">
        <v>8705</v>
      </c>
      <c r="M452" s="512" t="s">
        <v>8706</v>
      </c>
      <c r="N452" s="446"/>
      <c r="O452" s="446"/>
    </row>
    <row r="453" spans="1:15" ht="36" customHeight="1" x14ac:dyDescent="0.25">
      <c r="A453" s="57" t="s">
        <v>8700</v>
      </c>
      <c r="B453" s="572" t="s">
        <v>8701</v>
      </c>
      <c r="C453" s="57" t="s">
        <v>8702</v>
      </c>
      <c r="D453" s="52"/>
      <c r="E453" s="513" t="s">
        <v>2187</v>
      </c>
      <c r="F453" s="513"/>
      <c r="G453" s="446" t="s">
        <v>1479</v>
      </c>
      <c r="H453" s="52" t="s">
        <v>8704</v>
      </c>
      <c r="I453" s="446" t="s">
        <v>8703</v>
      </c>
      <c r="J453" s="446" t="s">
        <v>793</v>
      </c>
      <c r="K453" s="512" t="s">
        <v>1378</v>
      </c>
      <c r="L453" s="512" t="s">
        <v>8705</v>
      </c>
      <c r="M453" s="512" t="s">
        <v>8706</v>
      </c>
      <c r="N453" s="446"/>
      <c r="O453" s="446"/>
    </row>
    <row r="454" spans="1:15" ht="36" customHeight="1" x14ac:dyDescent="0.25">
      <c r="A454" s="57" t="s">
        <v>8700</v>
      </c>
      <c r="B454" s="572" t="s">
        <v>8701</v>
      </c>
      <c r="C454" s="57" t="s">
        <v>8702</v>
      </c>
      <c r="D454" s="52"/>
      <c r="E454" s="513" t="s">
        <v>2190</v>
      </c>
      <c r="F454" s="513"/>
      <c r="G454" s="446" t="s">
        <v>1479</v>
      </c>
      <c r="H454" s="52" t="s">
        <v>8704</v>
      </c>
      <c r="I454" s="446" t="s">
        <v>8703</v>
      </c>
      <c r="J454" s="446" t="s">
        <v>793</v>
      </c>
      <c r="K454" s="512" t="s">
        <v>1378</v>
      </c>
      <c r="L454" s="512" t="s">
        <v>8705</v>
      </c>
      <c r="M454" s="512" t="s">
        <v>8706</v>
      </c>
      <c r="N454" s="446"/>
      <c r="O454" s="446"/>
    </row>
    <row r="455" spans="1:15" ht="36" customHeight="1" x14ac:dyDescent="0.25">
      <c r="A455" s="57" t="s">
        <v>8700</v>
      </c>
      <c r="B455" s="572" t="s">
        <v>8701</v>
      </c>
      <c r="C455" s="57" t="s">
        <v>8702</v>
      </c>
      <c r="D455" s="52"/>
      <c r="E455" s="513" t="s">
        <v>2193</v>
      </c>
      <c r="F455" s="513"/>
      <c r="G455" s="446" t="s">
        <v>1479</v>
      </c>
      <c r="H455" s="52" t="s">
        <v>8704</v>
      </c>
      <c r="I455" s="446" t="s">
        <v>8703</v>
      </c>
      <c r="J455" s="446" t="s">
        <v>793</v>
      </c>
      <c r="K455" s="512" t="s">
        <v>1378</v>
      </c>
      <c r="L455" s="512" t="s">
        <v>8705</v>
      </c>
      <c r="M455" s="512" t="s">
        <v>8706</v>
      </c>
      <c r="N455" s="446"/>
      <c r="O455" s="446"/>
    </row>
    <row r="456" spans="1:15" ht="36" customHeight="1" x14ac:dyDescent="0.25">
      <c r="A456" s="57" t="s">
        <v>8700</v>
      </c>
      <c r="B456" s="572" t="s">
        <v>8701</v>
      </c>
      <c r="C456" s="57" t="s">
        <v>8702</v>
      </c>
      <c r="D456" s="52"/>
      <c r="E456" s="513" t="s">
        <v>2196</v>
      </c>
      <c r="F456" s="513"/>
      <c r="G456" s="446" t="s">
        <v>1479</v>
      </c>
      <c r="H456" s="52" t="s">
        <v>8704</v>
      </c>
      <c r="I456" s="446" t="s">
        <v>8703</v>
      </c>
      <c r="J456" s="446" t="s">
        <v>793</v>
      </c>
      <c r="K456" s="512" t="s">
        <v>1378</v>
      </c>
      <c r="L456" s="512" t="s">
        <v>8705</v>
      </c>
      <c r="M456" s="512" t="s">
        <v>8706</v>
      </c>
      <c r="N456" s="446"/>
      <c r="O456" s="446"/>
    </row>
    <row r="457" spans="1:15" ht="36" customHeight="1" x14ac:dyDescent="0.25">
      <c r="A457" s="57" t="s">
        <v>8700</v>
      </c>
      <c r="B457" s="572" t="s">
        <v>8701</v>
      </c>
      <c r="C457" s="57" t="s">
        <v>8702</v>
      </c>
      <c r="D457" s="52"/>
      <c r="E457" s="513" t="s">
        <v>2198</v>
      </c>
      <c r="F457" s="513"/>
      <c r="G457" s="446" t="s">
        <v>1479</v>
      </c>
      <c r="H457" s="52" t="s">
        <v>8704</v>
      </c>
      <c r="I457" s="446" t="s">
        <v>8703</v>
      </c>
      <c r="J457" s="446" t="s">
        <v>793</v>
      </c>
      <c r="K457" s="512" t="s">
        <v>1378</v>
      </c>
      <c r="L457" s="512" t="s">
        <v>8705</v>
      </c>
      <c r="M457" s="512" t="s">
        <v>8706</v>
      </c>
      <c r="N457" s="446"/>
      <c r="O457" s="446"/>
    </row>
    <row r="458" spans="1:15" ht="36" customHeight="1" x14ac:dyDescent="0.25">
      <c r="A458" s="57" t="s">
        <v>8700</v>
      </c>
      <c r="B458" s="572" t="s">
        <v>8701</v>
      </c>
      <c r="C458" s="57" t="s">
        <v>8702</v>
      </c>
      <c r="D458" s="52"/>
      <c r="E458" s="513" t="s">
        <v>2200</v>
      </c>
      <c r="F458" s="513"/>
      <c r="G458" s="446" t="s">
        <v>1479</v>
      </c>
      <c r="H458" s="52" t="s">
        <v>8704</v>
      </c>
      <c r="I458" s="446" t="s">
        <v>8703</v>
      </c>
      <c r="J458" s="446" t="s">
        <v>793</v>
      </c>
      <c r="K458" s="512" t="s">
        <v>1378</v>
      </c>
      <c r="L458" s="512" t="s">
        <v>8705</v>
      </c>
      <c r="M458" s="512" t="s">
        <v>8706</v>
      </c>
      <c r="N458" s="446"/>
      <c r="O458" s="446"/>
    </row>
    <row r="459" spans="1:15" ht="36" customHeight="1" x14ac:dyDescent="0.25">
      <c r="A459" s="57" t="s">
        <v>8700</v>
      </c>
      <c r="B459" s="572" t="s">
        <v>8701</v>
      </c>
      <c r="C459" s="57" t="s">
        <v>8702</v>
      </c>
      <c r="D459" s="52"/>
      <c r="E459" s="513" t="s">
        <v>2202</v>
      </c>
      <c r="F459" s="513"/>
      <c r="G459" s="446" t="s">
        <v>1479</v>
      </c>
      <c r="H459" s="52" t="s">
        <v>8704</v>
      </c>
      <c r="I459" s="446" t="s">
        <v>8703</v>
      </c>
      <c r="J459" s="446" t="s">
        <v>793</v>
      </c>
      <c r="K459" s="512" t="s">
        <v>1378</v>
      </c>
      <c r="L459" s="512" t="s">
        <v>8705</v>
      </c>
      <c r="M459" s="512" t="s">
        <v>8706</v>
      </c>
      <c r="N459" s="446"/>
      <c r="O459" s="446"/>
    </row>
    <row r="460" spans="1:15" ht="36" customHeight="1" x14ac:dyDescent="0.25">
      <c r="A460" s="57" t="s">
        <v>8700</v>
      </c>
      <c r="B460" s="572" t="s">
        <v>8701</v>
      </c>
      <c r="C460" s="57" t="s">
        <v>8702</v>
      </c>
      <c r="D460" s="52"/>
      <c r="E460" s="513" t="s">
        <v>2204</v>
      </c>
      <c r="F460" s="513"/>
      <c r="G460" s="446" t="s">
        <v>1479</v>
      </c>
      <c r="H460" s="52" t="s">
        <v>8704</v>
      </c>
      <c r="I460" s="446" t="s">
        <v>8703</v>
      </c>
      <c r="J460" s="446" t="s">
        <v>793</v>
      </c>
      <c r="K460" s="512" t="s">
        <v>1378</v>
      </c>
      <c r="L460" s="512" t="s">
        <v>8705</v>
      </c>
      <c r="M460" s="512" t="s">
        <v>8706</v>
      </c>
      <c r="N460" s="446"/>
      <c r="O460" s="446"/>
    </row>
    <row r="461" spans="1:15" ht="36" customHeight="1" x14ac:dyDescent="0.25">
      <c r="A461" s="57" t="s">
        <v>8700</v>
      </c>
      <c r="B461" s="572" t="s">
        <v>8701</v>
      </c>
      <c r="C461" s="57" t="s">
        <v>8702</v>
      </c>
      <c r="D461" s="52"/>
      <c r="E461" s="513" t="s">
        <v>2206</v>
      </c>
      <c r="F461" s="513"/>
      <c r="G461" s="446" t="s">
        <v>1479</v>
      </c>
      <c r="H461" s="52" t="s">
        <v>8704</v>
      </c>
      <c r="I461" s="446" t="s">
        <v>8703</v>
      </c>
      <c r="J461" s="446" t="s">
        <v>793</v>
      </c>
      <c r="K461" s="512" t="s">
        <v>1378</v>
      </c>
      <c r="L461" s="512" t="s">
        <v>8705</v>
      </c>
      <c r="M461" s="512" t="s">
        <v>8706</v>
      </c>
      <c r="N461" s="446"/>
      <c r="O461" s="446"/>
    </row>
    <row r="462" spans="1:15" ht="36" customHeight="1" x14ac:dyDescent="0.25">
      <c r="A462" s="57" t="s">
        <v>8700</v>
      </c>
      <c r="B462" s="572" t="s">
        <v>8701</v>
      </c>
      <c r="C462" s="57" t="s">
        <v>8702</v>
      </c>
      <c r="D462" s="52"/>
      <c r="E462" s="513" t="s">
        <v>2208</v>
      </c>
      <c r="F462" s="513"/>
      <c r="G462" s="446" t="s">
        <v>1479</v>
      </c>
      <c r="H462" s="52" t="s">
        <v>8704</v>
      </c>
      <c r="I462" s="446" t="s">
        <v>8703</v>
      </c>
      <c r="J462" s="446" t="s">
        <v>793</v>
      </c>
      <c r="K462" s="512" t="s">
        <v>1378</v>
      </c>
      <c r="L462" s="512" t="s">
        <v>8705</v>
      </c>
      <c r="M462" s="512" t="s">
        <v>8706</v>
      </c>
      <c r="N462" s="446"/>
      <c r="O462" s="446"/>
    </row>
    <row r="463" spans="1:15" ht="36" customHeight="1" x14ac:dyDescent="0.25">
      <c r="A463" s="57" t="s">
        <v>8700</v>
      </c>
      <c r="B463" s="572" t="s">
        <v>8701</v>
      </c>
      <c r="C463" s="57" t="s">
        <v>8702</v>
      </c>
      <c r="D463" s="52"/>
      <c r="E463" s="513" t="s">
        <v>2210</v>
      </c>
      <c r="F463" s="513"/>
      <c r="G463" s="446" t="s">
        <v>1479</v>
      </c>
      <c r="H463" s="52" t="s">
        <v>8704</v>
      </c>
      <c r="I463" s="446" t="s">
        <v>8703</v>
      </c>
      <c r="J463" s="446" t="s">
        <v>793</v>
      </c>
      <c r="K463" s="512" t="s">
        <v>1378</v>
      </c>
      <c r="L463" s="512" t="s">
        <v>8705</v>
      </c>
      <c r="M463" s="512" t="s">
        <v>8706</v>
      </c>
      <c r="N463" s="446"/>
      <c r="O463" s="446"/>
    </row>
    <row r="464" spans="1:15" ht="36" customHeight="1" x14ac:dyDescent="0.25">
      <c r="A464" s="57" t="s">
        <v>8700</v>
      </c>
      <c r="B464" s="572" t="s">
        <v>8701</v>
      </c>
      <c r="C464" s="57" t="s">
        <v>8702</v>
      </c>
      <c r="D464" s="52"/>
      <c r="E464" s="513" t="s">
        <v>2212</v>
      </c>
      <c r="F464" s="513"/>
      <c r="G464" s="446" t="s">
        <v>1479</v>
      </c>
      <c r="H464" s="52" t="s">
        <v>8704</v>
      </c>
      <c r="I464" s="446" t="s">
        <v>8703</v>
      </c>
      <c r="J464" s="446" t="s">
        <v>793</v>
      </c>
      <c r="K464" s="512" t="s">
        <v>1378</v>
      </c>
      <c r="L464" s="512" t="s">
        <v>8705</v>
      </c>
      <c r="M464" s="512" t="s">
        <v>8706</v>
      </c>
      <c r="N464" s="446"/>
      <c r="O464" s="446"/>
    </row>
    <row r="465" spans="1:15" ht="36" customHeight="1" x14ac:dyDescent="0.25">
      <c r="A465" s="57" t="s">
        <v>8700</v>
      </c>
      <c r="B465" s="572" t="s">
        <v>8701</v>
      </c>
      <c r="C465" s="57" t="s">
        <v>8702</v>
      </c>
      <c r="D465" s="52"/>
      <c r="E465" s="513" t="s">
        <v>2214</v>
      </c>
      <c r="F465" s="513"/>
      <c r="G465" s="446" t="s">
        <v>1479</v>
      </c>
      <c r="H465" s="52" t="s">
        <v>8704</v>
      </c>
      <c r="I465" s="446" t="s">
        <v>8703</v>
      </c>
      <c r="J465" s="446" t="s">
        <v>793</v>
      </c>
      <c r="K465" s="512" t="s">
        <v>1378</v>
      </c>
      <c r="L465" s="512" t="s">
        <v>8705</v>
      </c>
      <c r="M465" s="512" t="s">
        <v>8706</v>
      </c>
      <c r="N465" s="446"/>
      <c r="O465" s="446"/>
    </row>
    <row r="466" spans="1:15" ht="36" customHeight="1" x14ac:dyDescent="0.25">
      <c r="A466" s="57" t="s">
        <v>8700</v>
      </c>
      <c r="B466" s="572" t="s">
        <v>8701</v>
      </c>
      <c r="C466" s="57" t="s">
        <v>8702</v>
      </c>
      <c r="D466" s="52"/>
      <c r="E466" s="513" t="s">
        <v>2216</v>
      </c>
      <c r="F466" s="513"/>
      <c r="G466" s="446" t="s">
        <v>1479</v>
      </c>
      <c r="H466" s="52" t="s">
        <v>8704</v>
      </c>
      <c r="I466" s="446" t="s">
        <v>8703</v>
      </c>
      <c r="J466" s="446" t="s">
        <v>793</v>
      </c>
      <c r="K466" s="512" t="s">
        <v>1378</v>
      </c>
      <c r="L466" s="512" t="s">
        <v>8705</v>
      </c>
      <c r="M466" s="512" t="s">
        <v>8706</v>
      </c>
      <c r="N466" s="446"/>
      <c r="O466" s="446"/>
    </row>
    <row r="467" spans="1:15" ht="36" customHeight="1" x14ac:dyDescent="0.25">
      <c r="A467" s="57" t="s">
        <v>8700</v>
      </c>
      <c r="B467" s="572" t="s">
        <v>8701</v>
      </c>
      <c r="C467" s="57" t="s">
        <v>8702</v>
      </c>
      <c r="D467" s="52"/>
      <c r="E467" s="513" t="s">
        <v>2218</v>
      </c>
      <c r="F467" s="513"/>
      <c r="G467" s="446" t="s">
        <v>1479</v>
      </c>
      <c r="H467" s="52" t="s">
        <v>8704</v>
      </c>
      <c r="I467" s="446" t="s">
        <v>8703</v>
      </c>
      <c r="J467" s="446" t="s">
        <v>793</v>
      </c>
      <c r="K467" s="512" t="s">
        <v>1378</v>
      </c>
      <c r="L467" s="512" t="s">
        <v>8705</v>
      </c>
      <c r="M467" s="512" t="s">
        <v>8706</v>
      </c>
      <c r="N467" s="446"/>
      <c r="O467" s="446"/>
    </row>
    <row r="468" spans="1:15" ht="36" customHeight="1" x14ac:dyDescent="0.25">
      <c r="A468" s="57" t="s">
        <v>8700</v>
      </c>
      <c r="B468" s="572" t="s">
        <v>8701</v>
      </c>
      <c r="C468" s="57" t="s">
        <v>8702</v>
      </c>
      <c r="D468" s="52"/>
      <c r="E468" s="513" t="s">
        <v>2220</v>
      </c>
      <c r="F468" s="513"/>
      <c r="G468" s="446" t="s">
        <v>1479</v>
      </c>
      <c r="H468" s="52" t="s">
        <v>8704</v>
      </c>
      <c r="I468" s="446" t="s">
        <v>8703</v>
      </c>
      <c r="J468" s="446" t="s">
        <v>793</v>
      </c>
      <c r="K468" s="512" t="s">
        <v>1378</v>
      </c>
      <c r="L468" s="512" t="s">
        <v>8705</v>
      </c>
      <c r="M468" s="512" t="s">
        <v>8706</v>
      </c>
      <c r="N468" s="446"/>
      <c r="O468" s="446"/>
    </row>
    <row r="469" spans="1:15" ht="36" customHeight="1" x14ac:dyDescent="0.25">
      <c r="A469" s="57" t="s">
        <v>8700</v>
      </c>
      <c r="B469" s="572" t="s">
        <v>8701</v>
      </c>
      <c r="C469" s="57" t="s">
        <v>8702</v>
      </c>
      <c r="D469" s="52"/>
      <c r="E469" s="513" t="s">
        <v>2222</v>
      </c>
      <c r="F469" s="513"/>
      <c r="G469" s="446" t="s">
        <v>1479</v>
      </c>
      <c r="H469" s="52" t="s">
        <v>8704</v>
      </c>
      <c r="I469" s="446" t="s">
        <v>8703</v>
      </c>
      <c r="J469" s="446" t="s">
        <v>793</v>
      </c>
      <c r="K469" s="512" t="s">
        <v>1378</v>
      </c>
      <c r="L469" s="512" t="s">
        <v>8705</v>
      </c>
      <c r="M469" s="512" t="s">
        <v>8706</v>
      </c>
      <c r="N469" s="446"/>
      <c r="O469" s="446"/>
    </row>
    <row r="470" spans="1:15" ht="36" customHeight="1" x14ac:dyDescent="0.25">
      <c r="A470" s="57" t="s">
        <v>8700</v>
      </c>
      <c r="B470" s="572" t="s">
        <v>8701</v>
      </c>
      <c r="C470" s="57" t="s">
        <v>8702</v>
      </c>
      <c r="D470" s="52"/>
      <c r="E470" s="513" t="s">
        <v>2224</v>
      </c>
      <c r="F470" s="513"/>
      <c r="G470" s="446" t="s">
        <v>1479</v>
      </c>
      <c r="H470" s="52" t="s">
        <v>8704</v>
      </c>
      <c r="I470" s="446" t="s">
        <v>8703</v>
      </c>
      <c r="J470" s="446" t="s">
        <v>793</v>
      </c>
      <c r="K470" s="512" t="s">
        <v>1378</v>
      </c>
      <c r="L470" s="512" t="s">
        <v>8705</v>
      </c>
      <c r="M470" s="512" t="s">
        <v>8706</v>
      </c>
      <c r="N470" s="446"/>
      <c r="O470" s="446"/>
    </row>
    <row r="471" spans="1:15" ht="36" customHeight="1" x14ac:dyDescent="0.25">
      <c r="A471" s="57" t="s">
        <v>8700</v>
      </c>
      <c r="B471" s="572" t="s">
        <v>8701</v>
      </c>
      <c r="C471" s="57" t="s">
        <v>8702</v>
      </c>
      <c r="D471" s="52"/>
      <c r="E471" s="513" t="s">
        <v>2226</v>
      </c>
      <c r="F471" s="513"/>
      <c r="G471" s="446" t="s">
        <v>1479</v>
      </c>
      <c r="H471" s="52" t="s">
        <v>8704</v>
      </c>
      <c r="I471" s="446" t="s">
        <v>8703</v>
      </c>
      <c r="J471" s="446" t="s">
        <v>793</v>
      </c>
      <c r="K471" s="512" t="s">
        <v>1378</v>
      </c>
      <c r="L471" s="512" t="s">
        <v>8705</v>
      </c>
      <c r="M471" s="512" t="s">
        <v>8706</v>
      </c>
      <c r="N471" s="446"/>
      <c r="O471" s="446"/>
    </row>
    <row r="472" spans="1:15" ht="36" customHeight="1" x14ac:dyDescent="0.25">
      <c r="A472" s="57" t="s">
        <v>8700</v>
      </c>
      <c r="B472" s="572" t="s">
        <v>8701</v>
      </c>
      <c r="C472" s="57" t="s">
        <v>8702</v>
      </c>
      <c r="D472" s="52"/>
      <c r="E472" s="513" t="s">
        <v>2228</v>
      </c>
      <c r="F472" s="513"/>
      <c r="G472" s="446" t="s">
        <v>1479</v>
      </c>
      <c r="H472" s="52" t="s">
        <v>8704</v>
      </c>
      <c r="I472" s="446" t="s">
        <v>8703</v>
      </c>
      <c r="J472" s="446" t="s">
        <v>793</v>
      </c>
      <c r="K472" s="512" t="s">
        <v>1378</v>
      </c>
      <c r="L472" s="512" t="s">
        <v>8705</v>
      </c>
      <c r="M472" s="512" t="s">
        <v>8706</v>
      </c>
      <c r="N472" s="446"/>
      <c r="O472" s="446"/>
    </row>
    <row r="473" spans="1:15" ht="36" customHeight="1" x14ac:dyDescent="0.25">
      <c r="A473" s="57" t="s">
        <v>8700</v>
      </c>
      <c r="B473" s="572" t="s">
        <v>8701</v>
      </c>
      <c r="C473" s="57" t="s">
        <v>8702</v>
      </c>
      <c r="D473" s="52"/>
      <c r="E473" s="513" t="s">
        <v>2230</v>
      </c>
      <c r="F473" s="513"/>
      <c r="G473" s="446" t="s">
        <v>1479</v>
      </c>
      <c r="H473" s="52" t="s">
        <v>8704</v>
      </c>
      <c r="I473" s="446" t="s">
        <v>8703</v>
      </c>
      <c r="J473" s="446" t="s">
        <v>793</v>
      </c>
      <c r="K473" s="512" t="s">
        <v>1378</v>
      </c>
      <c r="L473" s="512" t="s">
        <v>8705</v>
      </c>
      <c r="M473" s="512" t="s">
        <v>8706</v>
      </c>
      <c r="N473" s="446"/>
      <c r="O473" s="446"/>
    </row>
    <row r="474" spans="1:15" ht="36" customHeight="1" x14ac:dyDescent="0.25">
      <c r="A474" s="57" t="s">
        <v>8700</v>
      </c>
      <c r="B474" s="572" t="s">
        <v>8701</v>
      </c>
      <c r="C474" s="57" t="s">
        <v>8702</v>
      </c>
      <c r="D474" s="52"/>
      <c r="E474" s="513" t="s">
        <v>2232</v>
      </c>
      <c r="F474" s="513"/>
      <c r="G474" s="446" t="s">
        <v>1479</v>
      </c>
      <c r="H474" s="52" t="s">
        <v>8704</v>
      </c>
      <c r="I474" s="446" t="s">
        <v>8703</v>
      </c>
      <c r="J474" s="446" t="s">
        <v>793</v>
      </c>
      <c r="K474" s="512" t="s">
        <v>1378</v>
      </c>
      <c r="L474" s="512" t="s">
        <v>8705</v>
      </c>
      <c r="M474" s="512" t="s">
        <v>8706</v>
      </c>
      <c r="N474" s="446"/>
      <c r="O474" s="446"/>
    </row>
    <row r="475" spans="1:15" ht="36" customHeight="1" x14ac:dyDescent="0.25">
      <c r="A475" s="57" t="s">
        <v>8700</v>
      </c>
      <c r="B475" s="572" t="s">
        <v>8701</v>
      </c>
      <c r="C475" s="57" t="s">
        <v>8702</v>
      </c>
      <c r="D475" s="52"/>
      <c r="E475" s="513" t="s">
        <v>1361</v>
      </c>
      <c r="F475" s="513"/>
      <c r="G475" s="446" t="s">
        <v>1479</v>
      </c>
      <c r="H475" s="52" t="s">
        <v>8704</v>
      </c>
      <c r="I475" s="446" t="s">
        <v>8703</v>
      </c>
      <c r="J475" s="446" t="s">
        <v>793</v>
      </c>
      <c r="K475" s="512" t="s">
        <v>1378</v>
      </c>
      <c r="L475" s="512" t="s">
        <v>8705</v>
      </c>
      <c r="M475" s="512" t="s">
        <v>8706</v>
      </c>
      <c r="N475" s="446"/>
      <c r="O475" s="446"/>
    </row>
    <row r="476" spans="1:15" ht="36" customHeight="1" x14ac:dyDescent="0.25">
      <c r="A476" s="57" t="s">
        <v>8700</v>
      </c>
      <c r="B476" s="572" t="s">
        <v>8701</v>
      </c>
      <c r="C476" s="57" t="s">
        <v>8702</v>
      </c>
      <c r="D476" s="52"/>
      <c r="E476" s="513" t="s">
        <v>2237</v>
      </c>
      <c r="F476" s="513"/>
      <c r="G476" s="446" t="s">
        <v>1479</v>
      </c>
      <c r="H476" s="52" t="s">
        <v>8704</v>
      </c>
      <c r="I476" s="446" t="s">
        <v>8703</v>
      </c>
      <c r="J476" s="446" t="s">
        <v>793</v>
      </c>
      <c r="K476" s="512" t="s">
        <v>1378</v>
      </c>
      <c r="L476" s="512" t="s">
        <v>8705</v>
      </c>
      <c r="M476" s="512" t="s">
        <v>8706</v>
      </c>
      <c r="N476" s="446"/>
      <c r="O476" s="446"/>
    </row>
    <row r="477" spans="1:15" ht="36" customHeight="1" x14ac:dyDescent="0.25">
      <c r="A477" s="57" t="s">
        <v>8700</v>
      </c>
      <c r="B477" s="572" t="s">
        <v>8701</v>
      </c>
      <c r="C477" s="57" t="s">
        <v>8702</v>
      </c>
      <c r="D477" s="52"/>
      <c r="E477" s="513" t="s">
        <v>2241</v>
      </c>
      <c r="F477" s="513"/>
      <c r="G477" s="446" t="s">
        <v>1479</v>
      </c>
      <c r="H477" s="52" t="s">
        <v>8704</v>
      </c>
      <c r="I477" s="446" t="s">
        <v>8703</v>
      </c>
      <c r="J477" s="446" t="s">
        <v>793</v>
      </c>
      <c r="K477" s="512" t="s">
        <v>1378</v>
      </c>
      <c r="L477" s="512" t="s">
        <v>8705</v>
      </c>
      <c r="M477" s="512" t="s">
        <v>8706</v>
      </c>
      <c r="N477" s="446"/>
      <c r="O477" s="446"/>
    </row>
    <row r="478" spans="1:15" ht="36" customHeight="1" x14ac:dyDescent="0.25">
      <c r="A478" s="57" t="s">
        <v>8700</v>
      </c>
      <c r="B478" s="572" t="s">
        <v>8701</v>
      </c>
      <c r="C478" s="57" t="s">
        <v>8702</v>
      </c>
      <c r="D478" s="52"/>
      <c r="E478" s="513" t="s">
        <v>2246</v>
      </c>
      <c r="F478" s="513"/>
      <c r="G478" s="446" t="s">
        <v>1479</v>
      </c>
      <c r="H478" s="52" t="s">
        <v>8704</v>
      </c>
      <c r="I478" s="446" t="s">
        <v>8703</v>
      </c>
      <c r="J478" s="446" t="s">
        <v>793</v>
      </c>
      <c r="K478" s="512" t="s">
        <v>1378</v>
      </c>
      <c r="L478" s="512" t="s">
        <v>8705</v>
      </c>
      <c r="M478" s="512" t="s">
        <v>8706</v>
      </c>
      <c r="N478" s="446"/>
      <c r="O478" s="446"/>
    </row>
    <row r="479" spans="1:15" ht="36" customHeight="1" x14ac:dyDescent="0.25">
      <c r="A479" s="57" t="s">
        <v>8700</v>
      </c>
      <c r="B479" s="572" t="s">
        <v>8701</v>
      </c>
      <c r="C479" s="57" t="s">
        <v>8702</v>
      </c>
      <c r="D479" s="52"/>
      <c r="E479" s="513" t="s">
        <v>1915</v>
      </c>
      <c r="F479" s="513"/>
      <c r="G479" s="446" t="s">
        <v>1479</v>
      </c>
      <c r="H479" s="52" t="s">
        <v>8704</v>
      </c>
      <c r="I479" s="446" t="s">
        <v>8703</v>
      </c>
      <c r="J479" s="446" t="s">
        <v>793</v>
      </c>
      <c r="K479" s="512" t="s">
        <v>1378</v>
      </c>
      <c r="L479" s="512" t="s">
        <v>8705</v>
      </c>
      <c r="M479" s="512" t="s">
        <v>8706</v>
      </c>
      <c r="N479" s="446"/>
      <c r="O479" s="446"/>
    </row>
    <row r="480" spans="1:15" ht="36" customHeight="1" x14ac:dyDescent="0.25">
      <c r="A480" s="57" t="s">
        <v>8700</v>
      </c>
      <c r="B480" s="572" t="s">
        <v>8701</v>
      </c>
      <c r="C480" s="57" t="s">
        <v>8702</v>
      </c>
      <c r="D480" s="52"/>
      <c r="E480" s="513" t="s">
        <v>2133</v>
      </c>
      <c r="F480" s="513"/>
      <c r="G480" s="446" t="s">
        <v>1479</v>
      </c>
      <c r="H480" s="52" t="s">
        <v>8704</v>
      </c>
      <c r="I480" s="446" t="s">
        <v>8703</v>
      </c>
      <c r="J480" s="446" t="s">
        <v>793</v>
      </c>
      <c r="K480" s="512" t="s">
        <v>1378</v>
      </c>
      <c r="L480" s="512" t="s">
        <v>8705</v>
      </c>
      <c r="M480" s="512" t="s">
        <v>8706</v>
      </c>
      <c r="N480" s="446"/>
      <c r="O480" s="446"/>
    </row>
    <row r="481" spans="1:15" ht="36" customHeight="1" x14ac:dyDescent="0.25">
      <c r="A481" s="57" t="s">
        <v>8700</v>
      </c>
      <c r="B481" s="572" t="s">
        <v>8701</v>
      </c>
      <c r="C481" s="57" t="s">
        <v>8702</v>
      </c>
      <c r="D481" s="52"/>
      <c r="E481" s="513" t="s">
        <v>1467</v>
      </c>
      <c r="F481" s="513"/>
      <c r="G481" s="446" t="s">
        <v>1479</v>
      </c>
      <c r="H481" s="52" t="s">
        <v>8704</v>
      </c>
      <c r="I481" s="446" t="s">
        <v>8703</v>
      </c>
      <c r="J481" s="446" t="s">
        <v>793</v>
      </c>
      <c r="K481" s="512" t="s">
        <v>1378</v>
      </c>
      <c r="L481" s="512" t="s">
        <v>8705</v>
      </c>
      <c r="M481" s="512" t="s">
        <v>8706</v>
      </c>
      <c r="N481" s="446"/>
      <c r="O481" s="446"/>
    </row>
    <row r="482" spans="1:15" ht="36" customHeight="1" x14ac:dyDescent="0.25">
      <c r="A482" s="57" t="s">
        <v>8700</v>
      </c>
      <c r="B482" s="572" t="s">
        <v>8701</v>
      </c>
      <c r="C482" s="57" t="s">
        <v>8702</v>
      </c>
      <c r="D482" s="52"/>
      <c r="E482" s="513" t="s">
        <v>2254</v>
      </c>
      <c r="F482" s="513"/>
      <c r="G482" s="446" t="s">
        <v>1479</v>
      </c>
      <c r="H482" s="52" t="s">
        <v>8704</v>
      </c>
      <c r="I482" s="446" t="s">
        <v>8703</v>
      </c>
      <c r="J482" s="446" t="s">
        <v>793</v>
      </c>
      <c r="K482" s="512" t="s">
        <v>1378</v>
      </c>
      <c r="L482" s="512" t="s">
        <v>8705</v>
      </c>
      <c r="M482" s="512" t="s">
        <v>8706</v>
      </c>
      <c r="N482" s="446"/>
      <c r="O482" s="446"/>
    </row>
    <row r="483" spans="1:15" ht="36" customHeight="1" x14ac:dyDescent="0.25">
      <c r="A483" s="57" t="s">
        <v>8700</v>
      </c>
      <c r="B483" s="572" t="s">
        <v>8701</v>
      </c>
      <c r="C483" s="57" t="s">
        <v>8702</v>
      </c>
      <c r="D483" s="52"/>
      <c r="E483" s="513" t="s">
        <v>2258</v>
      </c>
      <c r="F483" s="513"/>
      <c r="G483" s="446" t="s">
        <v>1479</v>
      </c>
      <c r="H483" s="52" t="s">
        <v>8704</v>
      </c>
      <c r="I483" s="446" t="s">
        <v>8703</v>
      </c>
      <c r="J483" s="446" t="s">
        <v>793</v>
      </c>
      <c r="K483" s="512" t="s">
        <v>1378</v>
      </c>
      <c r="L483" s="512" t="s">
        <v>8705</v>
      </c>
      <c r="M483" s="512" t="s">
        <v>8706</v>
      </c>
      <c r="N483" s="446"/>
      <c r="O483" s="446"/>
    </row>
    <row r="484" spans="1:15" ht="36" customHeight="1" x14ac:dyDescent="0.25">
      <c r="A484" s="57" t="s">
        <v>8700</v>
      </c>
      <c r="B484" s="572" t="s">
        <v>8701</v>
      </c>
      <c r="C484" s="57" t="s">
        <v>8702</v>
      </c>
      <c r="D484" s="52"/>
      <c r="E484" s="513" t="s">
        <v>2261</v>
      </c>
      <c r="F484" s="513"/>
      <c r="G484" s="446" t="s">
        <v>1479</v>
      </c>
      <c r="H484" s="52" t="s">
        <v>8704</v>
      </c>
      <c r="I484" s="446" t="s">
        <v>8703</v>
      </c>
      <c r="J484" s="446" t="s">
        <v>793</v>
      </c>
      <c r="K484" s="512" t="s">
        <v>1378</v>
      </c>
      <c r="L484" s="512" t="s">
        <v>8705</v>
      </c>
      <c r="M484" s="512" t="s">
        <v>8706</v>
      </c>
      <c r="N484" s="446"/>
      <c r="O484" s="446"/>
    </row>
    <row r="485" spans="1:15" ht="36" customHeight="1" x14ac:dyDescent="0.25">
      <c r="A485" s="57" t="s">
        <v>8700</v>
      </c>
      <c r="B485" s="572" t="s">
        <v>8701</v>
      </c>
      <c r="C485" s="57" t="s">
        <v>8702</v>
      </c>
      <c r="D485" s="52"/>
      <c r="E485" s="513" t="s">
        <v>2264</v>
      </c>
      <c r="F485" s="513"/>
      <c r="G485" s="446" t="s">
        <v>1479</v>
      </c>
      <c r="H485" s="52" t="s">
        <v>8704</v>
      </c>
      <c r="I485" s="446" t="s">
        <v>8703</v>
      </c>
      <c r="J485" s="446" t="s">
        <v>793</v>
      </c>
      <c r="K485" s="512" t="s">
        <v>1378</v>
      </c>
      <c r="L485" s="512" t="s">
        <v>8705</v>
      </c>
      <c r="M485" s="512" t="s">
        <v>8706</v>
      </c>
      <c r="N485" s="446"/>
      <c r="O485" s="446"/>
    </row>
    <row r="486" spans="1:15" ht="36" customHeight="1" x14ac:dyDescent="0.25">
      <c r="A486" s="57" t="s">
        <v>8700</v>
      </c>
      <c r="B486" s="572" t="s">
        <v>8701</v>
      </c>
      <c r="C486" s="57" t="s">
        <v>8702</v>
      </c>
      <c r="D486" s="52"/>
      <c r="E486" s="513" t="s">
        <v>2268</v>
      </c>
      <c r="F486" s="513"/>
      <c r="G486" s="446" t="s">
        <v>1479</v>
      </c>
      <c r="H486" s="52" t="s">
        <v>8704</v>
      </c>
      <c r="I486" s="446" t="s">
        <v>8703</v>
      </c>
      <c r="J486" s="446" t="s">
        <v>793</v>
      </c>
      <c r="K486" s="512" t="s">
        <v>1378</v>
      </c>
      <c r="L486" s="512" t="s">
        <v>8705</v>
      </c>
      <c r="M486" s="512" t="s">
        <v>8706</v>
      </c>
      <c r="N486" s="446"/>
      <c r="O486" s="446"/>
    </row>
    <row r="487" spans="1:15" ht="36" customHeight="1" x14ac:dyDescent="0.25">
      <c r="A487" s="57" t="s">
        <v>8700</v>
      </c>
      <c r="B487" s="572" t="s">
        <v>8701</v>
      </c>
      <c r="C487" s="57" t="s">
        <v>8702</v>
      </c>
      <c r="D487" s="52"/>
      <c r="E487" s="513" t="s">
        <v>2270</v>
      </c>
      <c r="F487" s="513"/>
      <c r="G487" s="446" t="s">
        <v>1479</v>
      </c>
      <c r="H487" s="52" t="s">
        <v>8704</v>
      </c>
      <c r="I487" s="446" t="s">
        <v>8703</v>
      </c>
      <c r="J487" s="446" t="s">
        <v>793</v>
      </c>
      <c r="K487" s="512" t="s">
        <v>1378</v>
      </c>
      <c r="L487" s="512" t="s">
        <v>8705</v>
      </c>
      <c r="M487" s="512" t="s">
        <v>8706</v>
      </c>
      <c r="N487" s="446"/>
      <c r="O487" s="446"/>
    </row>
    <row r="488" spans="1:15" ht="36" customHeight="1" x14ac:dyDescent="0.25">
      <c r="A488" s="57" t="s">
        <v>8700</v>
      </c>
      <c r="B488" s="572" t="s">
        <v>8701</v>
      </c>
      <c r="C488" s="57" t="s">
        <v>8702</v>
      </c>
      <c r="D488" s="52"/>
      <c r="E488" s="513" t="s">
        <v>2272</v>
      </c>
      <c r="F488" s="513"/>
      <c r="G488" s="446" t="s">
        <v>1479</v>
      </c>
      <c r="H488" s="52" t="s">
        <v>8704</v>
      </c>
      <c r="I488" s="446" t="s">
        <v>8703</v>
      </c>
      <c r="J488" s="446" t="s">
        <v>793</v>
      </c>
      <c r="K488" s="512" t="s">
        <v>1378</v>
      </c>
      <c r="L488" s="512" t="s">
        <v>8705</v>
      </c>
      <c r="M488" s="512" t="s">
        <v>8706</v>
      </c>
      <c r="N488" s="446"/>
      <c r="O488" s="446"/>
    </row>
    <row r="489" spans="1:15" ht="36" customHeight="1" x14ac:dyDescent="0.25">
      <c r="A489" s="57" t="s">
        <v>8700</v>
      </c>
      <c r="B489" s="572" t="s">
        <v>8701</v>
      </c>
      <c r="C489" s="57" t="s">
        <v>8702</v>
      </c>
      <c r="D489" s="52"/>
      <c r="E489" s="513" t="s">
        <v>2274</v>
      </c>
      <c r="F489" s="513"/>
      <c r="G489" s="446" t="s">
        <v>1479</v>
      </c>
      <c r="H489" s="52" t="s">
        <v>8704</v>
      </c>
      <c r="I489" s="446" t="s">
        <v>8703</v>
      </c>
      <c r="J489" s="446" t="s">
        <v>793</v>
      </c>
      <c r="K489" s="512" t="s">
        <v>1378</v>
      </c>
      <c r="L489" s="512" t="s">
        <v>8705</v>
      </c>
      <c r="M489" s="512" t="s">
        <v>8706</v>
      </c>
      <c r="N489" s="446"/>
      <c r="O489" s="446"/>
    </row>
    <row r="490" spans="1:15" ht="36" customHeight="1" x14ac:dyDescent="0.25">
      <c r="A490" s="57" t="s">
        <v>8700</v>
      </c>
      <c r="B490" s="572" t="s">
        <v>8701</v>
      </c>
      <c r="C490" s="57" t="s">
        <v>8702</v>
      </c>
      <c r="D490" s="52"/>
      <c r="E490" s="513" t="s">
        <v>2277</v>
      </c>
      <c r="F490" s="513"/>
      <c r="G490" s="446" t="s">
        <v>1479</v>
      </c>
      <c r="H490" s="52" t="s">
        <v>8704</v>
      </c>
      <c r="I490" s="446" t="s">
        <v>8703</v>
      </c>
      <c r="J490" s="446" t="s">
        <v>793</v>
      </c>
      <c r="K490" s="512" t="s">
        <v>1378</v>
      </c>
      <c r="L490" s="512" t="s">
        <v>8705</v>
      </c>
      <c r="M490" s="512" t="s">
        <v>8706</v>
      </c>
      <c r="N490" s="446"/>
      <c r="O490" s="446"/>
    </row>
    <row r="491" spans="1:15" ht="36" customHeight="1" x14ac:dyDescent="0.25">
      <c r="A491" s="57" t="s">
        <v>8700</v>
      </c>
      <c r="B491" s="572" t="s">
        <v>8701</v>
      </c>
      <c r="C491" s="57" t="s">
        <v>8702</v>
      </c>
      <c r="D491" s="52"/>
      <c r="E491" s="513" t="s">
        <v>2280</v>
      </c>
      <c r="F491" s="513"/>
      <c r="G491" s="446" t="s">
        <v>1479</v>
      </c>
      <c r="H491" s="52" t="s">
        <v>8704</v>
      </c>
      <c r="I491" s="446" t="s">
        <v>8703</v>
      </c>
      <c r="J491" s="446" t="s">
        <v>793</v>
      </c>
      <c r="K491" s="512" t="s">
        <v>1378</v>
      </c>
      <c r="L491" s="512" t="s">
        <v>8705</v>
      </c>
      <c r="M491" s="512" t="s">
        <v>8706</v>
      </c>
      <c r="N491" s="446"/>
      <c r="O491" s="446"/>
    </row>
    <row r="492" spans="1:15" ht="36" customHeight="1" x14ac:dyDescent="0.25">
      <c r="A492" s="57" t="s">
        <v>8700</v>
      </c>
      <c r="B492" s="572" t="s">
        <v>8701</v>
      </c>
      <c r="C492" s="57" t="s">
        <v>8702</v>
      </c>
      <c r="D492" s="52"/>
      <c r="E492" s="513" t="s">
        <v>128</v>
      </c>
      <c r="F492" s="513"/>
      <c r="G492" s="446" t="s">
        <v>1479</v>
      </c>
      <c r="H492" s="52" t="s">
        <v>8704</v>
      </c>
      <c r="I492" s="446" t="s">
        <v>8703</v>
      </c>
      <c r="J492" s="446" t="s">
        <v>793</v>
      </c>
      <c r="K492" s="512" t="s">
        <v>1378</v>
      </c>
      <c r="L492" s="512" t="s">
        <v>8705</v>
      </c>
      <c r="M492" s="512" t="s">
        <v>8706</v>
      </c>
      <c r="N492" s="446"/>
      <c r="O492" s="446"/>
    </row>
    <row r="493" spans="1:15" ht="36" customHeight="1" x14ac:dyDescent="0.25">
      <c r="A493" s="57" t="s">
        <v>8700</v>
      </c>
      <c r="B493" s="572" t="s">
        <v>8701</v>
      </c>
      <c r="C493" s="57" t="s">
        <v>8702</v>
      </c>
      <c r="D493" s="52"/>
      <c r="E493" s="513" t="s">
        <v>169</v>
      </c>
      <c r="F493" s="513"/>
      <c r="G493" s="446" t="s">
        <v>1479</v>
      </c>
      <c r="H493" s="52" t="s">
        <v>8704</v>
      </c>
      <c r="I493" s="446" t="s">
        <v>8703</v>
      </c>
      <c r="J493" s="446" t="s">
        <v>793</v>
      </c>
      <c r="K493" s="512" t="s">
        <v>1378</v>
      </c>
      <c r="L493" s="512" t="s">
        <v>8705</v>
      </c>
      <c r="M493" s="512" t="s">
        <v>8706</v>
      </c>
      <c r="N493" s="446"/>
      <c r="O493" s="446"/>
    </row>
    <row r="494" spans="1:15" ht="36" customHeight="1" x14ac:dyDescent="0.25">
      <c r="A494" s="57" t="s">
        <v>8700</v>
      </c>
      <c r="B494" s="572" t="s">
        <v>8701</v>
      </c>
      <c r="C494" s="57" t="s">
        <v>8702</v>
      </c>
      <c r="D494" s="52"/>
      <c r="E494" s="513" t="s">
        <v>2288</v>
      </c>
      <c r="F494" s="513"/>
      <c r="G494" s="446" t="s">
        <v>1479</v>
      </c>
      <c r="H494" s="52" t="s">
        <v>8704</v>
      </c>
      <c r="I494" s="446" t="s">
        <v>8703</v>
      </c>
      <c r="J494" s="446" t="s">
        <v>793</v>
      </c>
      <c r="K494" s="512" t="s">
        <v>1378</v>
      </c>
      <c r="L494" s="512" t="s">
        <v>8705</v>
      </c>
      <c r="M494" s="512" t="s">
        <v>8706</v>
      </c>
      <c r="N494" s="446"/>
      <c r="O494" s="446"/>
    </row>
    <row r="495" spans="1:15" ht="36" customHeight="1" x14ac:dyDescent="0.25">
      <c r="A495" s="57" t="s">
        <v>8700</v>
      </c>
      <c r="B495" s="572" t="s">
        <v>8701</v>
      </c>
      <c r="C495" s="57" t="s">
        <v>8702</v>
      </c>
      <c r="D495" s="52"/>
      <c r="E495" s="513" t="s">
        <v>2291</v>
      </c>
      <c r="F495" s="513"/>
      <c r="G495" s="446" t="s">
        <v>1479</v>
      </c>
      <c r="H495" s="52" t="s">
        <v>8704</v>
      </c>
      <c r="I495" s="446" t="s">
        <v>8703</v>
      </c>
      <c r="J495" s="446" t="s">
        <v>793</v>
      </c>
      <c r="K495" s="512" t="s">
        <v>1378</v>
      </c>
      <c r="L495" s="512" t="s">
        <v>8705</v>
      </c>
      <c r="M495" s="512" t="s">
        <v>8706</v>
      </c>
      <c r="N495" s="446"/>
      <c r="O495" s="446"/>
    </row>
    <row r="496" spans="1:15" ht="36" customHeight="1" x14ac:dyDescent="0.25">
      <c r="A496" s="57" t="s">
        <v>8700</v>
      </c>
      <c r="B496" s="572" t="s">
        <v>8701</v>
      </c>
      <c r="C496" s="57" t="s">
        <v>8702</v>
      </c>
      <c r="D496" s="52"/>
      <c r="E496" s="513" t="s">
        <v>2293</v>
      </c>
      <c r="F496" s="513"/>
      <c r="G496" s="446" t="s">
        <v>1479</v>
      </c>
      <c r="H496" s="52" t="s">
        <v>8704</v>
      </c>
      <c r="I496" s="446" t="s">
        <v>8703</v>
      </c>
      <c r="J496" s="446" t="s">
        <v>793</v>
      </c>
      <c r="K496" s="512" t="s">
        <v>1378</v>
      </c>
      <c r="L496" s="512" t="s">
        <v>8705</v>
      </c>
      <c r="M496" s="512" t="s">
        <v>8706</v>
      </c>
      <c r="N496" s="446"/>
      <c r="O496" s="446"/>
    </row>
    <row r="497" spans="1:15" ht="36" customHeight="1" x14ac:dyDescent="0.25">
      <c r="A497" s="57" t="s">
        <v>8700</v>
      </c>
      <c r="B497" s="572" t="s">
        <v>8701</v>
      </c>
      <c r="C497" s="57" t="s">
        <v>8702</v>
      </c>
      <c r="D497" s="52"/>
      <c r="E497" s="513" t="s">
        <v>2297</v>
      </c>
      <c r="F497" s="513"/>
      <c r="G497" s="446" t="s">
        <v>1479</v>
      </c>
      <c r="H497" s="52" t="s">
        <v>8704</v>
      </c>
      <c r="I497" s="446" t="s">
        <v>8703</v>
      </c>
      <c r="J497" s="446" t="s">
        <v>793</v>
      </c>
      <c r="K497" s="512" t="s">
        <v>1378</v>
      </c>
      <c r="L497" s="512" t="s">
        <v>8705</v>
      </c>
      <c r="M497" s="512" t="s">
        <v>8706</v>
      </c>
      <c r="N497" s="446"/>
      <c r="O497" s="446"/>
    </row>
    <row r="498" spans="1:15" ht="36" customHeight="1" x14ac:dyDescent="0.25">
      <c r="A498" s="57" t="s">
        <v>8700</v>
      </c>
      <c r="B498" s="572" t="s">
        <v>8701</v>
      </c>
      <c r="C498" s="57" t="s">
        <v>8702</v>
      </c>
      <c r="D498" s="52"/>
      <c r="E498" s="513" t="s">
        <v>2299</v>
      </c>
      <c r="F498" s="513"/>
      <c r="G498" s="446" t="s">
        <v>1479</v>
      </c>
      <c r="H498" s="52" t="s">
        <v>8704</v>
      </c>
      <c r="I498" s="446" t="s">
        <v>8703</v>
      </c>
      <c r="J498" s="446" t="s">
        <v>793</v>
      </c>
      <c r="K498" s="512" t="s">
        <v>1378</v>
      </c>
      <c r="L498" s="512" t="s">
        <v>8705</v>
      </c>
      <c r="M498" s="512" t="s">
        <v>8706</v>
      </c>
      <c r="N498" s="446"/>
      <c r="O498" s="446"/>
    </row>
    <row r="499" spans="1:15" ht="36" customHeight="1" x14ac:dyDescent="0.25">
      <c r="A499" s="57" t="s">
        <v>8700</v>
      </c>
      <c r="B499" s="572" t="s">
        <v>8701</v>
      </c>
      <c r="C499" s="57" t="s">
        <v>8702</v>
      </c>
      <c r="D499" s="52"/>
      <c r="E499" s="513" t="s">
        <v>2302</v>
      </c>
      <c r="F499" s="513"/>
      <c r="G499" s="446" t="s">
        <v>1479</v>
      </c>
      <c r="H499" s="52" t="s">
        <v>8704</v>
      </c>
      <c r="I499" s="446" t="s">
        <v>8703</v>
      </c>
      <c r="J499" s="446" t="s">
        <v>793</v>
      </c>
      <c r="K499" s="512" t="s">
        <v>1378</v>
      </c>
      <c r="L499" s="512" t="s">
        <v>8705</v>
      </c>
      <c r="M499" s="512" t="s">
        <v>8706</v>
      </c>
      <c r="N499" s="446"/>
      <c r="O499" s="446"/>
    </row>
    <row r="500" spans="1:15" ht="36" customHeight="1" x14ac:dyDescent="0.25">
      <c r="A500" s="57" t="s">
        <v>8700</v>
      </c>
      <c r="B500" s="572" t="s">
        <v>8701</v>
      </c>
      <c r="C500" s="57" t="s">
        <v>8702</v>
      </c>
      <c r="D500" s="52"/>
      <c r="E500" s="513" t="s">
        <v>2304</v>
      </c>
      <c r="F500" s="513"/>
      <c r="G500" s="446" t="s">
        <v>1479</v>
      </c>
      <c r="H500" s="52" t="s">
        <v>8704</v>
      </c>
      <c r="I500" s="446" t="s">
        <v>8703</v>
      </c>
      <c r="J500" s="446" t="s">
        <v>793</v>
      </c>
      <c r="K500" s="512" t="s">
        <v>1378</v>
      </c>
      <c r="L500" s="512" t="s">
        <v>8705</v>
      </c>
      <c r="M500" s="512" t="s">
        <v>8706</v>
      </c>
      <c r="N500" s="446"/>
      <c r="O500" s="446"/>
    </row>
    <row r="501" spans="1:15" ht="36" customHeight="1" x14ac:dyDescent="0.25">
      <c r="A501" s="57" t="s">
        <v>8700</v>
      </c>
      <c r="B501" s="572" t="s">
        <v>8701</v>
      </c>
      <c r="C501" s="57" t="s">
        <v>8702</v>
      </c>
      <c r="D501" s="52"/>
      <c r="E501" s="513" t="s">
        <v>2307</v>
      </c>
      <c r="F501" s="513"/>
      <c r="G501" s="446" t="s">
        <v>1479</v>
      </c>
      <c r="H501" s="52" t="s">
        <v>8704</v>
      </c>
      <c r="I501" s="446" t="s">
        <v>8703</v>
      </c>
      <c r="J501" s="446" t="s">
        <v>793</v>
      </c>
      <c r="K501" s="512" t="s">
        <v>1378</v>
      </c>
      <c r="L501" s="512" t="s">
        <v>8705</v>
      </c>
      <c r="M501" s="512" t="s">
        <v>8706</v>
      </c>
      <c r="N501" s="446"/>
      <c r="O501" s="446"/>
    </row>
    <row r="502" spans="1:15" ht="36" customHeight="1" x14ac:dyDescent="0.25">
      <c r="A502" s="57" t="s">
        <v>8700</v>
      </c>
      <c r="B502" s="572" t="s">
        <v>8701</v>
      </c>
      <c r="C502" s="57" t="s">
        <v>8702</v>
      </c>
      <c r="D502" s="52"/>
      <c r="E502" s="513" t="s">
        <v>2309</v>
      </c>
      <c r="F502" s="513"/>
      <c r="G502" s="446" t="s">
        <v>1479</v>
      </c>
      <c r="H502" s="52" t="s">
        <v>8704</v>
      </c>
      <c r="I502" s="446" t="s">
        <v>8703</v>
      </c>
      <c r="J502" s="446" t="s">
        <v>793</v>
      </c>
      <c r="K502" s="512" t="s">
        <v>1378</v>
      </c>
      <c r="L502" s="512" t="s">
        <v>8705</v>
      </c>
      <c r="M502" s="512" t="s">
        <v>8706</v>
      </c>
      <c r="N502" s="446"/>
      <c r="O502" s="446"/>
    </row>
    <row r="503" spans="1:15" ht="36" customHeight="1" x14ac:dyDescent="0.25">
      <c r="A503" s="57" t="s">
        <v>8700</v>
      </c>
      <c r="B503" s="572" t="s">
        <v>8701</v>
      </c>
      <c r="C503" s="57" t="s">
        <v>8702</v>
      </c>
      <c r="D503" s="52"/>
      <c r="E503" s="513" t="s">
        <v>2312</v>
      </c>
      <c r="F503" s="513"/>
      <c r="G503" s="446" t="s">
        <v>1479</v>
      </c>
      <c r="H503" s="52" t="s">
        <v>8704</v>
      </c>
      <c r="I503" s="446" t="s">
        <v>8703</v>
      </c>
      <c r="J503" s="446" t="s">
        <v>793</v>
      </c>
      <c r="K503" s="512" t="s">
        <v>1378</v>
      </c>
      <c r="L503" s="512" t="s">
        <v>8705</v>
      </c>
      <c r="M503" s="512" t="s">
        <v>8706</v>
      </c>
      <c r="N503" s="446"/>
      <c r="O503" s="446"/>
    </row>
    <row r="504" spans="1:15" ht="36" customHeight="1" x14ac:dyDescent="0.25">
      <c r="A504" s="57" t="s">
        <v>8700</v>
      </c>
      <c r="B504" s="572" t="s">
        <v>8701</v>
      </c>
      <c r="C504" s="57" t="s">
        <v>8702</v>
      </c>
      <c r="D504" s="52"/>
      <c r="E504" s="513" t="s">
        <v>2314</v>
      </c>
      <c r="F504" s="513"/>
      <c r="G504" s="446" t="s">
        <v>1479</v>
      </c>
      <c r="H504" s="52" t="s">
        <v>8704</v>
      </c>
      <c r="I504" s="446" t="s">
        <v>8703</v>
      </c>
      <c r="J504" s="446" t="s">
        <v>793</v>
      </c>
      <c r="K504" s="512" t="s">
        <v>1378</v>
      </c>
      <c r="L504" s="512" t="s">
        <v>8705</v>
      </c>
      <c r="M504" s="512" t="s">
        <v>8706</v>
      </c>
      <c r="N504" s="446"/>
      <c r="O504" s="446"/>
    </row>
    <row r="505" spans="1:15" ht="36" customHeight="1" x14ac:dyDescent="0.25">
      <c r="A505" s="57" t="s">
        <v>8700</v>
      </c>
      <c r="B505" s="572" t="s">
        <v>8701</v>
      </c>
      <c r="C505" s="57" t="s">
        <v>8702</v>
      </c>
      <c r="D505" s="52"/>
      <c r="E505" s="513" t="s">
        <v>2317</v>
      </c>
      <c r="F505" s="513"/>
      <c r="G505" s="446" t="s">
        <v>1479</v>
      </c>
      <c r="H505" s="52" t="s">
        <v>8704</v>
      </c>
      <c r="I505" s="446" t="s">
        <v>8703</v>
      </c>
      <c r="J505" s="446" t="s">
        <v>793</v>
      </c>
      <c r="K505" s="512" t="s">
        <v>1378</v>
      </c>
      <c r="L505" s="512" t="s">
        <v>8705</v>
      </c>
      <c r="M505" s="512" t="s">
        <v>8706</v>
      </c>
      <c r="N505" s="446"/>
      <c r="O505" s="446"/>
    </row>
    <row r="506" spans="1:15" ht="36" customHeight="1" x14ac:dyDescent="0.25">
      <c r="A506" s="57" t="s">
        <v>8700</v>
      </c>
      <c r="B506" s="572" t="s">
        <v>8701</v>
      </c>
      <c r="C506" s="57" t="s">
        <v>8702</v>
      </c>
      <c r="D506" s="52"/>
      <c r="E506" s="513" t="s">
        <v>162</v>
      </c>
      <c r="F506" s="513"/>
      <c r="G506" s="446" t="s">
        <v>1479</v>
      </c>
      <c r="H506" s="52" t="s">
        <v>8704</v>
      </c>
      <c r="I506" s="446" t="s">
        <v>8703</v>
      </c>
      <c r="J506" s="446" t="s">
        <v>793</v>
      </c>
      <c r="K506" s="512" t="s">
        <v>1378</v>
      </c>
      <c r="L506" s="512" t="s">
        <v>8705</v>
      </c>
      <c r="M506" s="512" t="s">
        <v>8706</v>
      </c>
      <c r="N506" s="446"/>
      <c r="O506" s="446"/>
    </row>
    <row r="507" spans="1:15" ht="36" customHeight="1" x14ac:dyDescent="0.25">
      <c r="A507" s="57" t="s">
        <v>8700</v>
      </c>
      <c r="B507" s="572" t="s">
        <v>8701</v>
      </c>
      <c r="C507" s="57" t="s">
        <v>8702</v>
      </c>
      <c r="D507" s="52"/>
      <c r="E507" s="513" t="s">
        <v>135</v>
      </c>
      <c r="F507" s="513"/>
      <c r="G507" s="446" t="s">
        <v>1479</v>
      </c>
      <c r="H507" s="52" t="s">
        <v>8704</v>
      </c>
      <c r="I507" s="446" t="s">
        <v>8703</v>
      </c>
      <c r="J507" s="446" t="s">
        <v>793</v>
      </c>
      <c r="K507" s="512" t="s">
        <v>1378</v>
      </c>
      <c r="L507" s="512" t="s">
        <v>8705</v>
      </c>
      <c r="M507" s="512" t="s">
        <v>8706</v>
      </c>
      <c r="N507" s="446"/>
      <c r="O507" s="446"/>
    </row>
    <row r="508" spans="1:15" ht="36" customHeight="1" x14ac:dyDescent="0.25">
      <c r="A508" s="57" t="s">
        <v>8700</v>
      </c>
      <c r="B508" s="572" t="s">
        <v>8701</v>
      </c>
      <c r="C508" s="57" t="s">
        <v>8702</v>
      </c>
      <c r="D508" s="52"/>
      <c r="E508" s="513" t="s">
        <v>2321</v>
      </c>
      <c r="F508" s="513"/>
      <c r="G508" s="446" t="s">
        <v>1479</v>
      </c>
      <c r="H508" s="52" t="s">
        <v>8704</v>
      </c>
      <c r="I508" s="446" t="s">
        <v>8703</v>
      </c>
      <c r="J508" s="446" t="s">
        <v>793</v>
      </c>
      <c r="K508" s="512" t="s">
        <v>1378</v>
      </c>
      <c r="L508" s="512" t="s">
        <v>8705</v>
      </c>
      <c r="M508" s="512" t="s">
        <v>8706</v>
      </c>
      <c r="N508" s="446"/>
      <c r="O508" s="446"/>
    </row>
    <row r="509" spans="1:15" ht="36" customHeight="1" x14ac:dyDescent="0.25">
      <c r="A509" s="57" t="s">
        <v>8700</v>
      </c>
      <c r="B509" s="572" t="s">
        <v>8701</v>
      </c>
      <c r="C509" s="57" t="s">
        <v>8702</v>
      </c>
      <c r="D509" s="52"/>
      <c r="E509" s="513" t="s">
        <v>2327</v>
      </c>
      <c r="F509" s="513"/>
      <c r="G509" s="446" t="s">
        <v>1479</v>
      </c>
      <c r="H509" s="52" t="s">
        <v>8704</v>
      </c>
      <c r="I509" s="446" t="s">
        <v>8703</v>
      </c>
      <c r="J509" s="446" t="s">
        <v>793</v>
      </c>
      <c r="K509" s="512" t="s">
        <v>1378</v>
      </c>
      <c r="L509" s="512" t="s">
        <v>8705</v>
      </c>
      <c r="M509" s="512" t="s">
        <v>8706</v>
      </c>
      <c r="N509" s="446"/>
      <c r="O509" s="446"/>
    </row>
    <row r="510" spans="1:15" ht="36" customHeight="1" x14ac:dyDescent="0.25">
      <c r="A510" s="57" t="s">
        <v>8700</v>
      </c>
      <c r="B510" s="572" t="s">
        <v>8701</v>
      </c>
      <c r="C510" s="57" t="s">
        <v>8702</v>
      </c>
      <c r="D510" s="52"/>
      <c r="E510" s="513" t="s">
        <v>2329</v>
      </c>
      <c r="F510" s="513"/>
      <c r="G510" s="446" t="s">
        <v>1479</v>
      </c>
      <c r="H510" s="52" t="s">
        <v>8704</v>
      </c>
      <c r="I510" s="446" t="s">
        <v>8703</v>
      </c>
      <c r="J510" s="446" t="s">
        <v>793</v>
      </c>
      <c r="K510" s="512" t="s">
        <v>1378</v>
      </c>
      <c r="L510" s="512" t="s">
        <v>8705</v>
      </c>
      <c r="M510" s="512" t="s">
        <v>8706</v>
      </c>
      <c r="N510" s="446"/>
      <c r="O510" s="446"/>
    </row>
    <row r="511" spans="1:15" ht="36" customHeight="1" x14ac:dyDescent="0.25">
      <c r="A511" s="57" t="s">
        <v>8700</v>
      </c>
      <c r="B511" s="572" t="s">
        <v>8701</v>
      </c>
      <c r="C511" s="57" t="s">
        <v>8702</v>
      </c>
      <c r="D511" s="52"/>
      <c r="E511" s="513" t="s">
        <v>2331</v>
      </c>
      <c r="F511" s="513"/>
      <c r="G511" s="446" t="s">
        <v>1479</v>
      </c>
      <c r="H511" s="52" t="s">
        <v>8704</v>
      </c>
      <c r="I511" s="446" t="s">
        <v>8703</v>
      </c>
      <c r="J511" s="446" t="s">
        <v>793</v>
      </c>
      <c r="K511" s="512" t="s">
        <v>1378</v>
      </c>
      <c r="L511" s="512" t="s">
        <v>8705</v>
      </c>
      <c r="M511" s="512" t="s">
        <v>8706</v>
      </c>
      <c r="N511" s="446"/>
      <c r="O511" s="446"/>
    </row>
    <row r="512" spans="1:15" ht="36" customHeight="1" x14ac:dyDescent="0.25">
      <c r="A512" s="57" t="s">
        <v>8700</v>
      </c>
      <c r="B512" s="572" t="s">
        <v>8701</v>
      </c>
      <c r="C512" s="57" t="s">
        <v>8702</v>
      </c>
      <c r="D512" s="52"/>
      <c r="E512" s="513" t="s">
        <v>2333</v>
      </c>
      <c r="F512" s="513"/>
      <c r="G512" s="446" t="s">
        <v>1479</v>
      </c>
      <c r="H512" s="52" t="s">
        <v>8704</v>
      </c>
      <c r="I512" s="446" t="s">
        <v>8703</v>
      </c>
      <c r="J512" s="446" t="s">
        <v>793</v>
      </c>
      <c r="K512" s="512" t="s">
        <v>1378</v>
      </c>
      <c r="L512" s="512" t="s">
        <v>8705</v>
      </c>
      <c r="M512" s="512" t="s">
        <v>8706</v>
      </c>
      <c r="N512" s="446"/>
      <c r="O512" s="446"/>
    </row>
    <row r="513" spans="1:15" ht="36" customHeight="1" x14ac:dyDescent="0.25">
      <c r="A513" s="57" t="s">
        <v>8700</v>
      </c>
      <c r="B513" s="572" t="s">
        <v>8701</v>
      </c>
      <c r="C513" s="57" t="s">
        <v>8702</v>
      </c>
      <c r="D513" s="52"/>
      <c r="E513" s="513" t="s">
        <v>2338</v>
      </c>
      <c r="F513" s="513"/>
      <c r="G513" s="446" t="s">
        <v>1479</v>
      </c>
      <c r="H513" s="52" t="s">
        <v>8704</v>
      </c>
      <c r="I513" s="446" t="s">
        <v>8703</v>
      </c>
      <c r="J513" s="446" t="s">
        <v>793</v>
      </c>
      <c r="K513" s="512" t="s">
        <v>1378</v>
      </c>
      <c r="L513" s="512" t="s">
        <v>8705</v>
      </c>
      <c r="M513" s="512" t="s">
        <v>8706</v>
      </c>
      <c r="N513" s="446"/>
      <c r="O513" s="446"/>
    </row>
    <row r="514" spans="1:15" ht="36" customHeight="1" x14ac:dyDescent="0.25">
      <c r="A514" s="57" t="s">
        <v>8700</v>
      </c>
      <c r="B514" s="572" t="s">
        <v>8701</v>
      </c>
      <c r="C514" s="57" t="s">
        <v>8702</v>
      </c>
      <c r="D514" s="52"/>
      <c r="E514" s="513" t="s">
        <v>2340</v>
      </c>
      <c r="F514" s="513"/>
      <c r="G514" s="446" t="s">
        <v>1479</v>
      </c>
      <c r="H514" s="52" t="s">
        <v>8704</v>
      </c>
      <c r="I514" s="446" t="s">
        <v>8703</v>
      </c>
      <c r="J514" s="446" t="s">
        <v>793</v>
      </c>
      <c r="K514" s="512" t="s">
        <v>1378</v>
      </c>
      <c r="L514" s="512" t="s">
        <v>8705</v>
      </c>
      <c r="M514" s="512" t="s">
        <v>8706</v>
      </c>
      <c r="N514" s="446"/>
      <c r="O514" s="446"/>
    </row>
    <row r="515" spans="1:15" ht="36" customHeight="1" x14ac:dyDescent="0.25">
      <c r="A515" s="57" t="s">
        <v>8700</v>
      </c>
      <c r="B515" s="572" t="s">
        <v>8701</v>
      </c>
      <c r="C515" s="57" t="s">
        <v>8702</v>
      </c>
      <c r="D515" s="52"/>
      <c r="E515" s="513" t="s">
        <v>2344</v>
      </c>
      <c r="F515" s="513"/>
      <c r="G515" s="446" t="s">
        <v>1479</v>
      </c>
      <c r="H515" s="52" t="s">
        <v>8704</v>
      </c>
      <c r="I515" s="446" t="s">
        <v>8703</v>
      </c>
      <c r="J515" s="446" t="s">
        <v>793</v>
      </c>
      <c r="K515" s="512" t="s">
        <v>1378</v>
      </c>
      <c r="L515" s="512" t="s">
        <v>8705</v>
      </c>
      <c r="M515" s="512" t="s">
        <v>8706</v>
      </c>
      <c r="N515" s="446"/>
      <c r="O515" s="446"/>
    </row>
    <row r="516" spans="1:15" ht="36" customHeight="1" x14ac:dyDescent="0.25">
      <c r="A516" s="57" t="s">
        <v>8700</v>
      </c>
      <c r="B516" s="572" t="s">
        <v>8701</v>
      </c>
      <c r="C516" s="57" t="s">
        <v>8702</v>
      </c>
      <c r="D516" s="52"/>
      <c r="E516" s="513" t="s">
        <v>2346</v>
      </c>
      <c r="F516" s="513"/>
      <c r="G516" s="446" t="s">
        <v>1479</v>
      </c>
      <c r="H516" s="52" t="s">
        <v>8704</v>
      </c>
      <c r="I516" s="446" t="s">
        <v>8703</v>
      </c>
      <c r="J516" s="446" t="s">
        <v>793</v>
      </c>
      <c r="K516" s="512" t="s">
        <v>1378</v>
      </c>
      <c r="L516" s="512" t="s">
        <v>8705</v>
      </c>
      <c r="M516" s="512" t="s">
        <v>8706</v>
      </c>
      <c r="N516" s="446"/>
      <c r="O516" s="446"/>
    </row>
    <row r="517" spans="1:15" ht="36" customHeight="1" x14ac:dyDescent="0.25">
      <c r="A517" s="57" t="s">
        <v>8700</v>
      </c>
      <c r="B517" s="572" t="s">
        <v>8701</v>
      </c>
      <c r="C517" s="57" t="s">
        <v>8702</v>
      </c>
      <c r="D517" s="52"/>
      <c r="E517" s="513" t="s">
        <v>2348</v>
      </c>
      <c r="F517" s="513"/>
      <c r="G517" s="446" t="s">
        <v>1479</v>
      </c>
      <c r="H517" s="52" t="s">
        <v>8704</v>
      </c>
      <c r="I517" s="446" t="s">
        <v>8703</v>
      </c>
      <c r="J517" s="446" t="s">
        <v>793</v>
      </c>
      <c r="K517" s="512" t="s">
        <v>1378</v>
      </c>
      <c r="L517" s="512" t="s">
        <v>8705</v>
      </c>
      <c r="M517" s="512" t="s">
        <v>8706</v>
      </c>
      <c r="N517" s="446"/>
      <c r="O517" s="446"/>
    </row>
    <row r="518" spans="1:15" ht="36" customHeight="1" x14ac:dyDescent="0.25">
      <c r="A518" s="57" t="s">
        <v>8700</v>
      </c>
      <c r="B518" s="572" t="s">
        <v>8701</v>
      </c>
      <c r="C518" s="57" t="s">
        <v>8702</v>
      </c>
      <c r="D518" s="52"/>
      <c r="E518" s="513" t="s">
        <v>2350</v>
      </c>
      <c r="F518" s="513"/>
      <c r="G518" s="446" t="s">
        <v>1479</v>
      </c>
      <c r="H518" s="52" t="s">
        <v>8704</v>
      </c>
      <c r="I518" s="446" t="s">
        <v>8703</v>
      </c>
      <c r="J518" s="446" t="s">
        <v>793</v>
      </c>
      <c r="K518" s="512" t="s">
        <v>1378</v>
      </c>
      <c r="L518" s="512" t="s">
        <v>8705</v>
      </c>
      <c r="M518" s="512" t="s">
        <v>8706</v>
      </c>
      <c r="N518" s="446"/>
      <c r="O518" s="446"/>
    </row>
    <row r="519" spans="1:15" ht="36" customHeight="1" x14ac:dyDescent="0.25">
      <c r="A519" s="57" t="s">
        <v>8700</v>
      </c>
      <c r="B519" s="572" t="s">
        <v>8701</v>
      </c>
      <c r="C519" s="57" t="s">
        <v>8702</v>
      </c>
      <c r="D519" s="52"/>
      <c r="E519" s="513" t="s">
        <v>2352</v>
      </c>
      <c r="F519" s="513"/>
      <c r="G519" s="446" t="s">
        <v>1479</v>
      </c>
      <c r="H519" s="52" t="s">
        <v>8704</v>
      </c>
      <c r="I519" s="446" t="s">
        <v>8703</v>
      </c>
      <c r="J519" s="446" t="s">
        <v>793</v>
      </c>
      <c r="K519" s="512" t="s">
        <v>1378</v>
      </c>
      <c r="L519" s="512" t="s">
        <v>8705</v>
      </c>
      <c r="M519" s="512" t="s">
        <v>8706</v>
      </c>
      <c r="N519" s="446"/>
      <c r="O519" s="446"/>
    </row>
    <row r="520" spans="1:15" ht="36" customHeight="1" x14ac:dyDescent="0.25">
      <c r="A520" s="57" t="s">
        <v>8700</v>
      </c>
      <c r="B520" s="572" t="s">
        <v>8701</v>
      </c>
      <c r="C520" s="57" t="s">
        <v>8702</v>
      </c>
      <c r="D520" s="52"/>
      <c r="E520" s="513" t="s">
        <v>2354</v>
      </c>
      <c r="F520" s="513"/>
      <c r="G520" s="446" t="s">
        <v>1479</v>
      </c>
      <c r="H520" s="52" t="s">
        <v>8704</v>
      </c>
      <c r="I520" s="446" t="s">
        <v>8703</v>
      </c>
      <c r="J520" s="446" t="s">
        <v>793</v>
      </c>
      <c r="K520" s="512" t="s">
        <v>1378</v>
      </c>
      <c r="L520" s="512" t="s">
        <v>8705</v>
      </c>
      <c r="M520" s="512" t="s">
        <v>8706</v>
      </c>
      <c r="N520" s="446"/>
      <c r="O520" s="446"/>
    </row>
    <row r="521" spans="1:15" ht="36" customHeight="1" x14ac:dyDescent="0.25">
      <c r="A521" s="57" t="s">
        <v>8700</v>
      </c>
      <c r="B521" s="572" t="s">
        <v>8701</v>
      </c>
      <c r="C521" s="57" t="s">
        <v>8702</v>
      </c>
      <c r="D521" s="52"/>
      <c r="E521" s="513" t="s">
        <v>2356</v>
      </c>
      <c r="F521" s="513"/>
      <c r="G521" s="446" t="s">
        <v>1479</v>
      </c>
      <c r="H521" s="52" t="s">
        <v>8704</v>
      </c>
      <c r="I521" s="446" t="s">
        <v>8703</v>
      </c>
      <c r="J521" s="446" t="s">
        <v>793</v>
      </c>
      <c r="K521" s="512" t="s">
        <v>1378</v>
      </c>
      <c r="L521" s="512" t="s">
        <v>8705</v>
      </c>
      <c r="M521" s="512" t="s">
        <v>8706</v>
      </c>
      <c r="N521" s="446"/>
      <c r="O521" s="446"/>
    </row>
    <row r="522" spans="1:15" ht="36" customHeight="1" x14ac:dyDescent="0.25">
      <c r="A522" s="57" t="s">
        <v>8700</v>
      </c>
      <c r="B522" s="572" t="s">
        <v>8701</v>
      </c>
      <c r="C522" s="57" t="s">
        <v>8702</v>
      </c>
      <c r="D522" s="52"/>
      <c r="E522" s="513" t="s">
        <v>2358</v>
      </c>
      <c r="F522" s="513"/>
      <c r="G522" s="446" t="s">
        <v>1479</v>
      </c>
      <c r="H522" s="52" t="s">
        <v>8704</v>
      </c>
      <c r="I522" s="446" t="s">
        <v>8703</v>
      </c>
      <c r="J522" s="446" t="s">
        <v>793</v>
      </c>
      <c r="K522" s="512" t="s">
        <v>1378</v>
      </c>
      <c r="L522" s="512" t="s">
        <v>8705</v>
      </c>
      <c r="M522" s="512" t="s">
        <v>8706</v>
      </c>
      <c r="N522" s="446"/>
      <c r="O522" s="446"/>
    </row>
    <row r="523" spans="1:15" ht="36" customHeight="1" x14ac:dyDescent="0.25">
      <c r="A523" s="57" t="s">
        <v>8700</v>
      </c>
      <c r="B523" s="572" t="s">
        <v>8701</v>
      </c>
      <c r="C523" s="57" t="s">
        <v>8702</v>
      </c>
      <c r="D523" s="52"/>
      <c r="E523" s="513" t="s">
        <v>2360</v>
      </c>
      <c r="F523" s="513"/>
      <c r="G523" s="446" t="s">
        <v>1479</v>
      </c>
      <c r="H523" s="52" t="s">
        <v>8704</v>
      </c>
      <c r="I523" s="446" t="s">
        <v>8703</v>
      </c>
      <c r="J523" s="446" t="s">
        <v>793</v>
      </c>
      <c r="K523" s="512" t="s">
        <v>1378</v>
      </c>
      <c r="L523" s="512" t="s">
        <v>8705</v>
      </c>
      <c r="M523" s="512" t="s">
        <v>8706</v>
      </c>
      <c r="N523" s="446"/>
      <c r="O523" s="446"/>
    </row>
    <row r="524" spans="1:15" ht="36" customHeight="1" x14ac:dyDescent="0.25">
      <c r="A524" s="57" t="s">
        <v>8700</v>
      </c>
      <c r="B524" s="572" t="s">
        <v>8701</v>
      </c>
      <c r="C524" s="57" t="s">
        <v>8702</v>
      </c>
      <c r="D524" s="52"/>
      <c r="E524" s="513" t="s">
        <v>2362</v>
      </c>
      <c r="F524" s="513"/>
      <c r="G524" s="446" t="s">
        <v>1479</v>
      </c>
      <c r="H524" s="52" t="s">
        <v>8704</v>
      </c>
      <c r="I524" s="446" t="s">
        <v>8703</v>
      </c>
      <c r="J524" s="446" t="s">
        <v>793</v>
      </c>
      <c r="K524" s="512" t="s">
        <v>1378</v>
      </c>
      <c r="L524" s="512" t="s">
        <v>8705</v>
      </c>
      <c r="M524" s="512" t="s">
        <v>8706</v>
      </c>
      <c r="N524" s="446"/>
      <c r="O524" s="446"/>
    </row>
    <row r="525" spans="1:15" ht="36" customHeight="1" x14ac:dyDescent="0.25">
      <c r="A525" s="57" t="s">
        <v>8700</v>
      </c>
      <c r="B525" s="572" t="s">
        <v>8701</v>
      </c>
      <c r="C525" s="57" t="s">
        <v>8702</v>
      </c>
      <c r="D525" s="52"/>
      <c r="E525" s="513" t="s">
        <v>2364</v>
      </c>
      <c r="F525" s="513"/>
      <c r="G525" s="446" t="s">
        <v>1479</v>
      </c>
      <c r="H525" s="52" t="s">
        <v>8704</v>
      </c>
      <c r="I525" s="446" t="s">
        <v>8703</v>
      </c>
      <c r="J525" s="446" t="s">
        <v>793</v>
      </c>
      <c r="K525" s="512" t="s">
        <v>1378</v>
      </c>
      <c r="L525" s="512" t="s">
        <v>8705</v>
      </c>
      <c r="M525" s="512" t="s">
        <v>8706</v>
      </c>
      <c r="N525" s="446"/>
      <c r="O525" s="446"/>
    </row>
    <row r="526" spans="1:15" ht="36" customHeight="1" x14ac:dyDescent="0.25">
      <c r="A526" s="57" t="s">
        <v>8700</v>
      </c>
      <c r="B526" s="572" t="s">
        <v>8701</v>
      </c>
      <c r="C526" s="57" t="s">
        <v>8702</v>
      </c>
      <c r="D526" s="52"/>
      <c r="E526" s="513" t="s">
        <v>2366</v>
      </c>
      <c r="F526" s="513"/>
      <c r="G526" s="446" t="s">
        <v>1479</v>
      </c>
      <c r="H526" s="52" t="s">
        <v>8704</v>
      </c>
      <c r="I526" s="446" t="s">
        <v>8703</v>
      </c>
      <c r="J526" s="446" t="s">
        <v>793</v>
      </c>
      <c r="K526" s="512" t="s">
        <v>1378</v>
      </c>
      <c r="L526" s="512" t="s">
        <v>8705</v>
      </c>
      <c r="M526" s="512" t="s">
        <v>8706</v>
      </c>
      <c r="N526" s="446"/>
      <c r="O526" s="446"/>
    </row>
    <row r="527" spans="1:15" ht="36" customHeight="1" x14ac:dyDescent="0.25">
      <c r="A527" s="57" t="s">
        <v>8700</v>
      </c>
      <c r="B527" s="572" t="s">
        <v>8701</v>
      </c>
      <c r="C527" s="57" t="s">
        <v>8702</v>
      </c>
      <c r="D527" s="52"/>
      <c r="E527" s="513" t="s">
        <v>2368</v>
      </c>
      <c r="F527" s="513"/>
      <c r="G527" s="446" t="s">
        <v>1479</v>
      </c>
      <c r="H527" s="52" t="s">
        <v>8704</v>
      </c>
      <c r="I527" s="446" t="s">
        <v>8703</v>
      </c>
      <c r="J527" s="446" t="s">
        <v>793</v>
      </c>
      <c r="K527" s="512" t="s">
        <v>1378</v>
      </c>
      <c r="L527" s="512" t="s">
        <v>8705</v>
      </c>
      <c r="M527" s="512" t="s">
        <v>8706</v>
      </c>
      <c r="N527" s="446"/>
      <c r="O527" s="446"/>
    </row>
    <row r="528" spans="1:15" ht="36" customHeight="1" x14ac:dyDescent="0.25">
      <c r="A528" s="57" t="s">
        <v>8700</v>
      </c>
      <c r="B528" s="572" t="s">
        <v>8701</v>
      </c>
      <c r="C528" s="57" t="s">
        <v>8702</v>
      </c>
      <c r="D528" s="52"/>
      <c r="E528" s="513" t="s">
        <v>2370</v>
      </c>
      <c r="F528" s="513"/>
      <c r="G528" s="446" t="s">
        <v>1479</v>
      </c>
      <c r="H528" s="52" t="s">
        <v>8704</v>
      </c>
      <c r="I528" s="446" t="s">
        <v>8703</v>
      </c>
      <c r="J528" s="446" t="s">
        <v>793</v>
      </c>
      <c r="K528" s="512" t="s">
        <v>1378</v>
      </c>
      <c r="L528" s="512" t="s">
        <v>8705</v>
      </c>
      <c r="M528" s="512" t="s">
        <v>8706</v>
      </c>
      <c r="N528" s="446"/>
      <c r="O528" s="446"/>
    </row>
    <row r="529" spans="1:15" ht="36" customHeight="1" x14ac:dyDescent="0.25">
      <c r="A529" s="57" t="s">
        <v>8700</v>
      </c>
      <c r="B529" s="572" t="s">
        <v>8701</v>
      </c>
      <c r="C529" s="57" t="s">
        <v>8702</v>
      </c>
      <c r="D529" s="52"/>
      <c r="E529" s="513" t="s">
        <v>2372</v>
      </c>
      <c r="F529" s="513"/>
      <c r="G529" s="446" t="s">
        <v>1479</v>
      </c>
      <c r="H529" s="52" t="s">
        <v>8704</v>
      </c>
      <c r="I529" s="446" t="s">
        <v>8703</v>
      </c>
      <c r="J529" s="446" t="s">
        <v>793</v>
      </c>
      <c r="K529" s="512" t="s">
        <v>1378</v>
      </c>
      <c r="L529" s="512" t="s">
        <v>8705</v>
      </c>
      <c r="M529" s="512" t="s">
        <v>8706</v>
      </c>
      <c r="N529" s="446"/>
      <c r="O529" s="446"/>
    </row>
    <row r="530" spans="1:15" ht="36" customHeight="1" x14ac:dyDescent="0.25">
      <c r="A530" s="57" t="s">
        <v>8700</v>
      </c>
      <c r="B530" s="572" t="s">
        <v>8701</v>
      </c>
      <c r="C530" s="57" t="s">
        <v>8702</v>
      </c>
      <c r="D530" s="52"/>
      <c r="E530" s="513" t="s">
        <v>2374</v>
      </c>
      <c r="F530" s="513"/>
      <c r="G530" s="446" t="s">
        <v>1479</v>
      </c>
      <c r="H530" s="52" t="s">
        <v>8704</v>
      </c>
      <c r="I530" s="446" t="s">
        <v>8703</v>
      </c>
      <c r="J530" s="446" t="s">
        <v>793</v>
      </c>
      <c r="K530" s="512" t="s">
        <v>1378</v>
      </c>
      <c r="L530" s="512" t="s">
        <v>8705</v>
      </c>
      <c r="M530" s="512" t="s">
        <v>8706</v>
      </c>
      <c r="N530" s="446"/>
      <c r="O530" s="446"/>
    </row>
    <row r="531" spans="1:15" ht="36" customHeight="1" x14ac:dyDescent="0.25">
      <c r="A531" s="57" t="s">
        <v>8700</v>
      </c>
      <c r="B531" s="572" t="s">
        <v>8701</v>
      </c>
      <c r="C531" s="57" t="s">
        <v>8702</v>
      </c>
      <c r="D531" s="52"/>
      <c r="E531" s="513" t="s">
        <v>2376</v>
      </c>
      <c r="F531" s="513"/>
      <c r="G531" s="446" t="s">
        <v>1479</v>
      </c>
      <c r="H531" s="52" t="s">
        <v>8704</v>
      </c>
      <c r="I531" s="446" t="s">
        <v>8703</v>
      </c>
      <c r="J531" s="446" t="s">
        <v>793</v>
      </c>
      <c r="K531" s="512" t="s">
        <v>1378</v>
      </c>
      <c r="L531" s="512" t="s">
        <v>8705</v>
      </c>
      <c r="M531" s="512" t="s">
        <v>8706</v>
      </c>
      <c r="N531" s="446"/>
      <c r="O531" s="446"/>
    </row>
    <row r="532" spans="1:15" ht="36" customHeight="1" x14ac:dyDescent="0.25">
      <c r="A532" s="57" t="s">
        <v>8700</v>
      </c>
      <c r="B532" s="572" t="s">
        <v>8701</v>
      </c>
      <c r="C532" s="57" t="s">
        <v>8702</v>
      </c>
      <c r="D532" s="52"/>
      <c r="E532" s="513" t="s">
        <v>2378</v>
      </c>
      <c r="F532" s="513"/>
      <c r="G532" s="446" t="s">
        <v>1479</v>
      </c>
      <c r="H532" s="52" t="s">
        <v>8704</v>
      </c>
      <c r="I532" s="446" t="s">
        <v>8703</v>
      </c>
      <c r="J532" s="446" t="s">
        <v>793</v>
      </c>
      <c r="K532" s="512" t="s">
        <v>1378</v>
      </c>
      <c r="L532" s="512" t="s">
        <v>8705</v>
      </c>
      <c r="M532" s="512" t="s">
        <v>8706</v>
      </c>
      <c r="N532" s="446"/>
      <c r="O532" s="446"/>
    </row>
    <row r="533" spans="1:15" ht="36" customHeight="1" x14ac:dyDescent="0.25">
      <c r="A533" s="57" t="s">
        <v>8700</v>
      </c>
      <c r="B533" s="572" t="s">
        <v>8701</v>
      </c>
      <c r="C533" s="57" t="s">
        <v>8702</v>
      </c>
      <c r="D533" s="52"/>
      <c r="E533" s="513" t="s">
        <v>2380</v>
      </c>
      <c r="F533" s="513"/>
      <c r="G533" s="446" t="s">
        <v>1479</v>
      </c>
      <c r="H533" s="52" t="s">
        <v>8704</v>
      </c>
      <c r="I533" s="446" t="s">
        <v>8703</v>
      </c>
      <c r="J533" s="446" t="s">
        <v>793</v>
      </c>
      <c r="K533" s="512" t="s">
        <v>1378</v>
      </c>
      <c r="L533" s="512" t="s">
        <v>8705</v>
      </c>
      <c r="M533" s="512" t="s">
        <v>8706</v>
      </c>
      <c r="N533" s="446"/>
      <c r="O533" s="446"/>
    </row>
    <row r="534" spans="1:15" ht="36" customHeight="1" x14ac:dyDescent="0.25">
      <c r="A534" s="57" t="s">
        <v>8700</v>
      </c>
      <c r="B534" s="572" t="s">
        <v>8701</v>
      </c>
      <c r="C534" s="57" t="s">
        <v>8702</v>
      </c>
      <c r="D534" s="52"/>
      <c r="E534" s="513" t="s">
        <v>2382</v>
      </c>
      <c r="F534" s="513"/>
      <c r="G534" s="446" t="s">
        <v>1479</v>
      </c>
      <c r="H534" s="52" t="s">
        <v>8704</v>
      </c>
      <c r="I534" s="446" t="s">
        <v>8703</v>
      </c>
      <c r="J534" s="446" t="s">
        <v>793</v>
      </c>
      <c r="K534" s="512" t="s">
        <v>1378</v>
      </c>
      <c r="L534" s="512" t="s">
        <v>8705</v>
      </c>
      <c r="M534" s="512" t="s">
        <v>8706</v>
      </c>
      <c r="N534" s="446"/>
      <c r="O534" s="446"/>
    </row>
    <row r="535" spans="1:15" ht="36" customHeight="1" x14ac:dyDescent="0.25">
      <c r="A535" s="57" t="s">
        <v>8700</v>
      </c>
      <c r="B535" s="572" t="s">
        <v>8701</v>
      </c>
      <c r="C535" s="57" t="s">
        <v>8702</v>
      </c>
      <c r="D535" s="52"/>
      <c r="E535" s="513" t="s">
        <v>2384</v>
      </c>
      <c r="F535" s="513"/>
      <c r="G535" s="446" t="s">
        <v>1479</v>
      </c>
      <c r="H535" s="52" t="s">
        <v>8704</v>
      </c>
      <c r="I535" s="446" t="s">
        <v>8703</v>
      </c>
      <c r="J535" s="446" t="s">
        <v>793</v>
      </c>
      <c r="K535" s="512" t="s">
        <v>1378</v>
      </c>
      <c r="L535" s="512" t="s">
        <v>8705</v>
      </c>
      <c r="M535" s="512" t="s">
        <v>8706</v>
      </c>
      <c r="N535" s="446"/>
      <c r="O535" s="446"/>
    </row>
    <row r="536" spans="1:15" ht="36" customHeight="1" x14ac:dyDescent="0.25">
      <c r="A536" s="57" t="s">
        <v>8700</v>
      </c>
      <c r="B536" s="572" t="s">
        <v>8701</v>
      </c>
      <c r="C536" s="57" t="s">
        <v>8702</v>
      </c>
      <c r="D536" s="52"/>
      <c r="E536" s="513" t="s">
        <v>2386</v>
      </c>
      <c r="F536" s="513"/>
      <c r="G536" s="446" t="s">
        <v>1479</v>
      </c>
      <c r="H536" s="52" t="s">
        <v>8704</v>
      </c>
      <c r="I536" s="446" t="s">
        <v>8703</v>
      </c>
      <c r="J536" s="446" t="s">
        <v>793</v>
      </c>
      <c r="K536" s="512" t="s">
        <v>1378</v>
      </c>
      <c r="L536" s="512" t="s">
        <v>8705</v>
      </c>
      <c r="M536" s="512" t="s">
        <v>8706</v>
      </c>
      <c r="N536" s="446"/>
      <c r="O536" s="446"/>
    </row>
    <row r="537" spans="1:15" ht="36" customHeight="1" x14ac:dyDescent="0.25">
      <c r="A537" s="57" t="s">
        <v>8700</v>
      </c>
      <c r="B537" s="572" t="s">
        <v>8701</v>
      </c>
      <c r="C537" s="57" t="s">
        <v>8702</v>
      </c>
      <c r="D537" s="52"/>
      <c r="E537" s="513" t="s">
        <v>2388</v>
      </c>
      <c r="F537" s="513"/>
      <c r="G537" s="446" t="s">
        <v>1479</v>
      </c>
      <c r="H537" s="52" t="s">
        <v>8704</v>
      </c>
      <c r="I537" s="446" t="s">
        <v>8703</v>
      </c>
      <c r="J537" s="446" t="s">
        <v>793</v>
      </c>
      <c r="K537" s="512" t="s">
        <v>1378</v>
      </c>
      <c r="L537" s="512" t="s">
        <v>8705</v>
      </c>
      <c r="M537" s="512" t="s">
        <v>8706</v>
      </c>
      <c r="N537" s="446"/>
      <c r="O537" s="446"/>
    </row>
    <row r="538" spans="1:15" ht="36" customHeight="1" x14ac:dyDescent="0.25">
      <c r="A538" s="57" t="s">
        <v>8700</v>
      </c>
      <c r="B538" s="572" t="s">
        <v>8701</v>
      </c>
      <c r="C538" s="57" t="s">
        <v>8702</v>
      </c>
      <c r="D538" s="52"/>
      <c r="E538" s="513" t="s">
        <v>2390</v>
      </c>
      <c r="F538" s="513"/>
      <c r="G538" s="446" t="s">
        <v>1479</v>
      </c>
      <c r="H538" s="52" t="s">
        <v>8704</v>
      </c>
      <c r="I538" s="446" t="s">
        <v>8703</v>
      </c>
      <c r="J538" s="446" t="s">
        <v>793</v>
      </c>
      <c r="K538" s="512" t="s">
        <v>1378</v>
      </c>
      <c r="L538" s="512" t="s">
        <v>8705</v>
      </c>
      <c r="M538" s="512" t="s">
        <v>8706</v>
      </c>
      <c r="N538" s="446"/>
      <c r="O538" s="446"/>
    </row>
    <row r="539" spans="1:15" ht="36" customHeight="1" x14ac:dyDescent="0.25">
      <c r="A539" s="57" t="s">
        <v>8700</v>
      </c>
      <c r="B539" s="572" t="s">
        <v>8701</v>
      </c>
      <c r="C539" s="57" t="s">
        <v>8702</v>
      </c>
      <c r="D539" s="52"/>
      <c r="E539" s="513" t="s">
        <v>2396</v>
      </c>
      <c r="F539" s="513"/>
      <c r="G539" s="446" t="s">
        <v>1479</v>
      </c>
      <c r="H539" s="52" t="s">
        <v>8704</v>
      </c>
      <c r="I539" s="446" t="s">
        <v>8703</v>
      </c>
      <c r="J539" s="446" t="s">
        <v>793</v>
      </c>
      <c r="K539" s="512" t="s">
        <v>1378</v>
      </c>
      <c r="L539" s="512" t="s">
        <v>8705</v>
      </c>
      <c r="M539" s="512" t="s">
        <v>8706</v>
      </c>
      <c r="N539" s="446"/>
      <c r="O539" s="446"/>
    </row>
    <row r="540" spans="1:15" ht="36" customHeight="1" x14ac:dyDescent="0.25">
      <c r="A540" s="57" t="s">
        <v>8700</v>
      </c>
      <c r="B540" s="572" t="s">
        <v>8701</v>
      </c>
      <c r="C540" s="57" t="s">
        <v>8702</v>
      </c>
      <c r="D540" s="52"/>
      <c r="E540" s="513" t="s">
        <v>2399</v>
      </c>
      <c r="F540" s="513"/>
      <c r="G540" s="446" t="s">
        <v>1479</v>
      </c>
      <c r="H540" s="52" t="s">
        <v>8704</v>
      </c>
      <c r="I540" s="446" t="s">
        <v>8703</v>
      </c>
      <c r="J540" s="446" t="s">
        <v>793</v>
      </c>
      <c r="K540" s="512" t="s">
        <v>1378</v>
      </c>
      <c r="L540" s="512" t="s">
        <v>8705</v>
      </c>
      <c r="M540" s="512" t="s">
        <v>8706</v>
      </c>
      <c r="N540" s="446"/>
      <c r="O540" s="446"/>
    </row>
    <row r="541" spans="1:15" ht="36" customHeight="1" x14ac:dyDescent="0.25">
      <c r="A541" s="57" t="s">
        <v>8700</v>
      </c>
      <c r="B541" s="572" t="s">
        <v>8701</v>
      </c>
      <c r="C541" s="57" t="s">
        <v>8702</v>
      </c>
      <c r="D541" s="52"/>
      <c r="E541" s="513" t="s">
        <v>2402</v>
      </c>
      <c r="F541" s="513"/>
      <c r="G541" s="446" t="s">
        <v>1479</v>
      </c>
      <c r="H541" s="52" t="s">
        <v>8704</v>
      </c>
      <c r="I541" s="446" t="s">
        <v>8703</v>
      </c>
      <c r="J541" s="446" t="s">
        <v>793</v>
      </c>
      <c r="K541" s="512" t="s">
        <v>1378</v>
      </c>
      <c r="L541" s="512" t="s">
        <v>8705</v>
      </c>
      <c r="M541" s="512" t="s">
        <v>8706</v>
      </c>
      <c r="N541" s="446"/>
      <c r="O541" s="446"/>
    </row>
    <row r="542" spans="1:15" ht="36" customHeight="1" x14ac:dyDescent="0.25">
      <c r="A542" s="57" t="s">
        <v>8700</v>
      </c>
      <c r="B542" s="572" t="s">
        <v>8701</v>
      </c>
      <c r="C542" s="57" t="s">
        <v>8702</v>
      </c>
      <c r="D542" s="52"/>
      <c r="E542" s="513" t="s">
        <v>8627</v>
      </c>
      <c r="F542" s="513"/>
      <c r="G542" s="446" t="s">
        <v>1479</v>
      </c>
      <c r="H542" s="52" t="s">
        <v>8704</v>
      </c>
      <c r="I542" s="446" t="s">
        <v>8703</v>
      </c>
      <c r="J542" s="446" t="s">
        <v>793</v>
      </c>
      <c r="K542" s="512" t="s">
        <v>1378</v>
      </c>
      <c r="L542" s="512" t="s">
        <v>8705</v>
      </c>
      <c r="M542" s="512" t="s">
        <v>8706</v>
      </c>
      <c r="N542" s="446"/>
      <c r="O542" s="446"/>
    </row>
    <row r="543" spans="1:15" ht="36" customHeight="1" x14ac:dyDescent="0.25">
      <c r="A543" s="57" t="s">
        <v>8700</v>
      </c>
      <c r="B543" s="572" t="s">
        <v>8701</v>
      </c>
      <c r="C543" s="57" t="s">
        <v>8702</v>
      </c>
      <c r="D543" s="52"/>
      <c r="E543" s="513" t="s">
        <v>8630</v>
      </c>
      <c r="F543" s="513"/>
      <c r="G543" s="446" t="s">
        <v>1479</v>
      </c>
      <c r="H543" s="52" t="s">
        <v>8704</v>
      </c>
      <c r="I543" s="446" t="s">
        <v>8703</v>
      </c>
      <c r="J543" s="446" t="s">
        <v>793</v>
      </c>
      <c r="K543" s="512" t="s">
        <v>1378</v>
      </c>
      <c r="L543" s="512" t="s">
        <v>8705</v>
      </c>
      <c r="M543" s="512" t="s">
        <v>8706</v>
      </c>
      <c r="N543" s="446"/>
      <c r="O543" s="446"/>
    </row>
    <row r="544" spans="1:15" ht="36" customHeight="1" x14ac:dyDescent="0.25">
      <c r="A544" s="57" t="s">
        <v>8707</v>
      </c>
      <c r="B544" s="572" t="s">
        <v>8708</v>
      </c>
      <c r="C544" s="57" t="s">
        <v>8702</v>
      </c>
      <c r="D544" s="52"/>
      <c r="E544" s="515" t="s">
        <v>2111</v>
      </c>
      <c r="F544" s="515"/>
      <c r="G544" s="446" t="s">
        <v>1479</v>
      </c>
      <c r="H544" s="52" t="s">
        <v>8709</v>
      </c>
      <c r="I544" s="446" t="s">
        <v>8703</v>
      </c>
      <c r="J544" s="446" t="s">
        <v>793</v>
      </c>
      <c r="K544" s="512" t="s">
        <v>1385</v>
      </c>
      <c r="L544" s="512" t="s">
        <v>8710</v>
      </c>
      <c r="M544" s="512" t="s">
        <v>8706</v>
      </c>
      <c r="N544" s="446"/>
      <c r="O544" s="446"/>
    </row>
    <row r="545" spans="1:15" ht="36" customHeight="1" x14ac:dyDescent="0.25">
      <c r="A545" s="57" t="s">
        <v>8707</v>
      </c>
      <c r="B545" s="572" t="s">
        <v>8708</v>
      </c>
      <c r="C545" s="57" t="s">
        <v>8702</v>
      </c>
      <c r="D545" s="52"/>
      <c r="E545" s="515" t="s">
        <v>1654</v>
      </c>
      <c r="F545" s="515"/>
      <c r="G545" s="446" t="s">
        <v>1479</v>
      </c>
      <c r="H545" s="52" t="s">
        <v>8709</v>
      </c>
      <c r="I545" s="446" t="s">
        <v>8703</v>
      </c>
      <c r="J545" s="446" t="s">
        <v>793</v>
      </c>
      <c r="K545" s="512" t="s">
        <v>1385</v>
      </c>
      <c r="L545" s="512" t="s">
        <v>8710</v>
      </c>
      <c r="M545" s="512" t="s">
        <v>8706</v>
      </c>
      <c r="N545" s="446"/>
      <c r="O545" s="446"/>
    </row>
    <row r="546" spans="1:15" ht="36" customHeight="1" x14ac:dyDescent="0.25">
      <c r="A546" s="57" t="s">
        <v>8707</v>
      </c>
      <c r="B546" s="572" t="s">
        <v>8708</v>
      </c>
      <c r="C546" s="57" t="s">
        <v>8702</v>
      </c>
      <c r="D546" s="52"/>
      <c r="E546" s="515" t="s">
        <v>1659</v>
      </c>
      <c r="F546" s="515"/>
      <c r="G546" s="446" t="s">
        <v>1479</v>
      </c>
      <c r="H546" s="52" t="s">
        <v>8709</v>
      </c>
      <c r="I546" s="446" t="s">
        <v>8703</v>
      </c>
      <c r="J546" s="446" t="s">
        <v>793</v>
      </c>
      <c r="K546" s="512" t="s">
        <v>1385</v>
      </c>
      <c r="L546" s="512" t="s">
        <v>8710</v>
      </c>
      <c r="M546" s="512" t="s">
        <v>8706</v>
      </c>
      <c r="N546" s="446"/>
      <c r="O546" s="446"/>
    </row>
    <row r="547" spans="1:15" ht="36" customHeight="1" x14ac:dyDescent="0.25">
      <c r="A547" s="57" t="s">
        <v>8707</v>
      </c>
      <c r="B547" s="572" t="s">
        <v>8708</v>
      </c>
      <c r="C547" s="57" t="s">
        <v>8702</v>
      </c>
      <c r="D547" s="52"/>
      <c r="E547" s="515" t="s">
        <v>1660</v>
      </c>
      <c r="F547" s="515"/>
      <c r="G547" s="446" t="s">
        <v>1479</v>
      </c>
      <c r="H547" s="52" t="s">
        <v>8709</v>
      </c>
      <c r="I547" s="446" t="s">
        <v>8703</v>
      </c>
      <c r="J547" s="446" t="s">
        <v>793</v>
      </c>
      <c r="K547" s="512" t="s">
        <v>1385</v>
      </c>
      <c r="L547" s="512" t="s">
        <v>8710</v>
      </c>
      <c r="M547" s="512" t="s">
        <v>8706</v>
      </c>
      <c r="N547" s="446"/>
      <c r="O547" s="446"/>
    </row>
    <row r="548" spans="1:15" ht="36" customHeight="1" x14ac:dyDescent="0.25">
      <c r="A548" s="57" t="s">
        <v>8707</v>
      </c>
      <c r="B548" s="572" t="s">
        <v>8708</v>
      </c>
      <c r="C548" s="57" t="s">
        <v>8702</v>
      </c>
      <c r="D548" s="52"/>
      <c r="E548" s="515" t="s">
        <v>2117</v>
      </c>
      <c r="F548" s="515"/>
      <c r="G548" s="446" t="s">
        <v>1479</v>
      </c>
      <c r="H548" s="52" t="s">
        <v>8709</v>
      </c>
      <c r="I548" s="446" t="s">
        <v>8703</v>
      </c>
      <c r="J548" s="446" t="s">
        <v>793</v>
      </c>
      <c r="K548" s="512" t="s">
        <v>1385</v>
      </c>
      <c r="L548" s="512" t="s">
        <v>8710</v>
      </c>
      <c r="M548" s="512" t="s">
        <v>8706</v>
      </c>
      <c r="N548" s="446"/>
      <c r="O548" s="446"/>
    </row>
    <row r="549" spans="1:15" ht="36" customHeight="1" x14ac:dyDescent="0.25">
      <c r="A549" s="57" t="s">
        <v>8707</v>
      </c>
      <c r="B549" s="572" t="s">
        <v>8708</v>
      </c>
      <c r="C549" s="57" t="s">
        <v>8702</v>
      </c>
      <c r="D549" s="52"/>
      <c r="E549" s="515" t="s">
        <v>2118</v>
      </c>
      <c r="F549" s="515"/>
      <c r="G549" s="446" t="s">
        <v>1479</v>
      </c>
      <c r="H549" s="52" t="s">
        <v>8709</v>
      </c>
      <c r="I549" s="446" t="s">
        <v>8703</v>
      </c>
      <c r="J549" s="446" t="s">
        <v>793</v>
      </c>
      <c r="K549" s="512" t="s">
        <v>1385</v>
      </c>
      <c r="L549" s="512" t="s">
        <v>8710</v>
      </c>
      <c r="M549" s="512" t="s">
        <v>8706</v>
      </c>
      <c r="N549" s="446"/>
      <c r="O549" s="446"/>
    </row>
    <row r="550" spans="1:15" ht="36" customHeight="1" x14ac:dyDescent="0.25">
      <c r="A550" s="57" t="s">
        <v>8707</v>
      </c>
      <c r="B550" s="572" t="s">
        <v>8708</v>
      </c>
      <c r="C550" s="57" t="s">
        <v>8702</v>
      </c>
      <c r="D550" s="52"/>
      <c r="E550" s="515" t="s">
        <v>2122</v>
      </c>
      <c r="F550" s="515"/>
      <c r="G550" s="446" t="s">
        <v>1479</v>
      </c>
      <c r="H550" s="52" t="s">
        <v>8709</v>
      </c>
      <c r="I550" s="446" t="s">
        <v>8703</v>
      </c>
      <c r="J550" s="446" t="s">
        <v>793</v>
      </c>
      <c r="K550" s="512" t="s">
        <v>1385</v>
      </c>
      <c r="L550" s="512" t="s">
        <v>8710</v>
      </c>
      <c r="M550" s="512" t="s">
        <v>8706</v>
      </c>
      <c r="N550" s="446"/>
      <c r="O550" s="446"/>
    </row>
    <row r="551" spans="1:15" ht="36" customHeight="1" x14ac:dyDescent="0.25">
      <c r="A551" s="57" t="s">
        <v>8707</v>
      </c>
      <c r="B551" s="572" t="s">
        <v>8708</v>
      </c>
      <c r="C551" s="57" t="s">
        <v>8702</v>
      </c>
      <c r="D551" s="52"/>
      <c r="E551" s="515" t="s">
        <v>1665</v>
      </c>
      <c r="F551" s="515"/>
      <c r="G551" s="446" t="s">
        <v>1479</v>
      </c>
      <c r="H551" s="52" t="s">
        <v>8709</v>
      </c>
      <c r="I551" s="446" t="s">
        <v>8703</v>
      </c>
      <c r="J551" s="446" t="s">
        <v>793</v>
      </c>
      <c r="K551" s="512" t="s">
        <v>1385</v>
      </c>
      <c r="L551" s="512" t="s">
        <v>8710</v>
      </c>
      <c r="M551" s="512" t="s">
        <v>8706</v>
      </c>
      <c r="N551" s="446"/>
      <c r="O551" s="446"/>
    </row>
    <row r="552" spans="1:15" ht="36" customHeight="1" x14ac:dyDescent="0.25">
      <c r="A552" s="57" t="s">
        <v>8707</v>
      </c>
      <c r="B552" s="572" t="s">
        <v>8708</v>
      </c>
      <c r="C552" s="57" t="s">
        <v>8702</v>
      </c>
      <c r="D552" s="52"/>
      <c r="E552" s="515" t="s">
        <v>1464</v>
      </c>
      <c r="F552" s="515"/>
      <c r="G552" s="446" t="s">
        <v>1479</v>
      </c>
      <c r="H552" s="52" t="s">
        <v>8709</v>
      </c>
      <c r="I552" s="446" t="s">
        <v>8703</v>
      </c>
      <c r="J552" s="446" t="s">
        <v>793</v>
      </c>
      <c r="K552" s="512" t="s">
        <v>1385</v>
      </c>
      <c r="L552" s="512" t="s">
        <v>8710</v>
      </c>
      <c r="M552" s="512" t="s">
        <v>8706</v>
      </c>
      <c r="N552" s="446"/>
      <c r="O552" s="446"/>
    </row>
    <row r="553" spans="1:15" ht="36" customHeight="1" x14ac:dyDescent="0.25">
      <c r="A553" s="57" t="s">
        <v>8707</v>
      </c>
      <c r="B553" s="572" t="s">
        <v>8708</v>
      </c>
      <c r="C553" s="57" t="s">
        <v>8702</v>
      </c>
      <c r="D553" s="52"/>
      <c r="E553" s="515" t="s">
        <v>1848</v>
      </c>
      <c r="F553" s="515"/>
      <c r="G553" s="446" t="s">
        <v>1479</v>
      </c>
      <c r="H553" s="52" t="s">
        <v>8709</v>
      </c>
      <c r="I553" s="446" t="s">
        <v>8703</v>
      </c>
      <c r="J553" s="446" t="s">
        <v>793</v>
      </c>
      <c r="K553" s="512" t="s">
        <v>1385</v>
      </c>
      <c r="L553" s="512" t="s">
        <v>8710</v>
      </c>
      <c r="M553" s="512" t="s">
        <v>8706</v>
      </c>
      <c r="N553" s="446"/>
      <c r="O553" s="446"/>
    </row>
    <row r="554" spans="1:15" ht="36" customHeight="1" x14ac:dyDescent="0.25">
      <c r="A554" s="57" t="s">
        <v>8707</v>
      </c>
      <c r="B554" s="572" t="s">
        <v>8708</v>
      </c>
      <c r="C554" s="57" t="s">
        <v>8702</v>
      </c>
      <c r="D554" s="52"/>
      <c r="E554" s="515" t="s">
        <v>122</v>
      </c>
      <c r="F554" s="515"/>
      <c r="G554" s="446" t="s">
        <v>1479</v>
      </c>
      <c r="H554" s="52" t="s">
        <v>8709</v>
      </c>
      <c r="I554" s="446" t="s">
        <v>8703</v>
      </c>
      <c r="J554" s="446" t="s">
        <v>793</v>
      </c>
      <c r="K554" s="512" t="s">
        <v>1385</v>
      </c>
      <c r="L554" s="512" t="s">
        <v>8710</v>
      </c>
      <c r="M554" s="512" t="s">
        <v>8706</v>
      </c>
      <c r="N554" s="446"/>
      <c r="O554" s="446"/>
    </row>
    <row r="555" spans="1:15" ht="36" customHeight="1" x14ac:dyDescent="0.25">
      <c r="A555" s="57" t="s">
        <v>8707</v>
      </c>
      <c r="B555" s="572" t="s">
        <v>8708</v>
      </c>
      <c r="C555" s="57" t="s">
        <v>8702</v>
      </c>
      <c r="D555" s="52"/>
      <c r="E555" s="515" t="s">
        <v>2124</v>
      </c>
      <c r="F555" s="515"/>
      <c r="G555" s="446" t="s">
        <v>1479</v>
      </c>
      <c r="H555" s="52" t="s">
        <v>8709</v>
      </c>
      <c r="I555" s="446" t="s">
        <v>8703</v>
      </c>
      <c r="J555" s="446" t="s">
        <v>793</v>
      </c>
      <c r="K555" s="512" t="s">
        <v>1385</v>
      </c>
      <c r="L555" s="512" t="s">
        <v>8710</v>
      </c>
      <c r="M555" s="512" t="s">
        <v>8706</v>
      </c>
      <c r="N555" s="446"/>
      <c r="O555" s="446"/>
    </row>
    <row r="556" spans="1:15" ht="36" customHeight="1" x14ac:dyDescent="0.25">
      <c r="A556" s="57" t="s">
        <v>8707</v>
      </c>
      <c r="B556" s="572" t="s">
        <v>8708</v>
      </c>
      <c r="C556" s="57" t="s">
        <v>8702</v>
      </c>
      <c r="D556" s="52"/>
      <c r="E556" s="515" t="s">
        <v>1914</v>
      </c>
      <c r="F556" s="515"/>
      <c r="G556" s="446" t="s">
        <v>1479</v>
      </c>
      <c r="H556" s="52" t="s">
        <v>8709</v>
      </c>
      <c r="I556" s="446" t="s">
        <v>8703</v>
      </c>
      <c r="J556" s="446" t="s">
        <v>793</v>
      </c>
      <c r="K556" s="512" t="s">
        <v>1385</v>
      </c>
      <c r="L556" s="512" t="s">
        <v>8710</v>
      </c>
      <c r="M556" s="512" t="s">
        <v>8706</v>
      </c>
      <c r="N556" s="446"/>
      <c r="O556" s="446"/>
    </row>
    <row r="557" spans="1:15" ht="36" customHeight="1" x14ac:dyDescent="0.25">
      <c r="A557" s="57" t="s">
        <v>8707</v>
      </c>
      <c r="B557" s="572" t="s">
        <v>8708</v>
      </c>
      <c r="C557" s="57" t="s">
        <v>8702</v>
      </c>
      <c r="D557" s="52"/>
      <c r="E557" s="515" t="s">
        <v>2125</v>
      </c>
      <c r="F557" s="515"/>
      <c r="G557" s="446" t="s">
        <v>1479</v>
      </c>
      <c r="H557" s="52" t="s">
        <v>8709</v>
      </c>
      <c r="I557" s="446" t="s">
        <v>8703</v>
      </c>
      <c r="J557" s="446" t="s">
        <v>793</v>
      </c>
      <c r="K557" s="512" t="s">
        <v>1385</v>
      </c>
      <c r="L557" s="512" t="s">
        <v>8710</v>
      </c>
      <c r="M557" s="512" t="s">
        <v>8706</v>
      </c>
      <c r="N557" s="446"/>
      <c r="O557" s="446"/>
    </row>
    <row r="558" spans="1:15" ht="36" customHeight="1" x14ac:dyDescent="0.25">
      <c r="A558" s="57" t="s">
        <v>8707</v>
      </c>
      <c r="B558" s="572" t="s">
        <v>8708</v>
      </c>
      <c r="C558" s="57" t="s">
        <v>8702</v>
      </c>
      <c r="D558" s="52"/>
      <c r="E558" s="515" t="s">
        <v>1474</v>
      </c>
      <c r="F558" s="515"/>
      <c r="G558" s="446" t="s">
        <v>1479</v>
      </c>
      <c r="H558" s="52" t="s">
        <v>8709</v>
      </c>
      <c r="I558" s="446" t="s">
        <v>8703</v>
      </c>
      <c r="J558" s="446" t="s">
        <v>793</v>
      </c>
      <c r="K558" s="512" t="s">
        <v>1385</v>
      </c>
      <c r="L558" s="512" t="s">
        <v>8710</v>
      </c>
      <c r="M558" s="512" t="s">
        <v>8706</v>
      </c>
      <c r="N558" s="446"/>
      <c r="O558" s="446"/>
    </row>
    <row r="559" spans="1:15" ht="36" customHeight="1" x14ac:dyDescent="0.25">
      <c r="A559" s="57" t="s">
        <v>8707</v>
      </c>
      <c r="B559" s="572" t="s">
        <v>8708</v>
      </c>
      <c r="C559" s="57" t="s">
        <v>8702</v>
      </c>
      <c r="D559" s="52"/>
      <c r="E559" s="515" t="s">
        <v>1715</v>
      </c>
      <c r="F559" s="515"/>
      <c r="G559" s="446" t="s">
        <v>1479</v>
      </c>
      <c r="H559" s="52" t="s">
        <v>8709</v>
      </c>
      <c r="I559" s="446" t="s">
        <v>8703</v>
      </c>
      <c r="J559" s="446" t="s">
        <v>793</v>
      </c>
      <c r="K559" s="512" t="s">
        <v>1385</v>
      </c>
      <c r="L559" s="512" t="s">
        <v>8710</v>
      </c>
      <c r="M559" s="512" t="s">
        <v>8706</v>
      </c>
      <c r="N559" s="446"/>
      <c r="O559" s="446"/>
    </row>
    <row r="560" spans="1:15" ht="36" customHeight="1" x14ac:dyDescent="0.25">
      <c r="A560" s="57" t="s">
        <v>8707</v>
      </c>
      <c r="B560" s="572" t="s">
        <v>8708</v>
      </c>
      <c r="C560" s="57" t="s">
        <v>8702</v>
      </c>
      <c r="D560" s="52"/>
      <c r="E560" s="515" t="s">
        <v>2127</v>
      </c>
      <c r="F560" s="515"/>
      <c r="G560" s="446" t="s">
        <v>1479</v>
      </c>
      <c r="H560" s="52" t="s">
        <v>8709</v>
      </c>
      <c r="I560" s="446" t="s">
        <v>8703</v>
      </c>
      <c r="J560" s="446" t="s">
        <v>793</v>
      </c>
      <c r="K560" s="512" t="s">
        <v>1385</v>
      </c>
      <c r="L560" s="512" t="s">
        <v>8710</v>
      </c>
      <c r="M560" s="512" t="s">
        <v>8706</v>
      </c>
      <c r="N560" s="446"/>
      <c r="O560" s="446"/>
    </row>
    <row r="561" spans="1:15" ht="36" customHeight="1" x14ac:dyDescent="0.25">
      <c r="A561" s="57" t="s">
        <v>8707</v>
      </c>
      <c r="B561" s="572" t="s">
        <v>8708</v>
      </c>
      <c r="C561" s="57" t="s">
        <v>8702</v>
      </c>
      <c r="D561" s="52"/>
      <c r="E561" s="515" t="s">
        <v>1719</v>
      </c>
      <c r="F561" s="515"/>
      <c r="G561" s="446" t="s">
        <v>1479</v>
      </c>
      <c r="H561" s="52" t="s">
        <v>8709</v>
      </c>
      <c r="I561" s="446" t="s">
        <v>8703</v>
      </c>
      <c r="J561" s="446" t="s">
        <v>793</v>
      </c>
      <c r="K561" s="512" t="s">
        <v>1385</v>
      </c>
      <c r="L561" s="512" t="s">
        <v>8710</v>
      </c>
      <c r="M561" s="512" t="s">
        <v>8706</v>
      </c>
      <c r="N561" s="446"/>
      <c r="O561" s="446"/>
    </row>
    <row r="562" spans="1:15" ht="36" customHeight="1" x14ac:dyDescent="0.25">
      <c r="A562" s="57" t="s">
        <v>8707</v>
      </c>
      <c r="B562" s="572" t="s">
        <v>8708</v>
      </c>
      <c r="C562" s="57" t="s">
        <v>8702</v>
      </c>
      <c r="D562" s="52"/>
      <c r="E562" s="515" t="s">
        <v>2131</v>
      </c>
      <c r="F562" s="515"/>
      <c r="G562" s="446" t="s">
        <v>1479</v>
      </c>
      <c r="H562" s="52" t="s">
        <v>8709</v>
      </c>
      <c r="I562" s="446" t="s">
        <v>8703</v>
      </c>
      <c r="J562" s="446" t="s">
        <v>793</v>
      </c>
      <c r="K562" s="512" t="s">
        <v>1385</v>
      </c>
      <c r="L562" s="512" t="s">
        <v>8710</v>
      </c>
      <c r="M562" s="512" t="s">
        <v>8706</v>
      </c>
      <c r="N562" s="446"/>
      <c r="O562" s="446"/>
    </row>
    <row r="563" spans="1:15" ht="36" customHeight="1" x14ac:dyDescent="0.25">
      <c r="A563" s="57" t="s">
        <v>8707</v>
      </c>
      <c r="B563" s="572" t="s">
        <v>8708</v>
      </c>
      <c r="C563" s="57" t="s">
        <v>8702</v>
      </c>
      <c r="D563" s="52"/>
      <c r="E563" s="515" t="s">
        <v>2132</v>
      </c>
      <c r="F563" s="515"/>
      <c r="G563" s="446" t="s">
        <v>1479</v>
      </c>
      <c r="H563" s="52" t="s">
        <v>8709</v>
      </c>
      <c r="I563" s="446" t="s">
        <v>8703</v>
      </c>
      <c r="J563" s="446" t="s">
        <v>793</v>
      </c>
      <c r="K563" s="512" t="s">
        <v>1385</v>
      </c>
      <c r="L563" s="512" t="s">
        <v>8710</v>
      </c>
      <c r="M563" s="512" t="s">
        <v>8706</v>
      </c>
      <c r="N563" s="446"/>
      <c r="O563" s="446"/>
    </row>
    <row r="564" spans="1:15" ht="36" customHeight="1" x14ac:dyDescent="0.25">
      <c r="A564" s="57" t="s">
        <v>8707</v>
      </c>
      <c r="B564" s="572" t="s">
        <v>8708</v>
      </c>
      <c r="C564" s="57" t="s">
        <v>8702</v>
      </c>
      <c r="D564" s="52"/>
      <c r="E564" s="515" t="s">
        <v>2133</v>
      </c>
      <c r="F564" s="515"/>
      <c r="G564" s="446" t="s">
        <v>1479</v>
      </c>
      <c r="H564" s="52" t="s">
        <v>8709</v>
      </c>
      <c r="I564" s="446" t="s">
        <v>8703</v>
      </c>
      <c r="J564" s="446" t="s">
        <v>793</v>
      </c>
      <c r="K564" s="512" t="s">
        <v>1385</v>
      </c>
      <c r="L564" s="512" t="s">
        <v>8710</v>
      </c>
      <c r="M564" s="512" t="s">
        <v>8706</v>
      </c>
      <c r="N564" s="446"/>
      <c r="O564" s="446"/>
    </row>
    <row r="565" spans="1:15" ht="36" customHeight="1" x14ac:dyDescent="0.25">
      <c r="A565" s="57" t="s">
        <v>8707</v>
      </c>
      <c r="B565" s="572" t="s">
        <v>8708</v>
      </c>
      <c r="C565" s="57" t="s">
        <v>8702</v>
      </c>
      <c r="D565" s="52"/>
      <c r="E565" s="515" t="s">
        <v>2134</v>
      </c>
      <c r="F565" s="515"/>
      <c r="G565" s="446" t="s">
        <v>1479</v>
      </c>
      <c r="H565" s="52" t="s">
        <v>8709</v>
      </c>
      <c r="I565" s="446" t="s">
        <v>8703</v>
      </c>
      <c r="J565" s="446" t="s">
        <v>793</v>
      </c>
      <c r="K565" s="512" t="s">
        <v>1385</v>
      </c>
      <c r="L565" s="512" t="s">
        <v>8710</v>
      </c>
      <c r="M565" s="512" t="s">
        <v>8706</v>
      </c>
      <c r="N565" s="446"/>
      <c r="O565" s="446"/>
    </row>
    <row r="566" spans="1:15" ht="36" customHeight="1" x14ac:dyDescent="0.25">
      <c r="A566" s="57" t="s">
        <v>8707</v>
      </c>
      <c r="B566" s="572" t="s">
        <v>8708</v>
      </c>
      <c r="C566" s="57" t="s">
        <v>8702</v>
      </c>
      <c r="D566" s="52"/>
      <c r="E566" s="515" t="s">
        <v>2135</v>
      </c>
      <c r="F566" s="515"/>
      <c r="G566" s="446" t="s">
        <v>1479</v>
      </c>
      <c r="H566" s="52" t="s">
        <v>8709</v>
      </c>
      <c r="I566" s="446" t="s">
        <v>8703</v>
      </c>
      <c r="J566" s="446" t="s">
        <v>793</v>
      </c>
      <c r="K566" s="512" t="s">
        <v>1385</v>
      </c>
      <c r="L566" s="512" t="s">
        <v>8710</v>
      </c>
      <c r="M566" s="512" t="s">
        <v>8706</v>
      </c>
      <c r="N566" s="446"/>
      <c r="O566" s="446"/>
    </row>
    <row r="567" spans="1:15" ht="36" customHeight="1" x14ac:dyDescent="0.25">
      <c r="A567" s="57" t="s">
        <v>8707</v>
      </c>
      <c r="B567" s="572" t="s">
        <v>8708</v>
      </c>
      <c r="C567" s="57" t="s">
        <v>8702</v>
      </c>
      <c r="D567" s="52"/>
      <c r="E567" s="515" t="s">
        <v>1672</v>
      </c>
      <c r="F567" s="515"/>
      <c r="G567" s="446" t="s">
        <v>1479</v>
      </c>
      <c r="H567" s="52" t="s">
        <v>8709</v>
      </c>
      <c r="I567" s="446" t="s">
        <v>8703</v>
      </c>
      <c r="J567" s="446" t="s">
        <v>793</v>
      </c>
      <c r="K567" s="512" t="s">
        <v>1385</v>
      </c>
      <c r="L567" s="512" t="s">
        <v>8710</v>
      </c>
      <c r="M567" s="512" t="s">
        <v>8706</v>
      </c>
      <c r="N567" s="446"/>
      <c r="O567" s="446"/>
    </row>
    <row r="568" spans="1:15" ht="36" customHeight="1" x14ac:dyDescent="0.25">
      <c r="A568" s="57" t="s">
        <v>8707</v>
      </c>
      <c r="B568" s="572" t="s">
        <v>8708</v>
      </c>
      <c r="C568" s="57" t="s">
        <v>8702</v>
      </c>
      <c r="D568" s="52"/>
      <c r="E568" s="515" t="s">
        <v>1766</v>
      </c>
      <c r="F568" s="515"/>
      <c r="G568" s="446" t="s">
        <v>1479</v>
      </c>
      <c r="H568" s="52" t="s">
        <v>8709</v>
      </c>
      <c r="I568" s="446" t="s">
        <v>8703</v>
      </c>
      <c r="J568" s="446" t="s">
        <v>793</v>
      </c>
      <c r="K568" s="512" t="s">
        <v>1385</v>
      </c>
      <c r="L568" s="512" t="s">
        <v>8710</v>
      </c>
      <c r="M568" s="512" t="s">
        <v>8706</v>
      </c>
      <c r="N568" s="446"/>
      <c r="O568" s="446"/>
    </row>
    <row r="569" spans="1:15" ht="36" customHeight="1" x14ac:dyDescent="0.25">
      <c r="A569" s="57" t="s">
        <v>8707</v>
      </c>
      <c r="B569" s="572" t="s">
        <v>8708</v>
      </c>
      <c r="C569" s="57" t="s">
        <v>8702</v>
      </c>
      <c r="D569" s="52"/>
      <c r="E569" s="515" t="s">
        <v>1763</v>
      </c>
      <c r="F569" s="515"/>
      <c r="G569" s="446" t="s">
        <v>1479</v>
      </c>
      <c r="H569" s="52" t="s">
        <v>8709</v>
      </c>
      <c r="I569" s="446" t="s">
        <v>8703</v>
      </c>
      <c r="J569" s="446" t="s">
        <v>793</v>
      </c>
      <c r="K569" s="512" t="s">
        <v>1385</v>
      </c>
      <c r="L569" s="512" t="s">
        <v>8710</v>
      </c>
      <c r="M569" s="512" t="s">
        <v>8706</v>
      </c>
      <c r="N569" s="446"/>
      <c r="O569" s="446"/>
    </row>
    <row r="570" spans="1:15" ht="36" customHeight="1" x14ac:dyDescent="0.25">
      <c r="A570" s="57" t="s">
        <v>8707</v>
      </c>
      <c r="B570" s="572" t="s">
        <v>8708</v>
      </c>
      <c r="C570" s="57" t="s">
        <v>8702</v>
      </c>
      <c r="D570" s="52"/>
      <c r="E570" s="515" t="s">
        <v>2137</v>
      </c>
      <c r="F570" s="515"/>
      <c r="G570" s="446" t="s">
        <v>1479</v>
      </c>
      <c r="H570" s="52" t="s">
        <v>8709</v>
      </c>
      <c r="I570" s="446" t="s">
        <v>8703</v>
      </c>
      <c r="J570" s="446" t="s">
        <v>793</v>
      </c>
      <c r="K570" s="512" t="s">
        <v>1385</v>
      </c>
      <c r="L570" s="512" t="s">
        <v>8710</v>
      </c>
      <c r="M570" s="512" t="s">
        <v>8706</v>
      </c>
      <c r="N570" s="446"/>
      <c r="O570" s="446"/>
    </row>
    <row r="571" spans="1:15" ht="36" customHeight="1" x14ac:dyDescent="0.25">
      <c r="A571" s="57" t="s">
        <v>8707</v>
      </c>
      <c r="B571" s="572" t="s">
        <v>8708</v>
      </c>
      <c r="C571" s="57" t="s">
        <v>8702</v>
      </c>
      <c r="D571" s="52"/>
      <c r="E571" s="515" t="s">
        <v>2138</v>
      </c>
      <c r="F571" s="515"/>
      <c r="G571" s="446" t="s">
        <v>1479</v>
      </c>
      <c r="H571" s="52" t="s">
        <v>8709</v>
      </c>
      <c r="I571" s="446" t="s">
        <v>8703</v>
      </c>
      <c r="J571" s="446" t="s">
        <v>793</v>
      </c>
      <c r="K571" s="512" t="s">
        <v>1385</v>
      </c>
      <c r="L571" s="512" t="s">
        <v>8710</v>
      </c>
      <c r="M571" s="512" t="s">
        <v>8706</v>
      </c>
      <c r="N571" s="446"/>
      <c r="O571" s="446"/>
    </row>
    <row r="572" spans="1:15" ht="36" customHeight="1" x14ac:dyDescent="0.25">
      <c r="A572" s="57" t="s">
        <v>8707</v>
      </c>
      <c r="B572" s="572" t="s">
        <v>8708</v>
      </c>
      <c r="C572" s="57" t="s">
        <v>8702</v>
      </c>
      <c r="D572" s="52"/>
      <c r="E572" s="515" t="s">
        <v>1489</v>
      </c>
      <c r="F572" s="515"/>
      <c r="G572" s="446" t="s">
        <v>1479</v>
      </c>
      <c r="H572" s="52" t="s">
        <v>8709</v>
      </c>
      <c r="I572" s="446" t="s">
        <v>8703</v>
      </c>
      <c r="J572" s="446" t="s">
        <v>793</v>
      </c>
      <c r="K572" s="512" t="s">
        <v>1385</v>
      </c>
      <c r="L572" s="512" t="s">
        <v>8710</v>
      </c>
      <c r="M572" s="512" t="s">
        <v>8706</v>
      </c>
      <c r="N572" s="446"/>
      <c r="O572" s="446"/>
    </row>
    <row r="573" spans="1:15" ht="36" customHeight="1" x14ac:dyDescent="0.25">
      <c r="A573" s="57" t="s">
        <v>8707</v>
      </c>
      <c r="B573" s="572" t="s">
        <v>8708</v>
      </c>
      <c r="C573" s="57" t="s">
        <v>8702</v>
      </c>
      <c r="D573" s="52"/>
      <c r="E573" s="515" t="s">
        <v>1361</v>
      </c>
      <c r="F573" s="515"/>
      <c r="G573" s="446" t="s">
        <v>1479</v>
      </c>
      <c r="H573" s="52" t="s">
        <v>8709</v>
      </c>
      <c r="I573" s="446" t="s">
        <v>8703</v>
      </c>
      <c r="J573" s="446" t="s">
        <v>793</v>
      </c>
      <c r="K573" s="512" t="s">
        <v>1385</v>
      </c>
      <c r="L573" s="512" t="s">
        <v>8710</v>
      </c>
      <c r="M573" s="512" t="s">
        <v>8706</v>
      </c>
      <c r="N573" s="446"/>
      <c r="O573" s="446"/>
    </row>
    <row r="574" spans="1:15" ht="36" customHeight="1" x14ac:dyDescent="0.25">
      <c r="A574" s="57" t="s">
        <v>8707</v>
      </c>
      <c r="B574" s="572" t="s">
        <v>8708</v>
      </c>
      <c r="C574" s="57" t="s">
        <v>8702</v>
      </c>
      <c r="D574" s="52"/>
      <c r="E574" s="515" t="s">
        <v>2140</v>
      </c>
      <c r="F574" s="515"/>
      <c r="G574" s="446" t="s">
        <v>1479</v>
      </c>
      <c r="H574" s="52" t="s">
        <v>8709</v>
      </c>
      <c r="I574" s="446" t="s">
        <v>8703</v>
      </c>
      <c r="J574" s="446" t="s">
        <v>793</v>
      </c>
      <c r="K574" s="512" t="s">
        <v>1385</v>
      </c>
      <c r="L574" s="512" t="s">
        <v>8710</v>
      </c>
      <c r="M574" s="512" t="s">
        <v>8706</v>
      </c>
      <c r="N574" s="446"/>
      <c r="O574" s="446"/>
    </row>
    <row r="575" spans="1:15" ht="36" customHeight="1" x14ac:dyDescent="0.25">
      <c r="A575" s="57" t="s">
        <v>8707</v>
      </c>
      <c r="B575" s="572" t="s">
        <v>8708</v>
      </c>
      <c r="C575" s="57" t="s">
        <v>8702</v>
      </c>
      <c r="D575" s="52"/>
      <c r="E575" s="515" t="s">
        <v>2141</v>
      </c>
      <c r="F575" s="515"/>
      <c r="G575" s="446" t="s">
        <v>1479</v>
      </c>
      <c r="H575" s="52" t="s">
        <v>8709</v>
      </c>
      <c r="I575" s="446" t="s">
        <v>8703</v>
      </c>
      <c r="J575" s="446" t="s">
        <v>793</v>
      </c>
      <c r="K575" s="512" t="s">
        <v>1385</v>
      </c>
      <c r="L575" s="512" t="s">
        <v>8710</v>
      </c>
      <c r="M575" s="512" t="s">
        <v>8706</v>
      </c>
      <c r="N575" s="446"/>
      <c r="O575" s="446"/>
    </row>
    <row r="576" spans="1:15" ht="36" customHeight="1" x14ac:dyDescent="0.25">
      <c r="A576" s="57" t="s">
        <v>8707</v>
      </c>
      <c r="B576" s="572" t="s">
        <v>8708</v>
      </c>
      <c r="C576" s="57" t="s">
        <v>8702</v>
      </c>
      <c r="D576" s="52"/>
      <c r="E576" s="515" t="s">
        <v>2142</v>
      </c>
      <c r="F576" s="515"/>
      <c r="G576" s="446" t="s">
        <v>1479</v>
      </c>
      <c r="H576" s="52" t="s">
        <v>8709</v>
      </c>
      <c r="I576" s="446" t="s">
        <v>8703</v>
      </c>
      <c r="J576" s="446" t="s">
        <v>793</v>
      </c>
      <c r="K576" s="512" t="s">
        <v>1385</v>
      </c>
      <c r="L576" s="512" t="s">
        <v>8710</v>
      </c>
      <c r="M576" s="512" t="s">
        <v>8706</v>
      </c>
      <c r="N576" s="446"/>
      <c r="O576" s="446"/>
    </row>
    <row r="577" spans="1:15" ht="36" customHeight="1" x14ac:dyDescent="0.25">
      <c r="A577" s="57" t="s">
        <v>8707</v>
      </c>
      <c r="B577" s="572" t="s">
        <v>8708</v>
      </c>
      <c r="C577" s="57" t="s">
        <v>8702</v>
      </c>
      <c r="D577" s="52"/>
      <c r="E577" s="515" t="s">
        <v>2143</v>
      </c>
      <c r="F577" s="515"/>
      <c r="G577" s="446" t="s">
        <v>1479</v>
      </c>
      <c r="H577" s="52" t="s">
        <v>8709</v>
      </c>
      <c r="I577" s="446" t="s">
        <v>8703</v>
      </c>
      <c r="J577" s="446" t="s">
        <v>793</v>
      </c>
      <c r="K577" s="512" t="s">
        <v>1385</v>
      </c>
      <c r="L577" s="512" t="s">
        <v>8710</v>
      </c>
      <c r="M577" s="512" t="s">
        <v>8706</v>
      </c>
      <c r="N577" s="446"/>
      <c r="O577" s="446"/>
    </row>
    <row r="578" spans="1:15" ht="36" customHeight="1" x14ac:dyDescent="0.25">
      <c r="A578" s="57" t="s">
        <v>8707</v>
      </c>
      <c r="B578" s="572" t="s">
        <v>8708</v>
      </c>
      <c r="C578" s="57" t="s">
        <v>8702</v>
      </c>
      <c r="D578" s="52"/>
      <c r="E578" s="515" t="s">
        <v>2144</v>
      </c>
      <c r="F578" s="515"/>
      <c r="G578" s="446" t="s">
        <v>1479</v>
      </c>
      <c r="H578" s="52" t="s">
        <v>8709</v>
      </c>
      <c r="I578" s="446" t="s">
        <v>8703</v>
      </c>
      <c r="J578" s="446" t="s">
        <v>793</v>
      </c>
      <c r="K578" s="512" t="s">
        <v>1385</v>
      </c>
      <c r="L578" s="512" t="s">
        <v>8710</v>
      </c>
      <c r="M578" s="512" t="s">
        <v>8706</v>
      </c>
      <c r="N578" s="446"/>
      <c r="O578" s="446"/>
    </row>
    <row r="579" spans="1:15" ht="36" customHeight="1" x14ac:dyDescent="0.25">
      <c r="A579" s="57" t="s">
        <v>8707</v>
      </c>
      <c r="B579" s="572" t="s">
        <v>8708</v>
      </c>
      <c r="C579" s="57" t="s">
        <v>8702</v>
      </c>
      <c r="D579" s="52"/>
      <c r="E579" s="515" t="s">
        <v>2146</v>
      </c>
      <c r="F579" s="515"/>
      <c r="G579" s="446" t="s">
        <v>1479</v>
      </c>
      <c r="H579" s="52" t="s">
        <v>8709</v>
      </c>
      <c r="I579" s="446" t="s">
        <v>8703</v>
      </c>
      <c r="J579" s="446" t="s">
        <v>793</v>
      </c>
      <c r="K579" s="512" t="s">
        <v>1385</v>
      </c>
      <c r="L579" s="512" t="s">
        <v>8710</v>
      </c>
      <c r="M579" s="512" t="s">
        <v>8706</v>
      </c>
      <c r="N579" s="446"/>
      <c r="O579" s="446"/>
    </row>
    <row r="580" spans="1:15" ht="36" customHeight="1" x14ac:dyDescent="0.25">
      <c r="A580" s="57" t="s">
        <v>8707</v>
      </c>
      <c r="B580" s="572" t="s">
        <v>8708</v>
      </c>
      <c r="C580" s="57" t="s">
        <v>8702</v>
      </c>
      <c r="D580" s="52"/>
      <c r="E580" s="515" t="s">
        <v>2147</v>
      </c>
      <c r="F580" s="515"/>
      <c r="G580" s="446" t="s">
        <v>1479</v>
      </c>
      <c r="H580" s="52" t="s">
        <v>8709</v>
      </c>
      <c r="I580" s="446" t="s">
        <v>8703</v>
      </c>
      <c r="J580" s="446" t="s">
        <v>793</v>
      </c>
      <c r="K580" s="512" t="s">
        <v>1385</v>
      </c>
      <c r="L580" s="512" t="s">
        <v>8710</v>
      </c>
      <c r="M580" s="512" t="s">
        <v>8706</v>
      </c>
      <c r="N580" s="446"/>
      <c r="O580" s="446"/>
    </row>
    <row r="581" spans="1:15" ht="36" customHeight="1" x14ac:dyDescent="0.25">
      <c r="A581" s="57" t="s">
        <v>8707</v>
      </c>
      <c r="B581" s="572" t="s">
        <v>8708</v>
      </c>
      <c r="C581" s="57" t="s">
        <v>8702</v>
      </c>
      <c r="D581" s="52"/>
      <c r="E581" s="515" t="s">
        <v>1915</v>
      </c>
      <c r="F581" s="515"/>
      <c r="G581" s="446" t="s">
        <v>1479</v>
      </c>
      <c r="H581" s="52" t="s">
        <v>8709</v>
      </c>
      <c r="I581" s="446" t="s">
        <v>8703</v>
      </c>
      <c r="J581" s="446" t="s">
        <v>793</v>
      </c>
      <c r="K581" s="512" t="s">
        <v>1385</v>
      </c>
      <c r="L581" s="512" t="s">
        <v>8710</v>
      </c>
      <c r="M581" s="512" t="s">
        <v>8706</v>
      </c>
      <c r="N581" s="446"/>
      <c r="O581" s="446"/>
    </row>
    <row r="582" spans="1:15" ht="36" customHeight="1" x14ac:dyDescent="0.25">
      <c r="A582" s="57" t="s">
        <v>8707</v>
      </c>
      <c r="B582" s="572" t="s">
        <v>8708</v>
      </c>
      <c r="C582" s="57" t="s">
        <v>8702</v>
      </c>
      <c r="D582" s="52"/>
      <c r="E582" s="515" t="s">
        <v>2148</v>
      </c>
      <c r="F582" s="515"/>
      <c r="G582" s="446" t="s">
        <v>1479</v>
      </c>
      <c r="H582" s="52" t="s">
        <v>8709</v>
      </c>
      <c r="I582" s="446" t="s">
        <v>8703</v>
      </c>
      <c r="J582" s="446" t="s">
        <v>793</v>
      </c>
      <c r="K582" s="512" t="s">
        <v>1385</v>
      </c>
      <c r="L582" s="512" t="s">
        <v>8710</v>
      </c>
      <c r="M582" s="512" t="s">
        <v>8706</v>
      </c>
      <c r="N582" s="446"/>
      <c r="O582" s="446"/>
    </row>
    <row r="583" spans="1:15" ht="36" customHeight="1" x14ac:dyDescent="0.25">
      <c r="A583" s="57" t="s">
        <v>8707</v>
      </c>
      <c r="B583" s="572" t="s">
        <v>8708</v>
      </c>
      <c r="C583" s="57" t="s">
        <v>8702</v>
      </c>
      <c r="D583" s="52"/>
      <c r="E583" s="515" t="s">
        <v>1863</v>
      </c>
      <c r="F583" s="515"/>
      <c r="G583" s="446" t="s">
        <v>1479</v>
      </c>
      <c r="H583" s="52" t="s">
        <v>8709</v>
      </c>
      <c r="I583" s="446" t="s">
        <v>8703</v>
      </c>
      <c r="J583" s="446" t="s">
        <v>793</v>
      </c>
      <c r="K583" s="512" t="s">
        <v>1385</v>
      </c>
      <c r="L583" s="512" t="s">
        <v>8710</v>
      </c>
      <c r="M583" s="512" t="s">
        <v>8706</v>
      </c>
      <c r="N583" s="446"/>
      <c r="O583" s="446"/>
    </row>
    <row r="584" spans="1:15" ht="36" customHeight="1" x14ac:dyDescent="0.25">
      <c r="A584" s="57" t="s">
        <v>8707</v>
      </c>
      <c r="B584" s="572" t="s">
        <v>8708</v>
      </c>
      <c r="C584" s="57" t="s">
        <v>8702</v>
      </c>
      <c r="D584" s="52"/>
      <c r="E584" s="515" t="s">
        <v>2150</v>
      </c>
      <c r="F584" s="515"/>
      <c r="G584" s="446" t="s">
        <v>1479</v>
      </c>
      <c r="H584" s="52" t="s">
        <v>8709</v>
      </c>
      <c r="I584" s="446" t="s">
        <v>8703</v>
      </c>
      <c r="J584" s="446" t="s">
        <v>793</v>
      </c>
      <c r="K584" s="512" t="s">
        <v>1385</v>
      </c>
      <c r="L584" s="512" t="s">
        <v>8710</v>
      </c>
      <c r="M584" s="512" t="s">
        <v>8706</v>
      </c>
      <c r="N584" s="446"/>
      <c r="O584" s="446"/>
    </row>
    <row r="585" spans="1:15" ht="36" customHeight="1" x14ac:dyDescent="0.25">
      <c r="A585" s="57" t="s">
        <v>8707</v>
      </c>
      <c r="B585" s="572" t="s">
        <v>8708</v>
      </c>
      <c r="C585" s="57" t="s">
        <v>8702</v>
      </c>
      <c r="D585" s="52"/>
      <c r="E585" s="515" t="s">
        <v>1732</v>
      </c>
      <c r="F585" s="515"/>
      <c r="G585" s="446" t="s">
        <v>1479</v>
      </c>
      <c r="H585" s="52" t="s">
        <v>8709</v>
      </c>
      <c r="I585" s="446" t="s">
        <v>8703</v>
      </c>
      <c r="J585" s="446" t="s">
        <v>793</v>
      </c>
      <c r="K585" s="512" t="s">
        <v>1385</v>
      </c>
      <c r="L585" s="512" t="s">
        <v>8710</v>
      </c>
      <c r="M585" s="512" t="s">
        <v>8706</v>
      </c>
      <c r="N585" s="446"/>
      <c r="O585" s="446"/>
    </row>
    <row r="586" spans="1:15" ht="36" customHeight="1" x14ac:dyDescent="0.25">
      <c r="A586" s="57" t="s">
        <v>8707</v>
      </c>
      <c r="B586" s="572" t="s">
        <v>8708</v>
      </c>
      <c r="C586" s="57" t="s">
        <v>8702</v>
      </c>
      <c r="D586" s="52"/>
      <c r="E586" s="515" t="s">
        <v>1736</v>
      </c>
      <c r="F586" s="515"/>
      <c r="G586" s="446" t="s">
        <v>1479</v>
      </c>
      <c r="H586" s="52" t="s">
        <v>8709</v>
      </c>
      <c r="I586" s="446" t="s">
        <v>8703</v>
      </c>
      <c r="J586" s="446" t="s">
        <v>793</v>
      </c>
      <c r="K586" s="512" t="s">
        <v>1385</v>
      </c>
      <c r="L586" s="512" t="s">
        <v>8710</v>
      </c>
      <c r="M586" s="512" t="s">
        <v>8706</v>
      </c>
      <c r="N586" s="446"/>
      <c r="O586" s="446"/>
    </row>
    <row r="587" spans="1:15" ht="36" customHeight="1" x14ac:dyDescent="0.25">
      <c r="A587" s="57" t="s">
        <v>8707</v>
      </c>
      <c r="B587" s="572" t="s">
        <v>8708</v>
      </c>
      <c r="C587" s="57" t="s">
        <v>8702</v>
      </c>
      <c r="D587" s="52"/>
      <c r="E587" s="515" t="s">
        <v>1745</v>
      </c>
      <c r="F587" s="515"/>
      <c r="G587" s="446" t="s">
        <v>1479</v>
      </c>
      <c r="H587" s="52" t="s">
        <v>8709</v>
      </c>
      <c r="I587" s="446" t="s">
        <v>8703</v>
      </c>
      <c r="J587" s="446" t="s">
        <v>793</v>
      </c>
      <c r="K587" s="512" t="s">
        <v>1385</v>
      </c>
      <c r="L587" s="512" t="s">
        <v>8710</v>
      </c>
      <c r="M587" s="512" t="s">
        <v>8706</v>
      </c>
      <c r="N587" s="446"/>
      <c r="O587" s="446"/>
    </row>
    <row r="588" spans="1:15" ht="36" customHeight="1" x14ac:dyDescent="0.25">
      <c r="A588" s="57" t="s">
        <v>8707</v>
      </c>
      <c r="B588" s="572" t="s">
        <v>8708</v>
      </c>
      <c r="C588" s="57" t="s">
        <v>8702</v>
      </c>
      <c r="D588" s="52"/>
      <c r="E588" s="515" t="s">
        <v>2152</v>
      </c>
      <c r="F588" s="515"/>
      <c r="G588" s="446" t="s">
        <v>1479</v>
      </c>
      <c r="H588" s="52" t="s">
        <v>8709</v>
      </c>
      <c r="I588" s="446" t="s">
        <v>8703</v>
      </c>
      <c r="J588" s="446" t="s">
        <v>793</v>
      </c>
      <c r="K588" s="512" t="s">
        <v>1385</v>
      </c>
      <c r="L588" s="512" t="s">
        <v>8710</v>
      </c>
      <c r="M588" s="512" t="s">
        <v>8706</v>
      </c>
      <c r="N588" s="446"/>
      <c r="O588" s="446"/>
    </row>
    <row r="589" spans="1:15" ht="36" customHeight="1" x14ac:dyDescent="0.25">
      <c r="A589" s="57" t="s">
        <v>8707</v>
      </c>
      <c r="B589" s="572" t="s">
        <v>8708</v>
      </c>
      <c r="C589" s="57" t="s">
        <v>8702</v>
      </c>
      <c r="D589" s="52"/>
      <c r="E589" s="515" t="s">
        <v>2153</v>
      </c>
      <c r="F589" s="515"/>
      <c r="G589" s="446" t="s">
        <v>1479</v>
      </c>
      <c r="H589" s="52" t="s">
        <v>8709</v>
      </c>
      <c r="I589" s="446" t="s">
        <v>8703</v>
      </c>
      <c r="J589" s="446" t="s">
        <v>793</v>
      </c>
      <c r="K589" s="512" t="s">
        <v>1385</v>
      </c>
      <c r="L589" s="512" t="s">
        <v>8710</v>
      </c>
      <c r="M589" s="512" t="s">
        <v>8706</v>
      </c>
      <c r="N589" s="446"/>
      <c r="O589" s="446"/>
    </row>
    <row r="590" spans="1:15" ht="36" customHeight="1" x14ac:dyDescent="0.25">
      <c r="A590" s="57" t="s">
        <v>8707</v>
      </c>
      <c r="B590" s="572" t="s">
        <v>8708</v>
      </c>
      <c r="C590" s="57" t="s">
        <v>8702</v>
      </c>
      <c r="D590" s="52"/>
      <c r="E590" s="515" t="s">
        <v>2154</v>
      </c>
      <c r="F590" s="515"/>
      <c r="G590" s="446" t="s">
        <v>1479</v>
      </c>
      <c r="H590" s="52" t="s">
        <v>8709</v>
      </c>
      <c r="I590" s="446" t="s">
        <v>8703</v>
      </c>
      <c r="J590" s="446" t="s">
        <v>793</v>
      </c>
      <c r="K590" s="512" t="s">
        <v>1385</v>
      </c>
      <c r="L590" s="512" t="s">
        <v>8710</v>
      </c>
      <c r="M590" s="512" t="s">
        <v>8706</v>
      </c>
      <c r="N590" s="446"/>
      <c r="O590" s="446"/>
    </row>
    <row r="591" spans="1:15" ht="36" customHeight="1" x14ac:dyDescent="0.25">
      <c r="A591" s="57" t="s">
        <v>8707</v>
      </c>
      <c r="B591" s="572" t="s">
        <v>8708</v>
      </c>
      <c r="C591" s="57" t="s">
        <v>8702</v>
      </c>
      <c r="D591" s="52"/>
      <c r="E591" s="515" t="s">
        <v>1938</v>
      </c>
      <c r="F591" s="515"/>
      <c r="G591" s="446" t="s">
        <v>1479</v>
      </c>
      <c r="H591" s="52" t="s">
        <v>8709</v>
      </c>
      <c r="I591" s="446" t="s">
        <v>8703</v>
      </c>
      <c r="J591" s="446" t="s">
        <v>793</v>
      </c>
      <c r="K591" s="512" t="s">
        <v>1385</v>
      </c>
      <c r="L591" s="512" t="s">
        <v>8710</v>
      </c>
      <c r="M591" s="512" t="s">
        <v>8706</v>
      </c>
      <c r="N591" s="446"/>
      <c r="O591" s="446"/>
    </row>
    <row r="592" spans="1:15" ht="36" customHeight="1" x14ac:dyDescent="0.25">
      <c r="A592" s="57" t="s">
        <v>8707</v>
      </c>
      <c r="B592" s="572" t="s">
        <v>8708</v>
      </c>
      <c r="C592" s="57" t="s">
        <v>8702</v>
      </c>
      <c r="D592" s="52"/>
      <c r="E592" s="515" t="s">
        <v>65</v>
      </c>
      <c r="F592" s="515"/>
      <c r="G592" s="446" t="s">
        <v>1479</v>
      </c>
      <c r="H592" s="52" t="s">
        <v>8709</v>
      </c>
      <c r="I592" s="446" t="s">
        <v>8703</v>
      </c>
      <c r="J592" s="446" t="s">
        <v>793</v>
      </c>
      <c r="K592" s="512" t="s">
        <v>1385</v>
      </c>
      <c r="L592" s="512" t="s">
        <v>8710</v>
      </c>
      <c r="M592" s="512" t="s">
        <v>8706</v>
      </c>
      <c r="N592" s="446"/>
      <c r="O592" s="446"/>
    </row>
    <row r="593" spans="1:15" ht="36" customHeight="1" x14ac:dyDescent="0.25">
      <c r="A593" s="57" t="s">
        <v>8707</v>
      </c>
      <c r="B593" s="572" t="s">
        <v>8708</v>
      </c>
      <c r="C593" s="57" t="s">
        <v>8702</v>
      </c>
      <c r="D593" s="52"/>
      <c r="E593" s="515" t="s">
        <v>8635</v>
      </c>
      <c r="F593" s="515"/>
      <c r="G593" s="446" t="s">
        <v>1479</v>
      </c>
      <c r="H593" s="52" t="s">
        <v>8709</v>
      </c>
      <c r="I593" s="446" t="s">
        <v>8703</v>
      </c>
      <c r="J593" s="446" t="s">
        <v>793</v>
      </c>
      <c r="K593" s="512" t="s">
        <v>1385</v>
      </c>
      <c r="L593" s="512" t="s">
        <v>8710</v>
      </c>
      <c r="M593" s="512" t="s">
        <v>8706</v>
      </c>
      <c r="N593" s="446"/>
      <c r="O593" s="446"/>
    </row>
    <row r="594" spans="1:15" ht="15" customHeight="1" x14ac:dyDescent="0.25">
      <c r="A594" s="446" t="s">
        <v>8711</v>
      </c>
      <c r="B594" s="572" t="s">
        <v>8701</v>
      </c>
      <c r="C594" s="57" t="s">
        <v>8702</v>
      </c>
      <c r="D594" s="52"/>
      <c r="E594" s="515" t="s">
        <v>8712</v>
      </c>
      <c r="F594" s="515"/>
      <c r="G594" s="512" t="s">
        <v>1479</v>
      </c>
      <c r="H594" s="52" t="s">
        <v>8713</v>
      </c>
      <c r="I594" s="446" t="s">
        <v>8703</v>
      </c>
      <c r="J594" s="446" t="s">
        <v>793</v>
      </c>
      <c r="K594" s="512" t="s">
        <v>1378</v>
      </c>
      <c r="L594" s="512" t="s">
        <v>8714</v>
      </c>
      <c r="M594" s="512" t="s">
        <v>8715</v>
      </c>
      <c r="N594" s="446"/>
      <c r="O594" s="446"/>
    </row>
    <row r="595" spans="1:15" ht="15" customHeight="1" x14ac:dyDescent="0.25">
      <c r="A595" s="446" t="s">
        <v>8711</v>
      </c>
      <c r="B595" s="572" t="s">
        <v>8701</v>
      </c>
      <c r="C595" s="57" t="s">
        <v>8702</v>
      </c>
      <c r="D595" s="52"/>
      <c r="E595" s="515" t="s">
        <v>8716</v>
      </c>
      <c r="F595" s="515"/>
      <c r="G595" s="512" t="s">
        <v>1479</v>
      </c>
      <c r="H595" s="52" t="s">
        <v>8713</v>
      </c>
      <c r="I595" s="446" t="s">
        <v>8703</v>
      </c>
      <c r="J595" s="446" t="s">
        <v>793</v>
      </c>
      <c r="K595" s="512" t="s">
        <v>1378</v>
      </c>
      <c r="L595" s="512" t="s">
        <v>8714</v>
      </c>
      <c r="M595" s="512" t="s">
        <v>8715</v>
      </c>
      <c r="N595" s="446"/>
      <c r="O595" s="446"/>
    </row>
    <row r="596" spans="1:15" ht="15" customHeight="1" x14ac:dyDescent="0.25">
      <c r="A596" s="446" t="s">
        <v>8711</v>
      </c>
      <c r="B596" s="572" t="s">
        <v>8701</v>
      </c>
      <c r="C596" s="57" t="s">
        <v>8702</v>
      </c>
      <c r="D596" s="52"/>
      <c r="E596" s="515" t="s">
        <v>8717</v>
      </c>
      <c r="F596" s="515"/>
      <c r="G596" s="512" t="s">
        <v>1479</v>
      </c>
      <c r="H596" s="52" t="s">
        <v>8713</v>
      </c>
      <c r="I596" s="446" t="s">
        <v>8703</v>
      </c>
      <c r="J596" s="446" t="s">
        <v>793</v>
      </c>
      <c r="K596" s="512" t="s">
        <v>1378</v>
      </c>
      <c r="L596" s="512" t="s">
        <v>8714</v>
      </c>
      <c r="M596" s="512" t="s">
        <v>8715</v>
      </c>
      <c r="N596" s="446"/>
      <c r="O596" s="446"/>
    </row>
    <row r="597" spans="1:15" ht="15" customHeight="1" x14ac:dyDescent="0.25">
      <c r="A597" s="446" t="s">
        <v>8711</v>
      </c>
      <c r="B597" s="572" t="s">
        <v>8701</v>
      </c>
      <c r="C597" s="57" t="s">
        <v>8702</v>
      </c>
      <c r="D597" s="52"/>
      <c r="E597" s="515" t="s">
        <v>8718</v>
      </c>
      <c r="F597" s="515"/>
      <c r="G597" s="512" t="s">
        <v>1479</v>
      </c>
      <c r="H597" s="52" t="s">
        <v>8713</v>
      </c>
      <c r="I597" s="446" t="s">
        <v>8703</v>
      </c>
      <c r="J597" s="446" t="s">
        <v>793</v>
      </c>
      <c r="K597" s="512" t="s">
        <v>1378</v>
      </c>
      <c r="L597" s="512" t="s">
        <v>8714</v>
      </c>
      <c r="M597" s="512" t="s">
        <v>8715</v>
      </c>
      <c r="N597" s="446"/>
      <c r="O597" s="446"/>
    </row>
    <row r="598" spans="1:15" ht="15" customHeight="1" x14ac:dyDescent="0.25">
      <c r="A598" s="446" t="s">
        <v>8711</v>
      </c>
      <c r="B598" s="572" t="s">
        <v>8701</v>
      </c>
      <c r="C598" s="57" t="s">
        <v>8702</v>
      </c>
      <c r="D598" s="52"/>
      <c r="E598" s="515" t="s">
        <v>8719</v>
      </c>
      <c r="F598" s="515"/>
      <c r="G598" s="512" t="s">
        <v>1479</v>
      </c>
      <c r="H598" s="52" t="s">
        <v>8713</v>
      </c>
      <c r="I598" s="446" t="s">
        <v>8703</v>
      </c>
      <c r="J598" s="446" t="s">
        <v>793</v>
      </c>
      <c r="K598" s="512" t="s">
        <v>1378</v>
      </c>
      <c r="L598" s="512" t="s">
        <v>8714</v>
      </c>
      <c r="M598" s="512" t="s">
        <v>8715</v>
      </c>
      <c r="N598" s="446"/>
      <c r="O598" s="446"/>
    </row>
    <row r="599" spans="1:15" ht="15" customHeight="1" x14ac:dyDescent="0.25">
      <c r="A599" s="446" t="s">
        <v>8720</v>
      </c>
      <c r="B599" s="572" t="s">
        <v>8701</v>
      </c>
      <c r="C599" s="57" t="s">
        <v>8702</v>
      </c>
      <c r="D599" s="52"/>
      <c r="E599" s="515" t="s">
        <v>8721</v>
      </c>
      <c r="F599" s="515"/>
      <c r="G599" s="512" t="s">
        <v>1479</v>
      </c>
      <c r="H599" s="52" t="s">
        <v>8722</v>
      </c>
      <c r="I599" s="446" t="s">
        <v>8703</v>
      </c>
      <c r="J599" s="446" t="s">
        <v>793</v>
      </c>
      <c r="K599" s="512" t="s">
        <v>1385</v>
      </c>
      <c r="L599" s="512" t="s">
        <v>8723</v>
      </c>
      <c r="M599" s="512" t="s">
        <v>8715</v>
      </c>
      <c r="N599" s="446"/>
      <c r="O599" s="446"/>
    </row>
    <row r="600" spans="1:15" ht="15" customHeight="1" x14ac:dyDescent="0.25">
      <c r="A600" s="446" t="s">
        <v>8720</v>
      </c>
      <c r="B600" s="572" t="s">
        <v>8701</v>
      </c>
      <c r="C600" s="57" t="s">
        <v>8702</v>
      </c>
      <c r="D600" s="52"/>
      <c r="E600" s="515" t="s">
        <v>8716</v>
      </c>
      <c r="F600" s="515"/>
      <c r="G600" s="512" t="s">
        <v>1479</v>
      </c>
      <c r="H600" s="52" t="s">
        <v>8722</v>
      </c>
      <c r="I600" s="446" t="s">
        <v>8703</v>
      </c>
      <c r="J600" s="446" t="s">
        <v>793</v>
      </c>
      <c r="K600" s="512" t="s">
        <v>1385</v>
      </c>
      <c r="L600" s="512" t="s">
        <v>8723</v>
      </c>
      <c r="M600" s="512" t="s">
        <v>8715</v>
      </c>
      <c r="N600" s="446"/>
      <c r="O600" s="446"/>
    </row>
    <row r="601" spans="1:15" ht="15" customHeight="1" x14ac:dyDescent="0.25">
      <c r="A601" s="446" t="s">
        <v>8720</v>
      </c>
      <c r="B601" s="572" t="s">
        <v>8701</v>
      </c>
      <c r="C601" s="57" t="s">
        <v>8702</v>
      </c>
      <c r="D601" s="52"/>
      <c r="E601" s="515" t="s">
        <v>8717</v>
      </c>
      <c r="F601" s="515"/>
      <c r="G601" s="512" t="s">
        <v>1479</v>
      </c>
      <c r="H601" s="52" t="s">
        <v>8722</v>
      </c>
      <c r="I601" s="446" t="s">
        <v>8703</v>
      </c>
      <c r="J601" s="446" t="s">
        <v>793</v>
      </c>
      <c r="K601" s="512" t="s">
        <v>1385</v>
      </c>
      <c r="L601" s="512" t="s">
        <v>8723</v>
      </c>
      <c r="M601" s="512" t="s">
        <v>8715</v>
      </c>
      <c r="N601" s="446"/>
      <c r="O601" s="446"/>
    </row>
    <row r="602" spans="1:15" ht="15" customHeight="1" x14ac:dyDescent="0.25">
      <c r="A602" s="446" t="s">
        <v>8720</v>
      </c>
      <c r="B602" s="572" t="s">
        <v>8701</v>
      </c>
      <c r="C602" s="57" t="s">
        <v>8702</v>
      </c>
      <c r="D602" s="52"/>
      <c r="E602" s="515" t="s">
        <v>8724</v>
      </c>
      <c r="F602" s="515"/>
      <c r="G602" s="512" t="s">
        <v>1479</v>
      </c>
      <c r="H602" s="52" t="s">
        <v>8722</v>
      </c>
      <c r="I602" s="446" t="s">
        <v>8703</v>
      </c>
      <c r="J602" s="446" t="s">
        <v>793</v>
      </c>
      <c r="K602" s="512" t="s">
        <v>1385</v>
      </c>
      <c r="L602" s="512" t="s">
        <v>8723</v>
      </c>
      <c r="M602" s="512" t="s">
        <v>8715</v>
      </c>
      <c r="N602" s="446"/>
      <c r="O602" s="446"/>
    </row>
    <row r="603" spans="1:15" ht="15" customHeight="1" x14ac:dyDescent="0.25">
      <c r="A603" s="446" t="s">
        <v>8720</v>
      </c>
      <c r="B603" s="572" t="s">
        <v>8701</v>
      </c>
      <c r="C603" s="57" t="s">
        <v>8702</v>
      </c>
      <c r="D603" s="52"/>
      <c r="E603" s="515" t="s">
        <v>8725</v>
      </c>
      <c r="F603" s="515"/>
      <c r="G603" s="512" t="s">
        <v>1479</v>
      </c>
      <c r="H603" s="52" t="s">
        <v>8722</v>
      </c>
      <c r="I603" s="446" t="s">
        <v>8703</v>
      </c>
      <c r="J603" s="446" t="s">
        <v>793</v>
      </c>
      <c r="K603" s="512" t="s">
        <v>1385</v>
      </c>
      <c r="L603" s="512" t="s">
        <v>8723</v>
      </c>
      <c r="M603" s="512" t="s">
        <v>8715</v>
      </c>
      <c r="N603" s="446"/>
      <c r="O603" s="446"/>
    </row>
    <row r="604" spans="1:15" ht="30" x14ac:dyDescent="0.25">
      <c r="A604" s="446">
        <v>163</v>
      </c>
      <c r="B604" s="572"/>
      <c r="C604" s="57" t="s">
        <v>8702</v>
      </c>
      <c r="D604" s="52" t="s">
        <v>8726</v>
      </c>
      <c r="E604" s="515" t="s">
        <v>9287</v>
      </c>
      <c r="F604" s="515" t="s">
        <v>9286</v>
      </c>
      <c r="G604" s="448" t="s">
        <v>9312</v>
      </c>
      <c r="H604" s="52" t="s">
        <v>8728</v>
      </c>
      <c r="I604" s="512" t="s">
        <v>790</v>
      </c>
      <c r="J604" s="512" t="s">
        <v>788</v>
      </c>
      <c r="K604" s="512" t="s">
        <v>2027</v>
      </c>
      <c r="L604" s="512" t="s">
        <v>8729</v>
      </c>
      <c r="M604" s="512" t="s">
        <v>8730</v>
      </c>
      <c r="N604" s="446"/>
      <c r="O604" s="446"/>
    </row>
    <row r="605" spans="1:15" ht="30" x14ac:dyDescent="0.25">
      <c r="A605" s="446" t="s">
        <v>8731</v>
      </c>
      <c r="B605" s="572" t="s">
        <v>8732</v>
      </c>
      <c r="C605" s="57" t="s">
        <v>8702</v>
      </c>
      <c r="D605" s="52" t="s">
        <v>9589</v>
      </c>
      <c r="E605" s="57"/>
      <c r="F605" s="57"/>
      <c r="G605" s="448" t="s">
        <v>9592</v>
      </c>
      <c r="H605" s="52" t="s">
        <v>8733</v>
      </c>
      <c r="I605" s="512" t="s">
        <v>790</v>
      </c>
      <c r="J605" s="512" t="s">
        <v>788</v>
      </c>
      <c r="K605" s="512" t="s">
        <v>8734</v>
      </c>
      <c r="L605" s="512" t="s">
        <v>8735</v>
      </c>
      <c r="M605" s="512" t="s">
        <v>8730</v>
      </c>
      <c r="N605" s="446"/>
      <c r="O605" s="446"/>
    </row>
    <row r="606" spans="1:15" ht="24" x14ac:dyDescent="0.25">
      <c r="A606" s="446" t="s">
        <v>8731</v>
      </c>
      <c r="B606" s="572" t="s">
        <v>8732</v>
      </c>
      <c r="C606" s="57" t="s">
        <v>8702</v>
      </c>
      <c r="D606" s="52" t="s">
        <v>9590</v>
      </c>
      <c r="E606" s="57"/>
      <c r="F606" s="57"/>
      <c r="G606" s="52" t="s">
        <v>9592</v>
      </c>
      <c r="H606" s="52" t="s">
        <v>8736</v>
      </c>
      <c r="I606" s="512" t="s">
        <v>790</v>
      </c>
      <c r="J606" s="512" t="s">
        <v>788</v>
      </c>
      <c r="K606" s="512" t="s">
        <v>8734</v>
      </c>
      <c r="L606" s="512" t="s">
        <v>8737</v>
      </c>
      <c r="M606" s="512" t="s">
        <v>8730</v>
      </c>
      <c r="N606" s="446"/>
      <c r="O606" s="446"/>
    </row>
    <row r="607" spans="1:15" ht="15" customHeight="1" x14ac:dyDescent="0.25">
      <c r="A607" s="446" t="s">
        <v>8731</v>
      </c>
      <c r="B607" s="572" t="s">
        <v>8732</v>
      </c>
      <c r="C607" s="57" t="s">
        <v>8702</v>
      </c>
      <c r="D607" s="52" t="s">
        <v>8738</v>
      </c>
      <c r="E607" s="57"/>
      <c r="F607" s="57"/>
      <c r="G607" s="446" t="s">
        <v>9591</v>
      </c>
      <c r="H607" s="52" t="s">
        <v>8739</v>
      </c>
      <c r="I607" s="512" t="s">
        <v>790</v>
      </c>
      <c r="J607" s="512" t="s">
        <v>788</v>
      </c>
      <c r="K607" s="512" t="s">
        <v>8734</v>
      </c>
      <c r="L607" s="512" t="s">
        <v>8740</v>
      </c>
      <c r="M607" s="512" t="s">
        <v>8730</v>
      </c>
      <c r="N607" s="446"/>
      <c r="O607" s="446"/>
    </row>
    <row r="608" spans="1:15" ht="24" x14ac:dyDescent="0.25">
      <c r="A608" s="446" t="s">
        <v>8731</v>
      </c>
      <c r="B608" s="572" t="s">
        <v>8732</v>
      </c>
      <c r="C608" s="57" t="s">
        <v>8702</v>
      </c>
      <c r="D608" s="52" t="s">
        <v>8741</v>
      </c>
      <c r="E608" s="57"/>
      <c r="F608" s="57"/>
      <c r="G608" s="57" t="s">
        <v>9591</v>
      </c>
      <c r="H608" s="57" t="s">
        <v>8742</v>
      </c>
      <c r="I608" s="512" t="s">
        <v>790</v>
      </c>
      <c r="J608" s="512" t="s">
        <v>788</v>
      </c>
      <c r="K608" s="512" t="s">
        <v>8734</v>
      </c>
      <c r="L608" s="512" t="s">
        <v>8743</v>
      </c>
      <c r="M608" s="512" t="s">
        <v>8730</v>
      </c>
      <c r="N608" s="446"/>
      <c r="O608" s="446"/>
    </row>
    <row r="609" spans="1:15" ht="15" customHeight="1" x14ac:dyDescent="0.25">
      <c r="A609" s="446" t="s">
        <v>8744</v>
      </c>
      <c r="B609" s="572" t="s">
        <v>8745</v>
      </c>
      <c r="C609" s="57" t="s">
        <v>8702</v>
      </c>
      <c r="D609" s="52" t="s">
        <v>8746</v>
      </c>
      <c r="E609" s="57"/>
      <c r="F609" s="57"/>
      <c r="G609" s="57" t="s">
        <v>9593</v>
      </c>
      <c r="H609" s="52" t="s">
        <v>8747</v>
      </c>
      <c r="I609" s="512" t="s">
        <v>1592</v>
      </c>
      <c r="J609" s="512" t="s">
        <v>788</v>
      </c>
      <c r="K609" s="512" t="s">
        <v>1392</v>
      </c>
      <c r="L609" s="512" t="s">
        <v>8748</v>
      </c>
      <c r="M609" s="512" t="s">
        <v>8730</v>
      </c>
      <c r="N609" s="446"/>
      <c r="O609" s="446"/>
    </row>
    <row r="610" spans="1:15" ht="15" customHeight="1" x14ac:dyDescent="0.25">
      <c r="A610" s="446">
        <v>118</v>
      </c>
      <c r="B610" s="572">
        <v>187</v>
      </c>
      <c r="C610" s="57" t="s">
        <v>8702</v>
      </c>
      <c r="D610" s="52" t="s">
        <v>8749</v>
      </c>
      <c r="E610" s="57"/>
      <c r="F610" s="57"/>
      <c r="G610" s="57" t="s">
        <v>8750</v>
      </c>
      <c r="H610" s="52" t="s">
        <v>8752</v>
      </c>
      <c r="I610" s="512" t="s">
        <v>8751</v>
      </c>
      <c r="J610" s="512" t="s">
        <v>788</v>
      </c>
      <c r="K610" s="512" t="s">
        <v>1385</v>
      </c>
      <c r="L610" s="512" t="s">
        <v>8753</v>
      </c>
      <c r="M610" s="512" t="s">
        <v>8730</v>
      </c>
      <c r="N610" s="446"/>
      <c r="O610" s="446"/>
    </row>
    <row r="611" spans="1:15" ht="15" customHeight="1" x14ac:dyDescent="0.25">
      <c r="A611" s="446">
        <v>140</v>
      </c>
      <c r="B611" s="572"/>
      <c r="C611" s="57" t="s">
        <v>8702</v>
      </c>
      <c r="D611" s="52" t="s">
        <v>1391</v>
      </c>
      <c r="E611" s="57"/>
      <c r="F611" s="57" t="s">
        <v>9595</v>
      </c>
      <c r="G611" s="57" t="s">
        <v>8727</v>
      </c>
      <c r="H611" s="52" t="s">
        <v>8754</v>
      </c>
      <c r="I611" s="512" t="s">
        <v>790</v>
      </c>
      <c r="J611" s="512" t="s">
        <v>788</v>
      </c>
      <c r="K611" s="512" t="s">
        <v>8734</v>
      </c>
      <c r="L611" s="512" t="s">
        <v>8755</v>
      </c>
      <c r="M611" s="512" t="s">
        <v>8730</v>
      </c>
      <c r="N611" s="446"/>
      <c r="O611" s="446"/>
    </row>
    <row r="612" spans="1:15" ht="15" customHeight="1" x14ac:dyDescent="0.25">
      <c r="A612" s="57">
        <v>147</v>
      </c>
      <c r="B612" s="571" t="s">
        <v>985</v>
      </c>
      <c r="C612" s="57" t="s">
        <v>8702</v>
      </c>
      <c r="D612" s="52" t="s">
        <v>8756</v>
      </c>
      <c r="E612" s="57"/>
      <c r="F612" s="57"/>
      <c r="G612" s="57" t="s">
        <v>8727</v>
      </c>
      <c r="H612" s="52" t="s">
        <v>8757</v>
      </c>
      <c r="I612" s="512" t="s">
        <v>829</v>
      </c>
      <c r="J612" s="512" t="s">
        <v>788</v>
      </c>
      <c r="K612" s="512" t="s">
        <v>11</v>
      </c>
      <c r="L612" s="512" t="s">
        <v>11</v>
      </c>
      <c r="M612" s="512" t="s">
        <v>11</v>
      </c>
      <c r="N612" s="446"/>
      <c r="O612" s="446"/>
    </row>
    <row r="613" spans="1:15" ht="15" customHeight="1" x14ac:dyDescent="0.25">
      <c r="A613" s="57">
        <v>148</v>
      </c>
      <c r="B613" s="571" t="s">
        <v>986</v>
      </c>
      <c r="C613" s="57" t="s">
        <v>8702</v>
      </c>
      <c r="D613" s="52" t="s">
        <v>948</v>
      </c>
      <c r="E613" s="57"/>
      <c r="F613" s="57"/>
      <c r="G613" s="57" t="s">
        <v>8727</v>
      </c>
      <c r="H613" s="52" t="s">
        <v>8758</v>
      </c>
      <c r="I613" s="512" t="s">
        <v>944</v>
      </c>
      <c r="J613" s="446" t="s">
        <v>793</v>
      </c>
      <c r="K613" s="512" t="s">
        <v>11</v>
      </c>
      <c r="L613" s="512" t="s">
        <v>11</v>
      </c>
      <c r="M613" s="512" t="s">
        <v>11</v>
      </c>
      <c r="N613" s="446"/>
      <c r="O613" s="446"/>
    </row>
    <row r="614" spans="1:15" ht="72" customHeight="1" x14ac:dyDescent="0.25">
      <c r="A614" s="446">
        <v>149</v>
      </c>
      <c r="B614" s="572"/>
      <c r="C614" s="57" t="s">
        <v>8645</v>
      </c>
      <c r="D614" s="52" t="s">
        <v>9598</v>
      </c>
      <c r="E614" s="540" t="s">
        <v>8759</v>
      </c>
      <c r="F614" s="540"/>
      <c r="G614" s="446" t="s">
        <v>8727</v>
      </c>
      <c r="H614" s="52" t="s">
        <v>8760</v>
      </c>
      <c r="I614" s="512" t="s">
        <v>1479</v>
      </c>
      <c r="J614" s="512" t="s">
        <v>8639</v>
      </c>
      <c r="K614" s="512" t="s">
        <v>11</v>
      </c>
      <c r="L614" s="512" t="s">
        <v>11</v>
      </c>
      <c r="M614" s="512" t="s">
        <v>11</v>
      </c>
      <c r="N614" s="446"/>
      <c r="O614" s="446"/>
    </row>
    <row r="615" spans="1:15" x14ac:dyDescent="0.25">
      <c r="A615" s="446">
        <v>164</v>
      </c>
      <c r="B615" s="572"/>
      <c r="C615" s="57" t="s">
        <v>8645</v>
      </c>
      <c r="D615" s="52" t="s">
        <v>8761</v>
      </c>
      <c r="E615" s="57"/>
      <c r="F615" s="57"/>
      <c r="G615" s="57" t="s">
        <v>1479</v>
      </c>
      <c r="H615" s="52" t="s">
        <v>8762</v>
      </c>
      <c r="I615" s="512" t="s">
        <v>790</v>
      </c>
      <c r="J615" s="512" t="s">
        <v>788</v>
      </c>
      <c r="K615" s="512" t="s">
        <v>1392</v>
      </c>
      <c r="L615" s="512" t="s">
        <v>8763</v>
      </c>
      <c r="M615" s="512" t="s">
        <v>8730</v>
      </c>
      <c r="N615" s="446"/>
      <c r="O615" s="446"/>
    </row>
    <row r="616" spans="1:15" x14ac:dyDescent="0.25">
      <c r="A616" s="446">
        <v>164</v>
      </c>
      <c r="B616" s="572"/>
      <c r="C616" s="57" t="s">
        <v>8645</v>
      </c>
      <c r="D616" s="52" t="s">
        <v>8761</v>
      </c>
      <c r="E616" s="57"/>
      <c r="F616" s="57"/>
      <c r="G616" s="57" t="s">
        <v>1479</v>
      </c>
      <c r="H616" s="52" t="s">
        <v>8762</v>
      </c>
      <c r="I616" s="512" t="s">
        <v>790</v>
      </c>
      <c r="J616" s="512" t="s">
        <v>788</v>
      </c>
      <c r="K616" s="512" t="s">
        <v>1392</v>
      </c>
      <c r="L616" s="512" t="s">
        <v>8763</v>
      </c>
      <c r="M616" s="512" t="s">
        <v>8730</v>
      </c>
      <c r="N616" s="446"/>
      <c r="O616" s="446"/>
    </row>
    <row r="617" spans="1:15" x14ac:dyDescent="0.25">
      <c r="A617" s="446">
        <v>164</v>
      </c>
      <c r="B617" s="572"/>
      <c r="C617" s="57" t="s">
        <v>8645</v>
      </c>
      <c r="D617" s="52" t="s">
        <v>8761</v>
      </c>
      <c r="E617" s="57"/>
      <c r="F617" s="57"/>
      <c r="G617" s="57" t="s">
        <v>1479</v>
      </c>
      <c r="H617" s="52" t="s">
        <v>8762</v>
      </c>
      <c r="I617" s="512" t="s">
        <v>790</v>
      </c>
      <c r="J617" s="512" t="s">
        <v>788</v>
      </c>
      <c r="K617" s="512" t="s">
        <v>1392</v>
      </c>
      <c r="L617" s="512" t="s">
        <v>8763</v>
      </c>
      <c r="M617" s="512" t="s">
        <v>8730</v>
      </c>
      <c r="N617" s="446"/>
      <c r="O617" s="446"/>
    </row>
    <row r="618" spans="1:15" ht="24" x14ac:dyDescent="0.25">
      <c r="A618" s="52">
        <v>166</v>
      </c>
      <c r="B618" s="52"/>
      <c r="C618" s="52" t="s">
        <v>8702</v>
      </c>
      <c r="D618" s="52" t="s">
        <v>8764</v>
      </c>
      <c r="E618" s="52"/>
      <c r="F618" s="52"/>
      <c r="G618" s="52" t="s">
        <v>1592</v>
      </c>
      <c r="H618" s="52" t="s">
        <v>8765</v>
      </c>
      <c r="I618" s="512" t="s">
        <v>1592</v>
      </c>
      <c r="J618" s="512" t="s">
        <v>788</v>
      </c>
      <c r="K618" s="512" t="s">
        <v>1392</v>
      </c>
      <c r="L618" s="512" t="s">
        <v>8763</v>
      </c>
      <c r="M618" s="512" t="s">
        <v>8730</v>
      </c>
      <c r="N618" s="446"/>
      <c r="O618" s="446"/>
    </row>
    <row r="619" spans="1:15" ht="24" x14ac:dyDescent="0.25">
      <c r="A619" s="52">
        <v>166</v>
      </c>
      <c r="B619" s="52"/>
      <c r="C619" s="52" t="s">
        <v>8702</v>
      </c>
      <c r="D619" s="52" t="s">
        <v>8766</v>
      </c>
      <c r="E619" s="52"/>
      <c r="F619" s="52"/>
      <c r="G619" s="52" t="s">
        <v>1592</v>
      </c>
      <c r="H619" s="52" t="s">
        <v>8765</v>
      </c>
      <c r="I619" s="512" t="s">
        <v>1592</v>
      </c>
      <c r="J619" s="512" t="s">
        <v>788</v>
      </c>
      <c r="K619" s="512" t="s">
        <v>1392</v>
      </c>
      <c r="L619" s="512" t="s">
        <v>8763</v>
      </c>
      <c r="M619" s="512" t="s">
        <v>8730</v>
      </c>
      <c r="N619" s="446"/>
      <c r="O619" s="446"/>
    </row>
    <row r="620" spans="1:15" ht="24" x14ac:dyDescent="0.25">
      <c r="A620" s="52">
        <v>166</v>
      </c>
      <c r="B620" s="52"/>
      <c r="C620" s="52" t="s">
        <v>8702</v>
      </c>
      <c r="D620" s="52" t="s">
        <v>8767</v>
      </c>
      <c r="E620" s="52"/>
      <c r="F620" s="52"/>
      <c r="G620" s="52" t="s">
        <v>1592</v>
      </c>
      <c r="H620" s="52" t="s">
        <v>8765</v>
      </c>
      <c r="I620" s="512" t="s">
        <v>1592</v>
      </c>
      <c r="J620" s="512" t="s">
        <v>788</v>
      </c>
      <c r="K620" s="512" t="s">
        <v>1392</v>
      </c>
      <c r="L620" s="512" t="s">
        <v>8763</v>
      </c>
      <c r="M620" s="512" t="s">
        <v>8730</v>
      </c>
      <c r="N620" s="446"/>
      <c r="O620" s="446"/>
    </row>
    <row r="621" spans="1:15" ht="24" x14ac:dyDescent="0.25">
      <c r="A621" s="52">
        <v>166</v>
      </c>
      <c r="B621" s="52"/>
      <c r="C621" s="52" t="s">
        <v>8702</v>
      </c>
      <c r="D621" s="52" t="s">
        <v>8768</v>
      </c>
      <c r="E621" s="52"/>
      <c r="F621" s="52"/>
      <c r="G621" s="52" t="s">
        <v>1592</v>
      </c>
      <c r="H621" s="52" t="s">
        <v>8765</v>
      </c>
      <c r="I621" s="512" t="s">
        <v>1592</v>
      </c>
      <c r="J621" s="512" t="s">
        <v>788</v>
      </c>
      <c r="K621" s="512" t="s">
        <v>1392</v>
      </c>
      <c r="L621" s="512" t="s">
        <v>8763</v>
      </c>
      <c r="M621" s="512" t="s">
        <v>8730</v>
      </c>
      <c r="N621" s="446"/>
      <c r="O621" s="446"/>
    </row>
    <row r="622" spans="1:15" ht="24" x14ac:dyDescent="0.25">
      <c r="A622" s="52">
        <v>166</v>
      </c>
      <c r="B622" s="52"/>
      <c r="C622" s="52" t="s">
        <v>8702</v>
      </c>
      <c r="D622" s="52" t="s">
        <v>8769</v>
      </c>
      <c r="E622" s="52"/>
      <c r="F622" s="52"/>
      <c r="G622" s="52" t="s">
        <v>1592</v>
      </c>
      <c r="H622" s="52" t="s">
        <v>8765</v>
      </c>
      <c r="I622" s="512" t="s">
        <v>1592</v>
      </c>
      <c r="J622" s="512" t="s">
        <v>788</v>
      </c>
      <c r="K622" s="512" t="s">
        <v>1392</v>
      </c>
      <c r="L622" s="512" t="s">
        <v>8763</v>
      </c>
      <c r="M622" s="512" t="s">
        <v>8730</v>
      </c>
      <c r="N622" s="446"/>
      <c r="O622" s="446"/>
    </row>
    <row r="623" spans="1:15" x14ac:dyDescent="0.25">
      <c r="A623" s="52">
        <v>167</v>
      </c>
      <c r="B623" s="52"/>
      <c r="C623" s="52" t="s">
        <v>8702</v>
      </c>
      <c r="D623" s="52" t="s">
        <v>8770</v>
      </c>
      <c r="E623" s="52"/>
      <c r="F623" s="52"/>
      <c r="G623" s="52" t="s">
        <v>1734</v>
      </c>
      <c r="H623" s="52" t="s">
        <v>8771</v>
      </c>
      <c r="I623" s="512" t="s">
        <v>1592</v>
      </c>
      <c r="J623" s="512" t="s">
        <v>788</v>
      </c>
      <c r="K623" s="512" t="s">
        <v>1392</v>
      </c>
      <c r="L623" s="512" t="s">
        <v>8763</v>
      </c>
      <c r="M623" s="512" t="s">
        <v>8730</v>
      </c>
      <c r="N623" s="446"/>
      <c r="O623" s="446"/>
    </row>
    <row r="624" spans="1:15" x14ac:dyDescent="0.25">
      <c r="A624" s="52">
        <v>167</v>
      </c>
      <c r="B624" s="52"/>
      <c r="C624" s="52" t="s">
        <v>8702</v>
      </c>
      <c r="D624" s="52" t="s">
        <v>8772</v>
      </c>
      <c r="E624" s="52"/>
      <c r="F624" s="52"/>
      <c r="G624" s="52" t="s">
        <v>1734</v>
      </c>
      <c r="H624" s="52" t="s">
        <v>8771</v>
      </c>
      <c r="I624" s="512" t="s">
        <v>1592</v>
      </c>
      <c r="J624" s="512" t="s">
        <v>788</v>
      </c>
      <c r="K624" s="512" t="s">
        <v>1392</v>
      </c>
      <c r="L624" s="512" t="s">
        <v>8763</v>
      </c>
      <c r="M624" s="512" t="s">
        <v>8730</v>
      </c>
      <c r="N624" s="446"/>
      <c r="O624" s="446"/>
    </row>
    <row r="625" spans="1:15" x14ac:dyDescent="0.25">
      <c r="A625" s="52">
        <v>167</v>
      </c>
      <c r="B625" s="52"/>
      <c r="C625" s="52" t="s">
        <v>8702</v>
      </c>
      <c r="D625" s="52" t="s">
        <v>8773</v>
      </c>
      <c r="E625" s="52"/>
      <c r="F625" s="52"/>
      <c r="G625" s="52" t="s">
        <v>1734</v>
      </c>
      <c r="H625" s="52" t="s">
        <v>8771</v>
      </c>
      <c r="I625" s="512" t="s">
        <v>1592</v>
      </c>
      <c r="J625" s="512" t="s">
        <v>788</v>
      </c>
      <c r="K625" s="512" t="s">
        <v>1392</v>
      </c>
      <c r="L625" s="512" t="s">
        <v>8763</v>
      </c>
      <c r="M625" s="512" t="s">
        <v>8730</v>
      </c>
      <c r="N625" s="446"/>
      <c r="O625" s="446"/>
    </row>
    <row r="626" spans="1:15" ht="15" customHeight="1" x14ac:dyDescent="0.25">
      <c r="A626" s="512" t="s">
        <v>8774</v>
      </c>
      <c r="B626" s="572"/>
      <c r="C626" s="512" t="s">
        <v>8645</v>
      </c>
      <c r="D626" s="518" t="s">
        <v>9161</v>
      </c>
      <c r="E626" s="448" t="s">
        <v>1964</v>
      </c>
      <c r="F626" s="512" t="s">
        <v>1479</v>
      </c>
      <c r="G626" s="512" t="s">
        <v>1479</v>
      </c>
      <c r="H626" s="52" t="s">
        <v>8776</v>
      </c>
      <c r="I626" s="446" t="s">
        <v>8775</v>
      </c>
      <c r="J626" s="512" t="s">
        <v>788</v>
      </c>
      <c r="K626" s="512" t="s">
        <v>1392</v>
      </c>
      <c r="L626" s="512" t="s">
        <v>210</v>
      </c>
      <c r="M626" s="512" t="s">
        <v>8730</v>
      </c>
      <c r="N626" s="446"/>
      <c r="O626" s="446"/>
    </row>
    <row r="627" spans="1:15" ht="15" customHeight="1" x14ac:dyDescent="0.25">
      <c r="A627" s="512" t="s">
        <v>8774</v>
      </c>
      <c r="B627" s="572"/>
      <c r="C627" s="512" t="s">
        <v>8645</v>
      </c>
      <c r="D627" s="518" t="s">
        <v>9161</v>
      </c>
      <c r="E627" s="448" t="s">
        <v>8777</v>
      </c>
      <c r="F627" s="512" t="s">
        <v>1479</v>
      </c>
      <c r="G627" s="512" t="s">
        <v>1479</v>
      </c>
      <c r="H627" s="52" t="s">
        <v>8776</v>
      </c>
      <c r="I627" s="446" t="s">
        <v>8775</v>
      </c>
      <c r="J627" s="512" t="s">
        <v>788</v>
      </c>
      <c r="K627" s="512" t="s">
        <v>1392</v>
      </c>
      <c r="L627" s="512" t="s">
        <v>210</v>
      </c>
      <c r="M627" s="512" t="s">
        <v>8730</v>
      </c>
      <c r="N627" s="446"/>
      <c r="O627" s="446"/>
    </row>
    <row r="628" spans="1:15" ht="15" customHeight="1" x14ac:dyDescent="0.25">
      <c r="A628" s="512" t="s">
        <v>8774</v>
      </c>
      <c r="B628" s="572"/>
      <c r="C628" s="512" t="s">
        <v>8645</v>
      </c>
      <c r="D628" s="518" t="s">
        <v>9161</v>
      </c>
      <c r="E628" s="448" t="s">
        <v>8778</v>
      </c>
      <c r="F628" s="512" t="s">
        <v>1479</v>
      </c>
      <c r="G628" s="512" t="s">
        <v>1479</v>
      </c>
      <c r="H628" s="52" t="s">
        <v>8776</v>
      </c>
      <c r="I628" s="446" t="s">
        <v>8775</v>
      </c>
      <c r="J628" s="512" t="s">
        <v>788</v>
      </c>
      <c r="K628" s="512" t="s">
        <v>1392</v>
      </c>
      <c r="L628" s="512" t="s">
        <v>210</v>
      </c>
      <c r="M628" s="512" t="s">
        <v>8730</v>
      </c>
      <c r="N628" s="446"/>
      <c r="O628" s="446"/>
    </row>
    <row r="629" spans="1:15" ht="15" customHeight="1" x14ac:dyDescent="0.25">
      <c r="A629" s="512" t="s">
        <v>8774</v>
      </c>
      <c r="B629" s="572"/>
      <c r="C629" s="512" t="s">
        <v>8645</v>
      </c>
      <c r="D629" s="518" t="s">
        <v>9161</v>
      </c>
      <c r="E629" s="448" t="s">
        <v>8779</v>
      </c>
      <c r="F629" s="512" t="s">
        <v>1479</v>
      </c>
      <c r="G629" s="512" t="s">
        <v>1479</v>
      </c>
      <c r="H629" s="52" t="s">
        <v>8776</v>
      </c>
      <c r="I629" s="446" t="s">
        <v>8775</v>
      </c>
      <c r="J629" s="512" t="s">
        <v>788</v>
      </c>
      <c r="K629" s="512" t="s">
        <v>1392</v>
      </c>
      <c r="L629" s="512" t="s">
        <v>210</v>
      </c>
      <c r="M629" s="512" t="s">
        <v>8730</v>
      </c>
      <c r="N629" s="446"/>
      <c r="O629" s="446"/>
    </row>
    <row r="630" spans="1:15" ht="15" customHeight="1" x14ac:dyDescent="0.25">
      <c r="A630" s="512" t="s">
        <v>8774</v>
      </c>
      <c r="B630" s="572"/>
      <c r="C630" s="512" t="s">
        <v>8645</v>
      </c>
      <c r="D630" s="518" t="s">
        <v>9161</v>
      </c>
      <c r="E630" s="448" t="s">
        <v>8780</v>
      </c>
      <c r="F630" s="512" t="s">
        <v>1479</v>
      </c>
      <c r="G630" s="512" t="s">
        <v>1479</v>
      </c>
      <c r="H630" s="52" t="s">
        <v>8776</v>
      </c>
      <c r="I630" s="446" t="s">
        <v>8775</v>
      </c>
      <c r="J630" s="512" t="s">
        <v>788</v>
      </c>
      <c r="K630" s="512" t="s">
        <v>1392</v>
      </c>
      <c r="L630" s="512" t="s">
        <v>210</v>
      </c>
      <c r="M630" s="512" t="s">
        <v>8730</v>
      </c>
      <c r="N630" s="446"/>
      <c r="O630" s="446"/>
    </row>
    <row r="631" spans="1:15" ht="15" customHeight="1" x14ac:dyDescent="0.25">
      <c r="A631" s="512" t="s">
        <v>8774</v>
      </c>
      <c r="B631" s="572"/>
      <c r="C631" s="512" t="s">
        <v>8645</v>
      </c>
      <c r="D631" s="518" t="s">
        <v>9161</v>
      </c>
      <c r="E631" s="448" t="s">
        <v>8781</v>
      </c>
      <c r="F631" s="512" t="s">
        <v>1479</v>
      </c>
      <c r="G631" s="512" t="s">
        <v>1479</v>
      </c>
      <c r="H631" s="52" t="s">
        <v>8776</v>
      </c>
      <c r="I631" s="446" t="s">
        <v>8775</v>
      </c>
      <c r="J631" s="512" t="s">
        <v>788</v>
      </c>
      <c r="K631" s="512" t="s">
        <v>1392</v>
      </c>
      <c r="L631" s="512" t="s">
        <v>210</v>
      </c>
      <c r="M631" s="512" t="s">
        <v>8730</v>
      </c>
      <c r="N631" s="446"/>
      <c r="O631" s="446"/>
    </row>
    <row r="632" spans="1:15" ht="15" customHeight="1" x14ac:dyDescent="0.25">
      <c r="A632" s="512" t="s">
        <v>8774</v>
      </c>
      <c r="B632" s="572"/>
      <c r="C632" s="512" t="s">
        <v>8645</v>
      </c>
      <c r="D632" s="518" t="s">
        <v>9161</v>
      </c>
      <c r="E632" s="448" t="s">
        <v>8782</v>
      </c>
      <c r="F632" s="512" t="s">
        <v>1479</v>
      </c>
      <c r="G632" s="512" t="s">
        <v>1479</v>
      </c>
      <c r="H632" s="52" t="s">
        <v>8776</v>
      </c>
      <c r="I632" s="446" t="s">
        <v>8775</v>
      </c>
      <c r="J632" s="512" t="s">
        <v>788</v>
      </c>
      <c r="K632" s="512" t="s">
        <v>1392</v>
      </c>
      <c r="L632" s="512" t="s">
        <v>210</v>
      </c>
      <c r="M632" s="512" t="s">
        <v>8730</v>
      </c>
      <c r="N632" s="446"/>
      <c r="O632" s="446"/>
    </row>
    <row r="633" spans="1:15" ht="15" customHeight="1" x14ac:dyDescent="0.25">
      <c r="A633" s="512" t="s">
        <v>8774</v>
      </c>
      <c r="B633" s="572"/>
      <c r="C633" s="512" t="s">
        <v>8645</v>
      </c>
      <c r="D633" s="518" t="s">
        <v>9161</v>
      </c>
      <c r="E633" s="448" t="s">
        <v>8783</v>
      </c>
      <c r="F633" s="512" t="s">
        <v>1479</v>
      </c>
      <c r="G633" s="512" t="s">
        <v>1479</v>
      </c>
      <c r="H633" s="52" t="s">
        <v>8776</v>
      </c>
      <c r="I633" s="446" t="s">
        <v>8775</v>
      </c>
      <c r="J633" s="512" t="s">
        <v>788</v>
      </c>
      <c r="K633" s="512" t="s">
        <v>1392</v>
      </c>
      <c r="L633" s="512" t="s">
        <v>210</v>
      </c>
      <c r="M633" s="512" t="s">
        <v>8730</v>
      </c>
      <c r="N633" s="446"/>
      <c r="O633" s="446"/>
    </row>
    <row r="634" spans="1:15" ht="15" customHeight="1" x14ac:dyDescent="0.25">
      <c r="A634" s="512" t="s">
        <v>8774</v>
      </c>
      <c r="B634" s="572"/>
      <c r="C634" s="512" t="s">
        <v>8645</v>
      </c>
      <c r="D634" s="518" t="s">
        <v>9161</v>
      </c>
      <c r="E634" s="448" t="s">
        <v>8784</v>
      </c>
      <c r="F634" s="512" t="s">
        <v>1479</v>
      </c>
      <c r="G634" s="512" t="s">
        <v>1479</v>
      </c>
      <c r="H634" s="52" t="s">
        <v>8776</v>
      </c>
      <c r="I634" s="446" t="s">
        <v>8775</v>
      </c>
      <c r="J634" s="512" t="s">
        <v>788</v>
      </c>
      <c r="K634" s="512" t="s">
        <v>1392</v>
      </c>
      <c r="L634" s="512" t="s">
        <v>210</v>
      </c>
      <c r="M634" s="512" t="s">
        <v>8730</v>
      </c>
      <c r="N634" s="446"/>
      <c r="O634" s="446"/>
    </row>
    <row r="635" spans="1:15" ht="15" customHeight="1" x14ac:dyDescent="0.25">
      <c r="A635" s="512" t="s">
        <v>8774</v>
      </c>
      <c r="B635" s="572"/>
      <c r="C635" s="512" t="s">
        <v>8645</v>
      </c>
      <c r="D635" s="518" t="s">
        <v>9161</v>
      </c>
      <c r="E635" s="448" t="s">
        <v>8785</v>
      </c>
      <c r="F635" s="512" t="s">
        <v>1479</v>
      </c>
      <c r="G635" s="512" t="s">
        <v>1479</v>
      </c>
      <c r="H635" s="52" t="s">
        <v>8776</v>
      </c>
      <c r="I635" s="446" t="s">
        <v>8775</v>
      </c>
      <c r="J635" s="512" t="s">
        <v>788</v>
      </c>
      <c r="K635" s="512" t="s">
        <v>1392</v>
      </c>
      <c r="L635" s="512" t="s">
        <v>210</v>
      </c>
      <c r="M635" s="512" t="s">
        <v>8730</v>
      </c>
      <c r="N635" s="446"/>
      <c r="O635" s="446"/>
    </row>
    <row r="636" spans="1:15" ht="15" customHeight="1" x14ac:dyDescent="0.25">
      <c r="A636" s="512" t="s">
        <v>8774</v>
      </c>
      <c r="B636" s="572"/>
      <c r="C636" s="512" t="s">
        <v>8645</v>
      </c>
      <c r="D636" s="518" t="s">
        <v>9161</v>
      </c>
      <c r="E636" s="448" t="s">
        <v>8786</v>
      </c>
      <c r="F636" s="512" t="s">
        <v>1479</v>
      </c>
      <c r="G636" s="512" t="s">
        <v>1479</v>
      </c>
      <c r="H636" s="52" t="s">
        <v>8776</v>
      </c>
      <c r="I636" s="446" t="s">
        <v>8775</v>
      </c>
      <c r="J636" s="512" t="s">
        <v>788</v>
      </c>
      <c r="K636" s="512" t="s">
        <v>1392</v>
      </c>
      <c r="L636" s="512" t="s">
        <v>210</v>
      </c>
      <c r="M636" s="512" t="s">
        <v>8730</v>
      </c>
      <c r="N636" s="446"/>
      <c r="O636" s="446"/>
    </row>
    <row r="637" spans="1:15" ht="15" customHeight="1" x14ac:dyDescent="0.25">
      <c r="A637" s="512" t="s">
        <v>8787</v>
      </c>
      <c r="B637" s="572"/>
      <c r="C637" s="512" t="s">
        <v>8645</v>
      </c>
      <c r="D637" s="518" t="s">
        <v>9162</v>
      </c>
      <c r="E637" s="448" t="s">
        <v>1964</v>
      </c>
      <c r="F637" s="448"/>
      <c r="G637" s="512" t="s">
        <v>1479</v>
      </c>
      <c r="H637" s="52" t="s">
        <v>8788</v>
      </c>
      <c r="I637" s="446" t="s">
        <v>8775</v>
      </c>
      <c r="J637" s="512" t="s">
        <v>788</v>
      </c>
      <c r="K637" s="512" t="s">
        <v>8651</v>
      </c>
      <c r="L637" s="512" t="s">
        <v>210</v>
      </c>
      <c r="M637" s="512" t="s">
        <v>8730</v>
      </c>
      <c r="N637" s="446"/>
      <c r="O637" s="446"/>
    </row>
    <row r="638" spans="1:15" ht="15" customHeight="1" x14ac:dyDescent="0.25">
      <c r="A638" s="512" t="s">
        <v>8787</v>
      </c>
      <c r="B638" s="572"/>
      <c r="C638" s="512" t="s">
        <v>8645</v>
      </c>
      <c r="D638" s="518" t="s">
        <v>9162</v>
      </c>
      <c r="E638" s="448" t="s">
        <v>8789</v>
      </c>
      <c r="F638" s="448"/>
      <c r="G638" s="512" t="s">
        <v>1479</v>
      </c>
      <c r="H638" s="52" t="s">
        <v>8788</v>
      </c>
      <c r="I638" s="446" t="s">
        <v>8775</v>
      </c>
      <c r="J638" s="512" t="s">
        <v>788</v>
      </c>
      <c r="K638" s="512" t="s">
        <v>8651</v>
      </c>
      <c r="L638" s="512" t="s">
        <v>210</v>
      </c>
      <c r="M638" s="512" t="s">
        <v>8730</v>
      </c>
      <c r="N638" s="446"/>
      <c r="O638" s="446"/>
    </row>
    <row r="639" spans="1:15" ht="15" customHeight="1" x14ac:dyDescent="0.25">
      <c r="A639" s="512" t="s">
        <v>8787</v>
      </c>
      <c r="B639" s="572"/>
      <c r="C639" s="512" t="s">
        <v>8645</v>
      </c>
      <c r="D639" s="518" t="s">
        <v>9162</v>
      </c>
      <c r="E639" s="448" t="s">
        <v>8790</v>
      </c>
      <c r="F639" s="448"/>
      <c r="G639" s="512" t="s">
        <v>1479</v>
      </c>
      <c r="H639" s="52" t="s">
        <v>8788</v>
      </c>
      <c r="I639" s="446" t="s">
        <v>8775</v>
      </c>
      <c r="J639" s="512" t="s">
        <v>788</v>
      </c>
      <c r="K639" s="512" t="s">
        <v>8651</v>
      </c>
      <c r="L639" s="512" t="s">
        <v>210</v>
      </c>
      <c r="M639" s="512" t="s">
        <v>8730</v>
      </c>
      <c r="N639" s="446"/>
      <c r="O639" s="446"/>
    </row>
    <row r="640" spans="1:15" ht="15" customHeight="1" x14ac:dyDescent="0.25">
      <c r="A640" s="512" t="s">
        <v>8787</v>
      </c>
      <c r="B640" s="572"/>
      <c r="C640" s="512" t="s">
        <v>8645</v>
      </c>
      <c r="D640" s="518" t="s">
        <v>9162</v>
      </c>
      <c r="E640" s="448" t="s">
        <v>8791</v>
      </c>
      <c r="F640" s="448"/>
      <c r="G640" s="512" t="s">
        <v>1479</v>
      </c>
      <c r="H640" s="52" t="s">
        <v>8788</v>
      </c>
      <c r="I640" s="446" t="s">
        <v>8775</v>
      </c>
      <c r="J640" s="512" t="s">
        <v>788</v>
      </c>
      <c r="K640" s="512" t="s">
        <v>8651</v>
      </c>
      <c r="L640" s="512" t="s">
        <v>210</v>
      </c>
      <c r="M640" s="512" t="s">
        <v>8730</v>
      </c>
      <c r="N640" s="446"/>
      <c r="O640" s="446"/>
    </row>
    <row r="641" spans="1:15" ht="15" customHeight="1" x14ac:dyDescent="0.25">
      <c r="A641" s="512" t="s">
        <v>8787</v>
      </c>
      <c r="B641" s="572"/>
      <c r="C641" s="512" t="s">
        <v>8645</v>
      </c>
      <c r="D641" s="518" t="s">
        <v>9162</v>
      </c>
      <c r="E641" s="448" t="s">
        <v>1474</v>
      </c>
      <c r="F641" s="448"/>
      <c r="G641" s="512" t="s">
        <v>1479</v>
      </c>
      <c r="H641" s="52" t="s">
        <v>8788</v>
      </c>
      <c r="I641" s="446" t="s">
        <v>8775</v>
      </c>
      <c r="J641" s="512" t="s">
        <v>788</v>
      </c>
      <c r="K641" s="512" t="s">
        <v>8651</v>
      </c>
      <c r="L641" s="512" t="s">
        <v>210</v>
      </c>
      <c r="M641" s="512" t="s">
        <v>8730</v>
      </c>
      <c r="N641" s="446"/>
      <c r="O641" s="446"/>
    </row>
    <row r="642" spans="1:15" ht="15" customHeight="1" x14ac:dyDescent="0.25">
      <c r="A642" s="512" t="s">
        <v>8787</v>
      </c>
      <c r="B642" s="572"/>
      <c r="C642" s="512" t="s">
        <v>8645</v>
      </c>
      <c r="D642" s="518" t="s">
        <v>9162</v>
      </c>
      <c r="E642" s="448" t="s">
        <v>8780</v>
      </c>
      <c r="F642" s="448"/>
      <c r="G642" s="512" t="s">
        <v>1479</v>
      </c>
      <c r="H642" s="52" t="s">
        <v>8788</v>
      </c>
      <c r="I642" s="446" t="s">
        <v>8775</v>
      </c>
      <c r="J642" s="512" t="s">
        <v>788</v>
      </c>
      <c r="K642" s="512" t="s">
        <v>8651</v>
      </c>
      <c r="L642" s="512" t="s">
        <v>210</v>
      </c>
      <c r="M642" s="512" t="s">
        <v>8730</v>
      </c>
      <c r="N642" s="446"/>
      <c r="O642" s="446"/>
    </row>
    <row r="643" spans="1:15" ht="15" customHeight="1" x14ac:dyDescent="0.25">
      <c r="A643" s="512" t="s">
        <v>8787</v>
      </c>
      <c r="B643" s="572"/>
      <c r="C643" s="512" t="s">
        <v>8645</v>
      </c>
      <c r="D643" s="518" t="s">
        <v>9162</v>
      </c>
      <c r="E643" s="448" t="s">
        <v>8781</v>
      </c>
      <c r="F643" s="448"/>
      <c r="G643" s="512" t="s">
        <v>1479</v>
      </c>
      <c r="H643" s="52" t="s">
        <v>8788</v>
      </c>
      <c r="I643" s="446" t="s">
        <v>8775</v>
      </c>
      <c r="J643" s="512" t="s">
        <v>788</v>
      </c>
      <c r="K643" s="512" t="s">
        <v>8651</v>
      </c>
      <c r="L643" s="512" t="s">
        <v>210</v>
      </c>
      <c r="M643" s="512" t="s">
        <v>8730</v>
      </c>
      <c r="N643" s="446"/>
      <c r="O643" s="446"/>
    </row>
    <row r="644" spans="1:15" ht="15" customHeight="1" x14ac:dyDescent="0.25">
      <c r="A644" s="512" t="s">
        <v>8787</v>
      </c>
      <c r="B644" s="572"/>
      <c r="C644" s="512" t="s">
        <v>8645</v>
      </c>
      <c r="D644" s="518" t="s">
        <v>9162</v>
      </c>
      <c r="E644" s="448" t="s">
        <v>8792</v>
      </c>
      <c r="F644" s="448"/>
      <c r="G644" s="512" t="s">
        <v>1479</v>
      </c>
      <c r="H644" s="52" t="s">
        <v>8788</v>
      </c>
      <c r="I644" s="446" t="s">
        <v>8775</v>
      </c>
      <c r="J644" s="512" t="s">
        <v>788</v>
      </c>
      <c r="K644" s="512" t="s">
        <v>8651</v>
      </c>
      <c r="L644" s="512" t="s">
        <v>210</v>
      </c>
      <c r="M644" s="512" t="s">
        <v>8730</v>
      </c>
      <c r="N644" s="446"/>
      <c r="O644" s="446"/>
    </row>
    <row r="645" spans="1:15" ht="15" customHeight="1" x14ac:dyDescent="0.25">
      <c r="A645" s="512" t="s">
        <v>8787</v>
      </c>
      <c r="B645" s="572"/>
      <c r="C645" s="512" t="s">
        <v>8645</v>
      </c>
      <c r="D645" s="518" t="s">
        <v>9162</v>
      </c>
      <c r="E645" s="448" t="s">
        <v>8793</v>
      </c>
      <c r="F645" s="448"/>
      <c r="G645" s="512" t="s">
        <v>1479</v>
      </c>
      <c r="H645" s="52" t="s">
        <v>8788</v>
      </c>
      <c r="I645" s="446" t="s">
        <v>8775</v>
      </c>
      <c r="J645" s="512" t="s">
        <v>788</v>
      </c>
      <c r="K645" s="512" t="s">
        <v>8651</v>
      </c>
      <c r="L645" s="512" t="s">
        <v>210</v>
      </c>
      <c r="M645" s="512" t="s">
        <v>8730</v>
      </c>
      <c r="N645" s="446"/>
      <c r="O645" s="446"/>
    </row>
    <row r="646" spans="1:15" ht="15" customHeight="1" x14ac:dyDescent="0.25">
      <c r="A646" s="512" t="s">
        <v>8794</v>
      </c>
      <c r="B646" s="572"/>
      <c r="C646" s="512" t="s">
        <v>8645</v>
      </c>
      <c r="D646" s="518" t="s">
        <v>9163</v>
      </c>
      <c r="E646" s="448" t="s">
        <v>1964</v>
      </c>
      <c r="F646" s="448"/>
      <c r="G646" s="512" t="s">
        <v>1479</v>
      </c>
      <c r="H646" s="52" t="s">
        <v>8795</v>
      </c>
      <c r="I646" s="446" t="s">
        <v>8775</v>
      </c>
      <c r="J646" s="512" t="s">
        <v>788</v>
      </c>
      <c r="K646" s="512" t="s">
        <v>8651</v>
      </c>
      <c r="L646" s="512" t="s">
        <v>210</v>
      </c>
      <c r="M646" s="512" t="s">
        <v>8730</v>
      </c>
      <c r="N646" s="446"/>
      <c r="O646" s="446"/>
    </row>
    <row r="647" spans="1:15" ht="15" customHeight="1" x14ac:dyDescent="0.25">
      <c r="A647" s="512" t="s">
        <v>8794</v>
      </c>
      <c r="B647" s="572"/>
      <c r="C647" s="512" t="s">
        <v>8645</v>
      </c>
      <c r="D647" s="518" t="s">
        <v>9163</v>
      </c>
      <c r="E647" s="448" t="s">
        <v>8796</v>
      </c>
      <c r="F647" s="448"/>
      <c r="G647" s="512" t="s">
        <v>1479</v>
      </c>
      <c r="H647" s="52" t="s">
        <v>8795</v>
      </c>
      <c r="I647" s="446" t="s">
        <v>8775</v>
      </c>
      <c r="J647" s="512" t="s">
        <v>788</v>
      </c>
      <c r="K647" s="512" t="s">
        <v>8651</v>
      </c>
      <c r="L647" s="512" t="s">
        <v>210</v>
      </c>
      <c r="M647" s="512" t="s">
        <v>8730</v>
      </c>
      <c r="N647" s="446"/>
      <c r="O647" s="446"/>
    </row>
    <row r="648" spans="1:15" ht="15" customHeight="1" x14ac:dyDescent="0.25">
      <c r="A648" s="512" t="s">
        <v>8794</v>
      </c>
      <c r="B648" s="572"/>
      <c r="C648" s="512" t="s">
        <v>8645</v>
      </c>
      <c r="D648" s="518" t="s">
        <v>9163</v>
      </c>
      <c r="E648" s="448" t="s">
        <v>1474</v>
      </c>
      <c r="F648" s="448"/>
      <c r="G648" s="512" t="s">
        <v>1479</v>
      </c>
      <c r="H648" s="52" t="s">
        <v>8795</v>
      </c>
      <c r="I648" s="446" t="s">
        <v>8775</v>
      </c>
      <c r="J648" s="512" t="s">
        <v>788</v>
      </c>
      <c r="K648" s="512" t="s">
        <v>8651</v>
      </c>
      <c r="L648" s="512" t="s">
        <v>210</v>
      </c>
      <c r="M648" s="512" t="s">
        <v>8730</v>
      </c>
      <c r="N648" s="446"/>
      <c r="O648" s="446"/>
    </row>
    <row r="649" spans="1:15" ht="15" customHeight="1" x14ac:dyDescent="0.25">
      <c r="A649" s="512" t="s">
        <v>8794</v>
      </c>
      <c r="B649" s="572"/>
      <c r="C649" s="512" t="s">
        <v>8645</v>
      </c>
      <c r="D649" s="518" t="s">
        <v>9163</v>
      </c>
      <c r="E649" s="448" t="s">
        <v>8797</v>
      </c>
      <c r="F649" s="448"/>
      <c r="G649" s="512" t="s">
        <v>1479</v>
      </c>
      <c r="H649" s="52" t="s">
        <v>8795</v>
      </c>
      <c r="I649" s="446" t="s">
        <v>8775</v>
      </c>
      <c r="J649" s="512" t="s">
        <v>788</v>
      </c>
      <c r="K649" s="512" t="s">
        <v>8651</v>
      </c>
      <c r="L649" s="512" t="s">
        <v>210</v>
      </c>
      <c r="M649" s="512" t="s">
        <v>8730</v>
      </c>
      <c r="N649" s="446"/>
      <c r="O649" s="446"/>
    </row>
    <row r="650" spans="1:15" ht="15" customHeight="1" x14ac:dyDescent="0.25">
      <c r="A650" s="512" t="s">
        <v>8794</v>
      </c>
      <c r="B650" s="572"/>
      <c r="C650" s="512" t="s">
        <v>8645</v>
      </c>
      <c r="D650" s="518" t="s">
        <v>9163</v>
      </c>
      <c r="E650" s="448" t="s">
        <v>8798</v>
      </c>
      <c r="F650" s="448"/>
      <c r="G650" s="512" t="s">
        <v>1479</v>
      </c>
      <c r="H650" s="52" t="s">
        <v>8795</v>
      </c>
      <c r="I650" s="446" t="s">
        <v>8775</v>
      </c>
      <c r="J650" s="512" t="s">
        <v>788</v>
      </c>
      <c r="K650" s="512" t="s">
        <v>8651</v>
      </c>
      <c r="L650" s="512" t="s">
        <v>210</v>
      </c>
      <c r="M650" s="512" t="s">
        <v>8730</v>
      </c>
      <c r="N650" s="446"/>
      <c r="O650" s="446"/>
    </row>
    <row r="651" spans="1:15" ht="15" customHeight="1" x14ac:dyDescent="0.25">
      <c r="A651" s="512" t="s">
        <v>8794</v>
      </c>
      <c r="B651" s="572"/>
      <c r="C651" s="512" t="s">
        <v>8645</v>
      </c>
      <c r="D651" s="518" t="s">
        <v>9163</v>
      </c>
      <c r="E651" s="448" t="s">
        <v>8780</v>
      </c>
      <c r="F651" s="448"/>
      <c r="G651" s="512" t="s">
        <v>1479</v>
      </c>
      <c r="H651" s="52" t="s">
        <v>8795</v>
      </c>
      <c r="I651" s="446" t="s">
        <v>8775</v>
      </c>
      <c r="J651" s="512" t="s">
        <v>788</v>
      </c>
      <c r="K651" s="512" t="s">
        <v>8651</v>
      </c>
      <c r="L651" s="512" t="s">
        <v>210</v>
      </c>
      <c r="M651" s="512" t="s">
        <v>8730</v>
      </c>
      <c r="N651" s="446"/>
      <c r="O651" s="446"/>
    </row>
    <row r="652" spans="1:15" ht="15" customHeight="1" x14ac:dyDescent="0.25">
      <c r="A652" s="512" t="s">
        <v>8794</v>
      </c>
      <c r="B652" s="572"/>
      <c r="C652" s="512" t="s">
        <v>8645</v>
      </c>
      <c r="D652" s="518" t="s">
        <v>9163</v>
      </c>
      <c r="E652" s="448" t="s">
        <v>8799</v>
      </c>
      <c r="F652" s="448"/>
      <c r="G652" s="512" t="s">
        <v>1479</v>
      </c>
      <c r="H652" s="52" t="s">
        <v>8795</v>
      </c>
      <c r="I652" s="446" t="s">
        <v>8775</v>
      </c>
      <c r="J652" s="512" t="s">
        <v>788</v>
      </c>
      <c r="K652" s="512" t="s">
        <v>8651</v>
      </c>
      <c r="L652" s="512" t="s">
        <v>210</v>
      </c>
      <c r="M652" s="512" t="s">
        <v>8730</v>
      </c>
      <c r="N652" s="446"/>
      <c r="O652" s="446"/>
    </row>
    <row r="653" spans="1:15" ht="15" customHeight="1" x14ac:dyDescent="0.25">
      <c r="A653" s="512" t="s">
        <v>8794</v>
      </c>
      <c r="B653" s="572"/>
      <c r="C653" s="512" t="s">
        <v>8645</v>
      </c>
      <c r="D653" s="518" t="s">
        <v>9163</v>
      </c>
      <c r="E653" s="448" t="s">
        <v>8800</v>
      </c>
      <c r="F653" s="448"/>
      <c r="G653" s="512" t="s">
        <v>1479</v>
      </c>
      <c r="H653" s="52" t="s">
        <v>8795</v>
      </c>
      <c r="I653" s="446" t="s">
        <v>8775</v>
      </c>
      <c r="J653" s="512" t="s">
        <v>788</v>
      </c>
      <c r="K653" s="512" t="s">
        <v>8651</v>
      </c>
      <c r="L653" s="512" t="s">
        <v>210</v>
      </c>
      <c r="M653" s="512" t="s">
        <v>8730</v>
      </c>
      <c r="N653" s="446"/>
      <c r="O653" s="446"/>
    </row>
    <row r="654" spans="1:15" ht="15" customHeight="1" x14ac:dyDescent="0.25">
      <c r="A654" s="512" t="s">
        <v>8794</v>
      </c>
      <c r="B654" s="572"/>
      <c r="C654" s="512" t="s">
        <v>8645</v>
      </c>
      <c r="D654" s="518" t="s">
        <v>9163</v>
      </c>
      <c r="E654" s="448" t="s">
        <v>8801</v>
      </c>
      <c r="F654" s="448"/>
      <c r="G654" s="512" t="s">
        <v>1479</v>
      </c>
      <c r="H654" s="52" t="s">
        <v>8795</v>
      </c>
      <c r="I654" s="446" t="s">
        <v>8775</v>
      </c>
      <c r="J654" s="512" t="s">
        <v>788</v>
      </c>
      <c r="K654" s="512" t="s">
        <v>8651</v>
      </c>
      <c r="L654" s="512" t="s">
        <v>210</v>
      </c>
      <c r="M654" s="512" t="s">
        <v>8730</v>
      </c>
      <c r="N654" s="446"/>
      <c r="O654" s="446"/>
    </row>
    <row r="655" spans="1:15" ht="15" customHeight="1" x14ac:dyDescent="0.25">
      <c r="A655" s="512" t="s">
        <v>8794</v>
      </c>
      <c r="B655" s="572"/>
      <c r="C655" s="512" t="s">
        <v>8645</v>
      </c>
      <c r="D655" s="518" t="s">
        <v>9163</v>
      </c>
      <c r="E655" s="448" t="s">
        <v>8802</v>
      </c>
      <c r="F655" s="448"/>
      <c r="G655" s="512" t="s">
        <v>1479</v>
      </c>
      <c r="H655" s="52" t="s">
        <v>8795</v>
      </c>
      <c r="I655" s="446" t="s">
        <v>8775</v>
      </c>
      <c r="J655" s="512" t="s">
        <v>788</v>
      </c>
      <c r="K655" s="512" t="s">
        <v>8651</v>
      </c>
      <c r="L655" s="512" t="s">
        <v>210</v>
      </c>
      <c r="M655" s="512" t="s">
        <v>8730</v>
      </c>
      <c r="N655" s="446"/>
      <c r="O655" s="446"/>
    </row>
    <row r="656" spans="1:15" ht="15" customHeight="1" x14ac:dyDescent="0.25">
      <c r="A656" s="446">
        <v>185</v>
      </c>
      <c r="B656" s="572"/>
      <c r="C656" s="512" t="s">
        <v>8645</v>
      </c>
      <c r="D656" s="518" t="s">
        <v>9601</v>
      </c>
      <c r="E656" s="448" t="s">
        <v>1090</v>
      </c>
      <c r="F656" s="448"/>
      <c r="G656" s="512" t="s">
        <v>1479</v>
      </c>
      <c r="H656" s="52" t="s">
        <v>8803</v>
      </c>
      <c r="I656" s="446" t="s">
        <v>787</v>
      </c>
      <c r="J656" s="512" t="s">
        <v>788</v>
      </c>
      <c r="K656" s="512" t="s">
        <v>8651</v>
      </c>
      <c r="L656" s="512" t="s">
        <v>1251</v>
      </c>
      <c r="M656" s="512" t="s">
        <v>8730</v>
      </c>
      <c r="N656" s="446"/>
      <c r="O656" s="446"/>
    </row>
    <row r="657" spans="1:15" ht="15" customHeight="1" x14ac:dyDescent="0.25">
      <c r="A657" s="446">
        <v>185</v>
      </c>
      <c r="B657" s="572"/>
      <c r="C657" s="512" t="s">
        <v>8645</v>
      </c>
      <c r="D657" s="518" t="s">
        <v>9601</v>
      </c>
      <c r="E657" s="448" t="s">
        <v>1093</v>
      </c>
      <c r="F657" s="448"/>
      <c r="G657" s="512" t="s">
        <v>1479</v>
      </c>
      <c r="H657" s="52" t="s">
        <v>8803</v>
      </c>
      <c r="I657" s="446" t="s">
        <v>787</v>
      </c>
      <c r="J657" s="512" t="s">
        <v>788</v>
      </c>
      <c r="K657" s="512" t="s">
        <v>8651</v>
      </c>
      <c r="L657" s="512" t="s">
        <v>1251</v>
      </c>
      <c r="M657" s="512" t="s">
        <v>8730</v>
      </c>
      <c r="N657" s="446"/>
      <c r="O657" s="446"/>
    </row>
    <row r="658" spans="1:15" ht="15" customHeight="1" x14ac:dyDescent="0.25">
      <c r="A658" s="446">
        <v>185</v>
      </c>
      <c r="B658" s="572"/>
      <c r="C658" s="512" t="s">
        <v>8645</v>
      </c>
      <c r="D658" s="518" t="s">
        <v>9601</v>
      </c>
      <c r="E658" s="448" t="s">
        <v>1094</v>
      </c>
      <c r="F658" s="448"/>
      <c r="G658" s="512" t="s">
        <v>1479</v>
      </c>
      <c r="H658" s="52" t="s">
        <v>8803</v>
      </c>
      <c r="I658" s="446" t="s">
        <v>787</v>
      </c>
      <c r="J658" s="512" t="s">
        <v>788</v>
      </c>
      <c r="K658" s="512" t="s">
        <v>8651</v>
      </c>
      <c r="L658" s="512" t="s">
        <v>1251</v>
      </c>
      <c r="M658" s="512" t="s">
        <v>8730</v>
      </c>
      <c r="N658" s="446"/>
      <c r="O658" s="446"/>
    </row>
    <row r="659" spans="1:15" ht="15" customHeight="1" x14ac:dyDescent="0.25">
      <c r="A659" s="446">
        <v>185</v>
      </c>
      <c r="B659" s="572"/>
      <c r="C659" s="512" t="s">
        <v>8645</v>
      </c>
      <c r="D659" s="518" t="s">
        <v>9601</v>
      </c>
      <c r="E659" s="448" t="s">
        <v>1095</v>
      </c>
      <c r="F659" s="448"/>
      <c r="G659" s="512" t="s">
        <v>1479</v>
      </c>
      <c r="H659" s="52" t="s">
        <v>8803</v>
      </c>
      <c r="I659" s="446" t="s">
        <v>787</v>
      </c>
      <c r="J659" s="512" t="s">
        <v>788</v>
      </c>
      <c r="K659" s="512" t="s">
        <v>8651</v>
      </c>
      <c r="L659" s="512" t="s">
        <v>1251</v>
      </c>
      <c r="M659" s="512" t="s">
        <v>8730</v>
      </c>
      <c r="N659" s="446"/>
      <c r="O659" s="446"/>
    </row>
    <row r="660" spans="1:15" ht="15" customHeight="1" x14ac:dyDescent="0.25">
      <c r="A660" s="446">
        <v>185</v>
      </c>
      <c r="B660" s="572"/>
      <c r="C660" s="512" t="s">
        <v>8645</v>
      </c>
      <c r="D660" s="518" t="s">
        <v>9601</v>
      </c>
      <c r="E660" s="448" t="s">
        <v>1096</v>
      </c>
      <c r="F660" s="448"/>
      <c r="G660" s="512" t="s">
        <v>1479</v>
      </c>
      <c r="H660" s="52" t="s">
        <v>8803</v>
      </c>
      <c r="I660" s="446" t="s">
        <v>787</v>
      </c>
      <c r="J660" s="512" t="s">
        <v>788</v>
      </c>
      <c r="K660" s="512" t="s">
        <v>8651</v>
      </c>
      <c r="L660" s="512" t="s">
        <v>1251</v>
      </c>
      <c r="M660" s="512" t="s">
        <v>8730</v>
      </c>
      <c r="N660" s="446"/>
      <c r="O660" s="446"/>
    </row>
    <row r="661" spans="1:15" ht="15" customHeight="1" x14ac:dyDescent="0.25">
      <c r="A661" s="446">
        <v>185</v>
      </c>
      <c r="B661" s="572"/>
      <c r="C661" s="512" t="s">
        <v>8645</v>
      </c>
      <c r="D661" s="518" t="s">
        <v>9601</v>
      </c>
      <c r="E661" s="448" t="s">
        <v>1097</v>
      </c>
      <c r="F661" s="448"/>
      <c r="G661" s="512" t="s">
        <v>1479</v>
      </c>
      <c r="H661" s="52" t="s">
        <v>8803</v>
      </c>
      <c r="I661" s="446" t="s">
        <v>787</v>
      </c>
      <c r="J661" s="512" t="s">
        <v>788</v>
      </c>
      <c r="K661" s="512" t="s">
        <v>8651</v>
      </c>
      <c r="L661" s="512" t="s">
        <v>1251</v>
      </c>
      <c r="M661" s="512" t="s">
        <v>8730</v>
      </c>
      <c r="N661" s="446"/>
      <c r="O661" s="446"/>
    </row>
    <row r="662" spans="1:15" ht="15" customHeight="1" x14ac:dyDescent="0.25">
      <c r="A662" s="446">
        <v>185</v>
      </c>
      <c r="B662" s="572"/>
      <c r="C662" s="512" t="s">
        <v>8645</v>
      </c>
      <c r="D662" s="518" t="s">
        <v>9601</v>
      </c>
      <c r="E662" s="448" t="s">
        <v>1098</v>
      </c>
      <c r="F662" s="448"/>
      <c r="G662" s="512" t="s">
        <v>1479</v>
      </c>
      <c r="H662" s="52" t="s">
        <v>8803</v>
      </c>
      <c r="I662" s="446" t="s">
        <v>787</v>
      </c>
      <c r="J662" s="512" t="s">
        <v>788</v>
      </c>
      <c r="K662" s="512" t="s">
        <v>8651</v>
      </c>
      <c r="L662" s="512" t="s">
        <v>1251</v>
      </c>
      <c r="M662" s="512" t="s">
        <v>8730</v>
      </c>
      <c r="N662" s="446"/>
      <c r="O662" s="446"/>
    </row>
    <row r="663" spans="1:15" ht="15" customHeight="1" x14ac:dyDescent="0.25">
      <c r="A663" s="446">
        <v>186</v>
      </c>
      <c r="B663" s="572"/>
      <c r="C663" s="512" t="s">
        <v>8645</v>
      </c>
      <c r="D663" s="518" t="s">
        <v>9602</v>
      </c>
      <c r="E663" s="448" t="s">
        <v>1101</v>
      </c>
      <c r="F663" s="448"/>
      <c r="G663" s="512" t="s">
        <v>1479</v>
      </c>
      <c r="H663" s="52" t="s">
        <v>8804</v>
      </c>
      <c r="I663" s="446" t="s">
        <v>787</v>
      </c>
      <c r="J663" s="512" t="s">
        <v>788</v>
      </c>
      <c r="K663" s="512" t="s">
        <v>8651</v>
      </c>
      <c r="L663" s="512" t="s">
        <v>1251</v>
      </c>
      <c r="M663" s="512" t="s">
        <v>8730</v>
      </c>
      <c r="N663" s="446"/>
      <c r="O663" s="446"/>
    </row>
    <row r="664" spans="1:15" ht="15" customHeight="1" x14ac:dyDescent="0.25">
      <c r="A664" s="446">
        <v>186</v>
      </c>
      <c r="B664" s="572"/>
      <c r="C664" s="512" t="s">
        <v>8645</v>
      </c>
      <c r="D664" s="518" t="s">
        <v>9602</v>
      </c>
      <c r="E664" s="448" t="s">
        <v>1102</v>
      </c>
      <c r="F664" s="448"/>
      <c r="G664" s="512" t="s">
        <v>1479</v>
      </c>
      <c r="H664" s="52" t="s">
        <v>8804</v>
      </c>
      <c r="I664" s="446" t="s">
        <v>787</v>
      </c>
      <c r="J664" s="512" t="s">
        <v>788</v>
      </c>
      <c r="K664" s="512" t="s">
        <v>8651</v>
      </c>
      <c r="L664" s="512" t="s">
        <v>1251</v>
      </c>
      <c r="M664" s="512" t="s">
        <v>8730</v>
      </c>
      <c r="N664" s="446"/>
      <c r="O664" s="446"/>
    </row>
    <row r="665" spans="1:15" ht="15" customHeight="1" x14ac:dyDescent="0.25">
      <c r="A665" s="446">
        <v>186</v>
      </c>
      <c r="B665" s="572"/>
      <c r="C665" s="512" t="s">
        <v>8645</v>
      </c>
      <c r="D665" s="518" t="s">
        <v>9602</v>
      </c>
      <c r="E665" s="448" t="s">
        <v>1103</v>
      </c>
      <c r="F665" s="448"/>
      <c r="G665" s="512" t="s">
        <v>1479</v>
      </c>
      <c r="H665" s="52" t="s">
        <v>8804</v>
      </c>
      <c r="I665" s="446" t="s">
        <v>787</v>
      </c>
      <c r="J665" s="512" t="s">
        <v>788</v>
      </c>
      <c r="K665" s="512" t="s">
        <v>8651</v>
      </c>
      <c r="L665" s="512" t="s">
        <v>1251</v>
      </c>
      <c r="M665" s="512" t="s">
        <v>8730</v>
      </c>
      <c r="N665" s="446"/>
      <c r="O665" s="446"/>
    </row>
    <row r="666" spans="1:15" ht="15" customHeight="1" x14ac:dyDescent="0.25">
      <c r="A666" s="446">
        <v>186</v>
      </c>
      <c r="B666" s="572"/>
      <c r="C666" s="512" t="s">
        <v>8645</v>
      </c>
      <c r="D666" s="518" t="s">
        <v>9602</v>
      </c>
      <c r="E666" s="448" t="s">
        <v>1104</v>
      </c>
      <c r="F666" s="448"/>
      <c r="G666" s="512" t="s">
        <v>1479</v>
      </c>
      <c r="H666" s="52" t="s">
        <v>8804</v>
      </c>
      <c r="I666" s="446" t="s">
        <v>787</v>
      </c>
      <c r="J666" s="512" t="s">
        <v>788</v>
      </c>
      <c r="K666" s="512" t="s">
        <v>8651</v>
      </c>
      <c r="L666" s="512" t="s">
        <v>1251</v>
      </c>
      <c r="M666" s="512" t="s">
        <v>8730</v>
      </c>
      <c r="N666" s="446"/>
      <c r="O666" s="446"/>
    </row>
    <row r="667" spans="1:15" ht="15" customHeight="1" x14ac:dyDescent="0.25">
      <c r="A667" s="446">
        <v>186</v>
      </c>
      <c r="B667" s="572"/>
      <c r="C667" s="512" t="s">
        <v>8645</v>
      </c>
      <c r="D667" s="518" t="s">
        <v>9602</v>
      </c>
      <c r="E667" s="448" t="s">
        <v>1098</v>
      </c>
      <c r="F667" s="448"/>
      <c r="G667" s="512" t="s">
        <v>1479</v>
      </c>
      <c r="H667" s="52" t="s">
        <v>8804</v>
      </c>
      <c r="I667" s="446" t="s">
        <v>787</v>
      </c>
      <c r="J667" s="512" t="s">
        <v>788</v>
      </c>
      <c r="K667" s="512" t="s">
        <v>8651</v>
      </c>
      <c r="L667" s="512" t="s">
        <v>1251</v>
      </c>
      <c r="M667" s="512" t="s">
        <v>8730</v>
      </c>
      <c r="N667" s="446"/>
      <c r="O667" s="446"/>
    </row>
    <row r="668" spans="1:15" ht="15" customHeight="1" x14ac:dyDescent="0.25">
      <c r="A668" s="446">
        <v>186</v>
      </c>
      <c r="B668" s="572"/>
      <c r="C668" s="512" t="s">
        <v>8645</v>
      </c>
      <c r="D668" s="518" t="s">
        <v>9602</v>
      </c>
      <c r="E668" s="448" t="s">
        <v>1097</v>
      </c>
      <c r="F668" s="448"/>
      <c r="G668" s="512" t="s">
        <v>1479</v>
      </c>
      <c r="H668" s="52" t="s">
        <v>8804</v>
      </c>
      <c r="I668" s="446" t="s">
        <v>787</v>
      </c>
      <c r="J668" s="512" t="s">
        <v>788</v>
      </c>
      <c r="K668" s="512" t="s">
        <v>8651</v>
      </c>
      <c r="L668" s="512" t="s">
        <v>1251</v>
      </c>
      <c r="M668" s="512" t="s">
        <v>8730</v>
      </c>
      <c r="N668" s="446"/>
      <c r="O668" s="446"/>
    </row>
    <row r="669" spans="1:15" ht="15" customHeight="1" x14ac:dyDescent="0.25">
      <c r="A669" s="446">
        <v>187</v>
      </c>
      <c r="B669" s="572"/>
      <c r="C669" s="512" t="s">
        <v>8645</v>
      </c>
      <c r="D669" s="518" t="s">
        <v>9605</v>
      </c>
      <c r="E669" s="448" t="s">
        <v>1107</v>
      </c>
      <c r="F669" s="448"/>
      <c r="G669" s="512" t="s">
        <v>1479</v>
      </c>
      <c r="H669" s="52" t="s">
        <v>8805</v>
      </c>
      <c r="I669" s="446" t="s">
        <v>787</v>
      </c>
      <c r="J669" s="512" t="s">
        <v>788</v>
      </c>
      <c r="K669" s="512" t="s">
        <v>8651</v>
      </c>
      <c r="L669" s="512" t="s">
        <v>1251</v>
      </c>
      <c r="M669" s="512" t="s">
        <v>8730</v>
      </c>
      <c r="N669" s="446"/>
      <c r="O669" s="446"/>
    </row>
    <row r="670" spans="1:15" ht="15" customHeight="1" x14ac:dyDescent="0.25">
      <c r="A670" s="446">
        <v>187</v>
      </c>
      <c r="B670" s="572"/>
      <c r="C670" s="512" t="s">
        <v>8645</v>
      </c>
      <c r="D670" s="518" t="s">
        <v>9605</v>
      </c>
      <c r="E670" s="448" t="s">
        <v>1108</v>
      </c>
      <c r="F670" s="448"/>
      <c r="G670" s="512" t="s">
        <v>1479</v>
      </c>
      <c r="H670" s="52" t="s">
        <v>8805</v>
      </c>
      <c r="I670" s="446" t="s">
        <v>787</v>
      </c>
      <c r="J670" s="512" t="s">
        <v>788</v>
      </c>
      <c r="K670" s="512" t="s">
        <v>8651</v>
      </c>
      <c r="L670" s="512" t="s">
        <v>1251</v>
      </c>
      <c r="M670" s="512" t="s">
        <v>8730</v>
      </c>
      <c r="N670" s="446"/>
      <c r="O670" s="446"/>
    </row>
    <row r="671" spans="1:15" ht="15" customHeight="1" x14ac:dyDescent="0.25">
      <c r="A671" s="446">
        <v>187</v>
      </c>
      <c r="B671" s="572"/>
      <c r="C671" s="512" t="s">
        <v>8645</v>
      </c>
      <c r="D671" s="518" t="s">
        <v>9605</v>
      </c>
      <c r="E671" s="448" t="s">
        <v>1109</v>
      </c>
      <c r="F671" s="448"/>
      <c r="G671" s="512" t="s">
        <v>1479</v>
      </c>
      <c r="H671" s="52" t="s">
        <v>8805</v>
      </c>
      <c r="I671" s="446" t="s">
        <v>787</v>
      </c>
      <c r="J671" s="512" t="s">
        <v>788</v>
      </c>
      <c r="K671" s="512" t="s">
        <v>8651</v>
      </c>
      <c r="L671" s="512" t="s">
        <v>1251</v>
      </c>
      <c r="M671" s="512" t="s">
        <v>8730</v>
      </c>
      <c r="N671" s="446"/>
      <c r="O671" s="446"/>
    </row>
    <row r="672" spans="1:15" ht="15" customHeight="1" x14ac:dyDescent="0.25">
      <c r="A672" s="446">
        <v>187</v>
      </c>
      <c r="B672" s="572"/>
      <c r="C672" s="512" t="s">
        <v>8645</v>
      </c>
      <c r="D672" s="518" t="s">
        <v>9605</v>
      </c>
      <c r="E672" s="448" t="s">
        <v>1110</v>
      </c>
      <c r="F672" s="448"/>
      <c r="G672" s="512" t="s">
        <v>1479</v>
      </c>
      <c r="H672" s="52" t="s">
        <v>8805</v>
      </c>
      <c r="I672" s="446" t="s">
        <v>787</v>
      </c>
      <c r="J672" s="512" t="s">
        <v>788</v>
      </c>
      <c r="K672" s="512" t="s">
        <v>8651</v>
      </c>
      <c r="L672" s="512" t="s">
        <v>1251</v>
      </c>
      <c r="M672" s="512" t="s">
        <v>8730</v>
      </c>
      <c r="N672" s="446"/>
      <c r="O672" s="446"/>
    </row>
    <row r="673" spans="1:15" ht="15" customHeight="1" x14ac:dyDescent="0.25">
      <c r="A673" s="446">
        <v>188</v>
      </c>
      <c r="B673" s="572"/>
      <c r="C673" s="512" t="s">
        <v>8645</v>
      </c>
      <c r="D673" s="518" t="s">
        <v>9164</v>
      </c>
      <c r="E673" s="516" t="s">
        <v>1113</v>
      </c>
      <c r="F673" s="516"/>
      <c r="G673" s="512" t="s">
        <v>1479</v>
      </c>
      <c r="H673" s="52" t="s">
        <v>8806</v>
      </c>
      <c r="I673" s="446" t="s">
        <v>787</v>
      </c>
      <c r="J673" s="512" t="s">
        <v>788</v>
      </c>
      <c r="K673" s="512" t="s">
        <v>1392</v>
      </c>
      <c r="L673" s="512" t="s">
        <v>1252</v>
      </c>
      <c r="M673" s="512" t="s">
        <v>8730</v>
      </c>
      <c r="N673" s="446"/>
      <c r="O673" s="446"/>
    </row>
    <row r="674" spans="1:15" ht="15" customHeight="1" x14ac:dyDescent="0.25">
      <c r="A674" s="446">
        <v>188</v>
      </c>
      <c r="B674" s="572"/>
      <c r="C674" s="512" t="s">
        <v>8645</v>
      </c>
      <c r="D674" s="518" t="s">
        <v>9164</v>
      </c>
      <c r="E674" s="516" t="s">
        <v>1329</v>
      </c>
      <c r="F674" s="516"/>
      <c r="G674" s="512" t="s">
        <v>1479</v>
      </c>
      <c r="H674" s="52" t="s">
        <v>8806</v>
      </c>
      <c r="I674" s="446" t="s">
        <v>787</v>
      </c>
      <c r="J674" s="512" t="s">
        <v>788</v>
      </c>
      <c r="K674" s="512" t="s">
        <v>1392</v>
      </c>
      <c r="L674" s="512" t="s">
        <v>1252</v>
      </c>
      <c r="M674" s="512" t="s">
        <v>8730</v>
      </c>
      <c r="N674" s="446"/>
      <c r="O674" s="446"/>
    </row>
    <row r="675" spans="1:15" ht="15" customHeight="1" x14ac:dyDescent="0.25">
      <c r="A675" s="446">
        <v>188</v>
      </c>
      <c r="B675" s="572"/>
      <c r="C675" s="512" t="s">
        <v>8645</v>
      </c>
      <c r="D675" s="518" t="s">
        <v>9164</v>
      </c>
      <c r="E675" s="516" t="s">
        <v>1120</v>
      </c>
      <c r="F675" s="516"/>
      <c r="G675" s="512" t="s">
        <v>1479</v>
      </c>
      <c r="H675" s="52" t="s">
        <v>8806</v>
      </c>
      <c r="I675" s="446" t="s">
        <v>787</v>
      </c>
      <c r="J675" s="512" t="s">
        <v>788</v>
      </c>
      <c r="K675" s="512" t="s">
        <v>1392</v>
      </c>
      <c r="L675" s="512" t="s">
        <v>1252</v>
      </c>
      <c r="M675" s="512" t="s">
        <v>8730</v>
      </c>
      <c r="N675" s="446"/>
      <c r="O675" s="446"/>
    </row>
    <row r="676" spans="1:15" ht="15" customHeight="1" x14ac:dyDescent="0.25">
      <c r="A676" s="446">
        <v>188</v>
      </c>
      <c r="B676" s="572"/>
      <c r="C676" s="512" t="s">
        <v>8645</v>
      </c>
      <c r="D676" s="518" t="s">
        <v>9164</v>
      </c>
      <c r="E676" s="516" t="s">
        <v>1122</v>
      </c>
      <c r="F676" s="516" t="s">
        <v>9156</v>
      </c>
      <c r="G676" s="512" t="s">
        <v>1465</v>
      </c>
      <c r="H676" s="52" t="s">
        <v>8806</v>
      </c>
      <c r="I676" s="446" t="s">
        <v>787</v>
      </c>
      <c r="J676" s="512" t="s">
        <v>788</v>
      </c>
      <c r="K676" s="512" t="s">
        <v>1392</v>
      </c>
      <c r="L676" s="512" t="s">
        <v>1252</v>
      </c>
      <c r="M676" s="512" t="s">
        <v>8730</v>
      </c>
      <c r="N676" s="446"/>
      <c r="O676" s="446"/>
    </row>
    <row r="677" spans="1:15" ht="15" customHeight="1" x14ac:dyDescent="0.25">
      <c r="A677" s="446">
        <v>188</v>
      </c>
      <c r="B677" s="572"/>
      <c r="C677" s="512" t="s">
        <v>8645</v>
      </c>
      <c r="D677" s="518" t="s">
        <v>9164</v>
      </c>
      <c r="E677" s="516" t="s">
        <v>117</v>
      </c>
      <c r="F677" s="516"/>
      <c r="G677" s="512" t="s">
        <v>1479</v>
      </c>
      <c r="H677" s="52" t="s">
        <v>8806</v>
      </c>
      <c r="I677" s="446" t="s">
        <v>787</v>
      </c>
      <c r="J677" s="512" t="s">
        <v>788</v>
      </c>
      <c r="K677" s="512" t="s">
        <v>1392</v>
      </c>
      <c r="L677" s="512" t="s">
        <v>1252</v>
      </c>
      <c r="M677" s="512" t="s">
        <v>8730</v>
      </c>
      <c r="N677" s="446"/>
      <c r="O677" s="446"/>
    </row>
    <row r="678" spans="1:15" ht="15" customHeight="1" x14ac:dyDescent="0.25">
      <c r="A678" s="446">
        <v>188</v>
      </c>
      <c r="B678" s="572"/>
      <c r="C678" s="512" t="s">
        <v>8645</v>
      </c>
      <c r="D678" s="518" t="s">
        <v>9164</v>
      </c>
      <c r="E678" s="516" t="s">
        <v>1124</v>
      </c>
      <c r="F678" s="516"/>
      <c r="G678" s="512" t="s">
        <v>1479</v>
      </c>
      <c r="H678" s="52" t="s">
        <v>8806</v>
      </c>
      <c r="I678" s="446" t="s">
        <v>787</v>
      </c>
      <c r="J678" s="512" t="s">
        <v>788</v>
      </c>
      <c r="K678" s="512" t="s">
        <v>1392</v>
      </c>
      <c r="L678" s="512" t="s">
        <v>1252</v>
      </c>
      <c r="M678" s="512" t="s">
        <v>8730</v>
      </c>
      <c r="N678" s="446"/>
      <c r="O678" s="446"/>
    </row>
    <row r="679" spans="1:15" ht="15" customHeight="1" x14ac:dyDescent="0.25">
      <c r="A679" s="446">
        <v>188</v>
      </c>
      <c r="B679" s="572"/>
      <c r="C679" s="512" t="s">
        <v>8645</v>
      </c>
      <c r="D679" s="518" t="s">
        <v>9164</v>
      </c>
      <c r="E679" s="516" t="s">
        <v>1126</v>
      </c>
      <c r="F679" s="516"/>
      <c r="G679" s="512" t="s">
        <v>1479</v>
      </c>
      <c r="H679" s="52" t="s">
        <v>8806</v>
      </c>
      <c r="I679" s="446" t="s">
        <v>787</v>
      </c>
      <c r="J679" s="512" t="s">
        <v>788</v>
      </c>
      <c r="K679" s="512" t="s">
        <v>1392</v>
      </c>
      <c r="L679" s="512" t="s">
        <v>1252</v>
      </c>
      <c r="M679" s="512" t="s">
        <v>8730</v>
      </c>
      <c r="N679" s="446"/>
      <c r="O679" s="446"/>
    </row>
    <row r="680" spans="1:15" ht="15" customHeight="1" x14ac:dyDescent="0.25">
      <c r="A680" s="446">
        <v>188</v>
      </c>
      <c r="B680" s="572"/>
      <c r="C680" s="512" t="s">
        <v>8645</v>
      </c>
      <c r="D680" s="518" t="s">
        <v>9164</v>
      </c>
      <c r="E680" s="516" t="s">
        <v>1130</v>
      </c>
      <c r="F680" s="516"/>
      <c r="G680" s="512" t="s">
        <v>1479</v>
      </c>
      <c r="H680" s="52" t="s">
        <v>8806</v>
      </c>
      <c r="I680" s="446" t="s">
        <v>787</v>
      </c>
      <c r="J680" s="512" t="s">
        <v>788</v>
      </c>
      <c r="K680" s="512" t="s">
        <v>1392</v>
      </c>
      <c r="L680" s="512" t="s">
        <v>1252</v>
      </c>
      <c r="M680" s="512" t="s">
        <v>8730</v>
      </c>
      <c r="N680" s="446"/>
      <c r="O680" s="446"/>
    </row>
    <row r="681" spans="1:15" ht="15" customHeight="1" x14ac:dyDescent="0.25">
      <c r="A681" s="446">
        <v>188</v>
      </c>
      <c r="B681" s="572"/>
      <c r="C681" s="512" t="s">
        <v>8645</v>
      </c>
      <c r="D681" s="518" t="s">
        <v>9164</v>
      </c>
      <c r="E681" s="516" t="s">
        <v>8807</v>
      </c>
      <c r="F681" s="516"/>
      <c r="G681" s="512" t="s">
        <v>1479</v>
      </c>
      <c r="H681" s="52" t="s">
        <v>8806</v>
      </c>
      <c r="I681" s="446" t="s">
        <v>787</v>
      </c>
      <c r="J681" s="512" t="s">
        <v>788</v>
      </c>
      <c r="K681" s="512" t="s">
        <v>1392</v>
      </c>
      <c r="L681" s="512" t="s">
        <v>1252</v>
      </c>
      <c r="M681" s="512" t="s">
        <v>8730</v>
      </c>
      <c r="N681" s="446"/>
      <c r="O681" s="446"/>
    </row>
    <row r="682" spans="1:15" ht="15" customHeight="1" x14ac:dyDescent="0.25">
      <c r="A682" s="446">
        <v>188</v>
      </c>
      <c r="B682" s="572"/>
      <c r="C682" s="512" t="s">
        <v>8645</v>
      </c>
      <c r="D682" s="518" t="s">
        <v>9164</v>
      </c>
      <c r="E682" s="516" t="s">
        <v>8808</v>
      </c>
      <c r="F682" s="516"/>
      <c r="G682" s="512" t="s">
        <v>1479</v>
      </c>
      <c r="H682" s="52" t="s">
        <v>8806</v>
      </c>
      <c r="I682" s="446" t="s">
        <v>787</v>
      </c>
      <c r="J682" s="512" t="s">
        <v>788</v>
      </c>
      <c r="K682" s="512" t="s">
        <v>1392</v>
      </c>
      <c r="L682" s="512" t="s">
        <v>1252</v>
      </c>
      <c r="M682" s="512" t="s">
        <v>8730</v>
      </c>
      <c r="N682" s="446"/>
      <c r="O682" s="446"/>
    </row>
    <row r="683" spans="1:15" ht="15" customHeight="1" x14ac:dyDescent="0.25">
      <c r="A683" s="446">
        <v>188</v>
      </c>
      <c r="B683" s="572"/>
      <c r="C683" s="512" t="s">
        <v>8645</v>
      </c>
      <c r="D683" s="518" t="s">
        <v>9164</v>
      </c>
      <c r="E683" s="516" t="s">
        <v>1147</v>
      </c>
      <c r="F683" s="516"/>
      <c r="G683" s="512" t="s">
        <v>1479</v>
      </c>
      <c r="H683" s="52" t="s">
        <v>8806</v>
      </c>
      <c r="I683" s="446" t="s">
        <v>787</v>
      </c>
      <c r="J683" s="512" t="s">
        <v>788</v>
      </c>
      <c r="K683" s="512" t="s">
        <v>1392</v>
      </c>
      <c r="L683" s="512" t="s">
        <v>1252</v>
      </c>
      <c r="M683" s="512" t="s">
        <v>8730</v>
      </c>
      <c r="N683" s="446"/>
      <c r="O683" s="446"/>
    </row>
    <row r="684" spans="1:15" ht="15" customHeight="1" x14ac:dyDescent="0.25">
      <c r="A684" s="446">
        <v>188</v>
      </c>
      <c r="B684" s="572"/>
      <c r="C684" s="512" t="s">
        <v>8645</v>
      </c>
      <c r="D684" s="518" t="s">
        <v>9164</v>
      </c>
      <c r="E684" s="516" t="s">
        <v>1148</v>
      </c>
      <c r="F684" s="516"/>
      <c r="G684" s="512" t="s">
        <v>1479</v>
      </c>
      <c r="H684" s="52" t="s">
        <v>8806</v>
      </c>
      <c r="I684" s="446" t="s">
        <v>787</v>
      </c>
      <c r="J684" s="512" t="s">
        <v>788</v>
      </c>
      <c r="K684" s="512" t="s">
        <v>1392</v>
      </c>
      <c r="L684" s="512" t="s">
        <v>1252</v>
      </c>
      <c r="M684" s="512" t="s">
        <v>8730</v>
      </c>
      <c r="N684" s="446"/>
      <c r="O684" s="446"/>
    </row>
    <row r="685" spans="1:15" ht="15" customHeight="1" x14ac:dyDescent="0.25">
      <c r="A685" s="446">
        <v>188</v>
      </c>
      <c r="B685" s="572"/>
      <c r="C685" s="512" t="s">
        <v>8645</v>
      </c>
      <c r="D685" s="518" t="s">
        <v>9164</v>
      </c>
      <c r="E685" s="516" t="s">
        <v>1150</v>
      </c>
      <c r="F685" s="516"/>
      <c r="G685" s="512" t="s">
        <v>1479</v>
      </c>
      <c r="H685" s="52" t="s">
        <v>8806</v>
      </c>
      <c r="I685" s="446" t="s">
        <v>787</v>
      </c>
      <c r="J685" s="512" t="s">
        <v>788</v>
      </c>
      <c r="K685" s="512" t="s">
        <v>1392</v>
      </c>
      <c r="L685" s="512" t="s">
        <v>1252</v>
      </c>
      <c r="M685" s="512" t="s">
        <v>8730</v>
      </c>
      <c r="N685" s="446"/>
      <c r="O685" s="446"/>
    </row>
    <row r="686" spans="1:15" ht="15" customHeight="1" x14ac:dyDescent="0.25">
      <c r="A686" s="446">
        <v>188</v>
      </c>
      <c r="B686" s="572"/>
      <c r="C686" s="512" t="s">
        <v>8645</v>
      </c>
      <c r="D686" s="518" t="s">
        <v>9164</v>
      </c>
      <c r="E686" s="516" t="s">
        <v>1157</v>
      </c>
      <c r="F686" s="516"/>
      <c r="G686" s="512" t="s">
        <v>1479</v>
      </c>
      <c r="H686" s="52" t="s">
        <v>8806</v>
      </c>
      <c r="I686" s="446" t="s">
        <v>787</v>
      </c>
      <c r="J686" s="512" t="s">
        <v>788</v>
      </c>
      <c r="K686" s="512" t="s">
        <v>1392</v>
      </c>
      <c r="L686" s="512" t="s">
        <v>1252</v>
      </c>
      <c r="M686" s="512" t="s">
        <v>8730</v>
      </c>
      <c r="N686" s="446"/>
      <c r="O686" s="446"/>
    </row>
    <row r="687" spans="1:15" ht="15" customHeight="1" x14ac:dyDescent="0.25">
      <c r="A687" s="446">
        <v>188</v>
      </c>
      <c r="B687" s="572"/>
      <c r="C687" s="512" t="s">
        <v>8645</v>
      </c>
      <c r="D687" s="518" t="s">
        <v>9164</v>
      </c>
      <c r="E687" s="516" t="s">
        <v>1159</v>
      </c>
      <c r="F687" s="516"/>
      <c r="G687" s="512" t="s">
        <v>1479</v>
      </c>
      <c r="H687" s="52" t="s">
        <v>8806</v>
      </c>
      <c r="I687" s="446" t="s">
        <v>787</v>
      </c>
      <c r="J687" s="512" t="s">
        <v>788</v>
      </c>
      <c r="K687" s="512" t="s">
        <v>1392</v>
      </c>
      <c r="L687" s="512" t="s">
        <v>1252</v>
      </c>
      <c r="M687" s="512" t="s">
        <v>8730</v>
      </c>
      <c r="N687" s="446"/>
      <c r="O687" s="446"/>
    </row>
    <row r="688" spans="1:15" ht="15" customHeight="1" x14ac:dyDescent="0.25">
      <c r="A688" s="446">
        <v>189</v>
      </c>
      <c r="B688" s="572"/>
      <c r="C688" s="512" t="s">
        <v>8645</v>
      </c>
      <c r="D688" s="518" t="s">
        <v>9165</v>
      </c>
      <c r="E688" s="448" t="s">
        <v>1128</v>
      </c>
      <c r="F688" s="448"/>
      <c r="G688" s="512" t="s">
        <v>1479</v>
      </c>
      <c r="H688" s="52" t="s">
        <v>8809</v>
      </c>
      <c r="I688" s="446" t="s">
        <v>787</v>
      </c>
      <c r="J688" s="512" t="s">
        <v>788</v>
      </c>
      <c r="K688" s="512" t="s">
        <v>8651</v>
      </c>
      <c r="L688" s="512" t="s">
        <v>1252</v>
      </c>
      <c r="M688" s="512" t="s">
        <v>8730</v>
      </c>
      <c r="N688" s="446"/>
      <c r="O688" s="446"/>
    </row>
    <row r="689" spans="1:15" ht="15" customHeight="1" x14ac:dyDescent="0.25">
      <c r="A689" s="446">
        <v>189</v>
      </c>
      <c r="B689" s="572"/>
      <c r="C689" s="512" t="s">
        <v>8645</v>
      </c>
      <c r="D689" s="518" t="s">
        <v>9165</v>
      </c>
      <c r="E689" s="448" t="s">
        <v>1132</v>
      </c>
      <c r="F689" s="448"/>
      <c r="G689" s="512" t="s">
        <v>1479</v>
      </c>
      <c r="H689" s="52" t="s">
        <v>8809</v>
      </c>
      <c r="I689" s="446" t="s">
        <v>787</v>
      </c>
      <c r="J689" s="512" t="s">
        <v>788</v>
      </c>
      <c r="K689" s="512" t="s">
        <v>8651</v>
      </c>
      <c r="L689" s="512" t="s">
        <v>1252</v>
      </c>
      <c r="M689" s="512" t="s">
        <v>8730</v>
      </c>
      <c r="N689" s="446"/>
      <c r="O689" s="446"/>
    </row>
    <row r="690" spans="1:15" ht="15" customHeight="1" x14ac:dyDescent="0.25">
      <c r="A690" s="446">
        <v>189</v>
      </c>
      <c r="B690" s="572"/>
      <c r="C690" s="512" t="s">
        <v>8645</v>
      </c>
      <c r="D690" s="518" t="s">
        <v>9165</v>
      </c>
      <c r="E690" s="516" t="s">
        <v>8810</v>
      </c>
      <c r="F690" s="516"/>
      <c r="G690" s="512" t="s">
        <v>1479</v>
      </c>
      <c r="H690" s="52" t="s">
        <v>8809</v>
      </c>
      <c r="I690" s="446" t="s">
        <v>787</v>
      </c>
      <c r="J690" s="512" t="s">
        <v>788</v>
      </c>
      <c r="K690" s="512" t="s">
        <v>8651</v>
      </c>
      <c r="L690" s="512" t="s">
        <v>1252</v>
      </c>
      <c r="M690" s="512" t="s">
        <v>8730</v>
      </c>
      <c r="N690" s="446"/>
      <c r="O690" s="446"/>
    </row>
    <row r="691" spans="1:15" ht="15" customHeight="1" x14ac:dyDescent="0.25">
      <c r="A691" s="446">
        <v>189</v>
      </c>
      <c r="B691" s="572"/>
      <c r="C691" s="512"/>
      <c r="D691" s="518" t="s">
        <v>9165</v>
      </c>
      <c r="E691" s="516" t="s">
        <v>8811</v>
      </c>
      <c r="F691" s="516"/>
      <c r="G691" s="512" t="s">
        <v>1479</v>
      </c>
      <c r="H691" s="52" t="s">
        <v>8809</v>
      </c>
      <c r="I691" s="446" t="s">
        <v>787</v>
      </c>
      <c r="J691" s="512" t="s">
        <v>788</v>
      </c>
      <c r="K691" s="512" t="s">
        <v>8651</v>
      </c>
      <c r="L691" s="512" t="s">
        <v>1252</v>
      </c>
      <c r="M691" s="512" t="s">
        <v>8730</v>
      </c>
      <c r="N691" s="446"/>
      <c r="O691" s="446"/>
    </row>
    <row r="692" spans="1:15" ht="15" customHeight="1" x14ac:dyDescent="0.25">
      <c r="A692" s="446">
        <v>189</v>
      </c>
      <c r="B692" s="572"/>
      <c r="C692" s="512" t="s">
        <v>8645</v>
      </c>
      <c r="D692" s="518" t="s">
        <v>9165</v>
      </c>
      <c r="E692" s="516" t="s">
        <v>1137</v>
      </c>
      <c r="F692" s="516"/>
      <c r="G692" s="512" t="s">
        <v>1479</v>
      </c>
      <c r="H692" s="52" t="s">
        <v>8809</v>
      </c>
      <c r="I692" s="446" t="s">
        <v>787</v>
      </c>
      <c r="J692" s="512" t="s">
        <v>788</v>
      </c>
      <c r="K692" s="512" t="s">
        <v>8651</v>
      </c>
      <c r="L692" s="512" t="s">
        <v>1252</v>
      </c>
      <c r="M692" s="512" t="s">
        <v>8730</v>
      </c>
      <c r="N692" s="446"/>
      <c r="O692" s="446"/>
    </row>
    <row r="693" spans="1:15" ht="15" customHeight="1" x14ac:dyDescent="0.25">
      <c r="A693" s="446">
        <v>189</v>
      </c>
      <c r="B693" s="572"/>
      <c r="C693" s="512" t="s">
        <v>8645</v>
      </c>
      <c r="D693" s="518" t="s">
        <v>9165</v>
      </c>
      <c r="E693" s="516" t="s">
        <v>1139</v>
      </c>
      <c r="F693" s="516"/>
      <c r="G693" s="512" t="s">
        <v>1479</v>
      </c>
      <c r="H693" s="52" t="s">
        <v>8809</v>
      </c>
      <c r="I693" s="446" t="s">
        <v>787</v>
      </c>
      <c r="J693" s="512" t="s">
        <v>788</v>
      </c>
      <c r="K693" s="512" t="s">
        <v>8651</v>
      </c>
      <c r="L693" s="512" t="s">
        <v>1252</v>
      </c>
      <c r="M693" s="512" t="s">
        <v>8730</v>
      </c>
      <c r="N693" s="446"/>
      <c r="O693" s="446"/>
    </row>
    <row r="694" spans="1:15" ht="15" customHeight="1" x14ac:dyDescent="0.25">
      <c r="A694" s="446">
        <v>189</v>
      </c>
      <c r="B694" s="572"/>
      <c r="C694" s="512" t="s">
        <v>8645</v>
      </c>
      <c r="D694" s="518" t="s">
        <v>9165</v>
      </c>
      <c r="E694" s="516" t="s">
        <v>1142</v>
      </c>
      <c r="F694" s="516"/>
      <c r="G694" s="512" t="s">
        <v>1479</v>
      </c>
      <c r="H694" s="52" t="s">
        <v>8809</v>
      </c>
      <c r="I694" s="446" t="s">
        <v>787</v>
      </c>
      <c r="J694" s="512" t="s">
        <v>788</v>
      </c>
      <c r="K694" s="512" t="s">
        <v>8651</v>
      </c>
      <c r="L694" s="512" t="s">
        <v>1252</v>
      </c>
      <c r="M694" s="512" t="s">
        <v>8730</v>
      </c>
      <c r="N694" s="446"/>
      <c r="O694" s="446"/>
    </row>
    <row r="695" spans="1:15" ht="15" customHeight="1" x14ac:dyDescent="0.25">
      <c r="A695" s="446">
        <v>189</v>
      </c>
      <c r="B695" s="572"/>
      <c r="C695" s="512" t="s">
        <v>8645</v>
      </c>
      <c r="D695" s="518" t="s">
        <v>9165</v>
      </c>
      <c r="E695" s="516" t="s">
        <v>8812</v>
      </c>
      <c r="F695" s="516"/>
      <c r="G695" s="512" t="s">
        <v>1479</v>
      </c>
      <c r="H695" s="52" t="s">
        <v>8809</v>
      </c>
      <c r="I695" s="446" t="s">
        <v>787</v>
      </c>
      <c r="J695" s="512" t="s">
        <v>788</v>
      </c>
      <c r="K695" s="512" t="s">
        <v>8651</v>
      </c>
      <c r="L695" s="512" t="s">
        <v>1252</v>
      </c>
      <c r="M695" s="512" t="s">
        <v>8730</v>
      </c>
      <c r="N695" s="446"/>
      <c r="O695" s="446"/>
    </row>
    <row r="696" spans="1:15" ht="15" customHeight="1" x14ac:dyDescent="0.25">
      <c r="A696" s="446">
        <v>189</v>
      </c>
      <c r="B696" s="572"/>
      <c r="C696" s="512" t="s">
        <v>8645</v>
      </c>
      <c r="D696" s="518" t="s">
        <v>9165</v>
      </c>
      <c r="E696" s="516" t="s">
        <v>8813</v>
      </c>
      <c r="F696" s="516"/>
      <c r="G696" s="512" t="s">
        <v>1479</v>
      </c>
      <c r="H696" s="52" t="s">
        <v>8809</v>
      </c>
      <c r="I696" s="446" t="s">
        <v>787</v>
      </c>
      <c r="J696" s="512" t="s">
        <v>788</v>
      </c>
      <c r="K696" s="512" t="s">
        <v>8651</v>
      </c>
      <c r="L696" s="512" t="s">
        <v>1252</v>
      </c>
      <c r="M696" s="512" t="s">
        <v>8730</v>
      </c>
      <c r="N696" s="446"/>
      <c r="O696" s="446"/>
    </row>
    <row r="697" spans="1:15" ht="15" customHeight="1" x14ac:dyDescent="0.25">
      <c r="A697" s="446">
        <v>189</v>
      </c>
      <c r="B697" s="572"/>
      <c r="C697" s="512" t="s">
        <v>8645</v>
      </c>
      <c r="D697" s="518" t="s">
        <v>9165</v>
      </c>
      <c r="E697" s="516" t="s">
        <v>8814</v>
      </c>
      <c r="F697" s="516"/>
      <c r="G697" s="512" t="s">
        <v>1479</v>
      </c>
      <c r="H697" s="52" t="s">
        <v>8809</v>
      </c>
      <c r="I697" s="446" t="s">
        <v>787</v>
      </c>
      <c r="J697" s="512" t="s">
        <v>788</v>
      </c>
      <c r="K697" s="512" t="s">
        <v>8651</v>
      </c>
      <c r="L697" s="512" t="s">
        <v>1252</v>
      </c>
      <c r="M697" s="512" t="s">
        <v>8730</v>
      </c>
      <c r="N697" s="446"/>
      <c r="O697" s="446"/>
    </row>
    <row r="698" spans="1:15" ht="15" customHeight="1" x14ac:dyDescent="0.25">
      <c r="A698" s="446">
        <v>189</v>
      </c>
      <c r="B698" s="572"/>
      <c r="C698" s="512" t="s">
        <v>8645</v>
      </c>
      <c r="D698" s="518" t="s">
        <v>9165</v>
      </c>
      <c r="E698" s="516" t="s">
        <v>8815</v>
      </c>
      <c r="F698" s="516"/>
      <c r="G698" s="512" t="s">
        <v>1479</v>
      </c>
      <c r="H698" s="52" t="s">
        <v>8809</v>
      </c>
      <c r="I698" s="446" t="s">
        <v>787</v>
      </c>
      <c r="J698" s="512" t="s">
        <v>788</v>
      </c>
      <c r="K698" s="512" t="s">
        <v>8651</v>
      </c>
      <c r="L698" s="512" t="s">
        <v>1252</v>
      </c>
      <c r="M698" s="512" t="s">
        <v>8730</v>
      </c>
      <c r="N698" s="446"/>
      <c r="O698" s="446"/>
    </row>
    <row r="699" spans="1:15" ht="15" customHeight="1" x14ac:dyDescent="0.25">
      <c r="A699" s="446">
        <v>189</v>
      </c>
      <c r="B699" s="572"/>
      <c r="C699" s="512" t="s">
        <v>8645</v>
      </c>
      <c r="D699" s="518" t="s">
        <v>9165</v>
      </c>
      <c r="E699" s="516" t="s">
        <v>1164</v>
      </c>
      <c r="F699" s="516"/>
      <c r="G699" s="512" t="s">
        <v>1479</v>
      </c>
      <c r="H699" s="52" t="s">
        <v>8809</v>
      </c>
      <c r="I699" s="446" t="s">
        <v>787</v>
      </c>
      <c r="J699" s="512" t="s">
        <v>788</v>
      </c>
      <c r="K699" s="512" t="s">
        <v>8651</v>
      </c>
      <c r="L699" s="512" t="s">
        <v>1252</v>
      </c>
      <c r="M699" s="512" t="s">
        <v>8730</v>
      </c>
      <c r="N699" s="446"/>
      <c r="O699" s="446"/>
    </row>
    <row r="700" spans="1:15" ht="15" customHeight="1" x14ac:dyDescent="0.25">
      <c r="A700" s="446">
        <v>189</v>
      </c>
      <c r="B700" s="572"/>
      <c r="C700" s="512" t="s">
        <v>8645</v>
      </c>
      <c r="D700" s="518" t="s">
        <v>9165</v>
      </c>
      <c r="E700" s="516" t="s">
        <v>1348</v>
      </c>
      <c r="F700" s="516"/>
      <c r="G700" s="512" t="s">
        <v>1479</v>
      </c>
      <c r="H700" s="52" t="s">
        <v>8809</v>
      </c>
      <c r="I700" s="446" t="s">
        <v>787</v>
      </c>
      <c r="J700" s="512" t="s">
        <v>788</v>
      </c>
      <c r="K700" s="512" t="s">
        <v>8651</v>
      </c>
      <c r="L700" s="512" t="s">
        <v>1252</v>
      </c>
      <c r="M700" s="512" t="s">
        <v>8730</v>
      </c>
      <c r="N700" s="446"/>
      <c r="O700" s="446"/>
    </row>
    <row r="701" spans="1:15" ht="15" customHeight="1" x14ac:dyDescent="0.25">
      <c r="A701" s="446">
        <v>190</v>
      </c>
      <c r="B701" s="572"/>
      <c r="C701" s="512" t="s">
        <v>8645</v>
      </c>
      <c r="D701" s="518" t="s">
        <v>9166</v>
      </c>
      <c r="E701" s="516" t="s">
        <v>1119</v>
      </c>
      <c r="F701" s="516"/>
      <c r="G701" s="512" t="s">
        <v>1479</v>
      </c>
      <c r="H701" s="52" t="s">
        <v>8816</v>
      </c>
      <c r="I701" s="512" t="s">
        <v>791</v>
      </c>
      <c r="J701" s="512" t="s">
        <v>788</v>
      </c>
      <c r="K701" s="512" t="s">
        <v>8651</v>
      </c>
      <c r="L701" s="512" t="s">
        <v>1252</v>
      </c>
      <c r="M701" s="512" t="s">
        <v>8730</v>
      </c>
      <c r="N701" s="446"/>
      <c r="O701" s="446"/>
    </row>
    <row r="702" spans="1:15" ht="15" customHeight="1" x14ac:dyDescent="0.25">
      <c r="A702" s="446">
        <v>190</v>
      </c>
      <c r="B702" s="572"/>
      <c r="C702" s="512" t="s">
        <v>8645</v>
      </c>
      <c r="D702" s="518" t="s">
        <v>9166</v>
      </c>
      <c r="E702" s="516" t="s">
        <v>1140</v>
      </c>
      <c r="F702" s="516"/>
      <c r="G702" s="512" t="s">
        <v>1479</v>
      </c>
      <c r="H702" s="52" t="s">
        <v>8816</v>
      </c>
      <c r="I702" s="512" t="s">
        <v>791</v>
      </c>
      <c r="J702" s="512" t="s">
        <v>788</v>
      </c>
      <c r="K702" s="512" t="s">
        <v>8651</v>
      </c>
      <c r="L702" s="512" t="s">
        <v>1252</v>
      </c>
      <c r="M702" s="512" t="s">
        <v>8730</v>
      </c>
      <c r="N702" s="446"/>
      <c r="O702" s="446"/>
    </row>
    <row r="703" spans="1:15" ht="15" customHeight="1" x14ac:dyDescent="0.25">
      <c r="A703" s="446">
        <v>190</v>
      </c>
      <c r="B703" s="572"/>
      <c r="C703" s="512" t="s">
        <v>8645</v>
      </c>
      <c r="D703" s="518" t="s">
        <v>9166</v>
      </c>
      <c r="E703" s="516" t="s">
        <v>1143</v>
      </c>
      <c r="F703" s="516"/>
      <c r="G703" s="512" t="s">
        <v>1479</v>
      </c>
      <c r="H703" s="52" t="s">
        <v>8816</v>
      </c>
      <c r="I703" s="512" t="s">
        <v>791</v>
      </c>
      <c r="J703" s="512" t="s">
        <v>788</v>
      </c>
      <c r="K703" s="512" t="s">
        <v>8651</v>
      </c>
      <c r="L703" s="512" t="s">
        <v>1252</v>
      </c>
      <c r="M703" s="512" t="s">
        <v>8730</v>
      </c>
      <c r="N703" s="446"/>
      <c r="O703" s="446"/>
    </row>
    <row r="704" spans="1:15" ht="15" customHeight="1" x14ac:dyDescent="0.25">
      <c r="A704" s="446">
        <v>190</v>
      </c>
      <c r="B704" s="572"/>
      <c r="C704" s="512" t="s">
        <v>8645</v>
      </c>
      <c r="D704" s="518" t="s">
        <v>9166</v>
      </c>
      <c r="E704" s="516" t="s">
        <v>1340</v>
      </c>
      <c r="F704" s="516"/>
      <c r="G704" s="512" t="s">
        <v>1479</v>
      </c>
      <c r="H704" s="52" t="s">
        <v>8816</v>
      </c>
      <c r="I704" s="512" t="s">
        <v>791</v>
      </c>
      <c r="J704" s="512" t="s">
        <v>788</v>
      </c>
      <c r="K704" s="512" t="s">
        <v>8651</v>
      </c>
      <c r="L704" s="512" t="s">
        <v>1252</v>
      </c>
      <c r="M704" s="512" t="s">
        <v>8730</v>
      </c>
      <c r="N704" s="446"/>
      <c r="O704" s="446"/>
    </row>
    <row r="705" spans="1:15" ht="15" customHeight="1" x14ac:dyDescent="0.25">
      <c r="A705" s="446">
        <v>190</v>
      </c>
      <c r="B705" s="572"/>
      <c r="C705" s="512" t="s">
        <v>8645</v>
      </c>
      <c r="D705" s="518" t="s">
        <v>9166</v>
      </c>
      <c r="E705" s="516" t="s">
        <v>1145</v>
      </c>
      <c r="F705" s="516"/>
      <c r="G705" s="512" t="s">
        <v>1479</v>
      </c>
      <c r="H705" s="52" t="s">
        <v>8816</v>
      </c>
      <c r="I705" s="512" t="s">
        <v>791</v>
      </c>
      <c r="J705" s="512" t="s">
        <v>788</v>
      </c>
      <c r="K705" s="512" t="s">
        <v>8651</v>
      </c>
      <c r="L705" s="512" t="s">
        <v>1252</v>
      </c>
      <c r="M705" s="512" t="s">
        <v>8730</v>
      </c>
      <c r="N705" s="446"/>
      <c r="O705" s="446"/>
    </row>
    <row r="706" spans="1:15" ht="15" customHeight="1" x14ac:dyDescent="0.25">
      <c r="A706" s="446">
        <v>190</v>
      </c>
      <c r="B706" s="572"/>
      <c r="C706" s="512" t="s">
        <v>8645</v>
      </c>
      <c r="D706" s="518" t="s">
        <v>9166</v>
      </c>
      <c r="E706" s="448" t="s">
        <v>8817</v>
      </c>
      <c r="F706" s="448"/>
      <c r="G706" s="512" t="s">
        <v>1479</v>
      </c>
      <c r="H706" s="52" t="s">
        <v>8816</v>
      </c>
      <c r="I706" s="512" t="s">
        <v>791</v>
      </c>
      <c r="J706" s="512" t="s">
        <v>788</v>
      </c>
      <c r="K706" s="512" t="s">
        <v>8651</v>
      </c>
      <c r="L706" s="512" t="s">
        <v>1252</v>
      </c>
      <c r="M706" s="512" t="s">
        <v>8730</v>
      </c>
      <c r="N706" s="446"/>
      <c r="O706" s="446"/>
    </row>
    <row r="707" spans="1:15" ht="15" customHeight="1" x14ac:dyDescent="0.25">
      <c r="A707" s="446">
        <v>190</v>
      </c>
      <c r="B707" s="572"/>
      <c r="C707" s="512" t="s">
        <v>8645</v>
      </c>
      <c r="D707" s="518" t="s">
        <v>9166</v>
      </c>
      <c r="E707" s="448" t="s">
        <v>8818</v>
      </c>
      <c r="F707" s="448"/>
      <c r="G707" s="512" t="s">
        <v>1479</v>
      </c>
      <c r="H707" s="52" t="s">
        <v>8816</v>
      </c>
      <c r="I707" s="512" t="s">
        <v>791</v>
      </c>
      <c r="J707" s="512" t="s">
        <v>788</v>
      </c>
      <c r="K707" s="512" t="s">
        <v>8651</v>
      </c>
      <c r="L707" s="512" t="s">
        <v>1252</v>
      </c>
      <c r="M707" s="512" t="s">
        <v>8730</v>
      </c>
      <c r="N707" s="446"/>
      <c r="O707" s="446"/>
    </row>
    <row r="708" spans="1:15" ht="15" customHeight="1" x14ac:dyDescent="0.25">
      <c r="A708" s="446">
        <v>190</v>
      </c>
      <c r="B708" s="572"/>
      <c r="C708" s="512" t="s">
        <v>8645</v>
      </c>
      <c r="D708" s="518" t="s">
        <v>9166</v>
      </c>
      <c r="E708" s="448" t="s">
        <v>8819</v>
      </c>
      <c r="F708" s="448"/>
      <c r="G708" s="512" t="s">
        <v>1479</v>
      </c>
      <c r="H708" s="52" t="s">
        <v>8816</v>
      </c>
      <c r="I708" s="512" t="s">
        <v>791</v>
      </c>
      <c r="J708" s="512" t="s">
        <v>788</v>
      </c>
      <c r="K708" s="512" t="s">
        <v>8651</v>
      </c>
      <c r="L708" s="512" t="s">
        <v>1252</v>
      </c>
      <c r="M708" s="512" t="s">
        <v>8730</v>
      </c>
      <c r="N708" s="446"/>
      <c r="O708" s="446"/>
    </row>
    <row r="709" spans="1:15" ht="15" customHeight="1" x14ac:dyDescent="0.25">
      <c r="A709" s="446">
        <v>190</v>
      </c>
      <c r="B709" s="572"/>
      <c r="C709" s="512" t="s">
        <v>8645</v>
      </c>
      <c r="D709" s="518" t="s">
        <v>9166</v>
      </c>
      <c r="E709" s="448" t="s">
        <v>8820</v>
      </c>
      <c r="F709" s="448"/>
      <c r="G709" s="512" t="s">
        <v>1479</v>
      </c>
      <c r="H709" s="52" t="s">
        <v>8816</v>
      </c>
      <c r="I709" s="512" t="s">
        <v>791</v>
      </c>
      <c r="J709" s="512" t="s">
        <v>788</v>
      </c>
      <c r="K709" s="512" t="s">
        <v>8651</v>
      </c>
      <c r="L709" s="512" t="s">
        <v>1252</v>
      </c>
      <c r="M709" s="512" t="s">
        <v>8730</v>
      </c>
      <c r="N709" s="446"/>
      <c r="O709" s="446"/>
    </row>
    <row r="710" spans="1:15" ht="15" customHeight="1" x14ac:dyDescent="0.25">
      <c r="A710" s="446">
        <v>190</v>
      </c>
      <c r="B710" s="572"/>
      <c r="C710" s="512" t="s">
        <v>8645</v>
      </c>
      <c r="D710" s="518" t="s">
        <v>9166</v>
      </c>
      <c r="E710" s="516" t="s">
        <v>8821</v>
      </c>
      <c r="F710" s="516"/>
      <c r="G710" s="81" t="s">
        <v>9126</v>
      </c>
      <c r="H710" s="52" t="s">
        <v>8816</v>
      </c>
      <c r="I710" s="512" t="s">
        <v>791</v>
      </c>
      <c r="J710" s="512" t="s">
        <v>788</v>
      </c>
      <c r="K710" s="512" t="s">
        <v>8651</v>
      </c>
      <c r="L710" s="512" t="s">
        <v>1252</v>
      </c>
      <c r="M710" s="512" t="s">
        <v>8730</v>
      </c>
      <c r="N710" s="446"/>
      <c r="O710" s="446"/>
    </row>
    <row r="711" spans="1:15" ht="15" customHeight="1" x14ac:dyDescent="0.25">
      <c r="A711" s="446">
        <v>190</v>
      </c>
      <c r="B711" s="572"/>
      <c r="C711" s="512" t="s">
        <v>8645</v>
      </c>
      <c r="D711" s="518" t="s">
        <v>9166</v>
      </c>
      <c r="E711" s="448" t="s">
        <v>8822</v>
      </c>
      <c r="F711" s="448"/>
      <c r="G711" s="81" t="s">
        <v>9126</v>
      </c>
      <c r="H711" s="52" t="s">
        <v>8816</v>
      </c>
      <c r="I711" s="512" t="s">
        <v>791</v>
      </c>
      <c r="J711" s="512" t="s">
        <v>788</v>
      </c>
      <c r="K711" s="512" t="s">
        <v>8651</v>
      </c>
      <c r="L711" s="512" t="s">
        <v>1252</v>
      </c>
      <c r="M711" s="512" t="s">
        <v>8730</v>
      </c>
      <c r="N711" s="446"/>
      <c r="O711" s="446"/>
    </row>
    <row r="712" spans="1:15" ht="15" customHeight="1" x14ac:dyDescent="0.25">
      <c r="A712" s="446">
        <v>190</v>
      </c>
      <c r="B712" s="572"/>
      <c r="C712" s="512" t="s">
        <v>8645</v>
      </c>
      <c r="D712" s="518" t="s">
        <v>9166</v>
      </c>
      <c r="E712" s="448" t="s">
        <v>8823</v>
      </c>
      <c r="F712" s="448"/>
      <c r="G712" s="81" t="s">
        <v>9126</v>
      </c>
      <c r="H712" s="52" t="s">
        <v>8816</v>
      </c>
      <c r="I712" s="512" t="s">
        <v>791</v>
      </c>
      <c r="J712" s="512" t="s">
        <v>788</v>
      </c>
      <c r="K712" s="512" t="s">
        <v>8651</v>
      </c>
      <c r="L712" s="512" t="s">
        <v>1252</v>
      </c>
      <c r="M712" s="512" t="s">
        <v>8730</v>
      </c>
      <c r="N712" s="446"/>
      <c r="O712" s="446"/>
    </row>
    <row r="713" spans="1:15" ht="15" customHeight="1" x14ac:dyDescent="0.25">
      <c r="A713" s="446">
        <v>190</v>
      </c>
      <c r="B713" s="572"/>
      <c r="C713" s="512" t="s">
        <v>8645</v>
      </c>
      <c r="D713" s="518" t="s">
        <v>9166</v>
      </c>
      <c r="E713" s="448" t="s">
        <v>8824</v>
      </c>
      <c r="F713" s="448"/>
      <c r="G713" s="81" t="s">
        <v>9126</v>
      </c>
      <c r="H713" s="52" t="s">
        <v>8816</v>
      </c>
      <c r="I713" s="512" t="s">
        <v>791</v>
      </c>
      <c r="J713" s="512" t="s">
        <v>788</v>
      </c>
      <c r="K713" s="512" t="s">
        <v>8651</v>
      </c>
      <c r="L713" s="512" t="s">
        <v>1252</v>
      </c>
      <c r="M713" s="512" t="s">
        <v>8730</v>
      </c>
      <c r="N713" s="446"/>
      <c r="O713" s="446"/>
    </row>
    <row r="714" spans="1:15" ht="15" customHeight="1" x14ac:dyDescent="0.25">
      <c r="A714" s="446">
        <v>191</v>
      </c>
      <c r="B714" s="572"/>
      <c r="C714" s="512" t="s">
        <v>8645</v>
      </c>
      <c r="D714" s="518" t="s">
        <v>9168</v>
      </c>
      <c r="E714" s="516" t="s">
        <v>8825</v>
      </c>
      <c r="F714" s="516"/>
      <c r="G714" s="512" t="s">
        <v>1479</v>
      </c>
      <c r="H714" s="52" t="s">
        <v>8826</v>
      </c>
      <c r="I714" s="512" t="s">
        <v>792</v>
      </c>
      <c r="J714" s="512" t="s">
        <v>788</v>
      </c>
      <c r="K714" s="512" t="s">
        <v>8651</v>
      </c>
      <c r="L714" s="512" t="s">
        <v>1252</v>
      </c>
      <c r="M714" s="512" t="s">
        <v>8730</v>
      </c>
      <c r="N714" s="446"/>
      <c r="O714" s="446"/>
    </row>
    <row r="715" spans="1:15" ht="15" customHeight="1" x14ac:dyDescent="0.25">
      <c r="A715" s="446">
        <v>191</v>
      </c>
      <c r="B715" s="572"/>
      <c r="C715" s="512" t="s">
        <v>8645</v>
      </c>
      <c r="D715" s="518" t="s">
        <v>9168</v>
      </c>
      <c r="E715" s="448" t="s">
        <v>8827</v>
      </c>
      <c r="F715" s="448"/>
      <c r="G715" s="512" t="s">
        <v>1479</v>
      </c>
      <c r="H715" s="52" t="s">
        <v>8826</v>
      </c>
      <c r="I715" s="512" t="s">
        <v>792</v>
      </c>
      <c r="J715" s="512" t="s">
        <v>788</v>
      </c>
      <c r="K715" s="512" t="s">
        <v>8651</v>
      </c>
      <c r="L715" s="512" t="s">
        <v>1252</v>
      </c>
      <c r="M715" s="512" t="s">
        <v>8730</v>
      </c>
      <c r="N715" s="446"/>
      <c r="O715" s="446"/>
    </row>
    <row r="716" spans="1:15" ht="15" customHeight="1" x14ac:dyDescent="0.25">
      <c r="A716" s="446">
        <v>191</v>
      </c>
      <c r="B716" s="572"/>
      <c r="C716" s="512" t="s">
        <v>8645</v>
      </c>
      <c r="D716" s="518" t="s">
        <v>9168</v>
      </c>
      <c r="E716" s="448" t="s">
        <v>8828</v>
      </c>
      <c r="F716" s="448"/>
      <c r="G716" s="512" t="s">
        <v>1479</v>
      </c>
      <c r="H716" s="52" t="s">
        <v>8826</v>
      </c>
      <c r="I716" s="512" t="s">
        <v>792</v>
      </c>
      <c r="J716" s="512" t="s">
        <v>788</v>
      </c>
      <c r="K716" s="512" t="s">
        <v>8651</v>
      </c>
      <c r="L716" s="512" t="s">
        <v>1252</v>
      </c>
      <c r="M716" s="512" t="s">
        <v>8730</v>
      </c>
      <c r="N716" s="446"/>
      <c r="O716" s="446"/>
    </row>
    <row r="717" spans="1:15" ht="15" customHeight="1" x14ac:dyDescent="0.25">
      <c r="A717" s="446">
        <v>191</v>
      </c>
      <c r="B717" s="572"/>
      <c r="C717" s="512" t="s">
        <v>8645</v>
      </c>
      <c r="D717" s="518" t="s">
        <v>9168</v>
      </c>
      <c r="E717" s="448" t="s">
        <v>8829</v>
      </c>
      <c r="F717" s="448"/>
      <c r="G717" s="512" t="s">
        <v>1479</v>
      </c>
      <c r="H717" s="52" t="s">
        <v>8826</v>
      </c>
      <c r="I717" s="512" t="s">
        <v>792</v>
      </c>
      <c r="J717" s="512" t="s">
        <v>788</v>
      </c>
      <c r="K717" s="512" t="s">
        <v>8651</v>
      </c>
      <c r="L717" s="512" t="s">
        <v>1252</v>
      </c>
      <c r="M717" s="512" t="s">
        <v>8730</v>
      </c>
      <c r="N717" s="446"/>
      <c r="O717" s="446"/>
    </row>
    <row r="718" spans="1:15" ht="15" customHeight="1" x14ac:dyDescent="0.25">
      <c r="A718" s="446">
        <v>192</v>
      </c>
      <c r="B718" s="572"/>
      <c r="C718" s="512" t="s">
        <v>8645</v>
      </c>
      <c r="D718" s="518" t="s">
        <v>8547</v>
      </c>
      <c r="E718" s="448" t="s">
        <v>9608</v>
      </c>
      <c r="F718" s="448"/>
      <c r="G718" s="512" t="s">
        <v>8954</v>
      </c>
      <c r="H718" s="52" t="s">
        <v>8830</v>
      </c>
      <c r="I718" s="512" t="s">
        <v>787</v>
      </c>
      <c r="J718" s="512" t="s">
        <v>788</v>
      </c>
      <c r="K718" s="512" t="s">
        <v>8651</v>
      </c>
      <c r="L718" s="512" t="s">
        <v>1054</v>
      </c>
      <c r="M718" s="512" t="s">
        <v>8730</v>
      </c>
      <c r="N718" s="446"/>
      <c r="O718" s="446"/>
    </row>
    <row r="719" spans="1:15" ht="15" customHeight="1" x14ac:dyDescent="0.25">
      <c r="A719" s="446">
        <v>193</v>
      </c>
      <c r="B719" s="572"/>
      <c r="C719" s="512" t="s">
        <v>8645</v>
      </c>
      <c r="D719" s="518" t="s">
        <v>8548</v>
      </c>
      <c r="E719" s="448" t="s">
        <v>8955</v>
      </c>
      <c r="F719" s="448"/>
      <c r="G719" s="512" t="s">
        <v>8955</v>
      </c>
      <c r="H719" s="52" t="s">
        <v>8831</v>
      </c>
      <c r="I719" s="512" t="s">
        <v>787</v>
      </c>
      <c r="J719" s="512" t="s">
        <v>788</v>
      </c>
      <c r="K719" s="512" t="s">
        <v>8651</v>
      </c>
      <c r="L719" s="512" t="s">
        <v>1054</v>
      </c>
      <c r="M719" s="512" t="s">
        <v>8730</v>
      </c>
      <c r="N719" s="446"/>
      <c r="O719" s="446"/>
    </row>
    <row r="720" spans="1:15" ht="15" customHeight="1" x14ac:dyDescent="0.25">
      <c r="A720" s="446">
        <v>194</v>
      </c>
      <c r="B720" s="572"/>
      <c r="C720" s="512" t="s">
        <v>8645</v>
      </c>
      <c r="D720" s="518" t="s">
        <v>1221</v>
      </c>
      <c r="E720" s="448" t="s">
        <v>8832</v>
      </c>
      <c r="F720" s="448"/>
      <c r="G720" s="512" t="s">
        <v>1479</v>
      </c>
      <c r="H720" s="52" t="s">
        <v>8833</v>
      </c>
      <c r="I720" s="512" t="s">
        <v>787</v>
      </c>
      <c r="J720" s="512" t="s">
        <v>788</v>
      </c>
      <c r="K720" s="512" t="s">
        <v>8651</v>
      </c>
      <c r="L720" s="448" t="s">
        <v>8834</v>
      </c>
      <c r="M720" s="512" t="s">
        <v>8835</v>
      </c>
      <c r="N720" s="446"/>
      <c r="O720" s="446"/>
    </row>
    <row r="721" spans="1:15" ht="15" customHeight="1" x14ac:dyDescent="0.25">
      <c r="A721" s="446">
        <v>194</v>
      </c>
      <c r="B721" s="572"/>
      <c r="C721" s="512" t="s">
        <v>8645</v>
      </c>
      <c r="D721" s="518" t="s">
        <v>1221</v>
      </c>
      <c r="E721" s="448" t="s">
        <v>8836</v>
      </c>
      <c r="F721" s="448"/>
      <c r="G721" s="512" t="s">
        <v>1479</v>
      </c>
      <c r="H721" s="52" t="s">
        <v>8833</v>
      </c>
      <c r="I721" s="512" t="s">
        <v>787</v>
      </c>
      <c r="J721" s="512" t="s">
        <v>788</v>
      </c>
      <c r="K721" s="512" t="s">
        <v>8651</v>
      </c>
      <c r="L721" s="448" t="s">
        <v>8834</v>
      </c>
      <c r="M721" s="512" t="s">
        <v>8835</v>
      </c>
      <c r="N721" s="446"/>
      <c r="O721" s="446"/>
    </row>
    <row r="722" spans="1:15" ht="15" customHeight="1" x14ac:dyDescent="0.25">
      <c r="A722" s="446">
        <v>195</v>
      </c>
      <c r="B722" s="572"/>
      <c r="C722" s="512" t="s">
        <v>8645</v>
      </c>
      <c r="D722" s="556" t="s">
        <v>1224</v>
      </c>
      <c r="E722" s="448" t="s">
        <v>1226</v>
      </c>
      <c r="F722" s="448"/>
      <c r="G722" s="512" t="s">
        <v>1479</v>
      </c>
      <c r="H722" s="52" t="s">
        <v>8838</v>
      </c>
      <c r="I722" s="512" t="s">
        <v>8837</v>
      </c>
      <c r="J722" s="512" t="s">
        <v>788</v>
      </c>
      <c r="K722" s="512" t="s">
        <v>8651</v>
      </c>
      <c r="L722" s="448" t="s">
        <v>8834</v>
      </c>
      <c r="M722" s="512" t="s">
        <v>8835</v>
      </c>
      <c r="N722" s="446"/>
      <c r="O722" s="446"/>
    </row>
    <row r="723" spans="1:15" ht="24.75" x14ac:dyDescent="0.25">
      <c r="A723" s="446">
        <v>196</v>
      </c>
      <c r="B723" s="572"/>
      <c r="C723" s="512" t="s">
        <v>8645</v>
      </c>
      <c r="D723" s="556" t="s">
        <v>9620</v>
      </c>
      <c r="E723" s="448" t="s">
        <v>9169</v>
      </c>
      <c r="F723" s="448"/>
      <c r="G723" s="512" t="s">
        <v>1479</v>
      </c>
      <c r="H723" s="52" t="s">
        <v>8839</v>
      </c>
      <c r="I723" s="512" t="s">
        <v>949</v>
      </c>
      <c r="J723" s="512" t="s">
        <v>788</v>
      </c>
      <c r="K723" s="512" t="s">
        <v>8651</v>
      </c>
      <c r="L723" s="448" t="s">
        <v>8834</v>
      </c>
      <c r="M723" s="512" t="s">
        <v>8840</v>
      </c>
      <c r="N723" s="446"/>
      <c r="O723" s="446"/>
    </row>
    <row r="724" spans="1:15" ht="30" x14ac:dyDescent="0.25">
      <c r="A724" s="446">
        <v>197</v>
      </c>
      <c r="B724" s="572"/>
      <c r="C724" s="512" t="s">
        <v>8645</v>
      </c>
      <c r="D724" s="518" t="s">
        <v>9624</v>
      </c>
      <c r="E724" s="448" t="s">
        <v>1232</v>
      </c>
      <c r="F724" s="448"/>
      <c r="G724" s="512" t="s">
        <v>1479</v>
      </c>
      <c r="H724" s="52" t="s">
        <v>8841</v>
      </c>
      <c r="I724" s="512" t="s">
        <v>8837</v>
      </c>
      <c r="J724" s="512" t="s">
        <v>788</v>
      </c>
      <c r="K724" s="512" t="s">
        <v>8651</v>
      </c>
      <c r="L724" s="448" t="s">
        <v>1054</v>
      </c>
      <c r="M724" s="512" t="s">
        <v>8730</v>
      </c>
      <c r="N724" s="446"/>
      <c r="O724" s="446"/>
    </row>
    <row r="725" spans="1:15" ht="15" customHeight="1" x14ac:dyDescent="0.25">
      <c r="A725" s="446">
        <v>198</v>
      </c>
      <c r="B725" s="572"/>
      <c r="C725" s="512" t="s">
        <v>8645</v>
      </c>
      <c r="D725" s="518" t="s">
        <v>1233</v>
      </c>
      <c r="E725" s="448" t="s">
        <v>8842</v>
      </c>
      <c r="F725" s="448"/>
      <c r="G725" s="512" t="s">
        <v>8956</v>
      </c>
      <c r="H725" s="52" t="s">
        <v>8843</v>
      </c>
      <c r="I725" s="512" t="s">
        <v>787</v>
      </c>
      <c r="J725" s="512" t="s">
        <v>788</v>
      </c>
      <c r="K725" s="512" t="s">
        <v>1392</v>
      </c>
      <c r="L725" s="448" t="s">
        <v>1054</v>
      </c>
      <c r="M725" s="512" t="s">
        <v>1136</v>
      </c>
      <c r="N725" s="446"/>
      <c r="O725" s="446"/>
    </row>
    <row r="726" spans="1:15" ht="15" customHeight="1" x14ac:dyDescent="0.25">
      <c r="A726" s="446">
        <v>198</v>
      </c>
      <c r="B726" s="572"/>
      <c r="C726" s="512" t="s">
        <v>8645</v>
      </c>
      <c r="D726" s="518" t="s">
        <v>1233</v>
      </c>
      <c r="E726" s="448" t="s">
        <v>8844</v>
      </c>
      <c r="F726" s="448"/>
      <c r="G726" s="512" t="s">
        <v>8956</v>
      </c>
      <c r="H726" s="52" t="s">
        <v>8843</v>
      </c>
      <c r="I726" s="512" t="s">
        <v>787</v>
      </c>
      <c r="J726" s="512" t="s">
        <v>788</v>
      </c>
      <c r="K726" s="512" t="s">
        <v>1392</v>
      </c>
      <c r="L726" s="448" t="s">
        <v>1054</v>
      </c>
      <c r="M726" s="512" t="s">
        <v>1136</v>
      </c>
      <c r="N726" s="446"/>
      <c r="O726" s="446"/>
    </row>
    <row r="727" spans="1:15" ht="15" customHeight="1" x14ac:dyDescent="0.25">
      <c r="A727" s="446">
        <v>198</v>
      </c>
      <c r="B727" s="572"/>
      <c r="C727" s="512" t="s">
        <v>8645</v>
      </c>
      <c r="D727" s="518" t="s">
        <v>1233</v>
      </c>
      <c r="E727" s="448" t="s">
        <v>8845</v>
      </c>
      <c r="F727" s="448"/>
      <c r="G727" s="512" t="s">
        <v>8956</v>
      </c>
      <c r="H727" s="52" t="s">
        <v>8843</v>
      </c>
      <c r="I727" s="512" t="s">
        <v>787</v>
      </c>
      <c r="J727" s="512" t="s">
        <v>788</v>
      </c>
      <c r="K727" s="512" t="s">
        <v>1392</v>
      </c>
      <c r="L727" s="448" t="s">
        <v>1054</v>
      </c>
      <c r="M727" s="512" t="s">
        <v>1136</v>
      </c>
      <c r="N727" s="446"/>
      <c r="O727" s="446"/>
    </row>
    <row r="728" spans="1:15" ht="15" customHeight="1" x14ac:dyDescent="0.25">
      <c r="A728" s="446">
        <v>198</v>
      </c>
      <c r="B728" s="572"/>
      <c r="C728" s="512" t="s">
        <v>8645</v>
      </c>
      <c r="D728" s="518" t="s">
        <v>1233</v>
      </c>
      <c r="E728" s="448" t="s">
        <v>1666</v>
      </c>
      <c r="F728" s="448"/>
      <c r="G728" s="512" t="s">
        <v>8956</v>
      </c>
      <c r="H728" s="52" t="s">
        <v>8843</v>
      </c>
      <c r="I728" s="512" t="s">
        <v>787</v>
      </c>
      <c r="J728" s="512" t="s">
        <v>788</v>
      </c>
      <c r="K728" s="512" t="s">
        <v>1392</v>
      </c>
      <c r="L728" s="448" t="s">
        <v>1054</v>
      </c>
      <c r="M728" s="512" t="s">
        <v>1136</v>
      </c>
      <c r="N728" s="446"/>
      <c r="O728" s="446"/>
    </row>
    <row r="729" spans="1:15" ht="15" customHeight="1" x14ac:dyDescent="0.25">
      <c r="A729" s="446">
        <v>199</v>
      </c>
      <c r="B729" s="572"/>
      <c r="C729" s="512" t="s">
        <v>8645</v>
      </c>
      <c r="D729" s="518" t="s">
        <v>1235</v>
      </c>
      <c r="E729" s="448" t="s">
        <v>8846</v>
      </c>
      <c r="F729" s="448"/>
      <c r="G729" s="512" t="s">
        <v>1479</v>
      </c>
      <c r="H729" s="52" t="s">
        <v>8847</v>
      </c>
      <c r="I729" s="512" t="s">
        <v>787</v>
      </c>
      <c r="J729" s="512" t="s">
        <v>788</v>
      </c>
      <c r="K729" s="512" t="s">
        <v>1392</v>
      </c>
      <c r="L729" s="448" t="s">
        <v>1054</v>
      </c>
      <c r="M729" s="512" t="s">
        <v>1136</v>
      </c>
      <c r="N729" s="446"/>
      <c r="O729" s="446"/>
    </row>
    <row r="730" spans="1:15" ht="15" customHeight="1" x14ac:dyDescent="0.25">
      <c r="A730" s="446">
        <v>199</v>
      </c>
      <c r="B730" s="572"/>
      <c r="C730" s="512" t="s">
        <v>8645</v>
      </c>
      <c r="D730" s="518" t="s">
        <v>1235</v>
      </c>
      <c r="E730" s="448" t="s">
        <v>8848</v>
      </c>
      <c r="F730" s="448"/>
      <c r="G730" s="512" t="s">
        <v>1479</v>
      </c>
      <c r="H730" s="52" t="s">
        <v>8847</v>
      </c>
      <c r="I730" s="512" t="s">
        <v>8837</v>
      </c>
      <c r="J730" s="512" t="s">
        <v>788</v>
      </c>
      <c r="K730" s="512" t="s">
        <v>1392</v>
      </c>
      <c r="L730" s="448" t="s">
        <v>1054</v>
      </c>
      <c r="M730" s="512" t="s">
        <v>1136</v>
      </c>
      <c r="N730" s="446"/>
      <c r="O730" s="446"/>
    </row>
    <row r="731" spans="1:15" ht="15" customHeight="1" x14ac:dyDescent="0.25">
      <c r="A731" s="446">
        <v>200</v>
      </c>
      <c r="B731" s="572"/>
      <c r="C731" s="512" t="s">
        <v>8645</v>
      </c>
      <c r="D731" s="518" t="s">
        <v>9628</v>
      </c>
      <c r="E731" s="448" t="s">
        <v>9629</v>
      </c>
      <c r="F731" s="448"/>
      <c r="G731" s="512" t="s">
        <v>1479</v>
      </c>
      <c r="H731" s="52" t="s">
        <v>8849</v>
      </c>
      <c r="I731" s="512" t="s">
        <v>8837</v>
      </c>
      <c r="J731" s="512" t="s">
        <v>788</v>
      </c>
      <c r="K731" s="512" t="s">
        <v>1392</v>
      </c>
      <c r="L731" s="448" t="s">
        <v>170</v>
      </c>
      <c r="M731" s="512" t="s">
        <v>8730</v>
      </c>
      <c r="N731" s="446"/>
      <c r="O731" s="446"/>
    </row>
    <row r="732" spans="1:15" ht="15" customHeight="1" x14ac:dyDescent="0.25">
      <c r="A732" s="446">
        <v>201</v>
      </c>
      <c r="B732" s="572"/>
      <c r="C732" s="512" t="s">
        <v>8645</v>
      </c>
      <c r="D732" s="518" t="s">
        <v>9171</v>
      </c>
      <c r="E732" s="448" t="s">
        <v>9174</v>
      </c>
      <c r="F732" s="448"/>
      <c r="G732" s="512" t="s">
        <v>1479</v>
      </c>
      <c r="H732" s="52" t="s">
        <v>8850</v>
      </c>
      <c r="I732" s="512" t="s">
        <v>8837</v>
      </c>
      <c r="J732" s="512" t="s">
        <v>788</v>
      </c>
      <c r="K732" s="512" t="s">
        <v>1392</v>
      </c>
      <c r="L732" s="448" t="s">
        <v>170</v>
      </c>
      <c r="M732" s="512" t="s">
        <v>8730</v>
      </c>
      <c r="N732" s="446"/>
      <c r="O732" s="446"/>
    </row>
    <row r="733" spans="1:15" ht="15" customHeight="1" x14ac:dyDescent="0.25">
      <c r="A733" s="446">
        <v>202</v>
      </c>
      <c r="B733" s="572"/>
      <c r="C733" s="512" t="s">
        <v>8645</v>
      </c>
      <c r="D733" s="518" t="s">
        <v>9172</v>
      </c>
      <c r="E733" s="448" t="s">
        <v>9174</v>
      </c>
      <c r="F733" s="448"/>
      <c r="G733" s="512" t="s">
        <v>1479</v>
      </c>
      <c r="H733" s="52" t="s">
        <v>8851</v>
      </c>
      <c r="I733" s="512" t="s">
        <v>8837</v>
      </c>
      <c r="J733" s="512" t="s">
        <v>788</v>
      </c>
      <c r="K733" s="512" t="s">
        <v>1392</v>
      </c>
      <c r="L733" s="448" t="s">
        <v>170</v>
      </c>
      <c r="M733" s="512" t="s">
        <v>8730</v>
      </c>
      <c r="N733" s="446"/>
      <c r="O733" s="446"/>
    </row>
    <row r="734" spans="1:15" ht="15" customHeight="1" x14ac:dyDescent="0.25">
      <c r="A734" s="446">
        <v>203</v>
      </c>
      <c r="B734" s="572"/>
      <c r="C734" s="512" t="s">
        <v>8645</v>
      </c>
      <c r="D734" s="518" t="s">
        <v>9173</v>
      </c>
      <c r="E734" s="448"/>
      <c r="F734" s="448"/>
      <c r="G734" s="512" t="s">
        <v>1479</v>
      </c>
      <c r="H734" s="52" t="s">
        <v>8852</v>
      </c>
      <c r="I734" s="512" t="s">
        <v>8837</v>
      </c>
      <c r="J734" s="512" t="s">
        <v>788</v>
      </c>
      <c r="K734" s="512" t="s">
        <v>1392</v>
      </c>
      <c r="L734" s="448" t="s">
        <v>170</v>
      </c>
      <c r="M734" s="512" t="s">
        <v>8730</v>
      </c>
      <c r="N734" s="446"/>
      <c r="O734" s="446"/>
    </row>
    <row r="735" spans="1:15" ht="45" customHeight="1" x14ac:dyDescent="0.25">
      <c r="A735" s="446">
        <v>204</v>
      </c>
      <c r="B735" s="572"/>
      <c r="C735" s="512" t="s">
        <v>8645</v>
      </c>
      <c r="D735" s="518" t="s">
        <v>1255</v>
      </c>
      <c r="E735" s="448" t="s">
        <v>8853</v>
      </c>
      <c r="F735" s="448"/>
      <c r="G735" s="512" t="s">
        <v>1479</v>
      </c>
      <c r="H735" s="52" t="s">
        <v>8854</v>
      </c>
      <c r="I735" s="512" t="s">
        <v>1325</v>
      </c>
      <c r="J735" s="512" t="s">
        <v>788</v>
      </c>
      <c r="K735" s="512" t="s">
        <v>1392</v>
      </c>
      <c r="L735" s="448" t="s">
        <v>1264</v>
      </c>
      <c r="M735" s="512" t="s">
        <v>8730</v>
      </c>
      <c r="N735" s="446"/>
      <c r="O735" s="446"/>
    </row>
    <row r="736" spans="1:15" ht="45" customHeight="1" x14ac:dyDescent="0.25">
      <c r="A736" s="446">
        <v>204</v>
      </c>
      <c r="B736" s="572"/>
      <c r="C736" s="512" t="s">
        <v>8645</v>
      </c>
      <c r="D736" s="518" t="s">
        <v>1255</v>
      </c>
      <c r="E736" s="448" t="s">
        <v>8855</v>
      </c>
      <c r="F736" s="448"/>
      <c r="G736" s="512" t="s">
        <v>1479</v>
      </c>
      <c r="H736" s="52" t="s">
        <v>8854</v>
      </c>
      <c r="I736" s="512" t="s">
        <v>1325</v>
      </c>
      <c r="J736" s="512" t="s">
        <v>788</v>
      </c>
      <c r="K736" s="512" t="s">
        <v>1392</v>
      </c>
      <c r="L736" s="448" t="s">
        <v>1264</v>
      </c>
      <c r="M736" s="512" t="s">
        <v>8730</v>
      </c>
      <c r="N736" s="446"/>
      <c r="O736" s="446"/>
    </row>
    <row r="737" spans="1:15" ht="45" customHeight="1" x14ac:dyDescent="0.25">
      <c r="A737" s="446">
        <v>204</v>
      </c>
      <c r="B737" s="572"/>
      <c r="C737" s="512" t="s">
        <v>8645</v>
      </c>
      <c r="D737" s="518" t="s">
        <v>1255</v>
      </c>
      <c r="E737" s="448" t="s">
        <v>8856</v>
      </c>
      <c r="F737" s="448"/>
      <c r="G737" s="512" t="s">
        <v>1479</v>
      </c>
      <c r="H737" s="52" t="s">
        <v>8854</v>
      </c>
      <c r="I737" s="512" t="s">
        <v>1325</v>
      </c>
      <c r="J737" s="512" t="s">
        <v>788</v>
      </c>
      <c r="K737" s="512" t="s">
        <v>1392</v>
      </c>
      <c r="L737" s="448" t="s">
        <v>1264</v>
      </c>
      <c r="M737" s="512" t="s">
        <v>8730</v>
      </c>
      <c r="N737" s="446"/>
      <c r="O737" s="446"/>
    </row>
    <row r="738" spans="1:15" ht="45" customHeight="1" x14ac:dyDescent="0.25">
      <c r="A738" s="446">
        <v>204</v>
      </c>
      <c r="B738" s="572"/>
      <c r="C738" s="512" t="s">
        <v>8645</v>
      </c>
      <c r="D738" s="518" t="s">
        <v>1255</v>
      </c>
      <c r="E738" s="448" t="s">
        <v>8857</v>
      </c>
      <c r="F738" s="448"/>
      <c r="G738" s="512" t="s">
        <v>1479</v>
      </c>
      <c r="H738" s="52" t="s">
        <v>8854</v>
      </c>
      <c r="I738" s="512" t="s">
        <v>1325</v>
      </c>
      <c r="J738" s="512" t="s">
        <v>788</v>
      </c>
      <c r="K738" s="512" t="s">
        <v>1392</v>
      </c>
      <c r="L738" s="448" t="s">
        <v>1264</v>
      </c>
      <c r="M738" s="512" t="s">
        <v>8730</v>
      </c>
      <c r="N738" s="446"/>
      <c r="O738" s="446"/>
    </row>
    <row r="739" spans="1:15" ht="45" customHeight="1" x14ac:dyDescent="0.25">
      <c r="A739" s="446">
        <v>204</v>
      </c>
      <c r="B739" s="572"/>
      <c r="C739" s="512" t="s">
        <v>8645</v>
      </c>
      <c r="D739" s="518" t="s">
        <v>1255</v>
      </c>
      <c r="E739" s="448" t="s">
        <v>8858</v>
      </c>
      <c r="F739" s="448"/>
      <c r="G739" s="512" t="s">
        <v>1479</v>
      </c>
      <c r="H739" s="52" t="s">
        <v>8854</v>
      </c>
      <c r="I739" s="512" t="s">
        <v>1325</v>
      </c>
      <c r="J739" s="512" t="s">
        <v>788</v>
      </c>
      <c r="K739" s="512" t="s">
        <v>1392</v>
      </c>
      <c r="L739" s="448" t="s">
        <v>1264</v>
      </c>
      <c r="M739" s="512" t="s">
        <v>8730</v>
      </c>
      <c r="N739" s="446"/>
      <c r="O739" s="446"/>
    </row>
    <row r="740" spans="1:15" ht="45" customHeight="1" x14ac:dyDescent="0.25">
      <c r="A740" s="446">
        <v>204</v>
      </c>
      <c r="B740" s="572"/>
      <c r="C740" s="512" t="s">
        <v>8645</v>
      </c>
      <c r="D740" s="518" t="s">
        <v>1255</v>
      </c>
      <c r="E740" s="448" t="s">
        <v>8859</v>
      </c>
      <c r="F740" s="448"/>
      <c r="G740" s="512" t="s">
        <v>1479</v>
      </c>
      <c r="H740" s="52" t="s">
        <v>8854</v>
      </c>
      <c r="I740" s="512" t="s">
        <v>1325</v>
      </c>
      <c r="J740" s="512" t="s">
        <v>788</v>
      </c>
      <c r="K740" s="512" t="s">
        <v>1392</v>
      </c>
      <c r="L740" s="448" t="s">
        <v>1264</v>
      </c>
      <c r="M740" s="512" t="s">
        <v>8730</v>
      </c>
      <c r="N740" s="446"/>
      <c r="O740" s="446"/>
    </row>
    <row r="741" spans="1:15" ht="45" customHeight="1" x14ac:dyDescent="0.25">
      <c r="A741" s="446">
        <v>204</v>
      </c>
      <c r="B741" s="572"/>
      <c r="C741" s="512" t="s">
        <v>8645</v>
      </c>
      <c r="D741" s="518" t="s">
        <v>1255</v>
      </c>
      <c r="E741" s="448" t="s">
        <v>8860</v>
      </c>
      <c r="F741" s="448"/>
      <c r="G741" s="512" t="s">
        <v>1479</v>
      </c>
      <c r="H741" s="52" t="s">
        <v>8854</v>
      </c>
      <c r="I741" s="512" t="s">
        <v>1325</v>
      </c>
      <c r="J741" s="512" t="s">
        <v>788</v>
      </c>
      <c r="K741" s="512" t="s">
        <v>1392</v>
      </c>
      <c r="L741" s="448" t="s">
        <v>1264</v>
      </c>
      <c r="M741" s="512" t="s">
        <v>8730</v>
      </c>
      <c r="N741" s="446"/>
      <c r="O741" s="446"/>
    </row>
    <row r="742" spans="1:15" ht="45" customHeight="1" x14ac:dyDescent="0.25">
      <c r="A742" s="446">
        <v>204</v>
      </c>
      <c r="B742" s="572"/>
      <c r="C742" s="512" t="s">
        <v>8645</v>
      </c>
      <c r="D742" s="518" t="s">
        <v>1255</v>
      </c>
      <c r="E742" s="448" t="s">
        <v>1665</v>
      </c>
      <c r="F742" s="448"/>
      <c r="G742" s="512" t="s">
        <v>1479</v>
      </c>
      <c r="H742" s="52" t="s">
        <v>8854</v>
      </c>
      <c r="I742" s="512" t="s">
        <v>1325</v>
      </c>
      <c r="J742" s="512" t="s">
        <v>788</v>
      </c>
      <c r="K742" s="512" t="s">
        <v>1392</v>
      </c>
      <c r="L742" s="448" t="s">
        <v>1264</v>
      </c>
      <c r="M742" s="512" t="s">
        <v>8730</v>
      </c>
      <c r="N742" s="446"/>
      <c r="O742" s="446"/>
    </row>
    <row r="743" spans="1:15" ht="45" customHeight="1" x14ac:dyDescent="0.25">
      <c r="A743" s="446">
        <v>204</v>
      </c>
      <c r="B743" s="572"/>
      <c r="C743" s="512" t="s">
        <v>8645</v>
      </c>
      <c r="D743" s="518" t="s">
        <v>9632</v>
      </c>
      <c r="E743" s="448" t="s">
        <v>8861</v>
      </c>
      <c r="F743" s="448"/>
      <c r="G743" s="512" t="s">
        <v>1479</v>
      </c>
      <c r="H743" s="52" t="s">
        <v>8854</v>
      </c>
      <c r="I743" s="512" t="s">
        <v>1325</v>
      </c>
      <c r="J743" s="512" t="s">
        <v>788</v>
      </c>
      <c r="K743" s="512" t="s">
        <v>1392</v>
      </c>
      <c r="L743" s="448" t="s">
        <v>1264</v>
      </c>
      <c r="M743" s="512" t="s">
        <v>8730</v>
      </c>
      <c r="N743" s="446"/>
      <c r="O743" s="446"/>
    </row>
    <row r="744" spans="1:15" ht="45" customHeight="1" x14ac:dyDescent="0.25">
      <c r="A744" s="446">
        <v>204</v>
      </c>
      <c r="B744" s="572"/>
      <c r="C744" s="512" t="s">
        <v>8645</v>
      </c>
      <c r="D744" s="518" t="s">
        <v>1255</v>
      </c>
      <c r="E744" s="448" t="s">
        <v>8862</v>
      </c>
      <c r="F744" s="448"/>
      <c r="G744" s="512" t="s">
        <v>1479</v>
      </c>
      <c r="H744" s="52" t="s">
        <v>8854</v>
      </c>
      <c r="I744" s="512" t="s">
        <v>1325</v>
      </c>
      <c r="J744" s="512" t="s">
        <v>788</v>
      </c>
      <c r="K744" s="512" t="s">
        <v>1392</v>
      </c>
      <c r="L744" s="448" t="s">
        <v>1264</v>
      </c>
      <c r="M744" s="512" t="s">
        <v>8730</v>
      </c>
      <c r="N744" s="446"/>
      <c r="O744" s="446"/>
    </row>
    <row r="745" spans="1:15" ht="45" customHeight="1" x14ac:dyDescent="0.25">
      <c r="A745" s="446">
        <v>204</v>
      </c>
      <c r="B745" s="572"/>
      <c r="C745" s="512" t="s">
        <v>8645</v>
      </c>
      <c r="D745" s="518" t="s">
        <v>1255</v>
      </c>
      <c r="E745" s="448" t="s">
        <v>8863</v>
      </c>
      <c r="F745" s="448"/>
      <c r="G745" s="512" t="s">
        <v>1479</v>
      </c>
      <c r="H745" s="52" t="s">
        <v>8854</v>
      </c>
      <c r="I745" s="512" t="s">
        <v>1325</v>
      </c>
      <c r="J745" s="512" t="s">
        <v>788</v>
      </c>
      <c r="K745" s="512" t="s">
        <v>1392</v>
      </c>
      <c r="L745" s="448" t="s">
        <v>1264</v>
      </c>
      <c r="M745" s="512" t="s">
        <v>8730</v>
      </c>
      <c r="N745" s="446"/>
      <c r="O745" s="446"/>
    </row>
    <row r="746" spans="1:15" ht="45" customHeight="1" x14ac:dyDescent="0.25">
      <c r="A746" s="446">
        <v>204</v>
      </c>
      <c r="B746" s="572"/>
      <c r="C746" s="512" t="s">
        <v>8645</v>
      </c>
      <c r="D746" s="518" t="s">
        <v>1255</v>
      </c>
      <c r="E746" s="448" t="s">
        <v>8864</v>
      </c>
      <c r="F746" s="448"/>
      <c r="G746" s="512" t="s">
        <v>1479</v>
      </c>
      <c r="H746" s="52" t="s">
        <v>8854</v>
      </c>
      <c r="I746" s="512" t="s">
        <v>1325</v>
      </c>
      <c r="J746" s="512" t="s">
        <v>788</v>
      </c>
      <c r="K746" s="512" t="s">
        <v>1392</v>
      </c>
      <c r="L746" s="448" t="s">
        <v>1264</v>
      </c>
      <c r="M746" s="512" t="s">
        <v>8730</v>
      </c>
      <c r="N746" s="446"/>
      <c r="O746" s="446"/>
    </row>
    <row r="747" spans="1:15" ht="45" customHeight="1" x14ac:dyDescent="0.25">
      <c r="A747" s="446">
        <v>205</v>
      </c>
      <c r="B747" s="572"/>
      <c r="C747" s="512" t="s">
        <v>8645</v>
      </c>
      <c r="D747" s="518" t="s">
        <v>1257</v>
      </c>
      <c r="E747" s="448" t="s">
        <v>8865</v>
      </c>
      <c r="F747" s="448"/>
      <c r="G747" s="512" t="s">
        <v>1479</v>
      </c>
      <c r="H747" s="52" t="s">
        <v>8866</v>
      </c>
      <c r="I747" s="512" t="s">
        <v>1325</v>
      </c>
      <c r="J747" s="512" t="s">
        <v>788</v>
      </c>
      <c r="K747" s="512" t="s">
        <v>1392</v>
      </c>
      <c r="L747" s="448" t="s">
        <v>1264</v>
      </c>
      <c r="M747" s="512" t="s">
        <v>1136</v>
      </c>
      <c r="N747" s="446"/>
      <c r="O747" s="446"/>
    </row>
    <row r="748" spans="1:15" ht="45" customHeight="1" x14ac:dyDescent="0.25">
      <c r="A748" s="446">
        <v>205</v>
      </c>
      <c r="B748" s="572"/>
      <c r="C748" s="512" t="s">
        <v>8645</v>
      </c>
      <c r="D748" s="518" t="s">
        <v>1257</v>
      </c>
      <c r="E748" s="448" t="s">
        <v>8867</v>
      </c>
      <c r="F748" s="448"/>
      <c r="G748" s="512" t="s">
        <v>1479</v>
      </c>
      <c r="H748" s="52" t="s">
        <v>8866</v>
      </c>
      <c r="I748" s="512" t="s">
        <v>1325</v>
      </c>
      <c r="J748" s="512" t="s">
        <v>788</v>
      </c>
      <c r="K748" s="512" t="s">
        <v>1392</v>
      </c>
      <c r="L748" s="448" t="s">
        <v>1264</v>
      </c>
      <c r="M748" s="512" t="s">
        <v>1136</v>
      </c>
      <c r="N748" s="446"/>
      <c r="O748" s="446"/>
    </row>
    <row r="749" spans="1:15" ht="45" customHeight="1" x14ac:dyDescent="0.25">
      <c r="A749" s="446">
        <v>205</v>
      </c>
      <c r="B749" s="572"/>
      <c r="C749" s="512" t="s">
        <v>8645</v>
      </c>
      <c r="D749" s="518" t="s">
        <v>1257</v>
      </c>
      <c r="E749" s="448" t="s">
        <v>8868</v>
      </c>
      <c r="F749" s="448"/>
      <c r="G749" s="512" t="s">
        <v>1479</v>
      </c>
      <c r="H749" s="52" t="s">
        <v>8866</v>
      </c>
      <c r="I749" s="512" t="s">
        <v>1325</v>
      </c>
      <c r="J749" s="512" t="s">
        <v>788</v>
      </c>
      <c r="K749" s="512" t="s">
        <v>1392</v>
      </c>
      <c r="L749" s="448" t="s">
        <v>1264</v>
      </c>
      <c r="M749" s="512" t="s">
        <v>1136</v>
      </c>
      <c r="N749" s="446"/>
      <c r="O749" s="446"/>
    </row>
    <row r="750" spans="1:15" ht="45" customHeight="1" x14ac:dyDescent="0.25">
      <c r="A750" s="446">
        <v>205</v>
      </c>
      <c r="B750" s="572"/>
      <c r="C750" s="512" t="s">
        <v>8645</v>
      </c>
      <c r="D750" s="518" t="s">
        <v>1257</v>
      </c>
      <c r="E750" s="448" t="s">
        <v>8869</v>
      </c>
      <c r="F750" s="448"/>
      <c r="G750" s="512" t="s">
        <v>1479</v>
      </c>
      <c r="H750" s="52" t="s">
        <v>8866</v>
      </c>
      <c r="I750" s="512" t="s">
        <v>1325</v>
      </c>
      <c r="J750" s="512" t="s">
        <v>788</v>
      </c>
      <c r="K750" s="512" t="s">
        <v>1392</v>
      </c>
      <c r="L750" s="448" t="s">
        <v>1264</v>
      </c>
      <c r="M750" s="512" t="s">
        <v>1136</v>
      </c>
      <c r="N750" s="446"/>
      <c r="O750" s="446"/>
    </row>
    <row r="751" spans="1:15" ht="45" customHeight="1" x14ac:dyDescent="0.25">
      <c r="A751" s="446">
        <v>205</v>
      </c>
      <c r="B751" s="572"/>
      <c r="C751" s="512" t="s">
        <v>8645</v>
      </c>
      <c r="D751" s="518" t="s">
        <v>1257</v>
      </c>
      <c r="E751" s="448" t="s">
        <v>8870</v>
      </c>
      <c r="F751" s="448"/>
      <c r="G751" s="512" t="s">
        <v>1479</v>
      </c>
      <c r="H751" s="52" t="s">
        <v>8866</v>
      </c>
      <c r="I751" s="512" t="s">
        <v>1325</v>
      </c>
      <c r="J751" s="512" t="s">
        <v>788</v>
      </c>
      <c r="K751" s="512" t="s">
        <v>1392</v>
      </c>
      <c r="L751" s="448" t="s">
        <v>1264</v>
      </c>
      <c r="M751" s="512" t="s">
        <v>1136</v>
      </c>
      <c r="N751" s="446"/>
      <c r="O751" s="446"/>
    </row>
    <row r="752" spans="1:15" ht="45" customHeight="1" x14ac:dyDescent="0.25">
      <c r="A752" s="446">
        <v>206</v>
      </c>
      <c r="B752" s="572"/>
      <c r="C752" s="512" t="s">
        <v>8645</v>
      </c>
      <c r="D752" s="518" t="s">
        <v>1260</v>
      </c>
      <c r="E752" s="517" t="s">
        <v>8871</v>
      </c>
      <c r="F752" s="517"/>
      <c r="G752" s="512" t="s">
        <v>1479</v>
      </c>
      <c r="H752" s="52" t="s">
        <v>8873</v>
      </c>
      <c r="I752" s="512" t="s">
        <v>8872</v>
      </c>
      <c r="J752" s="512" t="s">
        <v>788</v>
      </c>
      <c r="K752" s="512" t="s">
        <v>8651</v>
      </c>
      <c r="L752" s="448" t="s">
        <v>1264</v>
      </c>
      <c r="M752" s="512" t="s">
        <v>8730</v>
      </c>
      <c r="N752" s="446"/>
      <c r="O752" s="446"/>
    </row>
    <row r="753" spans="1:15" ht="45" customHeight="1" x14ac:dyDescent="0.25">
      <c r="A753" s="446">
        <v>206</v>
      </c>
      <c r="B753" s="572"/>
      <c r="C753" s="512" t="s">
        <v>8645</v>
      </c>
      <c r="D753" s="518" t="s">
        <v>1260</v>
      </c>
      <c r="E753" s="448" t="s">
        <v>8874</v>
      </c>
      <c r="F753" s="448"/>
      <c r="G753" s="512" t="s">
        <v>1479</v>
      </c>
      <c r="H753" s="52" t="s">
        <v>8873</v>
      </c>
      <c r="I753" s="512" t="s">
        <v>8872</v>
      </c>
      <c r="J753" s="512" t="s">
        <v>788</v>
      </c>
      <c r="K753" s="512" t="s">
        <v>8651</v>
      </c>
      <c r="L753" s="448" t="s">
        <v>1264</v>
      </c>
      <c r="M753" s="512" t="s">
        <v>8730</v>
      </c>
      <c r="N753" s="446"/>
      <c r="O753" s="446"/>
    </row>
    <row r="754" spans="1:15" ht="45" customHeight="1" x14ac:dyDescent="0.25">
      <c r="A754" s="446">
        <v>206</v>
      </c>
      <c r="B754" s="572"/>
      <c r="C754" s="512" t="s">
        <v>8645</v>
      </c>
      <c r="D754" s="518" t="s">
        <v>1260</v>
      </c>
      <c r="E754" s="448" t="s">
        <v>8875</v>
      </c>
      <c r="F754" s="448"/>
      <c r="G754" s="512" t="s">
        <v>1479</v>
      </c>
      <c r="H754" s="52" t="s">
        <v>8873</v>
      </c>
      <c r="I754" s="512" t="s">
        <v>8872</v>
      </c>
      <c r="J754" s="512" t="s">
        <v>788</v>
      </c>
      <c r="K754" s="512" t="s">
        <v>8651</v>
      </c>
      <c r="L754" s="448" t="s">
        <v>1264</v>
      </c>
      <c r="M754" s="512" t="s">
        <v>8730</v>
      </c>
      <c r="N754" s="446"/>
      <c r="O754" s="446"/>
    </row>
    <row r="755" spans="1:15" ht="15" customHeight="1" x14ac:dyDescent="0.25">
      <c r="A755" s="446">
        <v>207</v>
      </c>
      <c r="B755" s="572"/>
      <c r="C755" s="512" t="s">
        <v>8645</v>
      </c>
      <c r="D755" s="518" t="s">
        <v>1175</v>
      </c>
      <c r="E755" s="448" t="s">
        <v>1113</v>
      </c>
      <c r="F755" s="448"/>
      <c r="G755" s="512" t="s">
        <v>8950</v>
      </c>
      <c r="H755" s="52" t="s">
        <v>8876</v>
      </c>
      <c r="I755" s="512" t="s">
        <v>787</v>
      </c>
      <c r="J755" s="512" t="s">
        <v>788</v>
      </c>
      <c r="K755" s="512" t="s">
        <v>1392</v>
      </c>
      <c r="L755" s="518" t="s">
        <v>1253</v>
      </c>
      <c r="M755" s="512" t="s">
        <v>8730</v>
      </c>
      <c r="N755" s="446"/>
      <c r="O755" s="446"/>
    </row>
    <row r="756" spans="1:15" ht="15" customHeight="1" x14ac:dyDescent="0.25">
      <c r="A756" s="446">
        <v>207</v>
      </c>
      <c r="B756" s="572"/>
      <c r="C756" s="512" t="s">
        <v>8645</v>
      </c>
      <c r="D756" s="518" t="s">
        <v>1175</v>
      </c>
      <c r="E756" s="448" t="s">
        <v>1124</v>
      </c>
      <c r="F756" s="448"/>
      <c r="G756" s="512" t="s">
        <v>8950</v>
      </c>
      <c r="H756" s="52" t="s">
        <v>8876</v>
      </c>
      <c r="I756" s="512" t="s">
        <v>787</v>
      </c>
      <c r="J756" s="512" t="s">
        <v>788</v>
      </c>
      <c r="K756" s="512" t="s">
        <v>1392</v>
      </c>
      <c r="L756" s="518" t="s">
        <v>1253</v>
      </c>
      <c r="M756" s="512" t="s">
        <v>8730</v>
      </c>
      <c r="N756" s="446"/>
      <c r="O756" s="446"/>
    </row>
    <row r="757" spans="1:15" ht="15" customHeight="1" x14ac:dyDescent="0.25">
      <c r="A757" s="446">
        <v>207</v>
      </c>
      <c r="B757" s="572"/>
      <c r="C757" s="512" t="s">
        <v>8645</v>
      </c>
      <c r="D757" s="518" t="s">
        <v>1175</v>
      </c>
      <c r="E757" s="448" t="s">
        <v>3206</v>
      </c>
      <c r="F757" s="448"/>
      <c r="G757" s="512" t="s">
        <v>8950</v>
      </c>
      <c r="H757" s="52" t="s">
        <v>8876</v>
      </c>
      <c r="I757" s="512" t="s">
        <v>787</v>
      </c>
      <c r="J757" s="512" t="s">
        <v>788</v>
      </c>
      <c r="K757" s="512" t="s">
        <v>1392</v>
      </c>
      <c r="L757" s="518" t="s">
        <v>1253</v>
      </c>
      <c r="M757" s="512" t="s">
        <v>8730</v>
      </c>
      <c r="N757" s="446"/>
      <c r="O757" s="446"/>
    </row>
    <row r="758" spans="1:15" ht="15" customHeight="1" x14ac:dyDescent="0.25">
      <c r="A758" s="446">
        <v>207</v>
      </c>
      <c r="B758" s="572"/>
      <c r="C758" s="512" t="s">
        <v>8645</v>
      </c>
      <c r="D758" s="518" t="s">
        <v>1175</v>
      </c>
      <c r="E758" s="448" t="s">
        <v>8877</v>
      </c>
      <c r="F758" s="448"/>
      <c r="G758" s="512" t="s">
        <v>8950</v>
      </c>
      <c r="H758" s="52" t="s">
        <v>8876</v>
      </c>
      <c r="I758" s="512" t="s">
        <v>787</v>
      </c>
      <c r="J758" s="512" t="s">
        <v>788</v>
      </c>
      <c r="K758" s="512" t="s">
        <v>1392</v>
      </c>
      <c r="L758" s="518" t="s">
        <v>1253</v>
      </c>
      <c r="M758" s="512" t="s">
        <v>8730</v>
      </c>
      <c r="N758" s="446"/>
      <c r="O758" s="446"/>
    </row>
    <row r="759" spans="1:15" ht="15" customHeight="1" x14ac:dyDescent="0.25">
      <c r="A759" s="446">
        <v>207</v>
      </c>
      <c r="B759" s="572"/>
      <c r="C759" s="512" t="s">
        <v>8645</v>
      </c>
      <c r="D759" s="518" t="s">
        <v>1175</v>
      </c>
      <c r="E759" s="448" t="s">
        <v>8878</v>
      </c>
      <c r="F759" s="448"/>
      <c r="G759" s="512" t="s">
        <v>8950</v>
      </c>
      <c r="H759" s="52" t="s">
        <v>8876</v>
      </c>
      <c r="I759" s="512" t="s">
        <v>787</v>
      </c>
      <c r="J759" s="512" t="s">
        <v>788</v>
      </c>
      <c r="K759" s="512" t="s">
        <v>1392</v>
      </c>
      <c r="L759" s="518" t="s">
        <v>1253</v>
      </c>
      <c r="M759" s="512" t="s">
        <v>8730</v>
      </c>
      <c r="N759" s="446"/>
      <c r="O759" s="446"/>
    </row>
    <row r="760" spans="1:15" ht="15" customHeight="1" x14ac:dyDescent="0.25">
      <c r="A760" s="446">
        <v>207</v>
      </c>
      <c r="B760" s="572"/>
      <c r="C760" s="512" t="s">
        <v>8645</v>
      </c>
      <c r="D760" s="518" t="s">
        <v>1175</v>
      </c>
      <c r="E760" s="448" t="s">
        <v>1676</v>
      </c>
      <c r="F760" s="448"/>
      <c r="G760" s="512" t="s">
        <v>8950</v>
      </c>
      <c r="H760" s="52" t="s">
        <v>8876</v>
      </c>
      <c r="I760" s="512" t="s">
        <v>787</v>
      </c>
      <c r="J760" s="512" t="s">
        <v>788</v>
      </c>
      <c r="K760" s="512" t="s">
        <v>1392</v>
      </c>
      <c r="L760" s="518" t="s">
        <v>1253</v>
      </c>
      <c r="M760" s="512" t="s">
        <v>8730</v>
      </c>
      <c r="N760" s="446"/>
      <c r="O760" s="446"/>
    </row>
    <row r="761" spans="1:15" ht="15" customHeight="1" x14ac:dyDescent="0.25">
      <c r="A761" s="446">
        <v>208</v>
      </c>
      <c r="B761" s="572"/>
      <c r="C761" s="512" t="s">
        <v>8645</v>
      </c>
      <c r="D761" s="518" t="s">
        <v>9637</v>
      </c>
      <c r="E761" s="448" t="s">
        <v>9139</v>
      </c>
      <c r="F761" s="448" t="s">
        <v>9135</v>
      </c>
      <c r="G761" s="448" t="s">
        <v>1113</v>
      </c>
      <c r="H761" s="52" t="s">
        <v>8879</v>
      </c>
      <c r="I761" s="512" t="s">
        <v>790</v>
      </c>
      <c r="J761" s="512" t="s">
        <v>788</v>
      </c>
      <c r="K761" s="512" t="s">
        <v>8651</v>
      </c>
      <c r="L761" s="518" t="s">
        <v>1253</v>
      </c>
      <c r="M761" s="512" t="s">
        <v>8730</v>
      </c>
      <c r="N761" s="446"/>
      <c r="O761" s="446"/>
    </row>
    <row r="762" spans="1:15" ht="15" customHeight="1" x14ac:dyDescent="0.25">
      <c r="A762" s="446">
        <v>208</v>
      </c>
      <c r="B762" s="572"/>
      <c r="C762" s="512" t="s">
        <v>8645</v>
      </c>
      <c r="D762" s="518" t="s">
        <v>9637</v>
      </c>
      <c r="E762" s="448" t="s">
        <v>9142</v>
      </c>
      <c r="F762" s="448" t="s">
        <v>9135</v>
      </c>
      <c r="G762" s="448" t="s">
        <v>9141</v>
      </c>
      <c r="H762" s="52" t="s">
        <v>8879</v>
      </c>
      <c r="I762" s="512" t="s">
        <v>790</v>
      </c>
      <c r="J762" s="512" t="s">
        <v>788</v>
      </c>
      <c r="K762" s="512" t="s">
        <v>8651</v>
      </c>
      <c r="L762" s="518" t="s">
        <v>1253</v>
      </c>
      <c r="M762" s="512" t="s">
        <v>8730</v>
      </c>
      <c r="N762" s="446"/>
      <c r="O762" s="446"/>
    </row>
    <row r="763" spans="1:15" ht="15" customHeight="1" x14ac:dyDescent="0.25">
      <c r="A763" s="446">
        <v>208</v>
      </c>
      <c r="B763" s="572"/>
      <c r="C763" s="512" t="s">
        <v>8645</v>
      </c>
      <c r="D763" s="518" t="s">
        <v>9637</v>
      </c>
      <c r="E763" s="448" t="s">
        <v>9144</v>
      </c>
      <c r="F763" s="448" t="s">
        <v>9135</v>
      </c>
      <c r="G763" s="448" t="s">
        <v>9143</v>
      </c>
      <c r="H763" s="52" t="s">
        <v>8879</v>
      </c>
      <c r="I763" s="512" t="s">
        <v>790</v>
      </c>
      <c r="J763" s="512" t="s">
        <v>788</v>
      </c>
      <c r="K763" s="512" t="s">
        <v>8651</v>
      </c>
      <c r="L763" s="518" t="s">
        <v>1253</v>
      </c>
      <c r="M763" s="512" t="s">
        <v>8730</v>
      </c>
      <c r="N763" s="446"/>
      <c r="O763" s="446"/>
    </row>
    <row r="764" spans="1:15" ht="30" customHeight="1" x14ac:dyDescent="0.25">
      <c r="A764" s="446" t="s">
        <v>8880</v>
      </c>
      <c r="B764" s="572"/>
      <c r="C764" s="512" t="s">
        <v>8645</v>
      </c>
      <c r="D764" s="518" t="s">
        <v>9639</v>
      </c>
      <c r="E764" s="448" t="s">
        <v>9641</v>
      </c>
      <c r="F764" s="448" t="s">
        <v>9136</v>
      </c>
      <c r="G764" s="448" t="s">
        <v>9283</v>
      </c>
      <c r="H764" s="52" t="s">
        <v>8881</v>
      </c>
      <c r="I764" s="512" t="s">
        <v>790</v>
      </c>
      <c r="J764" s="512" t="s">
        <v>788</v>
      </c>
      <c r="K764" s="512" t="s">
        <v>8651</v>
      </c>
      <c r="L764" s="518" t="s">
        <v>1253</v>
      </c>
      <c r="M764" s="512" t="s">
        <v>8730</v>
      </c>
      <c r="N764" s="446"/>
      <c r="O764" s="446"/>
    </row>
    <row r="765" spans="1:15" ht="30" customHeight="1" x14ac:dyDescent="0.25">
      <c r="A765" s="446">
        <v>210</v>
      </c>
      <c r="B765" s="572"/>
      <c r="C765" s="512" t="s">
        <v>8645</v>
      </c>
      <c r="D765" s="518" t="s">
        <v>9642</v>
      </c>
      <c r="E765" s="448" t="s">
        <v>9643</v>
      </c>
      <c r="F765" s="448" t="s">
        <v>9135</v>
      </c>
      <c r="G765" s="512" t="s">
        <v>9283</v>
      </c>
      <c r="H765" s="52" t="s">
        <v>8882</v>
      </c>
      <c r="I765" s="512" t="s">
        <v>790</v>
      </c>
      <c r="J765" s="512" t="s">
        <v>788</v>
      </c>
      <c r="K765" s="512" t="s">
        <v>8651</v>
      </c>
      <c r="L765" s="518" t="s">
        <v>1253</v>
      </c>
      <c r="M765" s="512" t="s">
        <v>8730</v>
      </c>
      <c r="N765" s="446"/>
      <c r="O765" s="446"/>
    </row>
    <row r="766" spans="1:15" ht="30" customHeight="1" x14ac:dyDescent="0.25">
      <c r="A766" s="446" t="s">
        <v>8883</v>
      </c>
      <c r="B766" s="572"/>
      <c r="C766" s="512" t="s">
        <v>8645</v>
      </c>
      <c r="D766" s="518" t="s">
        <v>9644</v>
      </c>
      <c r="E766" s="448" t="s">
        <v>9647</v>
      </c>
      <c r="F766" s="448" t="s">
        <v>9136</v>
      </c>
      <c r="G766" s="512" t="s">
        <v>1479</v>
      </c>
      <c r="H766" s="52" t="s">
        <v>8884</v>
      </c>
      <c r="I766" s="512" t="s">
        <v>790</v>
      </c>
      <c r="J766" s="512" t="s">
        <v>788</v>
      </c>
      <c r="K766" s="512" t="s">
        <v>8651</v>
      </c>
      <c r="L766" s="518" t="s">
        <v>1253</v>
      </c>
      <c r="M766" s="512" t="s">
        <v>8730</v>
      </c>
      <c r="N766" s="446"/>
      <c r="O766" s="446"/>
    </row>
    <row r="767" spans="1:15" ht="30" customHeight="1" x14ac:dyDescent="0.25">
      <c r="A767" s="446">
        <v>212</v>
      </c>
      <c r="B767" s="572"/>
      <c r="C767" s="512" t="s">
        <v>8645</v>
      </c>
      <c r="D767" s="518" t="s">
        <v>9648</v>
      </c>
      <c r="E767" s="448" t="s">
        <v>1188</v>
      </c>
      <c r="F767" s="448" t="s">
        <v>8952</v>
      </c>
      <c r="G767" s="512" t="s">
        <v>8952</v>
      </c>
      <c r="H767" s="52" t="s">
        <v>8885</v>
      </c>
      <c r="I767" s="512" t="s">
        <v>787</v>
      </c>
      <c r="J767" s="512" t="s">
        <v>788</v>
      </c>
      <c r="K767" s="512" t="s">
        <v>8651</v>
      </c>
      <c r="L767" s="518" t="s">
        <v>1253</v>
      </c>
      <c r="M767" s="512" t="s">
        <v>8730</v>
      </c>
      <c r="N767" s="446"/>
      <c r="O767" s="446"/>
    </row>
    <row r="768" spans="1:15" ht="15" customHeight="1" x14ac:dyDescent="0.25">
      <c r="A768" s="446">
        <v>213</v>
      </c>
      <c r="B768" s="572"/>
      <c r="C768" s="512" t="s">
        <v>8645</v>
      </c>
      <c r="D768" s="518" t="s">
        <v>9650</v>
      </c>
      <c r="E768" s="448" t="s">
        <v>9651</v>
      </c>
      <c r="F768" s="448" t="s">
        <v>9135</v>
      </c>
      <c r="G768" s="512" t="s">
        <v>9283</v>
      </c>
      <c r="H768" s="52" t="s">
        <v>8886</v>
      </c>
      <c r="I768" s="512" t="s">
        <v>989</v>
      </c>
      <c r="J768" s="512" t="s">
        <v>788</v>
      </c>
      <c r="K768" s="512" t="s">
        <v>8651</v>
      </c>
      <c r="L768" s="518" t="s">
        <v>1253</v>
      </c>
      <c r="M768" s="512" t="s">
        <v>8730</v>
      </c>
      <c r="N768" s="446"/>
      <c r="O768" s="446"/>
    </row>
    <row r="769" spans="1:15" ht="30" customHeight="1" x14ac:dyDescent="0.25">
      <c r="A769" s="446">
        <v>214</v>
      </c>
      <c r="B769" s="572"/>
      <c r="C769" s="512" t="s">
        <v>8645</v>
      </c>
      <c r="D769" s="518" t="s">
        <v>9652</v>
      </c>
      <c r="E769" s="448" t="s">
        <v>8952</v>
      </c>
      <c r="F769" s="448" t="s">
        <v>8952</v>
      </c>
      <c r="G769" s="512" t="s">
        <v>9283</v>
      </c>
      <c r="H769" s="52" t="s">
        <v>8887</v>
      </c>
      <c r="I769" s="512" t="s">
        <v>787</v>
      </c>
      <c r="J769" s="512" t="s">
        <v>788</v>
      </c>
      <c r="K769" s="512" t="s">
        <v>8651</v>
      </c>
      <c r="L769" s="518" t="s">
        <v>1253</v>
      </c>
      <c r="M769" s="512" t="s">
        <v>8730</v>
      </c>
      <c r="N769" s="446"/>
      <c r="O769" s="446"/>
    </row>
    <row r="770" spans="1:15" ht="30" customHeight="1" x14ac:dyDescent="0.25">
      <c r="A770" s="446">
        <v>215</v>
      </c>
      <c r="B770" s="572"/>
      <c r="C770" s="512" t="s">
        <v>8645</v>
      </c>
      <c r="D770" s="518" t="s">
        <v>9654</v>
      </c>
      <c r="E770" s="448" t="s">
        <v>9655</v>
      </c>
      <c r="F770" s="448" t="s">
        <v>9135</v>
      </c>
      <c r="G770" s="512" t="s">
        <v>9283</v>
      </c>
      <c r="H770" s="52" t="s">
        <v>8888</v>
      </c>
      <c r="I770" s="512" t="s">
        <v>989</v>
      </c>
      <c r="J770" s="512" t="s">
        <v>788</v>
      </c>
      <c r="K770" s="512" t="s">
        <v>8651</v>
      </c>
      <c r="L770" s="518" t="s">
        <v>1253</v>
      </c>
      <c r="M770" s="512" t="s">
        <v>8730</v>
      </c>
      <c r="N770" s="446"/>
      <c r="O770" s="446"/>
    </row>
    <row r="771" spans="1:15" ht="45" customHeight="1" x14ac:dyDescent="0.25">
      <c r="A771" s="446">
        <v>216</v>
      </c>
      <c r="B771" s="572"/>
      <c r="C771" s="512" t="s">
        <v>8645</v>
      </c>
      <c r="D771" s="518" t="s">
        <v>9656</v>
      </c>
      <c r="E771" s="448"/>
      <c r="F771" s="448"/>
      <c r="G771" s="512" t="s">
        <v>1479</v>
      </c>
      <c r="H771" s="52" t="s">
        <v>8889</v>
      </c>
      <c r="I771" s="512" t="s">
        <v>989</v>
      </c>
      <c r="J771" s="512" t="s">
        <v>788</v>
      </c>
      <c r="K771" s="512" t="s">
        <v>8651</v>
      </c>
      <c r="L771" s="518" t="s">
        <v>1253</v>
      </c>
      <c r="M771" s="512" t="s">
        <v>8730</v>
      </c>
      <c r="N771" s="446"/>
      <c r="O771" s="446"/>
    </row>
    <row r="772" spans="1:15" ht="30" customHeight="1" x14ac:dyDescent="0.25">
      <c r="A772" s="446">
        <v>217</v>
      </c>
      <c r="B772" s="572"/>
      <c r="C772" s="512" t="s">
        <v>8645</v>
      </c>
      <c r="D772" s="518" t="s">
        <v>9657</v>
      </c>
      <c r="E772" s="448"/>
      <c r="F772" s="448"/>
      <c r="G772" s="512" t="s">
        <v>1479</v>
      </c>
      <c r="H772" s="52" t="s">
        <v>8890</v>
      </c>
      <c r="I772" s="512" t="s">
        <v>787</v>
      </c>
      <c r="J772" s="512" t="s">
        <v>788</v>
      </c>
      <c r="K772" s="512" t="s">
        <v>8651</v>
      </c>
      <c r="L772" s="518" t="s">
        <v>1253</v>
      </c>
      <c r="M772" s="512" t="s">
        <v>8730</v>
      </c>
      <c r="N772" s="446"/>
      <c r="O772" s="446"/>
    </row>
    <row r="773" spans="1:15" ht="45" customHeight="1" x14ac:dyDescent="0.25">
      <c r="A773" s="446">
        <v>218</v>
      </c>
      <c r="B773" s="572"/>
      <c r="C773" s="512" t="s">
        <v>8645</v>
      </c>
      <c r="D773" s="518" t="s">
        <v>9659</v>
      </c>
      <c r="E773" s="448"/>
      <c r="F773" s="448"/>
      <c r="G773" s="512" t="s">
        <v>1479</v>
      </c>
      <c r="H773" s="52" t="s">
        <v>8891</v>
      </c>
      <c r="I773" s="512" t="s">
        <v>989</v>
      </c>
      <c r="J773" s="512" t="s">
        <v>788</v>
      </c>
      <c r="K773" s="512" t="s">
        <v>8651</v>
      </c>
      <c r="L773" s="518" t="s">
        <v>1253</v>
      </c>
      <c r="M773" s="512" t="s">
        <v>8730</v>
      </c>
      <c r="N773" s="446"/>
      <c r="O773" s="446"/>
    </row>
    <row r="774" spans="1:15" ht="15" customHeight="1" x14ac:dyDescent="0.25">
      <c r="A774" s="446">
        <v>219</v>
      </c>
      <c r="B774" s="572"/>
      <c r="C774" s="512" t="s">
        <v>8645</v>
      </c>
      <c r="D774" s="518" t="s">
        <v>9661</v>
      </c>
      <c r="E774" s="448" t="s">
        <v>8953</v>
      </c>
      <c r="F774" s="448" t="s">
        <v>8953</v>
      </c>
      <c r="G774" s="512" t="s">
        <v>9283</v>
      </c>
      <c r="H774" s="52" t="s">
        <v>8892</v>
      </c>
      <c r="I774" s="512" t="s">
        <v>1592</v>
      </c>
      <c r="J774" s="512" t="s">
        <v>788</v>
      </c>
      <c r="K774" s="512" t="s">
        <v>1392</v>
      </c>
      <c r="L774" s="518" t="s">
        <v>1253</v>
      </c>
      <c r="M774" s="512" t="s">
        <v>8730</v>
      </c>
      <c r="N774" s="446"/>
      <c r="O774" s="446"/>
    </row>
    <row r="775" spans="1:15" ht="15" customHeight="1" x14ac:dyDescent="0.25">
      <c r="A775" s="446">
        <v>220</v>
      </c>
      <c r="B775" s="572"/>
      <c r="C775" s="512" t="s">
        <v>8645</v>
      </c>
      <c r="D775" s="518" t="s">
        <v>9662</v>
      </c>
      <c r="E775" s="448"/>
      <c r="F775" s="448"/>
      <c r="G775" s="512" t="s">
        <v>1479</v>
      </c>
      <c r="H775" s="52" t="s">
        <v>8893</v>
      </c>
      <c r="I775" s="512" t="s">
        <v>989</v>
      </c>
      <c r="J775" s="512" t="s">
        <v>788</v>
      </c>
      <c r="K775" s="512" t="s">
        <v>8651</v>
      </c>
      <c r="L775" s="518" t="s">
        <v>1253</v>
      </c>
      <c r="M775" s="512" t="s">
        <v>8730</v>
      </c>
      <c r="N775" s="446"/>
      <c r="O775" s="446"/>
    </row>
    <row r="776" spans="1:15" ht="60" x14ac:dyDescent="0.25">
      <c r="A776" s="446">
        <v>221</v>
      </c>
      <c r="B776" s="572"/>
      <c r="C776" s="512" t="s">
        <v>8645</v>
      </c>
      <c r="D776" s="518" t="s">
        <v>9663</v>
      </c>
      <c r="E776" s="448" t="s">
        <v>10560</v>
      </c>
      <c r="F776" s="448" t="s">
        <v>9135</v>
      </c>
      <c r="G776" s="512" t="s">
        <v>9283</v>
      </c>
      <c r="H776" s="52" t="s">
        <v>8894</v>
      </c>
      <c r="I776" s="512" t="s">
        <v>787</v>
      </c>
      <c r="J776" s="512" t="s">
        <v>788</v>
      </c>
      <c r="K776" s="512" t="s">
        <v>8651</v>
      </c>
      <c r="L776" s="518" t="s">
        <v>1253</v>
      </c>
      <c r="M776" s="512" t="s">
        <v>8730</v>
      </c>
      <c r="N776" s="446"/>
      <c r="O776" s="446"/>
    </row>
    <row r="777" spans="1:15" ht="15" customHeight="1" x14ac:dyDescent="0.25">
      <c r="A777" s="509" t="s">
        <v>8895</v>
      </c>
      <c r="B777" s="571" t="s">
        <v>981</v>
      </c>
      <c r="C777" s="512" t="s">
        <v>8645</v>
      </c>
      <c r="D777" s="518" t="s">
        <v>831</v>
      </c>
      <c r="E777" s="52"/>
      <c r="F777" s="52"/>
      <c r="G777" s="512" t="s">
        <v>1479</v>
      </c>
      <c r="H777" s="52" t="s">
        <v>8896</v>
      </c>
      <c r="I777" s="52" t="s">
        <v>787</v>
      </c>
      <c r="J777" s="512" t="s">
        <v>793</v>
      </c>
      <c r="K777" s="512" t="s">
        <v>1392</v>
      </c>
      <c r="L777" s="518" t="s">
        <v>8897</v>
      </c>
      <c r="M777" s="512" t="s">
        <v>8730</v>
      </c>
      <c r="N777" s="446"/>
      <c r="O777" s="446"/>
    </row>
    <row r="778" spans="1:15" ht="15" customHeight="1" x14ac:dyDescent="0.25">
      <c r="A778" s="57" t="s">
        <v>8898</v>
      </c>
      <c r="B778" s="571" t="s">
        <v>982</v>
      </c>
      <c r="C778" s="512" t="s">
        <v>8645</v>
      </c>
      <c r="D778" s="518" t="s">
        <v>835</v>
      </c>
      <c r="E778" s="52"/>
      <c r="F778" s="52"/>
      <c r="G778" s="512" t="s">
        <v>1479</v>
      </c>
      <c r="H778" s="52" t="s">
        <v>8899</v>
      </c>
      <c r="I778" s="57" t="s">
        <v>834</v>
      </c>
      <c r="J778" s="512" t="s">
        <v>793</v>
      </c>
      <c r="K778" s="512" t="s">
        <v>1392</v>
      </c>
      <c r="L778" s="518" t="s">
        <v>1682</v>
      </c>
      <c r="M778" s="512" t="s">
        <v>8730</v>
      </c>
      <c r="N778" s="446"/>
      <c r="O778" s="446"/>
    </row>
    <row r="779" spans="1:15" ht="24" x14ac:dyDescent="0.25">
      <c r="A779" s="57" t="s">
        <v>8900</v>
      </c>
      <c r="B779" s="571" t="s">
        <v>984</v>
      </c>
      <c r="C779" s="512" t="s">
        <v>8645</v>
      </c>
      <c r="D779" s="52" t="s">
        <v>836</v>
      </c>
      <c r="E779" s="52"/>
      <c r="F779" s="52"/>
      <c r="G779" s="512" t="s">
        <v>1479</v>
      </c>
      <c r="H779" s="52" t="s">
        <v>8901</v>
      </c>
      <c r="I779" s="57" t="s">
        <v>787</v>
      </c>
      <c r="J779" s="512" t="s">
        <v>793</v>
      </c>
      <c r="K779" s="512" t="s">
        <v>8651</v>
      </c>
      <c r="L779" s="518" t="s">
        <v>1220</v>
      </c>
      <c r="M779" s="512" t="s">
        <v>8730</v>
      </c>
      <c r="N779" s="446"/>
      <c r="O779" s="446"/>
    </row>
    <row r="780" spans="1:15" ht="24" x14ac:dyDescent="0.25">
      <c r="A780" s="57" t="s">
        <v>8902</v>
      </c>
      <c r="B780" s="571" t="s">
        <v>988</v>
      </c>
      <c r="C780" s="512" t="s">
        <v>8645</v>
      </c>
      <c r="D780" s="52" t="s">
        <v>839</v>
      </c>
      <c r="E780" s="52"/>
      <c r="F780" s="52"/>
      <c r="G780" s="512" t="s">
        <v>1479</v>
      </c>
      <c r="H780" s="52" t="s">
        <v>8903</v>
      </c>
      <c r="I780" s="57" t="s">
        <v>989</v>
      </c>
      <c r="J780" s="512" t="s">
        <v>793</v>
      </c>
      <c r="K780" s="512" t="s">
        <v>8651</v>
      </c>
      <c r="L780" s="518" t="s">
        <v>1220</v>
      </c>
      <c r="M780" s="512" t="s">
        <v>8730</v>
      </c>
      <c r="N780" s="446"/>
      <c r="O780" s="446"/>
    </row>
    <row r="781" spans="1:15" ht="15" customHeight="1" x14ac:dyDescent="0.25">
      <c r="A781" s="57" t="s">
        <v>8904</v>
      </c>
      <c r="B781" s="571" t="s">
        <v>990</v>
      </c>
      <c r="C781" s="512" t="s">
        <v>8645</v>
      </c>
      <c r="D781" s="52" t="s">
        <v>840</v>
      </c>
      <c r="E781" s="52"/>
      <c r="F781" s="52"/>
      <c r="G781" s="512" t="s">
        <v>1479</v>
      </c>
      <c r="H781" s="52" t="s">
        <v>8905</v>
      </c>
      <c r="I781" s="57" t="s">
        <v>841</v>
      </c>
      <c r="J781" s="512" t="s">
        <v>793</v>
      </c>
      <c r="K781" s="512" t="s">
        <v>8651</v>
      </c>
      <c r="L781" s="518" t="s">
        <v>1220</v>
      </c>
      <c r="M781" s="512" t="s">
        <v>8730</v>
      </c>
      <c r="N781" s="446"/>
      <c r="O781" s="446"/>
    </row>
    <row r="782" spans="1:15" ht="15" customHeight="1" x14ac:dyDescent="0.25">
      <c r="A782" s="506" t="s">
        <v>8906</v>
      </c>
      <c r="B782" s="571"/>
      <c r="C782" s="512" t="s">
        <v>8645</v>
      </c>
      <c r="D782" s="52" t="s">
        <v>1053</v>
      </c>
      <c r="E782" s="52"/>
      <c r="F782" s="52"/>
      <c r="G782" s="512" t="s">
        <v>822</v>
      </c>
      <c r="H782" s="52" t="s">
        <v>8907</v>
      </c>
      <c r="I782" s="57" t="s">
        <v>210</v>
      </c>
      <c r="J782" s="512" t="s">
        <v>793</v>
      </c>
      <c r="K782" s="512" t="s">
        <v>8651</v>
      </c>
      <c r="L782" s="518" t="s">
        <v>1220</v>
      </c>
      <c r="M782" s="512" t="s">
        <v>8730</v>
      </c>
      <c r="N782" s="446"/>
      <c r="O782" s="446"/>
    </row>
    <row r="783" spans="1:15" ht="15" customHeight="1" x14ac:dyDescent="0.25">
      <c r="A783" s="506" t="s">
        <v>8906</v>
      </c>
      <c r="B783" s="571"/>
      <c r="C783" s="512" t="s">
        <v>8645</v>
      </c>
      <c r="D783" s="52" t="s">
        <v>1055</v>
      </c>
      <c r="E783" s="52" t="s">
        <v>9100</v>
      </c>
      <c r="F783" s="52"/>
      <c r="G783" s="512" t="s">
        <v>9126</v>
      </c>
      <c r="H783" s="52" t="s">
        <v>8908</v>
      </c>
      <c r="I783" s="57" t="s">
        <v>1056</v>
      </c>
      <c r="J783" s="512" t="s">
        <v>793</v>
      </c>
      <c r="K783" s="512" t="s">
        <v>8651</v>
      </c>
      <c r="L783" s="518" t="s">
        <v>1220</v>
      </c>
      <c r="M783" s="512" t="s">
        <v>8730</v>
      </c>
      <c r="N783" s="446"/>
      <c r="O783" s="446"/>
    </row>
    <row r="784" spans="1:15" ht="24" x14ac:dyDescent="0.25">
      <c r="A784" s="57" t="s">
        <v>8909</v>
      </c>
      <c r="B784" s="571" t="s">
        <v>991</v>
      </c>
      <c r="C784" s="512" t="s">
        <v>8645</v>
      </c>
      <c r="D784" s="52" t="s">
        <v>842</v>
      </c>
      <c r="E784" s="52"/>
      <c r="F784" s="52"/>
      <c r="G784" s="512" t="s">
        <v>1479</v>
      </c>
      <c r="H784" s="52" t="s">
        <v>8910</v>
      </c>
      <c r="I784" s="57" t="s">
        <v>787</v>
      </c>
      <c r="J784" s="512" t="s">
        <v>793</v>
      </c>
      <c r="K784" s="512" t="s">
        <v>8651</v>
      </c>
      <c r="L784" s="518" t="s">
        <v>1220</v>
      </c>
      <c r="M784" s="512" t="s">
        <v>8730</v>
      </c>
      <c r="N784" s="446"/>
      <c r="O784" s="446"/>
    </row>
    <row r="785" spans="1:15" ht="15" customHeight="1" x14ac:dyDescent="0.25">
      <c r="A785" s="57" t="s">
        <v>8911</v>
      </c>
      <c r="B785" s="571" t="s">
        <v>992</v>
      </c>
      <c r="C785" s="512" t="s">
        <v>8645</v>
      </c>
      <c r="D785" s="52" t="s">
        <v>844</v>
      </c>
      <c r="E785" s="52"/>
      <c r="F785" s="52"/>
      <c r="G785" s="512" t="s">
        <v>1479</v>
      </c>
      <c r="H785" s="52" t="s">
        <v>8912</v>
      </c>
      <c r="I785" s="57" t="s">
        <v>787</v>
      </c>
      <c r="J785" s="512" t="s">
        <v>793</v>
      </c>
      <c r="K785" s="512" t="s">
        <v>8651</v>
      </c>
      <c r="L785" s="518" t="s">
        <v>1220</v>
      </c>
      <c r="M785" s="512" t="s">
        <v>8730</v>
      </c>
      <c r="N785" s="446"/>
      <c r="O785" s="446"/>
    </row>
    <row r="786" spans="1:15" ht="15" customHeight="1" x14ac:dyDescent="0.25">
      <c r="A786" s="57" t="s">
        <v>8913</v>
      </c>
      <c r="B786" s="571" t="s">
        <v>993</v>
      </c>
      <c r="C786" s="512" t="s">
        <v>8645</v>
      </c>
      <c r="D786" s="52" t="s">
        <v>8582</v>
      </c>
      <c r="E786" s="52"/>
      <c r="F786" s="52"/>
      <c r="G786" s="512" t="s">
        <v>1479</v>
      </c>
      <c r="H786" s="52" t="s">
        <v>8914</v>
      </c>
      <c r="I786" s="57" t="s">
        <v>845</v>
      </c>
      <c r="J786" s="512" t="s">
        <v>793</v>
      </c>
      <c r="K786" s="512" t="s">
        <v>8651</v>
      </c>
      <c r="L786" s="518" t="s">
        <v>1220</v>
      </c>
      <c r="M786" s="512" t="s">
        <v>8730</v>
      </c>
      <c r="N786" s="446"/>
      <c r="O786" s="446"/>
    </row>
    <row r="787" spans="1:15" ht="15" customHeight="1" x14ac:dyDescent="0.25">
      <c r="A787" s="57" t="s">
        <v>8915</v>
      </c>
      <c r="B787" s="571" t="s">
        <v>995</v>
      </c>
      <c r="C787" s="512" t="s">
        <v>8645</v>
      </c>
      <c r="D787" s="52" t="s">
        <v>994</v>
      </c>
      <c r="E787" s="52"/>
      <c r="F787" s="52"/>
      <c r="G787" s="512" t="s">
        <v>1479</v>
      </c>
      <c r="H787" s="52" t="s">
        <v>8916</v>
      </c>
      <c r="I787" s="57" t="s">
        <v>846</v>
      </c>
      <c r="J787" s="512" t="s">
        <v>793</v>
      </c>
      <c r="K787" s="512" t="s">
        <v>8651</v>
      </c>
      <c r="L787" s="518" t="s">
        <v>1220</v>
      </c>
      <c r="M787" s="512" t="s">
        <v>8730</v>
      </c>
      <c r="N787" s="446"/>
      <c r="O787" s="446"/>
    </row>
    <row r="788" spans="1:15" ht="24" x14ac:dyDescent="0.25">
      <c r="A788" s="57" t="s">
        <v>8917</v>
      </c>
      <c r="B788" s="571" t="s">
        <v>996</v>
      </c>
      <c r="C788" s="512" t="s">
        <v>8645</v>
      </c>
      <c r="D788" s="52" t="s">
        <v>847</v>
      </c>
      <c r="E788" s="52"/>
      <c r="F788" s="52"/>
      <c r="G788" s="512" t="s">
        <v>1479</v>
      </c>
      <c r="H788" s="52" t="s">
        <v>8918</v>
      </c>
      <c r="I788" s="57" t="s">
        <v>847</v>
      </c>
      <c r="J788" s="512" t="s">
        <v>793</v>
      </c>
      <c r="K788" s="512" t="s">
        <v>8651</v>
      </c>
      <c r="L788" s="518" t="s">
        <v>1220</v>
      </c>
      <c r="M788" s="512" t="s">
        <v>8730</v>
      </c>
      <c r="N788" s="446"/>
      <c r="O788" s="446"/>
    </row>
    <row r="789" spans="1:15" ht="36" customHeight="1" x14ac:dyDescent="0.25">
      <c r="A789" s="57" t="s">
        <v>8919</v>
      </c>
      <c r="B789" s="571" t="s">
        <v>997</v>
      </c>
      <c r="C789" s="512" t="s">
        <v>8645</v>
      </c>
      <c r="D789" s="52" t="s">
        <v>9664</v>
      </c>
      <c r="E789" s="52"/>
      <c r="F789" s="52"/>
      <c r="G789" s="512" t="s">
        <v>1479</v>
      </c>
      <c r="H789" s="52" t="s">
        <v>8920</v>
      </c>
      <c r="I789" s="57" t="s">
        <v>792</v>
      </c>
      <c r="J789" s="512" t="s">
        <v>793</v>
      </c>
      <c r="K789" s="512" t="s">
        <v>8651</v>
      </c>
      <c r="L789" s="518" t="s">
        <v>1220</v>
      </c>
      <c r="M789" s="512" t="s">
        <v>8730</v>
      </c>
      <c r="N789" s="446"/>
      <c r="O789" s="446"/>
    </row>
    <row r="790" spans="1:15" ht="30" customHeight="1" x14ac:dyDescent="0.25">
      <c r="A790" s="446">
        <v>162</v>
      </c>
      <c r="B790" s="572"/>
      <c r="C790" s="512" t="s">
        <v>8645</v>
      </c>
      <c r="D790" s="519" t="s">
        <v>1046</v>
      </c>
      <c r="E790" s="52"/>
      <c r="F790" s="519"/>
      <c r="G790" s="512" t="s">
        <v>1479</v>
      </c>
      <c r="H790" s="52" t="s">
        <v>8921</v>
      </c>
      <c r="I790" s="57" t="s">
        <v>989</v>
      </c>
      <c r="J790" s="512" t="s">
        <v>793</v>
      </c>
      <c r="K790" s="512" t="s">
        <v>8922</v>
      </c>
      <c r="L790" s="446"/>
      <c r="M790" s="512" t="s">
        <v>8730</v>
      </c>
      <c r="N790" s="446"/>
      <c r="O790" s="446"/>
    </row>
    <row r="791" spans="1:15" ht="80.099999999999994" customHeight="1" x14ac:dyDescent="0.25">
      <c r="A791" s="446">
        <v>165</v>
      </c>
      <c r="B791" s="572"/>
      <c r="C791" s="512" t="s">
        <v>8645</v>
      </c>
      <c r="D791" s="519" t="s">
        <v>1074</v>
      </c>
      <c r="E791" s="52"/>
      <c r="F791" s="519"/>
      <c r="G791" s="512" t="s">
        <v>1479</v>
      </c>
      <c r="H791" s="52" t="s">
        <v>8923</v>
      </c>
      <c r="I791" s="57" t="s">
        <v>791</v>
      </c>
      <c r="J791" s="512" t="s">
        <v>788</v>
      </c>
      <c r="K791" s="512" t="s">
        <v>8651</v>
      </c>
      <c r="L791" s="518" t="s">
        <v>8651</v>
      </c>
      <c r="M791" s="512" t="s">
        <v>8730</v>
      </c>
      <c r="N791" s="446"/>
      <c r="O791" s="446"/>
    </row>
    <row r="792" spans="1:15" ht="48" x14ac:dyDescent="0.25">
      <c r="A792" s="446">
        <v>172</v>
      </c>
      <c r="B792" s="572"/>
      <c r="C792" s="512" t="s">
        <v>8645</v>
      </c>
      <c r="D792" s="519" t="s">
        <v>731</v>
      </c>
      <c r="E792" s="52" t="s">
        <v>10562</v>
      </c>
      <c r="F792" s="519" t="s">
        <v>9135</v>
      </c>
      <c r="G792" s="512" t="s">
        <v>9283</v>
      </c>
      <c r="H792" s="52" t="s">
        <v>8924</v>
      </c>
      <c r="I792" s="57" t="s">
        <v>790</v>
      </c>
      <c r="J792" s="512" t="s">
        <v>788</v>
      </c>
      <c r="K792" s="512" t="s">
        <v>8651</v>
      </c>
      <c r="L792" s="518" t="s">
        <v>8651</v>
      </c>
      <c r="M792" s="512" t="s">
        <v>8730</v>
      </c>
      <c r="N792" s="446"/>
      <c r="O792" s="446"/>
    </row>
    <row r="793" spans="1:15" ht="45" customHeight="1" x14ac:dyDescent="0.25">
      <c r="A793" s="446">
        <v>174</v>
      </c>
      <c r="B793" s="572"/>
      <c r="C793" s="512" t="s">
        <v>8645</v>
      </c>
      <c r="D793" s="519" t="s">
        <v>734</v>
      </c>
      <c r="E793" s="52"/>
      <c r="F793" s="519"/>
      <c r="G793" s="512" t="s">
        <v>9126</v>
      </c>
      <c r="H793" s="52" t="s">
        <v>8925</v>
      </c>
      <c r="I793" s="57" t="s">
        <v>790</v>
      </c>
      <c r="J793" s="512" t="s">
        <v>788</v>
      </c>
      <c r="K793" s="512" t="s">
        <v>8651</v>
      </c>
      <c r="L793" s="518" t="s">
        <v>8651</v>
      </c>
      <c r="M793" s="512" t="s">
        <v>8730</v>
      </c>
      <c r="N793" s="446"/>
      <c r="O793" s="446"/>
    </row>
    <row r="794" spans="1:15" ht="30" customHeight="1" x14ac:dyDescent="0.25">
      <c r="A794" s="446">
        <v>175</v>
      </c>
      <c r="B794" s="572"/>
      <c r="C794" s="512" t="s">
        <v>8645</v>
      </c>
      <c r="D794" s="519" t="s">
        <v>741</v>
      </c>
      <c r="E794" s="52"/>
      <c r="F794" s="519"/>
      <c r="G794" s="512" t="s">
        <v>1479</v>
      </c>
      <c r="H794" s="52" t="s">
        <v>8926</v>
      </c>
      <c r="I794" s="57" t="s">
        <v>787</v>
      </c>
      <c r="J794" s="512" t="s">
        <v>788</v>
      </c>
      <c r="K794" s="512" t="s">
        <v>8651</v>
      </c>
      <c r="L794" s="518" t="s">
        <v>8651</v>
      </c>
      <c r="M794" s="512" t="s">
        <v>8730</v>
      </c>
      <c r="N794" s="446"/>
      <c r="O794" s="446"/>
    </row>
    <row r="795" spans="1:15" ht="45" customHeight="1" x14ac:dyDescent="0.25">
      <c r="A795" s="446">
        <v>176</v>
      </c>
      <c r="B795" s="572"/>
      <c r="C795" s="512" t="s">
        <v>8645</v>
      </c>
      <c r="D795" s="519" t="s">
        <v>744</v>
      </c>
      <c r="E795" s="52"/>
      <c r="F795" s="519"/>
      <c r="G795" s="512" t="s">
        <v>9126</v>
      </c>
      <c r="H795" s="52" t="s">
        <v>8927</v>
      </c>
      <c r="I795" s="57" t="s">
        <v>787</v>
      </c>
      <c r="J795" s="512" t="s">
        <v>788</v>
      </c>
      <c r="K795" s="512" t="s">
        <v>8651</v>
      </c>
      <c r="L795" s="518" t="s">
        <v>8651</v>
      </c>
      <c r="M795" s="512" t="s">
        <v>8730</v>
      </c>
      <c r="N795" s="446"/>
      <c r="O795" s="446"/>
    </row>
    <row r="796" spans="1:15" ht="15" customHeight="1" x14ac:dyDescent="0.25">
      <c r="A796" s="57">
        <v>40</v>
      </c>
      <c r="B796" s="573"/>
      <c r="C796" s="512" t="s">
        <v>1487</v>
      </c>
      <c r="D796" s="52" t="s">
        <v>1013</v>
      </c>
      <c r="E796" s="52" t="s">
        <v>1592</v>
      </c>
      <c r="F796" s="52" t="s">
        <v>1592</v>
      </c>
      <c r="G796" s="512" t="s">
        <v>1592</v>
      </c>
      <c r="H796" s="52" t="s">
        <v>8930</v>
      </c>
      <c r="I796" s="57" t="s">
        <v>1592</v>
      </c>
      <c r="J796" s="57" t="s">
        <v>824</v>
      </c>
      <c r="K796" s="512" t="s">
        <v>122</v>
      </c>
      <c r="L796" s="512" t="s">
        <v>8944</v>
      </c>
      <c r="M796" s="512" t="s">
        <v>122</v>
      </c>
      <c r="N796" s="446"/>
      <c r="O796" s="446"/>
    </row>
    <row r="797" spans="1:15" ht="24" x14ac:dyDescent="0.25">
      <c r="A797" s="57">
        <v>52</v>
      </c>
      <c r="B797" s="573" t="s">
        <v>1005</v>
      </c>
      <c r="C797" s="512" t="s">
        <v>1487</v>
      </c>
      <c r="D797" s="52" t="s">
        <v>8641</v>
      </c>
      <c r="E797" s="52" t="s">
        <v>1592</v>
      </c>
      <c r="F797" s="52"/>
      <c r="G797" s="512" t="s">
        <v>9289</v>
      </c>
      <c r="H797" s="52" t="s">
        <v>8931</v>
      </c>
      <c r="I797" s="57" t="s">
        <v>1592</v>
      </c>
      <c r="J797" s="57" t="s">
        <v>828</v>
      </c>
      <c r="K797" s="512" t="s">
        <v>122</v>
      </c>
      <c r="L797" s="512" t="s">
        <v>949</v>
      </c>
      <c r="M797" s="512" t="s">
        <v>122</v>
      </c>
      <c r="N797" s="446"/>
      <c r="O797" s="446"/>
    </row>
    <row r="798" spans="1:15" ht="15" customHeight="1" x14ac:dyDescent="0.25">
      <c r="A798" s="57">
        <v>83</v>
      </c>
      <c r="B798" s="573"/>
      <c r="C798" s="512" t="s">
        <v>1487</v>
      </c>
      <c r="D798" s="52" t="s">
        <v>878</v>
      </c>
      <c r="E798" s="52" t="s">
        <v>1592</v>
      </c>
      <c r="F798" s="52"/>
      <c r="G798" s="512" t="s">
        <v>9289</v>
      </c>
      <c r="H798" s="52" t="s">
        <v>8933</v>
      </c>
      <c r="I798" s="57" t="s">
        <v>1592</v>
      </c>
      <c r="J798" s="57" t="s">
        <v>824</v>
      </c>
      <c r="K798" s="512" t="s">
        <v>122</v>
      </c>
      <c r="L798" s="512" t="s">
        <v>909</v>
      </c>
      <c r="M798" s="512" t="s">
        <v>122</v>
      </c>
      <c r="N798" s="446"/>
      <c r="O798" s="446"/>
    </row>
    <row r="799" spans="1:15" ht="15" customHeight="1" x14ac:dyDescent="0.25">
      <c r="A799" s="57">
        <v>84</v>
      </c>
      <c r="B799" s="573"/>
      <c r="C799" s="512" t="s">
        <v>1487</v>
      </c>
      <c r="D799" s="52" t="s">
        <v>883</v>
      </c>
      <c r="E799" s="52" t="s">
        <v>1592</v>
      </c>
      <c r="F799" s="52"/>
      <c r="G799" s="512" t="s">
        <v>9289</v>
      </c>
      <c r="H799" s="52" t="s">
        <v>8934</v>
      </c>
      <c r="I799" s="57" t="s">
        <v>1592</v>
      </c>
      <c r="J799" s="57" t="s">
        <v>884</v>
      </c>
      <c r="K799" s="512" t="s">
        <v>122</v>
      </c>
      <c r="L799" s="512" t="s">
        <v>909</v>
      </c>
      <c r="M799" s="512" t="s">
        <v>122</v>
      </c>
      <c r="N799" s="446"/>
      <c r="O799" s="446"/>
    </row>
    <row r="800" spans="1:15" ht="24" customHeight="1" x14ac:dyDescent="0.25">
      <c r="A800" s="57">
        <v>122</v>
      </c>
      <c r="B800" s="574">
        <v>205</v>
      </c>
      <c r="C800" s="512" t="s">
        <v>1487</v>
      </c>
      <c r="D800" s="63" t="s">
        <v>8949</v>
      </c>
      <c r="E800" s="52"/>
      <c r="F800" s="63"/>
      <c r="G800" s="512" t="s">
        <v>1479</v>
      </c>
      <c r="H800" s="52" t="s">
        <v>8932</v>
      </c>
      <c r="I800" s="57" t="s">
        <v>1592</v>
      </c>
      <c r="J800" s="57" t="s">
        <v>828</v>
      </c>
      <c r="K800" s="512" t="s">
        <v>122</v>
      </c>
      <c r="L800" s="512" t="s">
        <v>122</v>
      </c>
      <c r="M800" s="512" t="s">
        <v>122</v>
      </c>
      <c r="N800" s="446"/>
      <c r="O800" s="446"/>
    </row>
    <row r="801" spans="1:15" ht="15" customHeight="1" x14ac:dyDescent="0.25">
      <c r="A801" s="57">
        <v>149</v>
      </c>
      <c r="B801" s="573" t="s">
        <v>987</v>
      </c>
      <c r="C801" s="512" t="s">
        <v>1487</v>
      </c>
      <c r="D801" s="52" t="s">
        <v>8601</v>
      </c>
      <c r="E801" s="52"/>
      <c r="F801" s="52"/>
      <c r="G801" s="512" t="s">
        <v>9668</v>
      </c>
      <c r="H801" s="52" t="s">
        <v>8935</v>
      </c>
      <c r="I801" s="57" t="s">
        <v>1592</v>
      </c>
      <c r="J801" s="57" t="s">
        <v>837</v>
      </c>
      <c r="K801" s="512" t="s">
        <v>122</v>
      </c>
      <c r="L801" s="512" t="s">
        <v>122</v>
      </c>
      <c r="M801" s="512" t="s">
        <v>122</v>
      </c>
      <c r="N801" s="446"/>
      <c r="O801" s="446"/>
    </row>
    <row r="802" spans="1:15" ht="15" customHeight="1" x14ac:dyDescent="0.25">
      <c r="A802" s="57">
        <v>150</v>
      </c>
      <c r="B802" s="573" t="s">
        <v>1025</v>
      </c>
      <c r="C802" s="512" t="s">
        <v>1487</v>
      </c>
      <c r="D802" s="52" t="s">
        <v>8602</v>
      </c>
      <c r="E802" s="52"/>
      <c r="F802" s="52"/>
      <c r="G802" s="512" t="s">
        <v>1479</v>
      </c>
      <c r="H802" s="52" t="s">
        <v>8936</v>
      </c>
      <c r="I802" s="57" t="s">
        <v>1592</v>
      </c>
      <c r="J802" s="57" t="s">
        <v>837</v>
      </c>
      <c r="K802" s="512" t="s">
        <v>122</v>
      </c>
      <c r="L802" s="512" t="s">
        <v>122</v>
      </c>
      <c r="M802" s="512" t="s">
        <v>122</v>
      </c>
      <c r="N802" s="446"/>
      <c r="O802" s="446"/>
    </row>
    <row r="803" spans="1:15" ht="15" customHeight="1" x14ac:dyDescent="0.25">
      <c r="A803" s="57">
        <v>151</v>
      </c>
      <c r="B803" s="573" t="s">
        <v>1026</v>
      </c>
      <c r="C803" s="512" t="s">
        <v>1487</v>
      </c>
      <c r="D803" s="52" t="s">
        <v>8603</v>
      </c>
      <c r="E803" s="52"/>
      <c r="F803" s="52"/>
      <c r="G803" s="512" t="s">
        <v>1479</v>
      </c>
      <c r="H803" s="52" t="s">
        <v>8937</v>
      </c>
      <c r="I803" s="57" t="s">
        <v>1592</v>
      </c>
      <c r="J803" s="57" t="s">
        <v>837</v>
      </c>
      <c r="K803" s="512" t="s">
        <v>122</v>
      </c>
      <c r="L803" s="512" t="s">
        <v>122</v>
      </c>
      <c r="M803" s="512" t="s">
        <v>122</v>
      </c>
      <c r="N803" s="446"/>
      <c r="O803" s="446"/>
    </row>
    <row r="804" spans="1:15" ht="15" customHeight="1" x14ac:dyDescent="0.25">
      <c r="A804" s="57">
        <v>152</v>
      </c>
      <c r="B804" s="573"/>
      <c r="C804" s="512" t="s">
        <v>1487</v>
      </c>
      <c r="D804" s="52" t="s">
        <v>953</v>
      </c>
      <c r="E804" s="52"/>
      <c r="F804" s="52"/>
      <c r="G804" s="512" t="s">
        <v>1479</v>
      </c>
      <c r="H804" s="52" t="s">
        <v>8938</v>
      </c>
      <c r="I804" s="57" t="s">
        <v>1592</v>
      </c>
      <c r="J804" s="57" t="s">
        <v>824</v>
      </c>
      <c r="K804" s="512" t="s">
        <v>122</v>
      </c>
      <c r="L804" s="512" t="s">
        <v>909</v>
      </c>
      <c r="M804" s="512" t="s">
        <v>122</v>
      </c>
      <c r="N804" s="446"/>
      <c r="O804" s="446"/>
    </row>
    <row r="805" spans="1:15" ht="15" customHeight="1" x14ac:dyDescent="0.25">
      <c r="A805" s="57">
        <v>153</v>
      </c>
      <c r="B805" s="573"/>
      <c r="C805" s="512" t="s">
        <v>1487</v>
      </c>
      <c r="D805" s="52" t="s">
        <v>954</v>
      </c>
      <c r="E805" s="52"/>
      <c r="F805" s="52"/>
      <c r="G805" s="512" t="s">
        <v>1479</v>
      </c>
      <c r="H805" s="52" t="s">
        <v>8939</v>
      </c>
      <c r="I805" s="57" t="s">
        <v>1592</v>
      </c>
      <c r="J805" s="57" t="s">
        <v>824</v>
      </c>
      <c r="K805" s="512" t="s">
        <v>122</v>
      </c>
      <c r="L805" s="512" t="s">
        <v>909</v>
      </c>
      <c r="M805" s="512" t="s">
        <v>122</v>
      </c>
      <c r="N805" s="446"/>
      <c r="O805" s="446"/>
    </row>
    <row r="806" spans="1:15" ht="15" customHeight="1" x14ac:dyDescent="0.25">
      <c r="A806" s="57">
        <v>154</v>
      </c>
      <c r="B806" s="573"/>
      <c r="C806" s="512" t="s">
        <v>1487</v>
      </c>
      <c r="D806" s="52" t="s">
        <v>9669</v>
      </c>
      <c r="E806" s="52"/>
      <c r="F806" s="52"/>
      <c r="G806" s="512" t="s">
        <v>1479</v>
      </c>
      <c r="H806" s="52" t="s">
        <v>8940</v>
      </c>
      <c r="I806" s="57" t="s">
        <v>1592</v>
      </c>
      <c r="J806" s="57" t="s">
        <v>824</v>
      </c>
      <c r="K806" s="512" t="s">
        <v>122</v>
      </c>
      <c r="L806" s="512" t="s">
        <v>909</v>
      </c>
      <c r="M806" s="512" t="s">
        <v>122</v>
      </c>
      <c r="N806" s="446"/>
      <c r="O806" s="446"/>
    </row>
    <row r="807" spans="1:15" ht="15" customHeight="1" x14ac:dyDescent="0.25">
      <c r="A807" s="57">
        <v>158</v>
      </c>
      <c r="B807" s="573"/>
      <c r="C807" s="512" t="s">
        <v>1487</v>
      </c>
      <c r="D807" s="52" t="s">
        <v>9670</v>
      </c>
      <c r="E807" s="52"/>
      <c r="F807" s="52"/>
      <c r="G807" s="512" t="s">
        <v>1479</v>
      </c>
      <c r="H807" s="52" t="s">
        <v>8941</v>
      </c>
      <c r="I807" s="57" t="s">
        <v>1592</v>
      </c>
      <c r="J807" s="57" t="s">
        <v>824</v>
      </c>
      <c r="K807" s="512" t="s">
        <v>122</v>
      </c>
      <c r="L807" s="512" t="s">
        <v>909</v>
      </c>
      <c r="M807" s="512" t="s">
        <v>122</v>
      </c>
      <c r="N807" s="446"/>
      <c r="O807" s="446"/>
    </row>
    <row r="808" spans="1:15" ht="15" customHeight="1" x14ac:dyDescent="0.25">
      <c r="A808" s="57">
        <v>160</v>
      </c>
      <c r="B808" s="573" t="s">
        <v>1027</v>
      </c>
      <c r="C808" s="512" t="s">
        <v>1487</v>
      </c>
      <c r="D808" s="541" t="s">
        <v>943</v>
      </c>
      <c r="E808" s="52"/>
      <c r="F808" s="541"/>
      <c r="G808" s="512" t="s">
        <v>1479</v>
      </c>
      <c r="H808" s="52" t="s">
        <v>8942</v>
      </c>
      <c r="I808" s="57" t="s">
        <v>1592</v>
      </c>
      <c r="J808" s="57" t="s">
        <v>828</v>
      </c>
      <c r="K808" s="512" t="s">
        <v>122</v>
      </c>
      <c r="L808" s="512" t="s">
        <v>122</v>
      </c>
      <c r="M808" s="512" t="s">
        <v>122</v>
      </c>
      <c r="N808" s="446"/>
      <c r="O808" s="446"/>
    </row>
    <row r="809" spans="1:15" ht="15" customHeight="1" x14ac:dyDescent="0.25">
      <c r="A809" s="57">
        <v>169</v>
      </c>
      <c r="B809" s="574"/>
      <c r="C809" s="512" t="s">
        <v>1487</v>
      </c>
      <c r="D809" s="519" t="s">
        <v>1049</v>
      </c>
      <c r="E809" s="52"/>
      <c r="F809" s="519"/>
      <c r="G809" s="512" t="s">
        <v>1479</v>
      </c>
      <c r="H809" s="52" t="s">
        <v>8943</v>
      </c>
      <c r="I809" s="57" t="s">
        <v>1592</v>
      </c>
      <c r="J809" s="57" t="s">
        <v>824</v>
      </c>
      <c r="K809" s="512" t="s">
        <v>122</v>
      </c>
      <c r="L809" s="512" t="s">
        <v>909</v>
      </c>
      <c r="M809" s="512" t="s">
        <v>122</v>
      </c>
      <c r="N809" s="446"/>
      <c r="O809" s="446"/>
    </row>
    <row r="810" spans="1:15" ht="36" customHeight="1" x14ac:dyDescent="0.25">
      <c r="A810" s="57">
        <v>119</v>
      </c>
      <c r="B810" s="576">
        <v>188</v>
      </c>
      <c r="C810" s="83"/>
      <c r="D810" s="52" t="s">
        <v>8598</v>
      </c>
      <c r="E810" s="52"/>
      <c r="F810" s="52"/>
      <c r="G810" s="512" t="s">
        <v>1479</v>
      </c>
      <c r="H810" s="52" t="s">
        <v>9003</v>
      </c>
      <c r="I810" s="83"/>
      <c r="J810" s="83"/>
      <c r="K810" s="83"/>
      <c r="L810" s="83"/>
      <c r="M810" s="83"/>
      <c r="N810" s="83"/>
      <c r="O810" s="83"/>
    </row>
    <row r="811" spans="1:15" ht="15" customHeight="1" x14ac:dyDescent="0.25">
      <c r="A811" s="446">
        <v>196</v>
      </c>
      <c r="B811" s="572"/>
      <c r="C811" s="512" t="s">
        <v>8645</v>
      </c>
      <c r="D811" s="556" t="s">
        <v>9620</v>
      </c>
      <c r="E811" s="448" t="s">
        <v>9170</v>
      </c>
      <c r="F811" s="448"/>
      <c r="G811" s="512" t="s">
        <v>1479</v>
      </c>
      <c r="H811" s="52" t="s">
        <v>8839</v>
      </c>
      <c r="I811" s="512" t="s">
        <v>949</v>
      </c>
      <c r="J811" s="512" t="s">
        <v>788</v>
      </c>
      <c r="K811" s="512" t="s">
        <v>8651</v>
      </c>
      <c r="L811" s="448" t="s">
        <v>8834</v>
      </c>
      <c r="M811" s="512" t="s">
        <v>8840</v>
      </c>
      <c r="N811" s="446"/>
      <c r="O811" s="446"/>
    </row>
    <row r="812" spans="1:15" ht="24.75" x14ac:dyDescent="0.25">
      <c r="A812" s="446">
        <v>19</v>
      </c>
      <c r="B812" s="572"/>
      <c r="C812" s="512" t="s">
        <v>8645</v>
      </c>
      <c r="D812" s="556" t="s">
        <v>9010</v>
      </c>
      <c r="E812" s="448"/>
      <c r="F812" s="448"/>
      <c r="G812" s="512" t="s">
        <v>1479</v>
      </c>
      <c r="H812" s="52" t="s">
        <v>9110</v>
      </c>
      <c r="I812" s="512" t="s">
        <v>210</v>
      </c>
      <c r="J812" s="512"/>
      <c r="K812" s="512"/>
      <c r="L812" s="448"/>
      <c r="M812" s="512"/>
      <c r="N812" s="446"/>
      <c r="O812" s="446"/>
    </row>
    <row r="813" spans="1:15" ht="15" customHeight="1" x14ac:dyDescent="0.25">
      <c r="A813" s="446">
        <v>190</v>
      </c>
      <c r="B813" s="572"/>
      <c r="C813" s="512" t="s">
        <v>8645</v>
      </c>
      <c r="D813" s="556" t="s">
        <v>9112</v>
      </c>
      <c r="E813" s="448" t="s">
        <v>9113</v>
      </c>
      <c r="F813" s="448"/>
      <c r="G813" s="512" t="s">
        <v>1479</v>
      </c>
      <c r="H813" s="52" t="s">
        <v>9111</v>
      </c>
      <c r="I813" s="512" t="s">
        <v>9672</v>
      </c>
      <c r="J813" s="512"/>
      <c r="K813" s="512"/>
      <c r="L813" s="448"/>
      <c r="M813" s="512"/>
      <c r="N813" s="446"/>
      <c r="O813" s="446"/>
    </row>
    <row r="814" spans="1:15" ht="60" x14ac:dyDescent="0.25">
      <c r="A814" s="57">
        <v>1</v>
      </c>
      <c r="B814" s="576"/>
      <c r="C814" s="546" t="s">
        <v>9181</v>
      </c>
      <c r="D814" s="547" t="s">
        <v>9182</v>
      </c>
      <c r="E814" s="81" t="s">
        <v>9185</v>
      </c>
      <c r="F814" s="81" t="s">
        <v>9136</v>
      </c>
      <c r="G814" s="512" t="s">
        <v>9283</v>
      </c>
      <c r="H814" s="52" t="s">
        <v>9180</v>
      </c>
      <c r="I814" s="83" t="s">
        <v>1455</v>
      </c>
      <c r="J814" s="83" t="s">
        <v>788</v>
      </c>
      <c r="K814" s="83"/>
      <c r="L814" s="83"/>
      <c r="M814" s="83"/>
      <c r="N814" s="83"/>
      <c r="O814" s="83"/>
    </row>
    <row r="815" spans="1:15" ht="60" x14ac:dyDescent="0.25">
      <c r="A815" s="57">
        <v>20</v>
      </c>
      <c r="B815" s="576"/>
      <c r="C815" s="546" t="s">
        <v>9181</v>
      </c>
      <c r="D815" s="547" t="s">
        <v>9184</v>
      </c>
      <c r="E815" s="81" t="s">
        <v>9186</v>
      </c>
      <c r="F815" s="81"/>
      <c r="G815" s="512" t="s">
        <v>1479</v>
      </c>
      <c r="H815" s="52" t="s">
        <v>9183</v>
      </c>
      <c r="I815" s="83" t="s">
        <v>1455</v>
      </c>
      <c r="J815" s="83" t="s">
        <v>788</v>
      </c>
      <c r="K815" s="83"/>
      <c r="L815" s="83"/>
      <c r="M815" s="83"/>
      <c r="N815" s="83"/>
      <c r="O815" s="83"/>
    </row>
    <row r="816" spans="1:15" x14ac:dyDescent="0.25">
      <c r="A816" s="57">
        <v>21</v>
      </c>
      <c r="B816" s="576"/>
      <c r="C816" s="546" t="s">
        <v>9181</v>
      </c>
      <c r="D816" s="81" t="s">
        <v>9617</v>
      </c>
      <c r="E816" s="81"/>
      <c r="F816" s="81"/>
      <c r="G816" s="512" t="s">
        <v>1479</v>
      </c>
      <c r="H816" s="52" t="s">
        <v>9615</v>
      </c>
      <c r="I816" s="83" t="s">
        <v>1455</v>
      </c>
      <c r="J816" s="47" t="s">
        <v>788</v>
      </c>
      <c r="K816" s="83"/>
      <c r="L816" s="83"/>
      <c r="M816" s="83"/>
      <c r="N816" s="83"/>
      <c r="O816" s="83"/>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34"/>
  <sheetViews>
    <sheetView workbookViewId="0">
      <pane ySplit="1" topLeftCell="A2" activePane="bottomLeft" state="frozen"/>
      <selection pane="bottomLeft" activeCell="A2" sqref="A2"/>
    </sheetView>
  </sheetViews>
  <sheetFormatPr defaultRowHeight="12" x14ac:dyDescent="0.2"/>
  <cols>
    <col min="1" max="2" width="9.140625" style="543"/>
    <col min="3" max="4" width="0" style="543" hidden="1" customWidth="1"/>
    <col min="5" max="5" width="19.85546875" style="543" bestFit="1" customWidth="1"/>
    <col min="6" max="6" width="19.85546875" style="543" customWidth="1"/>
    <col min="7" max="9" width="9.140625" style="543"/>
    <col min="10" max="10" width="32.7109375" style="543" customWidth="1"/>
    <col min="11" max="11" width="0" style="543" hidden="1" customWidth="1"/>
    <col min="12" max="12" width="12.7109375" style="543" customWidth="1"/>
    <col min="13" max="13" width="9.140625" style="543"/>
    <col min="14" max="14" width="15.42578125" style="543" bestFit="1" customWidth="1"/>
    <col min="15" max="15" width="43.42578125" style="569" customWidth="1"/>
    <col min="16" max="16" width="9.140625" style="543"/>
    <col min="17" max="17" width="26.5703125" style="543" customWidth="1"/>
    <col min="18" max="16384" width="9.140625" style="543"/>
  </cols>
  <sheetData>
    <row r="1" spans="1:30" ht="36" x14ac:dyDescent="0.2">
      <c r="A1" s="542" t="s">
        <v>800</v>
      </c>
      <c r="B1" s="542" t="s">
        <v>8992</v>
      </c>
      <c r="C1" s="542" t="s">
        <v>9031</v>
      </c>
      <c r="D1" s="542" t="s">
        <v>801</v>
      </c>
      <c r="E1" s="542" t="s">
        <v>802</v>
      </c>
      <c r="F1" s="542" t="s">
        <v>10545</v>
      </c>
      <c r="G1" s="542" t="s">
        <v>803</v>
      </c>
      <c r="H1" s="542" t="s">
        <v>963</v>
      </c>
      <c r="I1" s="542" t="s">
        <v>965</v>
      </c>
      <c r="J1" s="542" t="s">
        <v>804</v>
      </c>
      <c r="K1" s="542" t="s">
        <v>805</v>
      </c>
      <c r="L1" s="542" t="s">
        <v>806</v>
      </c>
      <c r="M1" s="542" t="s">
        <v>807</v>
      </c>
      <c r="N1" s="542" t="s">
        <v>3</v>
      </c>
      <c r="O1" s="50" t="s">
        <v>817</v>
      </c>
      <c r="P1" s="542" t="s">
        <v>2</v>
      </c>
      <c r="Q1" s="542" t="s">
        <v>808</v>
      </c>
      <c r="R1" s="542" t="s">
        <v>809</v>
      </c>
      <c r="S1" s="50" t="s">
        <v>810</v>
      </c>
      <c r="T1" s="50" t="s">
        <v>811</v>
      </c>
      <c r="U1" s="50" t="s">
        <v>812</v>
      </c>
      <c r="V1" s="50" t="s">
        <v>813</v>
      </c>
      <c r="W1" s="50" t="s">
        <v>814</v>
      </c>
      <c r="X1" s="50" t="s">
        <v>815</v>
      </c>
      <c r="Y1" s="50" t="s">
        <v>816</v>
      </c>
      <c r="Z1" s="50" t="s">
        <v>9373</v>
      </c>
      <c r="AA1" s="50" t="s">
        <v>9374</v>
      </c>
      <c r="AB1" s="50" t="s">
        <v>9375</v>
      </c>
    </row>
    <row r="2" spans="1:30" ht="228" x14ac:dyDescent="0.25">
      <c r="A2" s="544">
        <v>1</v>
      </c>
      <c r="B2" s="544" t="s">
        <v>8665</v>
      </c>
      <c r="C2" s="544">
        <f t="shared" ref="C2:C35" si="0">VALUE(MID(B2,2,3))</f>
        <v>1</v>
      </c>
      <c r="D2" s="545" t="s">
        <v>967</v>
      </c>
      <c r="E2" s="546" t="s">
        <v>1000</v>
      </c>
      <c r="F2" s="546" t="s">
        <v>1392</v>
      </c>
      <c r="G2" s="546" t="s">
        <v>818</v>
      </c>
      <c r="H2" s="546" t="s">
        <v>788</v>
      </c>
      <c r="I2" s="546" t="s">
        <v>964</v>
      </c>
      <c r="J2" s="547" t="s">
        <v>9727</v>
      </c>
      <c r="K2" s="546" t="s">
        <v>819</v>
      </c>
      <c r="L2" s="547" t="s">
        <v>8575</v>
      </c>
      <c r="M2" s="546" t="s">
        <v>12</v>
      </c>
      <c r="N2" s="546" t="s">
        <v>8951</v>
      </c>
      <c r="O2" s="547" t="s">
        <v>10559</v>
      </c>
      <c r="P2" s="546"/>
      <c r="Q2" s="63" t="s">
        <v>8576</v>
      </c>
      <c r="R2" s="547"/>
      <c r="S2" s="546"/>
      <c r="T2" s="546"/>
      <c r="U2" s="546"/>
      <c r="V2" s="546"/>
      <c r="W2" s="546"/>
      <c r="X2" s="546"/>
      <c r="Y2" s="546"/>
      <c r="Z2" s="546"/>
      <c r="AA2" s="546"/>
      <c r="AB2" s="546"/>
      <c r="AD2"/>
    </row>
    <row r="3" spans="1:30" ht="24" x14ac:dyDescent="0.25">
      <c r="A3" s="544">
        <v>1</v>
      </c>
      <c r="B3" s="544" t="s">
        <v>8668</v>
      </c>
      <c r="C3" s="544">
        <f t="shared" si="0"/>
        <v>2</v>
      </c>
      <c r="D3" s="545" t="s">
        <v>969</v>
      </c>
      <c r="E3" s="546" t="s">
        <v>8644</v>
      </c>
      <c r="F3" s="546" t="s">
        <v>10542</v>
      </c>
      <c r="G3" s="546" t="s">
        <v>818</v>
      </c>
      <c r="H3" s="546" t="s">
        <v>788</v>
      </c>
      <c r="I3" s="546" t="s">
        <v>964</v>
      </c>
      <c r="J3" s="547" t="s">
        <v>9151</v>
      </c>
      <c r="K3" s="546" t="s">
        <v>819</v>
      </c>
      <c r="L3" s="547" t="s">
        <v>791</v>
      </c>
      <c r="M3" s="546" t="s">
        <v>12</v>
      </c>
      <c r="N3" s="546" t="s">
        <v>9137</v>
      </c>
      <c r="O3" s="547" t="s">
        <v>9301</v>
      </c>
      <c r="P3" s="546"/>
      <c r="Q3" s="63"/>
      <c r="R3" s="547"/>
      <c r="S3" s="546"/>
      <c r="T3" s="546"/>
      <c r="U3" s="546"/>
      <c r="V3" s="546"/>
      <c r="W3" s="546"/>
      <c r="X3" s="546"/>
      <c r="Y3" s="546"/>
      <c r="Z3" s="546"/>
      <c r="AA3" s="546"/>
      <c r="AB3" s="546"/>
      <c r="AD3"/>
    </row>
    <row r="4" spans="1:30" ht="108" x14ac:dyDescent="0.25">
      <c r="A4" s="544">
        <v>1</v>
      </c>
      <c r="B4" s="544" t="s">
        <v>8669</v>
      </c>
      <c r="C4" s="544">
        <f t="shared" si="0"/>
        <v>3</v>
      </c>
      <c r="D4" s="545" t="s">
        <v>969</v>
      </c>
      <c r="E4" s="546" t="s">
        <v>8644</v>
      </c>
      <c r="F4" s="546" t="s">
        <v>8651</v>
      </c>
      <c r="G4" s="546" t="s">
        <v>818</v>
      </c>
      <c r="H4" s="546" t="s">
        <v>788</v>
      </c>
      <c r="I4" s="546" t="s">
        <v>964</v>
      </c>
      <c r="J4" s="547" t="s">
        <v>9150</v>
      </c>
      <c r="K4" s="546" t="s">
        <v>819</v>
      </c>
      <c r="L4" s="547" t="s">
        <v>791</v>
      </c>
      <c r="M4" s="546" t="s">
        <v>12</v>
      </c>
      <c r="N4" s="546" t="s">
        <v>11</v>
      </c>
      <c r="O4" s="547" t="s">
        <v>9577</v>
      </c>
      <c r="P4" s="546"/>
      <c r="Q4" s="63"/>
      <c r="R4" s="547"/>
      <c r="S4" s="546"/>
      <c r="T4" s="546"/>
      <c r="U4" s="546"/>
      <c r="V4" s="546"/>
      <c r="W4" s="546"/>
      <c r="X4" s="546"/>
      <c r="Y4" s="546"/>
      <c r="Z4" s="546"/>
      <c r="AA4" s="546"/>
      <c r="AB4" s="546"/>
      <c r="AD4"/>
    </row>
    <row r="5" spans="1:30" ht="15" x14ac:dyDescent="0.25">
      <c r="A5" s="544">
        <v>1</v>
      </c>
      <c r="B5" s="544" t="s">
        <v>8670</v>
      </c>
      <c r="C5" s="544">
        <f t="shared" si="0"/>
        <v>4</v>
      </c>
      <c r="D5" s="545" t="s">
        <v>969</v>
      </c>
      <c r="E5" s="546" t="s">
        <v>8644</v>
      </c>
      <c r="F5" s="546" t="s">
        <v>8651</v>
      </c>
      <c r="G5" s="546" t="s">
        <v>818</v>
      </c>
      <c r="H5" s="546" t="s">
        <v>788</v>
      </c>
      <c r="I5" s="546" t="s">
        <v>964</v>
      </c>
      <c r="J5" s="547" t="s">
        <v>9032</v>
      </c>
      <c r="K5" s="546" t="s">
        <v>819</v>
      </c>
      <c r="L5" s="547" t="s">
        <v>9033</v>
      </c>
      <c r="M5" s="546" t="s">
        <v>12</v>
      </c>
      <c r="N5" s="546" t="s">
        <v>11</v>
      </c>
      <c r="O5" s="547"/>
      <c r="P5" s="546"/>
      <c r="Q5" s="63"/>
      <c r="R5" s="547"/>
      <c r="S5" s="546"/>
      <c r="T5" s="546"/>
      <c r="U5" s="546"/>
      <c r="V5" s="546"/>
      <c r="W5" s="546"/>
      <c r="X5" s="546"/>
      <c r="Y5" s="546"/>
      <c r="Z5" s="546"/>
      <c r="AA5" s="546"/>
      <c r="AB5" s="546"/>
      <c r="AD5"/>
    </row>
    <row r="6" spans="1:30" ht="96" x14ac:dyDescent="0.25">
      <c r="A6" s="544">
        <v>2</v>
      </c>
      <c r="B6" s="544" t="s">
        <v>8673</v>
      </c>
      <c r="C6" s="544">
        <f t="shared" si="0"/>
        <v>5</v>
      </c>
      <c r="D6" s="545" t="s">
        <v>969</v>
      </c>
      <c r="E6" s="546" t="s">
        <v>8644</v>
      </c>
      <c r="F6" s="546" t="s">
        <v>1392</v>
      </c>
      <c r="G6" s="546" t="s">
        <v>818</v>
      </c>
      <c r="H6" s="546" t="s">
        <v>788</v>
      </c>
      <c r="I6" s="546" t="s">
        <v>964</v>
      </c>
      <c r="J6" s="547" t="s">
        <v>9728</v>
      </c>
      <c r="K6" s="546" t="s">
        <v>819</v>
      </c>
      <c r="L6" s="547" t="s">
        <v>787</v>
      </c>
      <c r="M6" s="546" t="s">
        <v>12</v>
      </c>
      <c r="N6" s="546" t="s">
        <v>8951</v>
      </c>
      <c r="O6" s="547" t="s">
        <v>9578</v>
      </c>
      <c r="P6" s="546"/>
      <c r="Q6" s="63"/>
      <c r="R6" s="547"/>
      <c r="S6" s="546"/>
      <c r="T6" s="546"/>
      <c r="U6" s="546"/>
      <c r="V6" s="546"/>
      <c r="W6" s="546"/>
      <c r="X6" s="546"/>
      <c r="Y6" s="546"/>
      <c r="Z6" s="546"/>
      <c r="AA6" s="546"/>
      <c r="AB6" s="546"/>
      <c r="AD6"/>
    </row>
    <row r="7" spans="1:30" ht="36" x14ac:dyDescent="0.25">
      <c r="A7" s="544">
        <v>2</v>
      </c>
      <c r="B7" s="544" t="s">
        <v>8676</v>
      </c>
      <c r="C7" s="544">
        <f t="shared" si="0"/>
        <v>6</v>
      </c>
      <c r="D7" s="545" t="s">
        <v>969</v>
      </c>
      <c r="E7" s="546" t="s">
        <v>8644</v>
      </c>
      <c r="F7" s="546" t="s">
        <v>1392</v>
      </c>
      <c r="G7" s="546" t="s">
        <v>818</v>
      </c>
      <c r="H7" s="546" t="s">
        <v>788</v>
      </c>
      <c r="I7" s="546" t="s">
        <v>964</v>
      </c>
      <c r="J7" s="547" t="s">
        <v>1034</v>
      </c>
      <c r="K7" s="546" t="s">
        <v>819</v>
      </c>
      <c r="L7" s="547" t="s">
        <v>968</v>
      </c>
      <c r="M7" s="546" t="s">
        <v>12</v>
      </c>
      <c r="N7" s="546" t="s">
        <v>11</v>
      </c>
      <c r="O7" s="547" t="s">
        <v>9307</v>
      </c>
      <c r="P7" s="546"/>
      <c r="Q7" s="63"/>
      <c r="R7" s="547"/>
      <c r="S7" s="546"/>
      <c r="T7" s="546"/>
      <c r="U7" s="546"/>
      <c r="V7" s="546"/>
      <c r="W7" s="546"/>
      <c r="X7" s="546"/>
      <c r="Y7" s="546"/>
      <c r="Z7" s="546"/>
      <c r="AA7" s="546"/>
      <c r="AB7" s="546"/>
      <c r="AD7"/>
    </row>
    <row r="8" spans="1:30" ht="84" x14ac:dyDescent="0.25">
      <c r="A8" s="544">
        <v>20</v>
      </c>
      <c r="B8" s="544" t="s">
        <v>8678</v>
      </c>
      <c r="C8" s="544">
        <f t="shared" si="0"/>
        <v>7</v>
      </c>
      <c r="D8" s="545" t="s">
        <v>967</v>
      </c>
      <c r="E8" s="546" t="s">
        <v>999</v>
      </c>
      <c r="F8" s="546" t="s">
        <v>1392</v>
      </c>
      <c r="G8" s="546" t="s">
        <v>818</v>
      </c>
      <c r="H8" s="546" t="s">
        <v>788</v>
      </c>
      <c r="I8" s="546" t="s">
        <v>964</v>
      </c>
      <c r="J8" s="547" t="s">
        <v>9153</v>
      </c>
      <c r="K8" s="546" t="s">
        <v>819</v>
      </c>
      <c r="L8" s="547" t="s">
        <v>8575</v>
      </c>
      <c r="M8" s="546" t="s">
        <v>12</v>
      </c>
      <c r="N8" s="546" t="s">
        <v>8951</v>
      </c>
      <c r="O8" s="547" t="s">
        <v>9308</v>
      </c>
      <c r="P8" s="546"/>
      <c r="Q8" s="63"/>
      <c r="R8" s="547"/>
      <c r="S8" s="546"/>
      <c r="T8" s="546"/>
      <c r="U8" s="546"/>
      <c r="V8" s="546"/>
      <c r="W8" s="546"/>
      <c r="X8" s="546"/>
      <c r="Y8" s="546"/>
      <c r="Z8" s="546"/>
      <c r="AA8" s="546"/>
      <c r="AB8" s="546"/>
      <c r="AD8"/>
    </row>
    <row r="9" spans="1:30" ht="36" x14ac:dyDescent="0.25">
      <c r="A9" s="544">
        <v>3</v>
      </c>
      <c r="B9" s="544" t="s">
        <v>8682</v>
      </c>
      <c r="C9" s="544">
        <f t="shared" si="0"/>
        <v>8</v>
      </c>
      <c r="D9" s="545" t="s">
        <v>973</v>
      </c>
      <c r="E9" s="546" t="s">
        <v>8644</v>
      </c>
      <c r="F9" s="546" t="s">
        <v>8651</v>
      </c>
      <c r="G9" s="546" t="s">
        <v>818</v>
      </c>
      <c r="H9" s="546" t="s">
        <v>788</v>
      </c>
      <c r="I9" s="546" t="s">
        <v>964</v>
      </c>
      <c r="J9" s="547" t="s">
        <v>9004</v>
      </c>
      <c r="K9" s="546" t="s">
        <v>819</v>
      </c>
      <c r="L9" s="547" t="s">
        <v>787</v>
      </c>
      <c r="M9" s="546" t="s">
        <v>12</v>
      </c>
      <c r="N9" s="546" t="s">
        <v>8951</v>
      </c>
      <c r="O9" s="547" t="s">
        <v>9580</v>
      </c>
      <c r="P9" s="546"/>
      <c r="Q9" s="63"/>
      <c r="R9" s="547"/>
      <c r="S9" s="546"/>
      <c r="T9" s="546"/>
      <c r="U9" s="546"/>
      <c r="V9" s="546"/>
      <c r="W9" s="546"/>
      <c r="X9" s="546"/>
      <c r="Y9" s="546"/>
      <c r="Z9" s="546"/>
      <c r="AA9" s="546"/>
      <c r="AB9" s="546"/>
      <c r="AD9"/>
    </row>
    <row r="10" spans="1:30" ht="36" x14ac:dyDescent="0.25">
      <c r="A10" s="544">
        <v>3</v>
      </c>
      <c r="B10" s="544" t="s">
        <v>8684</v>
      </c>
      <c r="C10" s="544">
        <f t="shared" si="0"/>
        <v>9</v>
      </c>
      <c r="D10" s="545" t="s">
        <v>973</v>
      </c>
      <c r="E10" s="546" t="s">
        <v>8644</v>
      </c>
      <c r="F10" s="546" t="s">
        <v>8651</v>
      </c>
      <c r="G10" s="546" t="s">
        <v>818</v>
      </c>
      <c r="H10" s="546" t="s">
        <v>788</v>
      </c>
      <c r="I10" s="546" t="s">
        <v>964</v>
      </c>
      <c r="J10" s="547" t="s">
        <v>9005</v>
      </c>
      <c r="K10" s="546" t="s">
        <v>8578</v>
      </c>
      <c r="L10" s="547" t="s">
        <v>787</v>
      </c>
      <c r="M10" s="546" t="s">
        <v>12</v>
      </c>
      <c r="N10" s="546" t="s">
        <v>8951</v>
      </c>
      <c r="O10" s="547"/>
      <c r="P10" s="546"/>
      <c r="Q10" s="63"/>
      <c r="R10" s="547"/>
      <c r="S10" s="546"/>
      <c r="T10" s="546"/>
      <c r="U10" s="546"/>
      <c r="V10" s="546"/>
      <c r="W10" s="546"/>
      <c r="X10" s="546"/>
      <c r="Y10" s="546"/>
      <c r="Z10" s="546"/>
      <c r="AA10" s="546"/>
      <c r="AB10" s="546"/>
      <c r="AD10"/>
    </row>
    <row r="11" spans="1:30" ht="36.75" x14ac:dyDescent="0.25">
      <c r="A11" s="544">
        <v>170</v>
      </c>
      <c r="B11" s="544" t="s">
        <v>8686</v>
      </c>
      <c r="C11" s="544">
        <f t="shared" si="0"/>
        <v>10</v>
      </c>
      <c r="D11" s="548"/>
      <c r="E11" s="546" t="s">
        <v>1043</v>
      </c>
      <c r="F11" s="546" t="s">
        <v>8651</v>
      </c>
      <c r="G11" s="549" t="s">
        <v>952</v>
      </c>
      <c r="H11" s="549" t="s">
        <v>788</v>
      </c>
      <c r="I11" s="549" t="s">
        <v>964</v>
      </c>
      <c r="J11" s="550" t="s">
        <v>725</v>
      </c>
      <c r="K11" s="549"/>
      <c r="L11" s="549" t="s">
        <v>798</v>
      </c>
      <c r="M11" s="549" t="s">
        <v>12</v>
      </c>
      <c r="N11" s="549" t="s">
        <v>8951</v>
      </c>
      <c r="O11" s="550" t="s">
        <v>9581</v>
      </c>
      <c r="P11" s="549"/>
      <c r="Q11" s="549"/>
      <c r="R11" s="549"/>
      <c r="S11" s="549"/>
      <c r="T11" s="549"/>
      <c r="U11" s="549"/>
      <c r="V11" s="549"/>
      <c r="W11" s="549"/>
      <c r="X11" s="549"/>
      <c r="Y11" s="549"/>
      <c r="Z11" s="549"/>
      <c r="AA11" s="549"/>
      <c r="AB11" s="549"/>
      <c r="AD11"/>
    </row>
    <row r="12" spans="1:30" ht="36" x14ac:dyDescent="0.25">
      <c r="A12" s="544">
        <v>115</v>
      </c>
      <c r="B12" s="544" t="s">
        <v>8689</v>
      </c>
      <c r="C12" s="544">
        <f t="shared" si="0"/>
        <v>11</v>
      </c>
      <c r="D12" s="548">
        <v>50</v>
      </c>
      <c r="E12" s="549" t="s">
        <v>929</v>
      </c>
      <c r="F12" s="549" t="s">
        <v>10543</v>
      </c>
      <c r="G12" s="549"/>
      <c r="H12" s="549"/>
      <c r="I12" s="549"/>
      <c r="J12" s="63" t="s">
        <v>9023</v>
      </c>
      <c r="K12" s="549"/>
      <c r="L12" s="549"/>
      <c r="M12" s="549" t="s">
        <v>790</v>
      </c>
      <c r="N12" s="546" t="s">
        <v>11</v>
      </c>
      <c r="O12" s="550" t="s">
        <v>9157</v>
      </c>
      <c r="P12" s="549"/>
      <c r="Q12" s="549"/>
      <c r="R12" s="549"/>
      <c r="S12" s="549"/>
      <c r="T12" s="549"/>
      <c r="U12" s="549"/>
      <c r="V12" s="549"/>
      <c r="W12" s="549"/>
      <c r="X12" s="549"/>
      <c r="Y12" s="549"/>
      <c r="Z12" s="549"/>
      <c r="AA12" s="549"/>
      <c r="AB12" s="549"/>
      <c r="AD12"/>
    </row>
    <row r="13" spans="1:30" ht="24" x14ac:dyDescent="0.25">
      <c r="A13" s="544">
        <v>4</v>
      </c>
      <c r="B13" s="544" t="s">
        <v>8693</v>
      </c>
      <c r="C13" s="544">
        <f t="shared" si="0"/>
        <v>12</v>
      </c>
      <c r="D13" s="545" t="s">
        <v>974</v>
      </c>
      <c r="E13" s="546" t="s">
        <v>1000</v>
      </c>
      <c r="F13" s="546" t="s">
        <v>8651</v>
      </c>
      <c r="G13" s="546" t="s">
        <v>818</v>
      </c>
      <c r="H13" s="546" t="s">
        <v>788</v>
      </c>
      <c r="I13" s="546" t="s">
        <v>964</v>
      </c>
      <c r="J13" s="547" t="s">
        <v>9583</v>
      </c>
      <c r="K13" s="546" t="s">
        <v>819</v>
      </c>
      <c r="L13" s="547" t="s">
        <v>968</v>
      </c>
      <c r="M13" s="546" t="s">
        <v>12</v>
      </c>
      <c r="N13" s="546" t="s">
        <v>11</v>
      </c>
      <c r="O13" s="547" t="s">
        <v>9034</v>
      </c>
      <c r="P13" s="546"/>
      <c r="Q13" s="63"/>
      <c r="R13" s="547"/>
      <c r="S13" s="546"/>
      <c r="T13" s="546"/>
      <c r="U13" s="546"/>
      <c r="V13" s="546"/>
      <c r="W13" s="546"/>
      <c r="X13" s="546"/>
      <c r="Y13" s="546"/>
      <c r="Z13" s="546"/>
      <c r="AA13" s="546"/>
      <c r="AB13" s="546"/>
      <c r="AD13"/>
    </row>
    <row r="14" spans="1:30" ht="24" x14ac:dyDescent="0.25">
      <c r="A14" s="544">
        <v>19</v>
      </c>
      <c r="B14" s="544" t="s">
        <v>8995</v>
      </c>
      <c r="C14" s="544">
        <f t="shared" si="0"/>
        <v>13</v>
      </c>
      <c r="D14" s="544" t="s">
        <v>998</v>
      </c>
      <c r="E14" s="546" t="s">
        <v>8644</v>
      </c>
      <c r="F14" s="546" t="s">
        <v>8651</v>
      </c>
      <c r="G14" s="546" t="s">
        <v>8645</v>
      </c>
      <c r="H14" s="551" t="s">
        <v>793</v>
      </c>
      <c r="I14" s="546" t="s">
        <v>788</v>
      </c>
      <c r="J14" s="547" t="s">
        <v>9582</v>
      </c>
      <c r="K14" s="546" t="s">
        <v>788</v>
      </c>
      <c r="L14" s="546" t="s">
        <v>968</v>
      </c>
      <c r="M14" s="546" t="s">
        <v>12</v>
      </c>
      <c r="N14" s="546" t="s">
        <v>11</v>
      </c>
      <c r="O14" s="547" t="s">
        <v>9034</v>
      </c>
      <c r="P14" s="546"/>
      <c r="Q14" s="546"/>
      <c r="R14" s="546"/>
      <c r="S14" s="546"/>
      <c r="T14" s="546"/>
      <c r="U14" s="546"/>
      <c r="V14" s="546"/>
      <c r="W14" s="546"/>
      <c r="X14" s="546" t="s">
        <v>843</v>
      </c>
      <c r="Y14" s="546"/>
      <c r="Z14" s="546"/>
      <c r="AA14" s="546"/>
      <c r="AB14" s="546"/>
      <c r="AD14"/>
    </row>
    <row r="15" spans="1:30" ht="168" x14ac:dyDescent="0.25">
      <c r="A15" s="544">
        <v>19</v>
      </c>
      <c r="B15" s="544" t="s">
        <v>9009</v>
      </c>
      <c r="C15" s="544">
        <f t="shared" si="0"/>
        <v>14</v>
      </c>
      <c r="D15" s="544" t="s">
        <v>998</v>
      </c>
      <c r="E15" s="546" t="s">
        <v>1000</v>
      </c>
      <c r="F15" s="546" t="s">
        <v>8651</v>
      </c>
      <c r="G15" s="546" t="s">
        <v>826</v>
      </c>
      <c r="H15" s="551" t="s">
        <v>793</v>
      </c>
      <c r="I15" s="551" t="s">
        <v>983</v>
      </c>
      <c r="J15" s="547" t="s">
        <v>9584</v>
      </c>
      <c r="K15" s="546" t="s">
        <v>837</v>
      </c>
      <c r="L15" s="546" t="s">
        <v>790</v>
      </c>
      <c r="M15" s="546" t="s">
        <v>12</v>
      </c>
      <c r="N15" s="546" t="s">
        <v>11</v>
      </c>
      <c r="O15" s="547" t="s">
        <v>9159</v>
      </c>
      <c r="P15" s="546"/>
      <c r="Q15" s="63" t="s">
        <v>859</v>
      </c>
      <c r="R15" s="546"/>
      <c r="S15" s="546"/>
      <c r="T15" s="546"/>
      <c r="U15" s="546"/>
      <c r="V15" s="546"/>
      <c r="W15" s="546"/>
      <c r="X15" s="546" t="s">
        <v>843</v>
      </c>
      <c r="Y15" s="546"/>
      <c r="Z15" s="546"/>
      <c r="AA15" s="546"/>
      <c r="AB15" s="546"/>
      <c r="AD15"/>
    </row>
    <row r="16" spans="1:30" ht="24" x14ac:dyDescent="0.25">
      <c r="A16" s="544">
        <v>41</v>
      </c>
      <c r="B16" s="544" t="s">
        <v>9011</v>
      </c>
      <c r="C16" s="544">
        <f t="shared" si="0"/>
        <v>15</v>
      </c>
      <c r="D16" s="545"/>
      <c r="E16" s="551" t="s">
        <v>1018</v>
      </c>
      <c r="F16" s="551" t="s">
        <v>8651</v>
      </c>
      <c r="G16" s="551" t="s">
        <v>826</v>
      </c>
      <c r="H16" s="551" t="s">
        <v>793</v>
      </c>
      <c r="I16" s="551" t="s">
        <v>983</v>
      </c>
      <c r="J16" s="63" t="s">
        <v>1001</v>
      </c>
      <c r="K16" s="552" t="s">
        <v>828</v>
      </c>
      <c r="L16" s="551" t="s">
        <v>12</v>
      </c>
      <c r="M16" s="551" t="s">
        <v>787</v>
      </c>
      <c r="N16" s="551" t="s">
        <v>9290</v>
      </c>
      <c r="O16" s="63" t="s">
        <v>9035</v>
      </c>
      <c r="P16" s="551"/>
      <c r="Q16" s="551"/>
      <c r="R16" s="551"/>
      <c r="S16" s="551"/>
      <c r="T16" s="551"/>
      <c r="U16" s="551"/>
      <c r="V16" s="551"/>
      <c r="W16" s="551"/>
      <c r="X16" s="551"/>
      <c r="Y16" s="549"/>
      <c r="Z16" s="549"/>
      <c r="AA16" s="549"/>
      <c r="AB16" s="549"/>
      <c r="AD16"/>
    </row>
    <row r="17" spans="1:30" ht="15" x14ac:dyDescent="0.25">
      <c r="A17" s="544">
        <v>41</v>
      </c>
      <c r="B17" s="544" t="s">
        <v>9012</v>
      </c>
      <c r="C17" s="544">
        <f t="shared" si="0"/>
        <v>16</v>
      </c>
      <c r="D17" s="545"/>
      <c r="E17" s="551" t="s">
        <v>1018</v>
      </c>
      <c r="F17" s="551" t="s">
        <v>8651</v>
      </c>
      <c r="G17" s="551" t="s">
        <v>826</v>
      </c>
      <c r="H17" s="551" t="s">
        <v>793</v>
      </c>
      <c r="I17" s="551" t="s">
        <v>983</v>
      </c>
      <c r="J17" s="63" t="s">
        <v>1001</v>
      </c>
      <c r="K17" s="552" t="s">
        <v>828</v>
      </c>
      <c r="L17" s="551" t="s">
        <v>12</v>
      </c>
      <c r="M17" s="551" t="s">
        <v>791</v>
      </c>
      <c r="N17" s="551" t="s">
        <v>9290</v>
      </c>
      <c r="O17" s="63" t="s">
        <v>9036</v>
      </c>
      <c r="P17" s="551"/>
      <c r="Q17" s="551"/>
      <c r="R17" s="551"/>
      <c r="S17" s="551"/>
      <c r="T17" s="551"/>
      <c r="U17" s="551"/>
      <c r="V17" s="551"/>
      <c r="W17" s="551"/>
      <c r="X17" s="551"/>
      <c r="Y17" s="549"/>
      <c r="Z17" s="549"/>
      <c r="AA17" s="549"/>
      <c r="AB17" s="549"/>
      <c r="AD17"/>
    </row>
    <row r="18" spans="1:30" ht="24" x14ac:dyDescent="0.25">
      <c r="A18" s="544">
        <v>41</v>
      </c>
      <c r="B18" s="544" t="s">
        <v>9013</v>
      </c>
      <c r="C18" s="544">
        <f t="shared" si="0"/>
        <v>17</v>
      </c>
      <c r="D18" s="545"/>
      <c r="E18" s="551" t="s">
        <v>1018</v>
      </c>
      <c r="F18" s="551" t="s">
        <v>8651</v>
      </c>
      <c r="G18" s="551" t="s">
        <v>826</v>
      </c>
      <c r="H18" s="551" t="s">
        <v>793</v>
      </c>
      <c r="I18" s="551" t="s">
        <v>983</v>
      </c>
      <c r="J18" s="63" t="s">
        <v>1001</v>
      </c>
      <c r="K18" s="552" t="s">
        <v>828</v>
      </c>
      <c r="L18" s="551" t="s">
        <v>12</v>
      </c>
      <c r="M18" s="551" t="s">
        <v>210</v>
      </c>
      <c r="N18" s="551" t="s">
        <v>9290</v>
      </c>
      <c r="O18" s="63" t="s">
        <v>9037</v>
      </c>
      <c r="P18" s="551"/>
      <c r="Q18" s="551"/>
      <c r="R18" s="551"/>
      <c r="S18" s="551"/>
      <c r="T18" s="551"/>
      <c r="U18" s="551"/>
      <c r="V18" s="551"/>
      <c r="W18" s="551"/>
      <c r="X18" s="551"/>
      <c r="Y18" s="549"/>
      <c r="Z18" s="549"/>
      <c r="AA18" s="549"/>
      <c r="AB18" s="549"/>
      <c r="AD18"/>
    </row>
    <row r="19" spans="1:30" ht="15" x14ac:dyDescent="0.25">
      <c r="A19" s="544">
        <v>41</v>
      </c>
      <c r="B19" s="544" t="s">
        <v>9014</v>
      </c>
      <c r="C19" s="544">
        <f t="shared" si="0"/>
        <v>18</v>
      </c>
      <c r="D19" s="545"/>
      <c r="E19" s="551" t="s">
        <v>1018</v>
      </c>
      <c r="F19" s="551" t="s">
        <v>8651</v>
      </c>
      <c r="G19" s="551" t="s">
        <v>826</v>
      </c>
      <c r="H19" s="551" t="s">
        <v>793</v>
      </c>
      <c r="I19" s="551" t="s">
        <v>983</v>
      </c>
      <c r="J19" s="63" t="s">
        <v>1001</v>
      </c>
      <c r="K19" s="552" t="s">
        <v>828</v>
      </c>
      <c r="L19" s="551" t="s">
        <v>12</v>
      </c>
      <c r="M19" s="551" t="s">
        <v>1682</v>
      </c>
      <c r="N19" s="551" t="s">
        <v>9290</v>
      </c>
      <c r="O19" s="63" t="s">
        <v>9038</v>
      </c>
      <c r="P19" s="551"/>
      <c r="Q19" s="551"/>
      <c r="R19" s="551"/>
      <c r="S19" s="551"/>
      <c r="T19" s="551"/>
      <c r="U19" s="551"/>
      <c r="V19" s="551"/>
      <c r="W19" s="551"/>
      <c r="X19" s="551"/>
      <c r="Y19" s="549"/>
      <c r="Z19" s="549"/>
      <c r="AA19" s="549"/>
      <c r="AB19" s="549"/>
      <c r="AD19"/>
    </row>
    <row r="20" spans="1:30" ht="24" x14ac:dyDescent="0.2">
      <c r="A20" s="544">
        <v>41</v>
      </c>
      <c r="B20" s="544" t="s">
        <v>9015</v>
      </c>
      <c r="C20" s="544">
        <f t="shared" si="0"/>
        <v>19</v>
      </c>
      <c r="D20" s="545"/>
      <c r="E20" s="551" t="s">
        <v>1018</v>
      </c>
      <c r="F20" s="551" t="s">
        <v>8651</v>
      </c>
      <c r="G20" s="551" t="s">
        <v>826</v>
      </c>
      <c r="H20" s="551" t="s">
        <v>793</v>
      </c>
      <c r="I20" s="551" t="s">
        <v>983</v>
      </c>
      <c r="J20" s="63" t="s">
        <v>1001</v>
      </c>
      <c r="K20" s="552" t="s">
        <v>828</v>
      </c>
      <c r="L20" s="551" t="s">
        <v>12</v>
      </c>
      <c r="M20" s="551" t="s">
        <v>1253</v>
      </c>
      <c r="N20" s="551" t="s">
        <v>9290</v>
      </c>
      <c r="O20" s="63" t="s">
        <v>9039</v>
      </c>
      <c r="P20" s="551"/>
      <c r="Q20" s="551"/>
      <c r="R20" s="551"/>
      <c r="S20" s="551"/>
      <c r="T20" s="551"/>
      <c r="U20" s="551"/>
      <c r="V20" s="551"/>
      <c r="W20" s="551"/>
      <c r="X20" s="551"/>
      <c r="Y20" s="549"/>
      <c r="Z20" s="549"/>
      <c r="AA20" s="549"/>
      <c r="AB20" s="549"/>
    </row>
    <row r="21" spans="1:30" ht="24" x14ac:dyDescent="0.2">
      <c r="A21" s="544">
        <v>41</v>
      </c>
      <c r="B21" s="544" t="s">
        <v>9016</v>
      </c>
      <c r="C21" s="544">
        <f t="shared" si="0"/>
        <v>20</v>
      </c>
      <c r="D21" s="545"/>
      <c r="E21" s="551" t="s">
        <v>1018</v>
      </c>
      <c r="F21" s="551" t="s">
        <v>8651</v>
      </c>
      <c r="G21" s="551" t="s">
        <v>826</v>
      </c>
      <c r="H21" s="551" t="s">
        <v>793</v>
      </c>
      <c r="I21" s="551" t="s">
        <v>983</v>
      </c>
      <c r="J21" s="63" t="s">
        <v>1001</v>
      </c>
      <c r="K21" s="552" t="s">
        <v>828</v>
      </c>
      <c r="L21" s="551" t="s">
        <v>12</v>
      </c>
      <c r="M21" s="551" t="s">
        <v>8837</v>
      </c>
      <c r="N21" s="551" t="s">
        <v>9290</v>
      </c>
      <c r="O21" s="63" t="s">
        <v>9040</v>
      </c>
      <c r="P21" s="551"/>
      <c r="Q21" s="551"/>
      <c r="R21" s="551"/>
      <c r="S21" s="551"/>
      <c r="T21" s="551"/>
      <c r="U21" s="551"/>
      <c r="V21" s="551"/>
      <c r="W21" s="551"/>
      <c r="X21" s="551"/>
      <c r="Y21" s="549"/>
      <c r="Z21" s="549"/>
      <c r="AA21" s="549"/>
      <c r="AB21" s="549"/>
    </row>
    <row r="22" spans="1:30" ht="24" x14ac:dyDescent="0.2">
      <c r="A22" s="544">
        <v>63</v>
      </c>
      <c r="B22" s="544" t="s">
        <v>9017</v>
      </c>
      <c r="C22" s="544">
        <f t="shared" si="0"/>
        <v>21</v>
      </c>
      <c r="D22" s="545"/>
      <c r="E22" s="551" t="s">
        <v>1020</v>
      </c>
      <c r="F22" s="551" t="s">
        <v>8651</v>
      </c>
      <c r="G22" s="551" t="s">
        <v>826</v>
      </c>
      <c r="H22" s="551" t="s">
        <v>793</v>
      </c>
      <c r="I22" s="551" t="s">
        <v>983</v>
      </c>
      <c r="J22" s="63" t="s">
        <v>1014</v>
      </c>
      <c r="K22" s="551" t="s">
        <v>837</v>
      </c>
      <c r="L22" s="551" t="s">
        <v>12</v>
      </c>
      <c r="M22" s="551" t="s">
        <v>787</v>
      </c>
      <c r="N22" s="551" t="s">
        <v>9290</v>
      </c>
      <c r="O22" s="63" t="s">
        <v>9035</v>
      </c>
      <c r="P22" s="551"/>
      <c r="Q22" s="551"/>
      <c r="R22" s="551"/>
      <c r="S22" s="551"/>
      <c r="T22" s="551"/>
      <c r="U22" s="551"/>
      <c r="V22" s="551"/>
      <c r="W22" s="551"/>
      <c r="X22" s="551"/>
      <c r="Y22" s="549"/>
      <c r="Z22" s="549"/>
      <c r="AA22" s="549"/>
      <c r="AB22" s="549"/>
    </row>
    <row r="23" spans="1:30" x14ac:dyDescent="0.2">
      <c r="A23" s="544">
        <v>63</v>
      </c>
      <c r="B23" s="544" t="s">
        <v>9018</v>
      </c>
      <c r="C23" s="544">
        <f t="shared" si="0"/>
        <v>22</v>
      </c>
      <c r="D23" s="545"/>
      <c r="E23" s="551" t="s">
        <v>1020</v>
      </c>
      <c r="F23" s="551" t="s">
        <v>8651</v>
      </c>
      <c r="G23" s="551" t="s">
        <v>826</v>
      </c>
      <c r="H23" s="551" t="s">
        <v>793</v>
      </c>
      <c r="I23" s="551" t="s">
        <v>983</v>
      </c>
      <c r="J23" s="63" t="s">
        <v>1014</v>
      </c>
      <c r="K23" s="551" t="s">
        <v>837</v>
      </c>
      <c r="L23" s="551" t="s">
        <v>12</v>
      </c>
      <c r="M23" s="551" t="s">
        <v>791</v>
      </c>
      <c r="N23" s="551" t="s">
        <v>9290</v>
      </c>
      <c r="O23" s="63" t="s">
        <v>9036</v>
      </c>
      <c r="P23" s="551"/>
      <c r="Q23" s="551"/>
      <c r="R23" s="551"/>
      <c r="S23" s="551"/>
      <c r="T23" s="551"/>
      <c r="U23" s="551"/>
      <c r="V23" s="551"/>
      <c r="W23" s="551"/>
      <c r="X23" s="551"/>
      <c r="Y23" s="549"/>
      <c r="Z23" s="549"/>
      <c r="AA23" s="549"/>
      <c r="AB23" s="549"/>
    </row>
    <row r="24" spans="1:30" ht="24" x14ac:dyDescent="0.2">
      <c r="A24" s="544">
        <v>63</v>
      </c>
      <c r="B24" s="544" t="s">
        <v>9019</v>
      </c>
      <c r="C24" s="544">
        <f t="shared" si="0"/>
        <v>23</v>
      </c>
      <c r="D24" s="545"/>
      <c r="E24" s="551" t="s">
        <v>1020</v>
      </c>
      <c r="F24" s="551" t="s">
        <v>8651</v>
      </c>
      <c r="G24" s="551" t="s">
        <v>826</v>
      </c>
      <c r="H24" s="551" t="s">
        <v>793</v>
      </c>
      <c r="I24" s="551" t="s">
        <v>983</v>
      </c>
      <c r="J24" s="63" t="s">
        <v>1014</v>
      </c>
      <c r="K24" s="551" t="s">
        <v>837</v>
      </c>
      <c r="L24" s="551" t="s">
        <v>12</v>
      </c>
      <c r="M24" s="551" t="s">
        <v>210</v>
      </c>
      <c r="N24" s="551" t="s">
        <v>9290</v>
      </c>
      <c r="O24" s="63" t="s">
        <v>9037</v>
      </c>
      <c r="P24" s="551"/>
      <c r="Q24" s="551"/>
      <c r="R24" s="551"/>
      <c r="S24" s="551"/>
      <c r="T24" s="551"/>
      <c r="U24" s="551"/>
      <c r="V24" s="551"/>
      <c r="W24" s="551"/>
      <c r="X24" s="551"/>
      <c r="Y24" s="549"/>
      <c r="Z24" s="549"/>
      <c r="AA24" s="549"/>
      <c r="AB24" s="549"/>
    </row>
    <row r="25" spans="1:30" x14ac:dyDescent="0.2">
      <c r="A25" s="544">
        <v>63</v>
      </c>
      <c r="B25" s="544" t="s">
        <v>9020</v>
      </c>
      <c r="C25" s="544">
        <f t="shared" si="0"/>
        <v>24</v>
      </c>
      <c r="D25" s="545"/>
      <c r="E25" s="551" t="s">
        <v>1020</v>
      </c>
      <c r="F25" s="551" t="s">
        <v>8651</v>
      </c>
      <c r="G25" s="551" t="s">
        <v>826</v>
      </c>
      <c r="H25" s="551" t="s">
        <v>793</v>
      </c>
      <c r="I25" s="551" t="s">
        <v>983</v>
      </c>
      <c r="J25" s="63" t="s">
        <v>1014</v>
      </c>
      <c r="K25" s="551" t="s">
        <v>837</v>
      </c>
      <c r="L25" s="551" t="s">
        <v>12</v>
      </c>
      <c r="M25" s="551" t="s">
        <v>1682</v>
      </c>
      <c r="N25" s="551" t="s">
        <v>9290</v>
      </c>
      <c r="O25" s="63" t="s">
        <v>9038</v>
      </c>
      <c r="P25" s="551"/>
      <c r="Q25" s="551"/>
      <c r="R25" s="551"/>
      <c r="S25" s="551"/>
      <c r="T25" s="551"/>
      <c r="U25" s="551"/>
      <c r="V25" s="551"/>
      <c r="W25" s="551"/>
      <c r="X25" s="551"/>
      <c r="Y25" s="549"/>
      <c r="Z25" s="549"/>
      <c r="AA25" s="549"/>
      <c r="AB25" s="549"/>
    </row>
    <row r="26" spans="1:30" ht="24" x14ac:dyDescent="0.2">
      <c r="A26" s="544">
        <v>63</v>
      </c>
      <c r="B26" s="544" t="s">
        <v>9021</v>
      </c>
      <c r="C26" s="544">
        <f t="shared" si="0"/>
        <v>25</v>
      </c>
      <c r="D26" s="545"/>
      <c r="E26" s="551" t="s">
        <v>1020</v>
      </c>
      <c r="F26" s="551" t="s">
        <v>8651</v>
      </c>
      <c r="G26" s="551" t="s">
        <v>826</v>
      </c>
      <c r="H26" s="551" t="s">
        <v>793</v>
      </c>
      <c r="I26" s="551" t="s">
        <v>983</v>
      </c>
      <c r="J26" s="63" t="s">
        <v>1014</v>
      </c>
      <c r="K26" s="551" t="s">
        <v>837</v>
      </c>
      <c r="L26" s="551" t="s">
        <v>12</v>
      </c>
      <c r="M26" s="551" t="s">
        <v>1253</v>
      </c>
      <c r="N26" s="551" t="s">
        <v>9290</v>
      </c>
      <c r="O26" s="63" t="s">
        <v>9039</v>
      </c>
      <c r="P26" s="551"/>
      <c r="Q26" s="551"/>
      <c r="R26" s="551"/>
      <c r="S26" s="551"/>
      <c r="T26" s="551"/>
      <c r="U26" s="551"/>
      <c r="V26" s="551"/>
      <c r="W26" s="551"/>
      <c r="X26" s="551"/>
      <c r="Y26" s="549"/>
      <c r="Z26" s="549"/>
      <c r="AA26" s="549"/>
      <c r="AB26" s="549"/>
    </row>
    <row r="27" spans="1:30" ht="24" x14ac:dyDescent="0.2">
      <c r="A27" s="544">
        <v>63</v>
      </c>
      <c r="B27" s="544" t="s">
        <v>9022</v>
      </c>
      <c r="C27" s="544">
        <f t="shared" si="0"/>
        <v>26</v>
      </c>
      <c r="D27" s="545"/>
      <c r="E27" s="551" t="s">
        <v>1020</v>
      </c>
      <c r="F27" s="551" t="s">
        <v>8651</v>
      </c>
      <c r="G27" s="551" t="s">
        <v>826</v>
      </c>
      <c r="H27" s="551" t="s">
        <v>793</v>
      </c>
      <c r="I27" s="551" t="s">
        <v>983</v>
      </c>
      <c r="J27" s="63" t="s">
        <v>1014</v>
      </c>
      <c r="K27" s="551" t="s">
        <v>837</v>
      </c>
      <c r="L27" s="551" t="s">
        <v>12</v>
      </c>
      <c r="M27" s="551" t="s">
        <v>8837</v>
      </c>
      <c r="N27" s="551" t="s">
        <v>9290</v>
      </c>
      <c r="O27" s="63" t="s">
        <v>9040</v>
      </c>
      <c r="P27" s="551"/>
      <c r="Q27" s="551"/>
      <c r="R27" s="551"/>
      <c r="S27" s="551"/>
      <c r="T27" s="551"/>
      <c r="U27" s="551"/>
      <c r="V27" s="551"/>
      <c r="W27" s="551"/>
      <c r="X27" s="551"/>
      <c r="Y27" s="549"/>
      <c r="Z27" s="549"/>
      <c r="AA27" s="549"/>
      <c r="AB27" s="549"/>
    </row>
    <row r="28" spans="1:30" ht="72" x14ac:dyDescent="0.2">
      <c r="A28" s="544">
        <v>42</v>
      </c>
      <c r="B28" s="544" t="s">
        <v>8713</v>
      </c>
      <c r="C28" s="544">
        <f t="shared" si="0"/>
        <v>27</v>
      </c>
      <c r="D28" s="553"/>
      <c r="E28" s="551" t="s">
        <v>1018</v>
      </c>
      <c r="F28" s="551" t="s">
        <v>8651</v>
      </c>
      <c r="G28" s="63" t="s">
        <v>826</v>
      </c>
      <c r="H28" s="551" t="s">
        <v>793</v>
      </c>
      <c r="I28" s="551" t="s">
        <v>983</v>
      </c>
      <c r="J28" s="63" t="s">
        <v>9585</v>
      </c>
      <c r="K28" s="63" t="s">
        <v>827</v>
      </c>
      <c r="L28" s="63" t="s">
        <v>12</v>
      </c>
      <c r="M28" s="551" t="s">
        <v>787</v>
      </c>
      <c r="N28" s="551" t="s">
        <v>9290</v>
      </c>
      <c r="O28" s="63" t="s">
        <v>9160</v>
      </c>
      <c r="P28" s="63"/>
      <c r="Q28" s="63" t="s">
        <v>821</v>
      </c>
      <c r="R28" s="551" t="s">
        <v>853</v>
      </c>
      <c r="S28" s="63"/>
      <c r="T28" s="63"/>
      <c r="U28" s="63"/>
      <c r="V28" s="551"/>
      <c r="W28" s="63"/>
      <c r="X28" s="551" t="s">
        <v>830</v>
      </c>
      <c r="Y28" s="549"/>
      <c r="Z28" s="549"/>
      <c r="AA28" s="549"/>
      <c r="AB28" s="549"/>
    </row>
    <row r="29" spans="1:30" ht="84" x14ac:dyDescent="0.2">
      <c r="A29" s="544">
        <v>64</v>
      </c>
      <c r="B29" s="544" t="s">
        <v>8722</v>
      </c>
      <c r="C29" s="544">
        <f t="shared" si="0"/>
        <v>28</v>
      </c>
      <c r="D29" s="553"/>
      <c r="E29" s="551" t="s">
        <v>1020</v>
      </c>
      <c r="F29" s="551" t="s">
        <v>8651</v>
      </c>
      <c r="G29" s="63" t="s">
        <v>826</v>
      </c>
      <c r="H29" s="551" t="s">
        <v>793</v>
      </c>
      <c r="I29" s="551" t="s">
        <v>983</v>
      </c>
      <c r="J29" s="63" t="s">
        <v>9586</v>
      </c>
      <c r="K29" s="63" t="s">
        <v>827</v>
      </c>
      <c r="L29" s="63" t="s">
        <v>12</v>
      </c>
      <c r="M29" s="551" t="s">
        <v>787</v>
      </c>
      <c r="N29" s="551" t="s">
        <v>9290</v>
      </c>
      <c r="O29" s="63" t="s">
        <v>9041</v>
      </c>
      <c r="P29" s="63"/>
      <c r="Q29" s="63" t="s">
        <v>8591</v>
      </c>
      <c r="R29" s="551" t="s">
        <v>853</v>
      </c>
      <c r="S29" s="63"/>
      <c r="T29" s="63"/>
      <c r="U29" s="63"/>
      <c r="V29" s="551"/>
      <c r="W29" s="63"/>
      <c r="X29" s="551" t="s">
        <v>830</v>
      </c>
      <c r="Y29" s="549"/>
      <c r="Z29" s="549"/>
      <c r="AA29" s="549"/>
      <c r="AB29" s="549"/>
    </row>
    <row r="30" spans="1:30" x14ac:dyDescent="0.2">
      <c r="A30" s="544">
        <v>163</v>
      </c>
      <c r="B30" s="544" t="s">
        <v>8728</v>
      </c>
      <c r="C30" s="544">
        <f t="shared" si="0"/>
        <v>29</v>
      </c>
      <c r="D30" s="548"/>
      <c r="E30" s="546" t="s">
        <v>1043</v>
      </c>
      <c r="F30" s="546" t="s">
        <v>10544</v>
      </c>
      <c r="G30" s="546" t="s">
        <v>952</v>
      </c>
      <c r="H30" s="549" t="s">
        <v>788</v>
      </c>
      <c r="I30" s="549" t="s">
        <v>964</v>
      </c>
      <c r="J30" s="550" t="s">
        <v>1047</v>
      </c>
      <c r="K30" s="549"/>
      <c r="L30" s="549" t="s">
        <v>790</v>
      </c>
      <c r="M30" s="549" t="s">
        <v>12</v>
      </c>
      <c r="N30" s="551" t="s">
        <v>8951</v>
      </c>
      <c r="O30" s="550" t="s">
        <v>9311</v>
      </c>
      <c r="P30" s="549"/>
      <c r="Q30" s="549"/>
      <c r="R30" s="549"/>
      <c r="S30" s="549"/>
      <c r="T30" s="549"/>
      <c r="U30" s="549"/>
      <c r="V30" s="549"/>
      <c r="W30" s="549"/>
      <c r="X30" s="549"/>
      <c r="Y30" s="549"/>
      <c r="Z30" s="549"/>
      <c r="AA30" s="549"/>
      <c r="AB30" s="549"/>
    </row>
    <row r="31" spans="1:30" ht="84" x14ac:dyDescent="0.2">
      <c r="A31" s="544">
        <v>116</v>
      </c>
      <c r="B31" s="544" t="s">
        <v>8733</v>
      </c>
      <c r="C31" s="544">
        <f t="shared" si="0"/>
        <v>30</v>
      </c>
      <c r="D31" s="548">
        <v>55</v>
      </c>
      <c r="E31" s="549" t="s">
        <v>929</v>
      </c>
      <c r="F31" s="549" t="s">
        <v>8651</v>
      </c>
      <c r="G31" s="549"/>
      <c r="H31" s="549"/>
      <c r="I31" s="549"/>
      <c r="J31" s="63" t="s">
        <v>9024</v>
      </c>
      <c r="K31" s="549"/>
      <c r="L31" s="549" t="s">
        <v>790</v>
      </c>
      <c r="M31" s="549" t="s">
        <v>12</v>
      </c>
      <c r="N31" s="549" t="s">
        <v>9291</v>
      </c>
      <c r="O31" s="550" t="s">
        <v>9587</v>
      </c>
      <c r="P31" s="549"/>
      <c r="Q31" s="549"/>
      <c r="R31" s="549"/>
      <c r="S31" s="549"/>
      <c r="T31" s="549"/>
      <c r="U31" s="549"/>
      <c r="V31" s="549"/>
      <c r="W31" s="549"/>
      <c r="X31" s="549"/>
      <c r="Y31" s="549"/>
      <c r="Z31" s="549"/>
      <c r="AA31" s="549"/>
      <c r="AB31" s="549"/>
    </row>
    <row r="32" spans="1:30" ht="84" x14ac:dyDescent="0.2">
      <c r="A32" s="544">
        <v>116</v>
      </c>
      <c r="B32" s="544" t="s">
        <v>8736</v>
      </c>
      <c r="C32" s="544">
        <f t="shared" si="0"/>
        <v>31</v>
      </c>
      <c r="D32" s="548">
        <v>55</v>
      </c>
      <c r="E32" s="549" t="s">
        <v>929</v>
      </c>
      <c r="F32" s="549" t="s">
        <v>8651</v>
      </c>
      <c r="G32" s="549"/>
      <c r="H32" s="549"/>
      <c r="I32" s="549"/>
      <c r="J32" s="63" t="s">
        <v>9025</v>
      </c>
      <c r="K32" s="549"/>
      <c r="L32" s="549" t="s">
        <v>790</v>
      </c>
      <c r="M32" s="549" t="s">
        <v>12</v>
      </c>
      <c r="N32" s="549" t="s">
        <v>9291</v>
      </c>
      <c r="O32" s="550" t="s">
        <v>9588</v>
      </c>
      <c r="P32" s="549"/>
      <c r="Q32" s="549"/>
      <c r="R32" s="549"/>
      <c r="S32" s="549"/>
      <c r="T32" s="549"/>
      <c r="U32" s="549"/>
      <c r="V32" s="549"/>
      <c r="W32" s="549"/>
      <c r="X32" s="549"/>
      <c r="Y32" s="549"/>
      <c r="Z32" s="549"/>
      <c r="AA32" s="549"/>
      <c r="AB32" s="549"/>
    </row>
    <row r="33" spans="1:28" ht="84" x14ac:dyDescent="0.2">
      <c r="A33" s="544">
        <v>116</v>
      </c>
      <c r="B33" s="544" t="s">
        <v>8739</v>
      </c>
      <c r="C33" s="544">
        <f t="shared" si="0"/>
        <v>32</v>
      </c>
      <c r="D33" s="548">
        <v>55</v>
      </c>
      <c r="E33" s="549" t="s">
        <v>929</v>
      </c>
      <c r="F33" s="549" t="s">
        <v>8651</v>
      </c>
      <c r="G33" s="549"/>
      <c r="H33" s="549"/>
      <c r="I33" s="549"/>
      <c r="J33" s="63" t="s">
        <v>9026</v>
      </c>
      <c r="K33" s="549"/>
      <c r="L33" s="549" t="s">
        <v>790</v>
      </c>
      <c r="M33" s="549" t="s">
        <v>12</v>
      </c>
      <c r="N33" s="549" t="s">
        <v>9291</v>
      </c>
      <c r="O33" s="550" t="s">
        <v>9044</v>
      </c>
      <c r="P33" s="549"/>
      <c r="Q33" s="549"/>
      <c r="R33" s="549"/>
      <c r="S33" s="549"/>
      <c r="T33" s="549"/>
      <c r="U33" s="549"/>
      <c r="V33" s="549"/>
      <c r="W33" s="549"/>
      <c r="X33" s="549"/>
      <c r="Y33" s="549"/>
      <c r="Z33" s="549"/>
      <c r="AA33" s="549"/>
      <c r="AB33" s="549"/>
    </row>
    <row r="34" spans="1:28" ht="96" x14ac:dyDescent="0.2">
      <c r="A34" s="544"/>
      <c r="B34" s="544" t="s">
        <v>8742</v>
      </c>
      <c r="C34" s="544">
        <f t="shared" si="0"/>
        <v>33</v>
      </c>
      <c r="D34" s="548"/>
      <c r="E34" s="549"/>
      <c r="F34" s="549" t="s">
        <v>8651</v>
      </c>
      <c r="G34" s="549"/>
      <c r="H34" s="549"/>
      <c r="I34" s="549"/>
      <c r="J34" s="63" t="s">
        <v>9027</v>
      </c>
      <c r="K34" s="549"/>
      <c r="L34" s="549" t="s">
        <v>790</v>
      </c>
      <c r="M34" s="549" t="s">
        <v>12</v>
      </c>
      <c r="N34" s="549" t="s">
        <v>9291</v>
      </c>
      <c r="O34" s="550" t="s">
        <v>9043</v>
      </c>
      <c r="P34" s="549"/>
      <c r="Q34" s="549"/>
      <c r="R34" s="549"/>
      <c r="S34" s="549"/>
      <c r="T34" s="549"/>
      <c r="U34" s="549"/>
      <c r="V34" s="549"/>
      <c r="W34" s="549"/>
      <c r="X34" s="549"/>
      <c r="Y34" s="549"/>
      <c r="Z34" s="549"/>
      <c r="AA34" s="549"/>
      <c r="AB34" s="549"/>
    </row>
    <row r="35" spans="1:28" ht="120" x14ac:dyDescent="0.2">
      <c r="A35" s="544">
        <v>117</v>
      </c>
      <c r="B35" s="544" t="s">
        <v>8747</v>
      </c>
      <c r="C35" s="544">
        <f t="shared" si="0"/>
        <v>34</v>
      </c>
      <c r="D35" s="548">
        <v>66</v>
      </c>
      <c r="E35" s="549" t="s">
        <v>929</v>
      </c>
      <c r="F35" s="549" t="s">
        <v>1392</v>
      </c>
      <c r="G35" s="549"/>
      <c r="H35" s="549"/>
      <c r="I35" s="549"/>
      <c r="J35" s="63" t="s">
        <v>9028</v>
      </c>
      <c r="K35" s="549"/>
      <c r="L35" s="549" t="s">
        <v>12</v>
      </c>
      <c r="M35" s="549" t="s">
        <v>12</v>
      </c>
      <c r="N35" s="549" t="s">
        <v>8951</v>
      </c>
      <c r="O35" s="550" t="s">
        <v>9292</v>
      </c>
      <c r="P35" s="549"/>
      <c r="Q35" s="549"/>
      <c r="R35" s="549"/>
      <c r="S35" s="549"/>
      <c r="T35" s="549"/>
      <c r="U35" s="549"/>
      <c r="V35" s="549"/>
      <c r="W35" s="549"/>
      <c r="X35" s="549"/>
      <c r="Y35" s="549"/>
      <c r="Z35" s="549"/>
      <c r="AA35" s="549"/>
      <c r="AB35" s="549"/>
    </row>
    <row r="36" spans="1:28" ht="60" x14ac:dyDescent="0.2">
      <c r="A36" s="544">
        <v>118</v>
      </c>
      <c r="B36" s="544" t="s">
        <v>8752</v>
      </c>
      <c r="C36" s="544">
        <f>VALUE(MID(B36,2,2))</f>
        <v>35</v>
      </c>
      <c r="D36" s="548">
        <v>187</v>
      </c>
      <c r="E36" s="549" t="s">
        <v>929</v>
      </c>
      <c r="F36" s="549" t="s">
        <v>1392</v>
      </c>
      <c r="G36" s="549"/>
      <c r="H36" s="549"/>
      <c r="I36" s="549"/>
      <c r="J36" s="63" t="s">
        <v>8597</v>
      </c>
      <c r="K36" s="549"/>
      <c r="L36" s="549" t="s">
        <v>9594</v>
      </c>
      <c r="M36" s="549" t="s">
        <v>9029</v>
      </c>
      <c r="N36" s="551" t="s">
        <v>11</v>
      </c>
      <c r="O36" s="550" t="s">
        <v>9042</v>
      </c>
      <c r="P36" s="549"/>
      <c r="Q36" s="549"/>
      <c r="R36" s="549"/>
      <c r="S36" s="549"/>
      <c r="T36" s="549"/>
      <c r="U36" s="549"/>
      <c r="V36" s="549"/>
      <c r="W36" s="549"/>
      <c r="X36" s="549"/>
      <c r="Y36" s="549"/>
      <c r="Z36" s="549"/>
      <c r="AA36" s="549"/>
      <c r="AB36" s="549"/>
    </row>
    <row r="37" spans="1:28" ht="96" x14ac:dyDescent="0.2">
      <c r="A37" s="544">
        <v>140</v>
      </c>
      <c r="B37" s="544" t="s">
        <v>8754</v>
      </c>
      <c r="C37" s="544">
        <f t="shared" ref="C37:C68" si="1">VALUE(MID(B37,2,3))</f>
        <v>36</v>
      </c>
      <c r="D37" s="548"/>
      <c r="E37" s="68" t="s">
        <v>942</v>
      </c>
      <c r="F37" s="68" t="s">
        <v>8651</v>
      </c>
      <c r="G37" s="68"/>
      <c r="H37" s="68"/>
      <c r="I37" s="68"/>
      <c r="J37" s="73" t="s">
        <v>1042</v>
      </c>
      <c r="K37" s="68"/>
      <c r="L37" s="68" t="s">
        <v>790</v>
      </c>
      <c r="M37" s="68" t="s">
        <v>12</v>
      </c>
      <c r="N37" s="549" t="s">
        <v>9291</v>
      </c>
      <c r="O37" s="550" t="s">
        <v>9596</v>
      </c>
      <c r="P37" s="68"/>
      <c r="Q37" s="68"/>
      <c r="R37" s="68"/>
      <c r="S37" s="68"/>
      <c r="T37" s="68"/>
      <c r="U37" s="68"/>
      <c r="V37" s="68"/>
      <c r="W37" s="68"/>
      <c r="X37" s="68"/>
      <c r="Y37" s="68"/>
      <c r="Z37" s="68"/>
      <c r="AA37" s="68"/>
      <c r="AB37" s="68"/>
    </row>
    <row r="38" spans="1:28" ht="24" x14ac:dyDescent="0.2">
      <c r="A38" s="544">
        <v>147</v>
      </c>
      <c r="B38" s="544" t="s">
        <v>8757</v>
      </c>
      <c r="C38" s="544">
        <f t="shared" si="1"/>
        <v>37</v>
      </c>
      <c r="D38" s="544" t="s">
        <v>985</v>
      </c>
      <c r="E38" s="546" t="s">
        <v>372</v>
      </c>
      <c r="F38" s="546" t="s">
        <v>10544</v>
      </c>
      <c r="G38" s="546" t="s">
        <v>826</v>
      </c>
      <c r="H38" s="546"/>
      <c r="I38" s="546"/>
      <c r="J38" s="547" t="s">
        <v>9045</v>
      </c>
      <c r="K38" s="546" t="s">
        <v>946</v>
      </c>
      <c r="L38" s="546" t="s">
        <v>829</v>
      </c>
      <c r="M38" s="546" t="s">
        <v>12</v>
      </c>
      <c r="N38" s="546" t="s">
        <v>11</v>
      </c>
      <c r="O38" s="547" t="s">
        <v>9597</v>
      </c>
      <c r="P38" s="546"/>
      <c r="Q38" s="546" t="s">
        <v>947</v>
      </c>
      <c r="R38" s="546"/>
      <c r="S38" s="546"/>
      <c r="T38" s="546"/>
      <c r="U38" s="546"/>
      <c r="V38" s="546"/>
      <c r="W38" s="546"/>
      <c r="X38" s="546" t="s">
        <v>843</v>
      </c>
      <c r="Y38" s="546"/>
      <c r="Z38" s="546"/>
      <c r="AA38" s="546"/>
      <c r="AB38" s="546"/>
    </row>
    <row r="39" spans="1:28" ht="24" x14ac:dyDescent="0.2">
      <c r="A39" s="544">
        <v>148</v>
      </c>
      <c r="B39" s="544" t="s">
        <v>8758</v>
      </c>
      <c r="C39" s="544">
        <f t="shared" si="1"/>
        <v>38</v>
      </c>
      <c r="D39" s="544" t="s">
        <v>986</v>
      </c>
      <c r="E39" s="546" t="s">
        <v>372</v>
      </c>
      <c r="F39" s="546" t="s">
        <v>10544</v>
      </c>
      <c r="G39" s="546" t="s">
        <v>826</v>
      </c>
      <c r="H39" s="546"/>
      <c r="I39" s="546"/>
      <c r="J39" s="547" t="s">
        <v>9047</v>
      </c>
      <c r="K39" s="546" t="s">
        <v>837</v>
      </c>
      <c r="L39" s="546" t="s">
        <v>944</v>
      </c>
      <c r="M39" s="546" t="s">
        <v>12</v>
      </c>
      <c r="N39" s="546" t="s">
        <v>11</v>
      </c>
      <c r="O39" s="547" t="s">
        <v>9046</v>
      </c>
      <c r="P39" s="546"/>
      <c r="Q39" s="546"/>
      <c r="R39" s="546"/>
      <c r="S39" s="546"/>
      <c r="T39" s="546"/>
      <c r="U39" s="546"/>
      <c r="V39" s="546"/>
      <c r="W39" s="546"/>
      <c r="X39" s="546" t="s">
        <v>843</v>
      </c>
      <c r="Y39" s="546"/>
      <c r="Z39" s="546"/>
      <c r="AA39" s="546"/>
      <c r="AB39" s="546"/>
    </row>
    <row r="40" spans="1:28" x14ac:dyDescent="0.2">
      <c r="A40" s="544">
        <v>159</v>
      </c>
      <c r="B40" s="546" t="s">
        <v>9048</v>
      </c>
      <c r="C40" s="544">
        <f t="shared" si="1"/>
        <v>39</v>
      </c>
      <c r="D40" s="554" t="s">
        <v>9049</v>
      </c>
      <c r="E40" s="544" t="s">
        <v>9050</v>
      </c>
      <c r="F40" s="544" t="s">
        <v>10544</v>
      </c>
      <c r="G40" s="555"/>
      <c r="H40" s="555"/>
      <c r="I40" s="555"/>
      <c r="J40" s="555" t="s">
        <v>9051</v>
      </c>
      <c r="K40" s="555"/>
      <c r="L40" s="555"/>
      <c r="M40" s="555"/>
      <c r="N40" s="544" t="s">
        <v>9050</v>
      </c>
      <c r="O40" s="547" t="s">
        <v>9046</v>
      </c>
      <c r="P40" s="555"/>
      <c r="Q40" s="555"/>
      <c r="R40" s="555"/>
      <c r="S40" s="555"/>
      <c r="T40" s="555"/>
      <c r="U40" s="555"/>
      <c r="V40" s="555"/>
      <c r="W40" s="555"/>
      <c r="X40" s="555"/>
      <c r="Y40" s="555"/>
      <c r="Z40" s="555"/>
      <c r="AA40" s="555"/>
      <c r="AB40" s="555"/>
    </row>
    <row r="41" spans="1:28" x14ac:dyDescent="0.2">
      <c r="A41" s="544">
        <v>160</v>
      </c>
      <c r="B41" s="546" t="s">
        <v>9052</v>
      </c>
      <c r="C41" s="544">
        <f t="shared" si="1"/>
        <v>40</v>
      </c>
      <c r="D41" s="554" t="s">
        <v>9053</v>
      </c>
      <c r="E41" s="544" t="s">
        <v>9050</v>
      </c>
      <c r="F41" s="544" t="s">
        <v>10544</v>
      </c>
      <c r="G41" s="555"/>
      <c r="H41" s="555"/>
      <c r="I41" s="555"/>
      <c r="J41" s="555" t="s">
        <v>9054</v>
      </c>
      <c r="K41" s="555"/>
      <c r="L41" s="555"/>
      <c r="M41" s="555"/>
      <c r="N41" s="544" t="s">
        <v>9050</v>
      </c>
      <c r="O41" s="547" t="s">
        <v>9046</v>
      </c>
      <c r="P41" s="555"/>
      <c r="Q41" s="555"/>
      <c r="R41" s="555"/>
      <c r="S41" s="555"/>
      <c r="T41" s="555"/>
      <c r="U41" s="555"/>
      <c r="V41" s="555"/>
      <c r="W41" s="555"/>
      <c r="X41" s="555"/>
      <c r="Y41" s="555"/>
      <c r="Z41" s="555"/>
      <c r="AA41" s="555"/>
      <c r="AB41" s="555"/>
    </row>
    <row r="42" spans="1:28" x14ac:dyDescent="0.2">
      <c r="A42" s="544">
        <v>161</v>
      </c>
      <c r="B42" s="546" t="s">
        <v>9055</v>
      </c>
      <c r="C42" s="544">
        <f t="shared" si="1"/>
        <v>41</v>
      </c>
      <c r="D42" s="554" t="s">
        <v>9056</v>
      </c>
      <c r="E42" s="544" t="s">
        <v>9050</v>
      </c>
      <c r="F42" s="544" t="s">
        <v>10544</v>
      </c>
      <c r="G42" s="555"/>
      <c r="H42" s="555"/>
      <c r="I42" s="555"/>
      <c r="J42" s="555" t="s">
        <v>9057</v>
      </c>
      <c r="K42" s="555"/>
      <c r="L42" s="555"/>
      <c r="M42" s="555"/>
      <c r="N42" s="544" t="s">
        <v>9050</v>
      </c>
      <c r="O42" s="547" t="s">
        <v>9046</v>
      </c>
      <c r="P42" s="555"/>
      <c r="Q42" s="555"/>
      <c r="R42" s="555"/>
      <c r="S42" s="555"/>
      <c r="T42" s="555"/>
      <c r="U42" s="555"/>
      <c r="V42" s="555"/>
      <c r="W42" s="555"/>
      <c r="X42" s="555"/>
      <c r="Y42" s="555"/>
      <c r="Z42" s="555"/>
      <c r="AA42" s="555"/>
      <c r="AB42" s="555"/>
    </row>
    <row r="43" spans="1:28" x14ac:dyDescent="0.2">
      <c r="A43" s="544">
        <v>162</v>
      </c>
      <c r="B43" s="546" t="s">
        <v>9058</v>
      </c>
      <c r="C43" s="544">
        <f t="shared" si="1"/>
        <v>42</v>
      </c>
      <c r="D43" s="554" t="s">
        <v>9059</v>
      </c>
      <c r="E43" s="544" t="s">
        <v>9050</v>
      </c>
      <c r="F43" s="544" t="s">
        <v>10544</v>
      </c>
      <c r="G43" s="555"/>
      <c r="H43" s="555"/>
      <c r="I43" s="555"/>
      <c r="J43" s="555" t="s">
        <v>9060</v>
      </c>
      <c r="K43" s="555"/>
      <c r="L43" s="555"/>
      <c r="M43" s="555"/>
      <c r="N43" s="544" t="s">
        <v>9050</v>
      </c>
      <c r="O43" s="547" t="s">
        <v>9046</v>
      </c>
      <c r="P43" s="555"/>
      <c r="Q43" s="555"/>
      <c r="R43" s="555"/>
      <c r="S43" s="555"/>
      <c r="T43" s="555"/>
      <c r="U43" s="555"/>
      <c r="V43" s="555"/>
      <c r="W43" s="555"/>
      <c r="X43" s="555"/>
      <c r="Y43" s="555"/>
      <c r="Z43" s="555"/>
      <c r="AA43" s="555"/>
      <c r="AB43" s="555"/>
    </row>
    <row r="44" spans="1:28" x14ac:dyDescent="0.2">
      <c r="A44" s="544">
        <v>163</v>
      </c>
      <c r="B44" s="546" t="s">
        <v>9061</v>
      </c>
      <c r="C44" s="544">
        <f t="shared" si="1"/>
        <v>43</v>
      </c>
      <c r="D44" s="554" t="s">
        <v>9062</v>
      </c>
      <c r="E44" s="544" t="s">
        <v>9050</v>
      </c>
      <c r="F44" s="544" t="s">
        <v>10544</v>
      </c>
      <c r="G44" s="555"/>
      <c r="H44" s="555"/>
      <c r="I44" s="555"/>
      <c r="J44" s="555" t="s">
        <v>9063</v>
      </c>
      <c r="K44" s="555"/>
      <c r="L44" s="555"/>
      <c r="M44" s="555"/>
      <c r="N44" s="544" t="s">
        <v>9050</v>
      </c>
      <c r="O44" s="547" t="s">
        <v>9046</v>
      </c>
      <c r="P44" s="555"/>
      <c r="Q44" s="555"/>
      <c r="R44" s="555"/>
      <c r="S44" s="555"/>
      <c r="T44" s="555"/>
      <c r="U44" s="555"/>
      <c r="V44" s="555"/>
      <c r="W44" s="555"/>
      <c r="X44" s="555"/>
      <c r="Y44" s="555"/>
      <c r="Z44" s="555"/>
      <c r="AA44" s="555"/>
      <c r="AB44" s="555"/>
    </row>
    <row r="45" spans="1:28" x14ac:dyDescent="0.2">
      <c r="A45" s="544">
        <v>164</v>
      </c>
      <c r="B45" s="546" t="s">
        <v>9064</v>
      </c>
      <c r="C45" s="544">
        <f t="shared" si="1"/>
        <v>44</v>
      </c>
      <c r="D45" s="554" t="s">
        <v>9065</v>
      </c>
      <c r="E45" s="544" t="s">
        <v>9050</v>
      </c>
      <c r="F45" s="544" t="s">
        <v>10544</v>
      </c>
      <c r="G45" s="555"/>
      <c r="H45" s="555"/>
      <c r="I45" s="555"/>
      <c r="J45" s="555" t="s">
        <v>9066</v>
      </c>
      <c r="K45" s="555"/>
      <c r="L45" s="555"/>
      <c r="M45" s="555"/>
      <c r="N45" s="544" t="s">
        <v>9050</v>
      </c>
      <c r="O45" s="547" t="s">
        <v>9046</v>
      </c>
      <c r="P45" s="555"/>
      <c r="Q45" s="555"/>
      <c r="R45" s="555"/>
      <c r="S45" s="555"/>
      <c r="T45" s="555"/>
      <c r="U45" s="555"/>
      <c r="V45" s="555"/>
      <c r="W45" s="555"/>
      <c r="X45" s="555"/>
      <c r="Y45" s="555"/>
      <c r="Z45" s="555"/>
      <c r="AA45" s="555"/>
      <c r="AB45" s="555"/>
    </row>
    <row r="46" spans="1:28" x14ac:dyDescent="0.2">
      <c r="A46" s="544">
        <v>165</v>
      </c>
      <c r="B46" s="546" t="s">
        <v>9067</v>
      </c>
      <c r="C46" s="544">
        <f t="shared" si="1"/>
        <v>45</v>
      </c>
      <c r="D46" s="554" t="s">
        <v>9068</v>
      </c>
      <c r="E46" s="544" t="s">
        <v>9050</v>
      </c>
      <c r="F46" s="544" t="s">
        <v>10544</v>
      </c>
      <c r="G46" s="555"/>
      <c r="H46" s="555"/>
      <c r="I46" s="555"/>
      <c r="J46" s="555" t="s">
        <v>9069</v>
      </c>
      <c r="K46" s="555"/>
      <c r="L46" s="555"/>
      <c r="M46" s="555"/>
      <c r="N46" s="544" t="s">
        <v>9050</v>
      </c>
      <c r="O46" s="547" t="s">
        <v>9046</v>
      </c>
      <c r="P46" s="555"/>
      <c r="Q46" s="555"/>
      <c r="R46" s="555"/>
      <c r="S46" s="555"/>
      <c r="T46" s="555"/>
      <c r="U46" s="555"/>
      <c r="V46" s="555"/>
      <c r="W46" s="555"/>
      <c r="X46" s="555"/>
      <c r="Y46" s="555"/>
      <c r="Z46" s="555"/>
      <c r="AA46" s="555"/>
      <c r="AB46" s="555"/>
    </row>
    <row r="47" spans="1:28" x14ac:dyDescent="0.2">
      <c r="A47" s="544">
        <v>166</v>
      </c>
      <c r="B47" s="546" t="s">
        <v>9070</v>
      </c>
      <c r="C47" s="544">
        <f t="shared" si="1"/>
        <v>46</v>
      </c>
      <c r="D47" s="554" t="s">
        <v>9071</v>
      </c>
      <c r="E47" s="544" t="s">
        <v>9050</v>
      </c>
      <c r="F47" s="544" t="s">
        <v>10544</v>
      </c>
      <c r="G47" s="555"/>
      <c r="H47" s="555"/>
      <c r="I47" s="555"/>
      <c r="J47" s="555" t="s">
        <v>9072</v>
      </c>
      <c r="K47" s="555"/>
      <c r="L47" s="555"/>
      <c r="M47" s="555"/>
      <c r="N47" s="544" t="s">
        <v>9050</v>
      </c>
      <c r="O47" s="547" t="s">
        <v>9046</v>
      </c>
      <c r="P47" s="555"/>
      <c r="Q47" s="555"/>
      <c r="R47" s="555"/>
      <c r="S47" s="555"/>
      <c r="T47" s="555"/>
      <c r="U47" s="555"/>
      <c r="V47" s="555"/>
      <c r="W47" s="555"/>
      <c r="X47" s="555"/>
      <c r="Y47" s="555"/>
      <c r="Z47" s="555"/>
      <c r="AA47" s="555"/>
      <c r="AB47" s="555"/>
    </row>
    <row r="48" spans="1:28" x14ac:dyDescent="0.2">
      <c r="A48" s="544">
        <v>167</v>
      </c>
      <c r="B48" s="546" t="s">
        <v>9073</v>
      </c>
      <c r="C48" s="544">
        <f t="shared" si="1"/>
        <v>47</v>
      </c>
      <c r="D48" s="554" t="s">
        <v>9074</v>
      </c>
      <c r="E48" s="544" t="s">
        <v>9050</v>
      </c>
      <c r="F48" s="544" t="s">
        <v>10544</v>
      </c>
      <c r="G48" s="555"/>
      <c r="H48" s="555"/>
      <c r="I48" s="555"/>
      <c r="J48" s="555" t="s">
        <v>9075</v>
      </c>
      <c r="K48" s="555"/>
      <c r="L48" s="555"/>
      <c r="M48" s="555"/>
      <c r="N48" s="544" t="s">
        <v>9050</v>
      </c>
      <c r="O48" s="547" t="s">
        <v>9046</v>
      </c>
      <c r="P48" s="555"/>
      <c r="Q48" s="555"/>
      <c r="R48" s="555"/>
      <c r="S48" s="555"/>
      <c r="T48" s="555"/>
      <c r="U48" s="555"/>
      <c r="V48" s="555"/>
      <c r="W48" s="555"/>
      <c r="X48" s="555"/>
      <c r="Y48" s="555"/>
      <c r="Z48" s="555"/>
      <c r="AA48" s="555"/>
      <c r="AB48" s="555"/>
    </row>
    <row r="49" spans="1:28" x14ac:dyDescent="0.2">
      <c r="A49" s="544">
        <v>168</v>
      </c>
      <c r="B49" s="546" t="s">
        <v>9076</v>
      </c>
      <c r="C49" s="544">
        <f t="shared" si="1"/>
        <v>48</v>
      </c>
      <c r="D49" s="554" t="s">
        <v>9077</v>
      </c>
      <c r="E49" s="544" t="s">
        <v>9050</v>
      </c>
      <c r="F49" s="544" t="s">
        <v>10544</v>
      </c>
      <c r="G49" s="555"/>
      <c r="H49" s="555"/>
      <c r="I49" s="555"/>
      <c r="J49" s="555" t="s">
        <v>9078</v>
      </c>
      <c r="K49" s="555"/>
      <c r="L49" s="555"/>
      <c r="M49" s="555"/>
      <c r="N49" s="544" t="s">
        <v>9050</v>
      </c>
      <c r="O49" s="547" t="s">
        <v>9046</v>
      </c>
      <c r="P49" s="555"/>
      <c r="Q49" s="555"/>
      <c r="R49" s="555"/>
      <c r="S49" s="555"/>
      <c r="T49" s="555"/>
      <c r="U49" s="555"/>
      <c r="V49" s="555"/>
      <c r="W49" s="555"/>
      <c r="X49" s="555"/>
      <c r="Y49" s="555"/>
      <c r="Z49" s="555"/>
      <c r="AA49" s="555"/>
      <c r="AB49" s="555"/>
    </row>
    <row r="50" spans="1:28" x14ac:dyDescent="0.2">
      <c r="A50" s="544">
        <v>169</v>
      </c>
      <c r="B50" s="546" t="s">
        <v>9079</v>
      </c>
      <c r="C50" s="544">
        <f t="shared" si="1"/>
        <v>49</v>
      </c>
      <c r="D50" s="554" t="s">
        <v>9080</v>
      </c>
      <c r="E50" s="544" t="s">
        <v>9050</v>
      </c>
      <c r="F50" s="544" t="s">
        <v>10544</v>
      </c>
      <c r="G50" s="555"/>
      <c r="H50" s="555"/>
      <c r="I50" s="555"/>
      <c r="J50" s="555" t="s">
        <v>9081</v>
      </c>
      <c r="K50" s="555"/>
      <c r="L50" s="555"/>
      <c r="M50" s="555"/>
      <c r="N50" s="544" t="s">
        <v>9050</v>
      </c>
      <c r="O50" s="547" t="s">
        <v>9046</v>
      </c>
      <c r="P50" s="555"/>
      <c r="Q50" s="555"/>
      <c r="R50" s="555"/>
      <c r="S50" s="555"/>
      <c r="T50" s="555"/>
      <c r="U50" s="555"/>
      <c r="V50" s="555"/>
      <c r="W50" s="555"/>
      <c r="X50" s="555"/>
      <c r="Y50" s="555"/>
      <c r="Z50" s="555"/>
      <c r="AA50" s="555"/>
      <c r="AB50" s="555"/>
    </row>
    <row r="51" spans="1:28" x14ac:dyDescent="0.2">
      <c r="A51" s="544">
        <v>170</v>
      </c>
      <c r="B51" s="546" t="s">
        <v>9082</v>
      </c>
      <c r="C51" s="544">
        <f t="shared" si="1"/>
        <v>50</v>
      </c>
      <c r="D51" s="554" t="s">
        <v>9083</v>
      </c>
      <c r="E51" s="544" t="s">
        <v>9050</v>
      </c>
      <c r="F51" s="544" t="s">
        <v>10544</v>
      </c>
      <c r="G51" s="555"/>
      <c r="H51" s="555"/>
      <c r="I51" s="555"/>
      <c r="J51" s="555" t="s">
        <v>9084</v>
      </c>
      <c r="K51" s="555"/>
      <c r="L51" s="555"/>
      <c r="M51" s="555"/>
      <c r="N51" s="544" t="s">
        <v>9050</v>
      </c>
      <c r="O51" s="547" t="s">
        <v>9046</v>
      </c>
      <c r="P51" s="555"/>
      <c r="Q51" s="555"/>
      <c r="R51" s="555"/>
      <c r="S51" s="555"/>
      <c r="T51" s="555"/>
      <c r="U51" s="555"/>
      <c r="V51" s="555"/>
      <c r="W51" s="555"/>
      <c r="X51" s="555"/>
      <c r="Y51" s="555"/>
      <c r="Z51" s="555"/>
      <c r="AA51" s="555"/>
      <c r="AB51" s="555"/>
    </row>
    <row r="52" spans="1:28" x14ac:dyDescent="0.2">
      <c r="A52" s="544">
        <v>171</v>
      </c>
      <c r="B52" s="546" t="s">
        <v>9085</v>
      </c>
      <c r="C52" s="544">
        <f t="shared" si="1"/>
        <v>51</v>
      </c>
      <c r="D52" s="554" t="s">
        <v>9086</v>
      </c>
      <c r="E52" s="544" t="s">
        <v>9050</v>
      </c>
      <c r="F52" s="544" t="s">
        <v>10544</v>
      </c>
      <c r="G52" s="555"/>
      <c r="H52" s="555"/>
      <c r="I52" s="555"/>
      <c r="J52" s="555" t="s">
        <v>9087</v>
      </c>
      <c r="K52" s="555"/>
      <c r="L52" s="555"/>
      <c r="M52" s="555"/>
      <c r="N52" s="544" t="s">
        <v>9050</v>
      </c>
      <c r="O52" s="547" t="s">
        <v>9046</v>
      </c>
      <c r="P52" s="555"/>
      <c r="Q52" s="555"/>
      <c r="R52" s="555"/>
      <c r="S52" s="555"/>
      <c r="T52" s="555"/>
      <c r="U52" s="555"/>
      <c r="V52" s="555"/>
      <c r="W52" s="555"/>
      <c r="X52" s="555"/>
      <c r="Y52" s="555"/>
      <c r="Z52" s="555"/>
      <c r="AA52" s="555"/>
      <c r="AB52" s="555"/>
    </row>
    <row r="53" spans="1:28" ht="24" x14ac:dyDescent="0.2">
      <c r="A53" s="544">
        <v>164</v>
      </c>
      <c r="B53" s="544" t="s">
        <v>8762</v>
      </c>
      <c r="C53" s="544">
        <f t="shared" si="1"/>
        <v>52</v>
      </c>
      <c r="D53" s="548"/>
      <c r="E53" s="544" t="s">
        <v>1043</v>
      </c>
      <c r="F53" s="544" t="s">
        <v>10544</v>
      </c>
      <c r="G53" s="546" t="s">
        <v>952</v>
      </c>
      <c r="H53" s="549" t="s">
        <v>788</v>
      </c>
      <c r="I53" s="549" t="s">
        <v>964</v>
      </c>
      <c r="J53" s="550" t="s">
        <v>1048</v>
      </c>
      <c r="K53" s="549"/>
      <c r="L53" s="549" t="s">
        <v>790</v>
      </c>
      <c r="M53" s="549" t="s">
        <v>12</v>
      </c>
      <c r="N53" s="546" t="s">
        <v>11</v>
      </c>
      <c r="O53" s="547" t="s">
        <v>9046</v>
      </c>
      <c r="P53" s="549"/>
      <c r="Q53" s="549"/>
      <c r="R53" s="549"/>
      <c r="S53" s="549"/>
      <c r="T53" s="549"/>
      <c r="U53" s="549"/>
      <c r="V53" s="549"/>
      <c r="W53" s="549"/>
      <c r="X53" s="549"/>
      <c r="Y53" s="549"/>
      <c r="Z53" s="549"/>
      <c r="AA53" s="549"/>
      <c r="AB53" s="549"/>
    </row>
    <row r="54" spans="1:28" ht="48" x14ac:dyDescent="0.2">
      <c r="A54" s="544">
        <v>166</v>
      </c>
      <c r="B54" s="544" t="s">
        <v>8765</v>
      </c>
      <c r="C54" s="544">
        <f t="shared" si="1"/>
        <v>53</v>
      </c>
      <c r="D54" s="548"/>
      <c r="E54" s="544" t="s">
        <v>1043</v>
      </c>
      <c r="F54" s="544" t="s">
        <v>1392</v>
      </c>
      <c r="G54" s="546" t="s">
        <v>826</v>
      </c>
      <c r="H54" s="549" t="s">
        <v>788</v>
      </c>
      <c r="I54" s="549" t="s">
        <v>964</v>
      </c>
      <c r="J54" s="550" t="s">
        <v>9572</v>
      </c>
      <c r="K54" s="549"/>
      <c r="L54" s="549" t="s">
        <v>12</v>
      </c>
      <c r="M54" s="549" t="s">
        <v>12</v>
      </c>
      <c r="N54" s="549" t="s">
        <v>8951</v>
      </c>
      <c r="O54" s="550" t="s">
        <v>9599</v>
      </c>
      <c r="P54" s="549"/>
      <c r="Q54" s="549"/>
      <c r="R54" s="549"/>
      <c r="S54" s="549"/>
      <c r="T54" s="549"/>
      <c r="U54" s="549"/>
      <c r="V54" s="549"/>
      <c r="W54" s="549"/>
      <c r="X54" s="549"/>
      <c r="Y54" s="549"/>
      <c r="Z54" s="549"/>
      <c r="AA54" s="549"/>
      <c r="AB54" s="549"/>
    </row>
    <row r="55" spans="1:28" ht="48" x14ac:dyDescent="0.2">
      <c r="A55" s="544">
        <v>167</v>
      </c>
      <c r="B55" s="544" t="s">
        <v>8771</v>
      </c>
      <c r="C55" s="544">
        <f t="shared" si="1"/>
        <v>54</v>
      </c>
      <c r="D55" s="548"/>
      <c r="E55" s="544" t="s">
        <v>1043</v>
      </c>
      <c r="F55" s="544" t="s">
        <v>8651</v>
      </c>
      <c r="G55" s="546" t="s">
        <v>952</v>
      </c>
      <c r="H55" s="549" t="s">
        <v>788</v>
      </c>
      <c r="I55" s="549" t="s">
        <v>964</v>
      </c>
      <c r="J55" s="550" t="s">
        <v>51</v>
      </c>
      <c r="K55" s="549"/>
      <c r="L55" s="549" t="s">
        <v>12</v>
      </c>
      <c r="M55" s="549" t="s">
        <v>12</v>
      </c>
      <c r="N55" s="549" t="s">
        <v>8951</v>
      </c>
      <c r="O55" s="550" t="s">
        <v>850</v>
      </c>
      <c r="P55" s="549"/>
      <c r="Q55" s="549"/>
      <c r="R55" s="549"/>
      <c r="S55" s="549"/>
      <c r="T55" s="549"/>
      <c r="U55" s="549"/>
      <c r="V55" s="549"/>
      <c r="W55" s="549"/>
      <c r="X55" s="549"/>
      <c r="Y55" s="549"/>
      <c r="Z55" s="549"/>
      <c r="AA55" s="549"/>
      <c r="AB55" s="549"/>
    </row>
    <row r="56" spans="1:28" ht="36" x14ac:dyDescent="0.2">
      <c r="A56" s="544">
        <v>12</v>
      </c>
      <c r="B56" s="544" t="s">
        <v>8776</v>
      </c>
      <c r="C56" s="544">
        <f t="shared" si="1"/>
        <v>55</v>
      </c>
      <c r="D56" s="544"/>
      <c r="E56" s="546" t="s">
        <v>8644</v>
      </c>
      <c r="F56" s="546" t="s">
        <v>10546</v>
      </c>
      <c r="G56" s="546" t="s">
        <v>826</v>
      </c>
      <c r="H56" s="551" t="s">
        <v>793</v>
      </c>
      <c r="I56" s="551" t="s">
        <v>983</v>
      </c>
      <c r="J56" s="547" t="s">
        <v>9007</v>
      </c>
      <c r="K56" s="546" t="s">
        <v>837</v>
      </c>
      <c r="L56" s="546" t="s">
        <v>210</v>
      </c>
      <c r="M56" s="546" t="s">
        <v>12</v>
      </c>
      <c r="N56" s="546" t="s">
        <v>11</v>
      </c>
      <c r="O56" s="547" t="s">
        <v>9046</v>
      </c>
      <c r="P56" s="546"/>
      <c r="Q56" s="546" t="s">
        <v>838</v>
      </c>
      <c r="R56" s="546" t="s">
        <v>838</v>
      </c>
      <c r="S56" s="546"/>
      <c r="T56" s="546"/>
      <c r="U56" s="546"/>
      <c r="V56" s="546"/>
      <c r="W56" s="546"/>
      <c r="X56" s="546" t="s">
        <v>830</v>
      </c>
      <c r="Y56" s="546"/>
      <c r="Z56" s="546"/>
      <c r="AA56" s="546"/>
      <c r="AB56" s="546"/>
    </row>
    <row r="57" spans="1:28" ht="36" x14ac:dyDescent="0.2">
      <c r="A57" s="544">
        <v>12</v>
      </c>
      <c r="B57" s="544" t="s">
        <v>8788</v>
      </c>
      <c r="C57" s="544">
        <f t="shared" si="1"/>
        <v>56</v>
      </c>
      <c r="D57" s="544"/>
      <c r="E57" s="546" t="s">
        <v>8644</v>
      </c>
      <c r="F57" s="546" t="s">
        <v>10542</v>
      </c>
      <c r="G57" s="546" t="s">
        <v>826</v>
      </c>
      <c r="H57" s="551" t="s">
        <v>793</v>
      </c>
      <c r="I57" s="551" t="s">
        <v>983</v>
      </c>
      <c r="J57" s="547" t="s">
        <v>9006</v>
      </c>
      <c r="K57" s="546" t="s">
        <v>837</v>
      </c>
      <c r="L57" s="546" t="s">
        <v>210</v>
      </c>
      <c r="M57" s="546" t="s">
        <v>12</v>
      </c>
      <c r="N57" s="546" t="s">
        <v>11</v>
      </c>
      <c r="O57" s="547" t="s">
        <v>9046</v>
      </c>
      <c r="P57" s="546"/>
      <c r="Q57" s="546" t="s">
        <v>838</v>
      </c>
      <c r="R57" s="546" t="s">
        <v>838</v>
      </c>
      <c r="S57" s="546"/>
      <c r="T57" s="546"/>
      <c r="U57" s="546"/>
      <c r="V57" s="546"/>
      <c r="W57" s="546"/>
      <c r="X57" s="546" t="s">
        <v>830</v>
      </c>
      <c r="Y57" s="546"/>
      <c r="Z57" s="546"/>
      <c r="AA57" s="546"/>
      <c r="AB57" s="546"/>
    </row>
    <row r="58" spans="1:28" ht="36" x14ac:dyDescent="0.2">
      <c r="A58" s="544">
        <v>12</v>
      </c>
      <c r="B58" s="544" t="s">
        <v>8795</v>
      </c>
      <c r="C58" s="544">
        <f t="shared" si="1"/>
        <v>57</v>
      </c>
      <c r="D58" s="544"/>
      <c r="E58" s="546" t="s">
        <v>8644</v>
      </c>
      <c r="F58" s="546" t="s">
        <v>8651</v>
      </c>
      <c r="G58" s="546" t="s">
        <v>826</v>
      </c>
      <c r="H58" s="551" t="s">
        <v>793</v>
      </c>
      <c r="I58" s="551" t="s">
        <v>983</v>
      </c>
      <c r="J58" s="547" t="s">
        <v>9008</v>
      </c>
      <c r="K58" s="546" t="s">
        <v>837</v>
      </c>
      <c r="L58" s="546" t="s">
        <v>210</v>
      </c>
      <c r="M58" s="546" t="s">
        <v>12</v>
      </c>
      <c r="N58" s="546" t="s">
        <v>11</v>
      </c>
      <c r="O58" s="547" t="s">
        <v>9046</v>
      </c>
      <c r="P58" s="546"/>
      <c r="Q58" s="546" t="s">
        <v>838</v>
      </c>
      <c r="R58" s="546" t="s">
        <v>838</v>
      </c>
      <c r="S58" s="546"/>
      <c r="T58" s="546"/>
      <c r="U58" s="546"/>
      <c r="V58" s="546"/>
      <c r="W58" s="546"/>
      <c r="X58" s="546" t="s">
        <v>830</v>
      </c>
      <c r="Y58" s="546"/>
      <c r="Z58" s="546"/>
      <c r="AA58" s="546"/>
      <c r="AB58" s="546"/>
    </row>
    <row r="59" spans="1:28" ht="24" x14ac:dyDescent="0.2">
      <c r="A59" s="544">
        <v>185</v>
      </c>
      <c r="B59" s="544" t="s">
        <v>8803</v>
      </c>
      <c r="C59" s="544">
        <f t="shared" si="1"/>
        <v>58</v>
      </c>
      <c r="D59" s="548"/>
      <c r="E59" s="546" t="s">
        <v>8644</v>
      </c>
      <c r="F59" s="546" t="s">
        <v>8651</v>
      </c>
      <c r="G59" s="546" t="s">
        <v>8645</v>
      </c>
      <c r="H59" s="546" t="s">
        <v>788</v>
      </c>
      <c r="I59" s="551" t="s">
        <v>983</v>
      </c>
      <c r="J59" s="556" t="s">
        <v>9600</v>
      </c>
      <c r="K59" s="546" t="s">
        <v>788</v>
      </c>
      <c r="L59" s="546" t="s">
        <v>1251</v>
      </c>
      <c r="M59" s="546" t="s">
        <v>12</v>
      </c>
      <c r="N59" s="546" t="s">
        <v>11</v>
      </c>
      <c r="O59" s="547" t="s">
        <v>9046</v>
      </c>
      <c r="P59" s="546"/>
      <c r="Q59" s="546"/>
      <c r="R59" s="546"/>
      <c r="S59" s="546"/>
      <c r="T59" s="546"/>
      <c r="U59" s="546"/>
      <c r="V59" s="546"/>
      <c r="W59" s="546"/>
      <c r="X59" s="546" t="s">
        <v>830</v>
      </c>
      <c r="Y59" s="546"/>
      <c r="Z59" s="546"/>
      <c r="AA59" s="546"/>
      <c r="AB59" s="546"/>
    </row>
    <row r="60" spans="1:28" ht="24" x14ac:dyDescent="0.2">
      <c r="A60" s="544">
        <v>186</v>
      </c>
      <c r="B60" s="544" t="s">
        <v>8804</v>
      </c>
      <c r="C60" s="544">
        <f t="shared" si="1"/>
        <v>59</v>
      </c>
      <c r="D60" s="548"/>
      <c r="E60" s="546" t="s">
        <v>8644</v>
      </c>
      <c r="F60" s="546" t="s">
        <v>8651</v>
      </c>
      <c r="G60" s="546" t="s">
        <v>8645</v>
      </c>
      <c r="H60" s="546" t="s">
        <v>788</v>
      </c>
      <c r="I60" s="551" t="s">
        <v>983</v>
      </c>
      <c r="J60" s="556" t="s">
        <v>9603</v>
      </c>
      <c r="K60" s="546" t="s">
        <v>788</v>
      </c>
      <c r="L60" s="546" t="s">
        <v>1251</v>
      </c>
      <c r="M60" s="546" t="s">
        <v>12</v>
      </c>
      <c r="N60" s="546" t="s">
        <v>11</v>
      </c>
      <c r="O60" s="547" t="s">
        <v>9046</v>
      </c>
      <c r="P60" s="546"/>
      <c r="Q60" s="546"/>
      <c r="R60" s="546"/>
      <c r="S60" s="546"/>
      <c r="T60" s="546"/>
      <c r="U60" s="546"/>
      <c r="V60" s="546"/>
      <c r="W60" s="546"/>
      <c r="X60" s="546" t="s">
        <v>830</v>
      </c>
      <c r="Y60" s="546"/>
      <c r="Z60" s="546"/>
      <c r="AA60" s="546"/>
      <c r="AB60" s="546"/>
    </row>
    <row r="61" spans="1:28" ht="36" x14ac:dyDescent="0.2">
      <c r="A61" s="544">
        <v>187</v>
      </c>
      <c r="B61" s="544" t="s">
        <v>8805</v>
      </c>
      <c r="C61" s="544">
        <f t="shared" si="1"/>
        <v>60</v>
      </c>
      <c r="D61" s="548"/>
      <c r="E61" s="546" t="s">
        <v>8644</v>
      </c>
      <c r="F61" s="546" t="s">
        <v>8651</v>
      </c>
      <c r="G61" s="546" t="s">
        <v>8645</v>
      </c>
      <c r="H61" s="546" t="s">
        <v>788</v>
      </c>
      <c r="I61" s="551" t="s">
        <v>983</v>
      </c>
      <c r="J61" s="556" t="s">
        <v>9604</v>
      </c>
      <c r="K61" s="546" t="s">
        <v>788</v>
      </c>
      <c r="L61" s="546" t="s">
        <v>1251</v>
      </c>
      <c r="M61" s="546" t="s">
        <v>12</v>
      </c>
      <c r="N61" s="546" t="s">
        <v>11</v>
      </c>
      <c r="O61" s="547" t="s">
        <v>9046</v>
      </c>
      <c r="P61" s="546"/>
      <c r="Q61" s="546"/>
      <c r="R61" s="546"/>
      <c r="S61" s="546"/>
      <c r="T61" s="546"/>
      <c r="U61" s="546"/>
      <c r="V61" s="546"/>
      <c r="W61" s="546"/>
      <c r="X61" s="546" t="s">
        <v>830</v>
      </c>
      <c r="Y61" s="546"/>
      <c r="Z61" s="546"/>
      <c r="AA61" s="546"/>
      <c r="AB61" s="546"/>
    </row>
    <row r="62" spans="1:28" ht="60" x14ac:dyDescent="0.2">
      <c r="A62" s="544">
        <v>188</v>
      </c>
      <c r="B62" s="544" t="s">
        <v>8806</v>
      </c>
      <c r="C62" s="544">
        <f t="shared" si="1"/>
        <v>61</v>
      </c>
      <c r="D62" s="548"/>
      <c r="E62" s="546" t="s">
        <v>8648</v>
      </c>
      <c r="F62" s="546" t="s">
        <v>1392</v>
      </c>
      <c r="G62" s="546" t="s">
        <v>8645</v>
      </c>
      <c r="H62" s="546" t="s">
        <v>788</v>
      </c>
      <c r="I62" s="551" t="s">
        <v>983</v>
      </c>
      <c r="J62" s="556" t="s">
        <v>8647</v>
      </c>
      <c r="K62" s="546" t="s">
        <v>788</v>
      </c>
      <c r="L62" s="546" t="s">
        <v>8646</v>
      </c>
      <c r="M62" s="546" t="s">
        <v>12</v>
      </c>
      <c r="N62" s="546" t="s">
        <v>11</v>
      </c>
      <c r="O62" s="547" t="s">
        <v>9088</v>
      </c>
      <c r="P62" s="546"/>
      <c r="Q62" s="546"/>
      <c r="R62" s="546"/>
      <c r="S62" s="546"/>
      <c r="T62" s="546"/>
      <c r="U62" s="546"/>
      <c r="V62" s="546"/>
      <c r="W62" s="546"/>
      <c r="X62" s="546" t="s">
        <v>830</v>
      </c>
      <c r="Y62" s="546"/>
      <c r="Z62" s="546"/>
      <c r="AA62" s="546"/>
      <c r="AB62" s="546"/>
    </row>
    <row r="63" spans="1:28" ht="48" x14ac:dyDescent="0.2">
      <c r="A63" s="544">
        <v>189</v>
      </c>
      <c r="B63" s="544" t="s">
        <v>8809</v>
      </c>
      <c r="C63" s="544">
        <f t="shared" si="1"/>
        <v>62</v>
      </c>
      <c r="D63" s="548"/>
      <c r="E63" s="546" t="s">
        <v>8650</v>
      </c>
      <c r="F63" s="546" t="s">
        <v>8651</v>
      </c>
      <c r="G63" s="546" t="s">
        <v>8645</v>
      </c>
      <c r="H63" s="546" t="s">
        <v>788</v>
      </c>
      <c r="I63" s="551" t="s">
        <v>983</v>
      </c>
      <c r="J63" s="556" t="s">
        <v>8649</v>
      </c>
      <c r="K63" s="546" t="s">
        <v>788</v>
      </c>
      <c r="L63" s="546" t="s">
        <v>8646</v>
      </c>
      <c r="M63" s="546" t="s">
        <v>12</v>
      </c>
      <c r="N63" s="546" t="s">
        <v>11</v>
      </c>
      <c r="O63" s="547" t="s">
        <v>9089</v>
      </c>
      <c r="P63" s="546"/>
      <c r="Q63" s="546"/>
      <c r="R63" s="546"/>
      <c r="S63" s="546"/>
      <c r="T63" s="546"/>
      <c r="U63" s="546"/>
      <c r="V63" s="546"/>
      <c r="W63" s="546"/>
      <c r="X63" s="546" t="s">
        <v>830</v>
      </c>
      <c r="Y63" s="546"/>
      <c r="Z63" s="546"/>
      <c r="AA63" s="546"/>
      <c r="AB63" s="546"/>
    </row>
    <row r="64" spans="1:28" ht="60" x14ac:dyDescent="0.2">
      <c r="A64" s="544">
        <v>190</v>
      </c>
      <c r="B64" s="544" t="s">
        <v>8816</v>
      </c>
      <c r="C64" s="544">
        <f t="shared" si="1"/>
        <v>63</v>
      </c>
      <c r="D64" s="548"/>
      <c r="E64" s="546" t="s">
        <v>8650</v>
      </c>
      <c r="F64" s="546" t="s">
        <v>8651</v>
      </c>
      <c r="G64" s="546" t="s">
        <v>8645</v>
      </c>
      <c r="H64" s="546" t="s">
        <v>788</v>
      </c>
      <c r="I64" s="551" t="s">
        <v>983</v>
      </c>
      <c r="J64" s="556" t="s">
        <v>8649</v>
      </c>
      <c r="K64" s="546" t="s">
        <v>788</v>
      </c>
      <c r="L64" s="546" t="s">
        <v>8652</v>
      </c>
      <c r="M64" s="546" t="s">
        <v>12</v>
      </c>
      <c r="N64" s="546" t="s">
        <v>11</v>
      </c>
      <c r="O64" s="547" t="s">
        <v>9090</v>
      </c>
      <c r="P64" s="546"/>
      <c r="Q64" s="546"/>
      <c r="R64" s="546"/>
      <c r="S64" s="546"/>
      <c r="T64" s="546"/>
      <c r="U64" s="546"/>
      <c r="V64" s="546"/>
      <c r="W64" s="546"/>
      <c r="X64" s="546" t="s">
        <v>830</v>
      </c>
      <c r="Y64" s="546"/>
      <c r="Z64" s="546"/>
      <c r="AA64" s="546"/>
      <c r="AB64" s="546"/>
    </row>
    <row r="65" spans="1:28" x14ac:dyDescent="0.2">
      <c r="A65" s="544">
        <v>191</v>
      </c>
      <c r="B65" s="544" t="s">
        <v>8826</v>
      </c>
      <c r="C65" s="544">
        <f t="shared" si="1"/>
        <v>64</v>
      </c>
      <c r="D65" s="548"/>
      <c r="E65" s="546" t="s">
        <v>8650</v>
      </c>
      <c r="F65" s="546" t="s">
        <v>10544</v>
      </c>
      <c r="G65" s="546" t="s">
        <v>8645</v>
      </c>
      <c r="H65" s="546" t="s">
        <v>788</v>
      </c>
      <c r="I65" s="551" t="s">
        <v>983</v>
      </c>
      <c r="J65" s="556" t="s">
        <v>9167</v>
      </c>
      <c r="K65" s="546" t="s">
        <v>788</v>
      </c>
      <c r="L65" s="546" t="s">
        <v>9091</v>
      </c>
      <c r="M65" s="546" t="s">
        <v>12</v>
      </c>
      <c r="N65" s="546" t="s">
        <v>11</v>
      </c>
      <c r="O65" s="547" t="s">
        <v>9046</v>
      </c>
      <c r="P65" s="546"/>
      <c r="Q65" s="546"/>
      <c r="R65" s="546"/>
      <c r="S65" s="546"/>
      <c r="T65" s="546"/>
      <c r="U65" s="546"/>
      <c r="V65" s="546"/>
      <c r="W65" s="546"/>
      <c r="X65" s="546" t="s">
        <v>830</v>
      </c>
      <c r="Y65" s="546"/>
      <c r="Z65" s="546"/>
      <c r="AA65" s="546"/>
      <c r="AB65" s="546"/>
    </row>
    <row r="66" spans="1:28" ht="24" x14ac:dyDescent="0.2">
      <c r="A66" s="544">
        <v>192</v>
      </c>
      <c r="B66" s="544" t="s">
        <v>8830</v>
      </c>
      <c r="C66" s="544">
        <f t="shared" si="1"/>
        <v>65</v>
      </c>
      <c r="D66" s="548"/>
      <c r="E66" s="546" t="s">
        <v>8650</v>
      </c>
      <c r="F66" s="546" t="s">
        <v>8651</v>
      </c>
      <c r="G66" s="546" t="s">
        <v>8645</v>
      </c>
      <c r="H66" s="546" t="s">
        <v>788</v>
      </c>
      <c r="I66" s="551" t="s">
        <v>983</v>
      </c>
      <c r="J66" s="556" t="s">
        <v>9606</v>
      </c>
      <c r="K66" s="546" t="s">
        <v>788</v>
      </c>
      <c r="L66" s="556" t="s">
        <v>1237</v>
      </c>
      <c r="M66" s="546" t="s">
        <v>12</v>
      </c>
      <c r="N66" s="546" t="s">
        <v>8951</v>
      </c>
      <c r="O66" s="547"/>
      <c r="P66" s="546"/>
      <c r="Q66" s="546"/>
      <c r="R66" s="546"/>
      <c r="S66" s="546"/>
      <c r="T66" s="546"/>
      <c r="U66" s="546"/>
      <c r="V66" s="546"/>
      <c r="W66" s="546"/>
      <c r="X66" s="546" t="s">
        <v>830</v>
      </c>
      <c r="Y66" s="546"/>
      <c r="Z66" s="546"/>
      <c r="AA66" s="546"/>
      <c r="AB66" s="546"/>
    </row>
    <row r="67" spans="1:28" ht="36" x14ac:dyDescent="0.2">
      <c r="A67" s="544">
        <v>193</v>
      </c>
      <c r="B67" s="544" t="s">
        <v>8831</v>
      </c>
      <c r="C67" s="544">
        <f t="shared" si="1"/>
        <v>66</v>
      </c>
      <c r="D67" s="548"/>
      <c r="E67" s="546" t="s">
        <v>8650</v>
      </c>
      <c r="F67" s="546" t="s">
        <v>10542</v>
      </c>
      <c r="G67" s="546" t="s">
        <v>8645</v>
      </c>
      <c r="H67" s="546" t="s">
        <v>788</v>
      </c>
      <c r="I67" s="551" t="s">
        <v>983</v>
      </c>
      <c r="J67" s="556" t="s">
        <v>9607</v>
      </c>
      <c r="K67" s="546" t="s">
        <v>788</v>
      </c>
      <c r="L67" s="556" t="s">
        <v>1237</v>
      </c>
      <c r="M67" s="546" t="s">
        <v>12</v>
      </c>
      <c r="N67" s="546" t="s">
        <v>8951</v>
      </c>
      <c r="O67" s="547"/>
      <c r="P67" s="546"/>
      <c r="Q67" s="546"/>
      <c r="R67" s="546"/>
      <c r="S67" s="546"/>
      <c r="T67" s="546"/>
      <c r="U67" s="546"/>
      <c r="V67" s="546"/>
      <c r="W67" s="546"/>
      <c r="X67" s="546" t="s">
        <v>830</v>
      </c>
      <c r="Y67" s="546"/>
      <c r="Z67" s="546"/>
      <c r="AA67" s="546"/>
      <c r="AB67" s="546"/>
    </row>
    <row r="68" spans="1:28" ht="60" x14ac:dyDescent="0.2">
      <c r="A68" s="544">
        <v>194</v>
      </c>
      <c r="B68" s="544" t="s">
        <v>8833</v>
      </c>
      <c r="C68" s="544">
        <f t="shared" si="1"/>
        <v>67</v>
      </c>
      <c r="D68" s="548"/>
      <c r="E68" s="546" t="s">
        <v>8650</v>
      </c>
      <c r="F68" s="546" t="s">
        <v>10542</v>
      </c>
      <c r="G68" s="546" t="s">
        <v>8645</v>
      </c>
      <c r="H68" s="546" t="s">
        <v>788</v>
      </c>
      <c r="I68" s="551" t="s">
        <v>983</v>
      </c>
      <c r="J68" s="556" t="s">
        <v>9619</v>
      </c>
      <c r="K68" s="546" t="s">
        <v>788</v>
      </c>
      <c r="L68" s="556" t="s">
        <v>1238</v>
      </c>
      <c r="M68" s="546" t="s">
        <v>12</v>
      </c>
      <c r="N68" s="546" t="s">
        <v>11</v>
      </c>
      <c r="O68" s="547" t="s">
        <v>9621</v>
      </c>
      <c r="P68" s="546"/>
      <c r="Q68" s="546"/>
      <c r="R68" s="546"/>
      <c r="S68" s="546"/>
      <c r="T68" s="546"/>
      <c r="U68" s="546"/>
      <c r="V68" s="546"/>
      <c r="W68" s="546"/>
      <c r="X68" s="546" t="s">
        <v>830</v>
      </c>
      <c r="Y68" s="546"/>
      <c r="Z68" s="546"/>
      <c r="AA68" s="546"/>
      <c r="AB68" s="546"/>
    </row>
    <row r="69" spans="1:28" ht="48" x14ac:dyDescent="0.2">
      <c r="A69" s="544">
        <v>195</v>
      </c>
      <c r="B69" s="544" t="s">
        <v>8838</v>
      </c>
      <c r="C69" s="544">
        <f t="shared" ref="C69:C100" si="2">VALUE(MID(B69,2,3))</f>
        <v>68</v>
      </c>
      <c r="D69" s="548"/>
      <c r="E69" s="546" t="s">
        <v>8650</v>
      </c>
      <c r="F69" s="546" t="s">
        <v>10542</v>
      </c>
      <c r="G69" s="546" t="s">
        <v>8645</v>
      </c>
      <c r="H69" s="546" t="s">
        <v>788</v>
      </c>
      <c r="I69" s="551" t="s">
        <v>983</v>
      </c>
      <c r="J69" s="556" t="s">
        <v>9618</v>
      </c>
      <c r="K69" s="546" t="s">
        <v>788</v>
      </c>
      <c r="L69" s="556" t="s">
        <v>1238</v>
      </c>
      <c r="M69" s="546" t="s">
        <v>12</v>
      </c>
      <c r="N69" s="546" t="s">
        <v>11</v>
      </c>
      <c r="O69" s="547" t="s">
        <v>9622</v>
      </c>
      <c r="P69" s="546"/>
      <c r="Q69" s="546"/>
      <c r="R69" s="546"/>
      <c r="S69" s="546"/>
      <c r="T69" s="546"/>
      <c r="U69" s="546"/>
      <c r="V69" s="546"/>
      <c r="W69" s="546"/>
      <c r="X69" s="546" t="s">
        <v>830</v>
      </c>
      <c r="Y69" s="546"/>
      <c r="Z69" s="546"/>
      <c r="AA69" s="546"/>
      <c r="AB69" s="546"/>
    </row>
    <row r="70" spans="1:28" ht="48" x14ac:dyDescent="0.2">
      <c r="A70" s="544">
        <v>196</v>
      </c>
      <c r="B70" s="544" t="s">
        <v>8839</v>
      </c>
      <c r="C70" s="544">
        <f t="shared" si="2"/>
        <v>69</v>
      </c>
      <c r="D70" s="548"/>
      <c r="E70" s="546" t="s">
        <v>8650</v>
      </c>
      <c r="F70" s="546" t="s">
        <v>10544</v>
      </c>
      <c r="G70" s="546" t="s">
        <v>8645</v>
      </c>
      <c r="H70" s="546" t="s">
        <v>788</v>
      </c>
      <c r="I70" s="551" t="s">
        <v>983</v>
      </c>
      <c r="J70" s="556" t="s">
        <v>9620</v>
      </c>
      <c r="K70" s="546" t="s">
        <v>788</v>
      </c>
      <c r="L70" s="556" t="s">
        <v>1239</v>
      </c>
      <c r="M70" s="546" t="s">
        <v>12</v>
      </c>
      <c r="N70" s="546" t="s">
        <v>11</v>
      </c>
      <c r="O70" s="547" t="s">
        <v>9623</v>
      </c>
      <c r="P70" s="546"/>
      <c r="Q70" s="546"/>
      <c r="R70" s="546"/>
      <c r="S70" s="546"/>
      <c r="T70" s="546"/>
      <c r="U70" s="546"/>
      <c r="V70" s="546"/>
      <c r="W70" s="546"/>
      <c r="X70" s="546" t="s">
        <v>830</v>
      </c>
      <c r="Y70" s="546"/>
      <c r="Z70" s="546"/>
      <c r="AA70" s="546"/>
      <c r="AB70" s="546"/>
    </row>
    <row r="71" spans="1:28" ht="24" x14ac:dyDescent="0.2">
      <c r="A71" s="544">
        <v>197</v>
      </c>
      <c r="B71" s="544" t="s">
        <v>8841</v>
      </c>
      <c r="C71" s="544">
        <f t="shared" si="2"/>
        <v>70</v>
      </c>
      <c r="D71" s="548"/>
      <c r="E71" s="546" t="s">
        <v>8650</v>
      </c>
      <c r="F71" s="546" t="s">
        <v>10542</v>
      </c>
      <c r="G71" s="546" t="s">
        <v>8645</v>
      </c>
      <c r="H71" s="546" t="s">
        <v>788</v>
      </c>
      <c r="I71" s="551" t="s">
        <v>983</v>
      </c>
      <c r="J71" s="556" t="s">
        <v>9624</v>
      </c>
      <c r="K71" s="546" t="s">
        <v>788</v>
      </c>
      <c r="L71" s="556" t="s">
        <v>1238</v>
      </c>
      <c r="M71" s="546" t="s">
        <v>12</v>
      </c>
      <c r="N71" s="546" t="s">
        <v>11</v>
      </c>
      <c r="O71" s="547" t="s">
        <v>9625</v>
      </c>
      <c r="P71" s="546"/>
      <c r="Q71" s="546"/>
      <c r="R71" s="546"/>
      <c r="S71" s="546"/>
      <c r="T71" s="546"/>
      <c r="U71" s="546"/>
      <c r="V71" s="546"/>
      <c r="W71" s="546"/>
      <c r="X71" s="546" t="s">
        <v>830</v>
      </c>
      <c r="Y71" s="546"/>
      <c r="Z71" s="546"/>
      <c r="AA71" s="546"/>
      <c r="AB71" s="546"/>
    </row>
    <row r="72" spans="1:28" x14ac:dyDescent="0.2">
      <c r="A72" s="544">
        <v>198</v>
      </c>
      <c r="B72" s="544" t="s">
        <v>8843</v>
      </c>
      <c r="C72" s="544">
        <f t="shared" si="2"/>
        <v>71</v>
      </c>
      <c r="D72" s="548"/>
      <c r="E72" s="546" t="s">
        <v>8648</v>
      </c>
      <c r="F72" s="546" t="s">
        <v>10547</v>
      </c>
      <c r="G72" s="546" t="s">
        <v>8645</v>
      </c>
      <c r="H72" s="546" t="s">
        <v>788</v>
      </c>
      <c r="I72" s="551" t="s">
        <v>983</v>
      </c>
      <c r="J72" s="556" t="s">
        <v>1233</v>
      </c>
      <c r="K72" s="546" t="s">
        <v>788</v>
      </c>
      <c r="L72" s="556" t="s">
        <v>1240</v>
      </c>
      <c r="M72" s="546" t="s">
        <v>12</v>
      </c>
      <c r="N72" s="546" t="s">
        <v>8951</v>
      </c>
      <c r="O72" s="547" t="s">
        <v>8956</v>
      </c>
      <c r="P72" s="546"/>
      <c r="Q72" s="546"/>
      <c r="R72" s="546"/>
      <c r="S72" s="546"/>
      <c r="T72" s="546"/>
      <c r="U72" s="546"/>
      <c r="V72" s="546"/>
      <c r="W72" s="546"/>
      <c r="X72" s="546" t="s">
        <v>830</v>
      </c>
      <c r="Y72" s="546"/>
      <c r="Z72" s="546"/>
      <c r="AA72" s="546"/>
      <c r="AB72" s="546"/>
    </row>
    <row r="73" spans="1:28" ht="36" x14ac:dyDescent="0.2">
      <c r="A73" s="544">
        <v>199</v>
      </c>
      <c r="B73" s="544" t="s">
        <v>8847</v>
      </c>
      <c r="C73" s="544">
        <f t="shared" si="2"/>
        <v>72</v>
      </c>
      <c r="D73" s="548"/>
      <c r="E73" s="546" t="s">
        <v>8648</v>
      </c>
      <c r="F73" s="546" t="s">
        <v>10548</v>
      </c>
      <c r="G73" s="546" t="s">
        <v>8645</v>
      </c>
      <c r="H73" s="546" t="s">
        <v>788</v>
      </c>
      <c r="I73" s="551" t="s">
        <v>983</v>
      </c>
      <c r="J73" s="556" t="s">
        <v>9627</v>
      </c>
      <c r="K73" s="546" t="s">
        <v>788</v>
      </c>
      <c r="L73" s="556" t="s">
        <v>1238</v>
      </c>
      <c r="M73" s="546" t="s">
        <v>12</v>
      </c>
      <c r="N73" s="546" t="s">
        <v>11</v>
      </c>
      <c r="O73" s="547" t="s">
        <v>9626</v>
      </c>
      <c r="P73" s="546"/>
      <c r="Q73" s="546"/>
      <c r="R73" s="546"/>
      <c r="S73" s="546"/>
      <c r="T73" s="546"/>
      <c r="U73" s="546"/>
      <c r="V73" s="546"/>
      <c r="W73" s="546"/>
      <c r="X73" s="546" t="s">
        <v>830</v>
      </c>
      <c r="Y73" s="546"/>
      <c r="Z73" s="546"/>
      <c r="AA73" s="546"/>
      <c r="AB73" s="546"/>
    </row>
    <row r="74" spans="1:28" ht="72" x14ac:dyDescent="0.2">
      <c r="A74" s="544">
        <v>200</v>
      </c>
      <c r="B74" s="544" t="s">
        <v>8849</v>
      </c>
      <c r="C74" s="544">
        <f t="shared" si="2"/>
        <v>73</v>
      </c>
      <c r="D74" s="548"/>
      <c r="E74" s="546" t="s">
        <v>8650</v>
      </c>
      <c r="F74" s="546" t="s">
        <v>8651</v>
      </c>
      <c r="G74" s="546" t="s">
        <v>8645</v>
      </c>
      <c r="H74" s="546" t="s">
        <v>788</v>
      </c>
      <c r="I74" s="551" t="s">
        <v>8654</v>
      </c>
      <c r="J74" s="557" t="s">
        <v>1352</v>
      </c>
      <c r="K74" s="546" t="s">
        <v>788</v>
      </c>
      <c r="L74" s="558" t="s">
        <v>8655</v>
      </c>
      <c r="M74" s="546" t="s">
        <v>12</v>
      </c>
      <c r="N74" s="555" t="s">
        <v>11</v>
      </c>
      <c r="O74" s="556" t="s">
        <v>9630</v>
      </c>
      <c r="P74" s="555"/>
      <c r="Q74" s="555"/>
      <c r="R74" s="555"/>
      <c r="S74" s="555"/>
      <c r="T74" s="555"/>
      <c r="U74" s="555"/>
      <c r="V74" s="555"/>
      <c r="W74" s="555"/>
      <c r="X74" s="546" t="s">
        <v>830</v>
      </c>
      <c r="Y74" s="555"/>
      <c r="Z74" s="555"/>
      <c r="AA74" s="555"/>
      <c r="AB74" s="555"/>
    </row>
    <row r="75" spans="1:28" ht="60" x14ac:dyDescent="0.2">
      <c r="A75" s="544">
        <v>201</v>
      </c>
      <c r="B75" s="544" t="s">
        <v>8850</v>
      </c>
      <c r="C75" s="544">
        <f t="shared" si="2"/>
        <v>74</v>
      </c>
      <c r="D75" s="548"/>
      <c r="E75" s="546" t="s">
        <v>8650</v>
      </c>
      <c r="F75" s="546" t="s">
        <v>8651</v>
      </c>
      <c r="G75" s="546" t="s">
        <v>8645</v>
      </c>
      <c r="H75" s="546" t="s">
        <v>788</v>
      </c>
      <c r="I75" s="551" t="s">
        <v>8654</v>
      </c>
      <c r="J75" s="557" t="s">
        <v>1353</v>
      </c>
      <c r="K75" s="546" t="s">
        <v>788</v>
      </c>
      <c r="L75" s="558" t="s">
        <v>8655</v>
      </c>
      <c r="M75" s="546" t="s">
        <v>12</v>
      </c>
      <c r="N75" s="555" t="s">
        <v>11</v>
      </c>
      <c r="O75" s="556" t="s">
        <v>9630</v>
      </c>
      <c r="P75" s="555"/>
      <c r="Q75" s="555"/>
      <c r="R75" s="555"/>
      <c r="S75" s="555"/>
      <c r="T75" s="555"/>
      <c r="U75" s="555"/>
      <c r="V75" s="555"/>
      <c r="W75" s="555"/>
      <c r="X75" s="546" t="s">
        <v>830</v>
      </c>
      <c r="Y75" s="555"/>
      <c r="Z75" s="555"/>
      <c r="AA75" s="555"/>
      <c r="AB75" s="555"/>
    </row>
    <row r="76" spans="1:28" ht="48" x14ac:dyDescent="0.2">
      <c r="A76" s="544">
        <v>202</v>
      </c>
      <c r="B76" s="544" t="s">
        <v>8851</v>
      </c>
      <c r="C76" s="544">
        <f t="shared" si="2"/>
        <v>75</v>
      </c>
      <c r="D76" s="548"/>
      <c r="E76" s="546" t="s">
        <v>8650</v>
      </c>
      <c r="F76" s="546" t="s">
        <v>8651</v>
      </c>
      <c r="G76" s="546" t="s">
        <v>8645</v>
      </c>
      <c r="H76" s="546" t="s">
        <v>788</v>
      </c>
      <c r="I76" s="551" t="s">
        <v>8654</v>
      </c>
      <c r="J76" s="557" t="s">
        <v>1354</v>
      </c>
      <c r="K76" s="546" t="s">
        <v>788</v>
      </c>
      <c r="L76" s="558" t="s">
        <v>8655</v>
      </c>
      <c r="M76" s="546" t="s">
        <v>12</v>
      </c>
      <c r="N76" s="555" t="s">
        <v>11</v>
      </c>
      <c r="O76" s="556" t="s">
        <v>9630</v>
      </c>
      <c r="P76" s="555"/>
      <c r="Q76" s="555"/>
      <c r="R76" s="555"/>
      <c r="S76" s="555"/>
      <c r="T76" s="555"/>
      <c r="U76" s="555"/>
      <c r="V76" s="555"/>
      <c r="W76" s="555"/>
      <c r="X76" s="546" t="s">
        <v>830</v>
      </c>
      <c r="Y76" s="555"/>
      <c r="Z76" s="555"/>
      <c r="AA76" s="555"/>
      <c r="AB76" s="555"/>
    </row>
    <row r="77" spans="1:28" ht="48" x14ac:dyDescent="0.2">
      <c r="A77" s="544">
        <v>203</v>
      </c>
      <c r="B77" s="544" t="s">
        <v>8852</v>
      </c>
      <c r="C77" s="544">
        <f t="shared" si="2"/>
        <v>76</v>
      </c>
      <c r="D77" s="548"/>
      <c r="E77" s="546" t="s">
        <v>8650</v>
      </c>
      <c r="F77" s="546" t="s">
        <v>10542</v>
      </c>
      <c r="G77" s="546" t="s">
        <v>8645</v>
      </c>
      <c r="H77" s="546" t="s">
        <v>788</v>
      </c>
      <c r="I77" s="551" t="s">
        <v>8654</v>
      </c>
      <c r="J77" s="557" t="s">
        <v>1355</v>
      </c>
      <c r="K77" s="546" t="s">
        <v>788</v>
      </c>
      <c r="L77" s="558" t="s">
        <v>8655</v>
      </c>
      <c r="M77" s="546" t="s">
        <v>12</v>
      </c>
      <c r="N77" s="555" t="s">
        <v>11</v>
      </c>
      <c r="O77" s="556" t="s">
        <v>9631</v>
      </c>
      <c r="P77" s="555"/>
      <c r="Q77" s="555"/>
      <c r="R77" s="555"/>
      <c r="S77" s="555"/>
      <c r="T77" s="555"/>
      <c r="U77" s="555"/>
      <c r="V77" s="555"/>
      <c r="W77" s="555"/>
      <c r="X77" s="546" t="s">
        <v>830</v>
      </c>
      <c r="Y77" s="555"/>
      <c r="Z77" s="555"/>
      <c r="AA77" s="555"/>
      <c r="AB77" s="555"/>
    </row>
    <row r="78" spans="1:28" ht="36" x14ac:dyDescent="0.2">
      <c r="A78" s="544">
        <v>204</v>
      </c>
      <c r="B78" s="544" t="s">
        <v>8854</v>
      </c>
      <c r="C78" s="544">
        <f t="shared" si="2"/>
        <v>77</v>
      </c>
      <c r="D78" s="548"/>
      <c r="E78" s="546" t="s">
        <v>8648</v>
      </c>
      <c r="F78" s="546" t="s">
        <v>1392</v>
      </c>
      <c r="G78" s="546" t="s">
        <v>8645</v>
      </c>
      <c r="H78" s="546" t="s">
        <v>788</v>
      </c>
      <c r="I78" s="551" t="s">
        <v>788</v>
      </c>
      <c r="J78" s="559" t="s">
        <v>9633</v>
      </c>
      <c r="K78" s="546" t="s">
        <v>788</v>
      </c>
      <c r="L78" s="558" t="s">
        <v>8656</v>
      </c>
      <c r="M78" s="546" t="s">
        <v>12</v>
      </c>
      <c r="N78" s="555" t="s">
        <v>11</v>
      </c>
      <c r="O78" s="556" t="s">
        <v>9092</v>
      </c>
      <c r="P78" s="555"/>
      <c r="Q78" s="555"/>
      <c r="R78" s="555"/>
      <c r="S78" s="555"/>
      <c r="T78" s="555"/>
      <c r="U78" s="555"/>
      <c r="V78" s="555"/>
      <c r="W78" s="555"/>
      <c r="X78" s="546" t="s">
        <v>830</v>
      </c>
      <c r="Y78" s="555"/>
      <c r="Z78" s="555"/>
      <c r="AA78" s="555"/>
      <c r="AB78" s="555"/>
    </row>
    <row r="79" spans="1:28" ht="48" x14ac:dyDescent="0.2">
      <c r="A79" s="544">
        <v>205</v>
      </c>
      <c r="B79" s="544" t="s">
        <v>8866</v>
      </c>
      <c r="C79" s="544">
        <f t="shared" si="2"/>
        <v>78</v>
      </c>
      <c r="D79" s="548"/>
      <c r="E79" s="546" t="s">
        <v>8648</v>
      </c>
      <c r="F79" s="546" t="s">
        <v>10542</v>
      </c>
      <c r="G79" s="546" t="s">
        <v>8645</v>
      </c>
      <c r="H79" s="546" t="s">
        <v>788</v>
      </c>
      <c r="I79" s="551" t="s">
        <v>788</v>
      </c>
      <c r="J79" s="559" t="s">
        <v>9634</v>
      </c>
      <c r="K79" s="546" t="s">
        <v>788</v>
      </c>
      <c r="L79" s="558" t="s">
        <v>8656</v>
      </c>
      <c r="M79" s="546" t="s">
        <v>12</v>
      </c>
      <c r="N79" s="555" t="s">
        <v>11</v>
      </c>
      <c r="O79" s="556" t="s">
        <v>9092</v>
      </c>
      <c r="P79" s="555"/>
      <c r="Q79" s="555"/>
      <c r="R79" s="555"/>
      <c r="S79" s="555"/>
      <c r="T79" s="555"/>
      <c r="U79" s="555"/>
      <c r="V79" s="555"/>
      <c r="W79" s="555"/>
      <c r="X79" s="546" t="s">
        <v>830</v>
      </c>
      <c r="Y79" s="555"/>
      <c r="Z79" s="555"/>
      <c r="AA79" s="555"/>
      <c r="AB79" s="555"/>
    </row>
    <row r="80" spans="1:28" ht="36" x14ac:dyDescent="0.2">
      <c r="A80" s="544">
        <v>206</v>
      </c>
      <c r="B80" s="544" t="s">
        <v>8873</v>
      </c>
      <c r="C80" s="544">
        <f t="shared" si="2"/>
        <v>79</v>
      </c>
      <c r="D80" s="548"/>
      <c r="E80" s="546" t="s">
        <v>8648</v>
      </c>
      <c r="F80" s="546" t="s">
        <v>10542</v>
      </c>
      <c r="G80" s="546" t="s">
        <v>8645</v>
      </c>
      <c r="H80" s="546" t="s">
        <v>788</v>
      </c>
      <c r="I80" s="551" t="s">
        <v>788</v>
      </c>
      <c r="J80" s="560" t="s">
        <v>9635</v>
      </c>
      <c r="K80" s="546" t="s">
        <v>788</v>
      </c>
      <c r="L80" s="558" t="s">
        <v>787</v>
      </c>
      <c r="M80" s="546" t="s">
        <v>12</v>
      </c>
      <c r="N80" s="555" t="s">
        <v>8568</v>
      </c>
      <c r="O80" s="556" t="s">
        <v>9093</v>
      </c>
      <c r="P80" s="555"/>
      <c r="Q80" s="555"/>
      <c r="R80" s="555"/>
      <c r="S80" s="555"/>
      <c r="T80" s="555"/>
      <c r="U80" s="555"/>
      <c r="V80" s="555"/>
      <c r="W80" s="555"/>
      <c r="X80" s="546" t="s">
        <v>830</v>
      </c>
      <c r="Y80" s="555"/>
      <c r="Z80" s="555"/>
      <c r="AA80" s="555"/>
      <c r="AB80" s="555"/>
    </row>
    <row r="81" spans="1:28" ht="24" x14ac:dyDescent="0.2">
      <c r="A81" s="548">
        <v>207</v>
      </c>
      <c r="B81" s="548" t="s">
        <v>8876</v>
      </c>
      <c r="C81" s="544">
        <f t="shared" si="2"/>
        <v>80</v>
      </c>
      <c r="D81" s="561"/>
      <c r="E81" s="546" t="s">
        <v>8650</v>
      </c>
      <c r="F81" s="546" t="s">
        <v>1392</v>
      </c>
      <c r="G81" s="546" t="s">
        <v>8645</v>
      </c>
      <c r="H81" s="546" t="s">
        <v>788</v>
      </c>
      <c r="I81" s="551" t="s">
        <v>788</v>
      </c>
      <c r="J81" s="556" t="s">
        <v>1175</v>
      </c>
      <c r="K81" s="555"/>
      <c r="L81" s="556" t="s">
        <v>1209</v>
      </c>
      <c r="M81" s="546" t="s">
        <v>12</v>
      </c>
      <c r="N81" s="555" t="s">
        <v>8951</v>
      </c>
      <c r="O81" s="556" t="s">
        <v>8950</v>
      </c>
      <c r="P81" s="555"/>
      <c r="Q81" s="555"/>
      <c r="R81" s="555"/>
      <c r="S81" s="555"/>
      <c r="T81" s="555"/>
      <c r="U81" s="555"/>
      <c r="V81" s="555"/>
      <c r="W81" s="555"/>
      <c r="X81" s="555"/>
      <c r="Y81" s="555"/>
      <c r="Z81" s="555"/>
      <c r="AA81" s="555"/>
      <c r="AB81" s="555"/>
    </row>
    <row r="82" spans="1:28" ht="24" x14ac:dyDescent="0.2">
      <c r="A82" s="548">
        <v>208</v>
      </c>
      <c r="B82" s="548" t="s">
        <v>8879</v>
      </c>
      <c r="C82" s="544">
        <f t="shared" si="2"/>
        <v>81</v>
      </c>
      <c r="D82" s="561"/>
      <c r="E82" s="546" t="s">
        <v>8650</v>
      </c>
      <c r="F82" s="546" t="s">
        <v>10542</v>
      </c>
      <c r="G82" s="546" t="s">
        <v>8645</v>
      </c>
      <c r="H82" s="546" t="s">
        <v>788</v>
      </c>
      <c r="I82" s="551" t="s">
        <v>8657</v>
      </c>
      <c r="J82" s="556" t="s">
        <v>1180</v>
      </c>
      <c r="K82" s="555"/>
      <c r="L82" s="556" t="s">
        <v>1208</v>
      </c>
      <c r="M82" s="546" t="s">
        <v>12</v>
      </c>
      <c r="N82" s="555" t="s">
        <v>8951</v>
      </c>
      <c r="O82" s="556" t="s">
        <v>8567</v>
      </c>
      <c r="P82" s="555"/>
      <c r="Q82" s="555"/>
      <c r="R82" s="555"/>
      <c r="S82" s="555"/>
      <c r="T82" s="555"/>
      <c r="U82" s="555"/>
      <c r="V82" s="555"/>
      <c r="W82" s="555"/>
      <c r="X82" s="555"/>
      <c r="Y82" s="555"/>
      <c r="Z82" s="555"/>
      <c r="AA82" s="555"/>
      <c r="AB82" s="555"/>
    </row>
    <row r="83" spans="1:28" ht="84" x14ac:dyDescent="0.2">
      <c r="A83" s="544">
        <v>173</v>
      </c>
      <c r="B83" s="544" t="s">
        <v>8881</v>
      </c>
      <c r="C83" s="544">
        <f t="shared" si="2"/>
        <v>82</v>
      </c>
      <c r="D83" s="548"/>
      <c r="E83" s="546" t="s">
        <v>1043</v>
      </c>
      <c r="F83" s="546" t="s">
        <v>10542</v>
      </c>
      <c r="G83" s="549" t="s">
        <v>952</v>
      </c>
      <c r="H83" s="549" t="s">
        <v>788</v>
      </c>
      <c r="I83" s="549" t="s">
        <v>964</v>
      </c>
      <c r="J83" s="550" t="s">
        <v>9638</v>
      </c>
      <c r="K83" s="549"/>
      <c r="L83" s="549" t="s">
        <v>790</v>
      </c>
      <c r="M83" s="546" t="s">
        <v>12</v>
      </c>
      <c r="N83" s="555" t="s">
        <v>8951</v>
      </c>
      <c r="O83" s="550" t="s">
        <v>9640</v>
      </c>
      <c r="P83" s="549"/>
      <c r="Q83" s="549"/>
      <c r="R83" s="549"/>
      <c r="S83" s="549"/>
      <c r="T83" s="549"/>
      <c r="U83" s="549"/>
      <c r="V83" s="549"/>
      <c r="W83" s="549"/>
      <c r="X83" s="549"/>
      <c r="Y83" s="549"/>
      <c r="Z83" s="549"/>
      <c r="AA83" s="549"/>
      <c r="AB83" s="549"/>
    </row>
    <row r="84" spans="1:28" ht="48" x14ac:dyDescent="0.2">
      <c r="A84" s="548">
        <v>210</v>
      </c>
      <c r="B84" s="548" t="s">
        <v>8882</v>
      </c>
      <c r="C84" s="544">
        <f t="shared" si="2"/>
        <v>83</v>
      </c>
      <c r="D84" s="561"/>
      <c r="E84" s="546" t="s">
        <v>8650</v>
      </c>
      <c r="F84" s="546" t="s">
        <v>10542</v>
      </c>
      <c r="G84" s="546" t="s">
        <v>8645</v>
      </c>
      <c r="H84" s="546" t="s">
        <v>788</v>
      </c>
      <c r="I84" s="551" t="s">
        <v>8657</v>
      </c>
      <c r="J84" s="556" t="s">
        <v>9642</v>
      </c>
      <c r="K84" s="555"/>
      <c r="L84" s="556" t="s">
        <v>1208</v>
      </c>
      <c r="M84" s="546" t="s">
        <v>12</v>
      </c>
      <c r="N84" s="555" t="s">
        <v>9137</v>
      </c>
      <c r="O84" s="556" t="s">
        <v>9138</v>
      </c>
      <c r="P84" s="555"/>
      <c r="Q84" s="555"/>
      <c r="R84" s="555"/>
      <c r="S84" s="555"/>
      <c r="T84" s="555"/>
      <c r="U84" s="555"/>
      <c r="V84" s="555"/>
      <c r="W84" s="555"/>
      <c r="X84" s="555"/>
      <c r="Y84" s="555"/>
      <c r="Z84" s="555"/>
      <c r="AA84" s="555"/>
      <c r="AB84" s="555"/>
    </row>
    <row r="85" spans="1:28" ht="84" x14ac:dyDescent="0.2">
      <c r="A85" s="544">
        <v>171</v>
      </c>
      <c r="B85" s="544" t="s">
        <v>8884</v>
      </c>
      <c r="C85" s="544">
        <f t="shared" si="2"/>
        <v>84</v>
      </c>
      <c r="D85" s="548"/>
      <c r="E85" s="546" t="s">
        <v>1043</v>
      </c>
      <c r="F85" s="546" t="s">
        <v>10542</v>
      </c>
      <c r="G85" s="549" t="s">
        <v>952</v>
      </c>
      <c r="H85" s="549" t="s">
        <v>788</v>
      </c>
      <c r="I85" s="549" t="s">
        <v>964</v>
      </c>
      <c r="J85" s="550" t="s">
        <v>9645</v>
      </c>
      <c r="K85" s="549"/>
      <c r="L85" s="549" t="s">
        <v>790</v>
      </c>
      <c r="M85" s="546" t="s">
        <v>12</v>
      </c>
      <c r="N85" s="555" t="s">
        <v>11</v>
      </c>
      <c r="O85" s="550" t="s">
        <v>9646</v>
      </c>
      <c r="P85" s="549"/>
      <c r="Q85" s="549"/>
      <c r="R85" s="549"/>
      <c r="S85" s="549"/>
      <c r="T85" s="549"/>
      <c r="U85" s="549"/>
      <c r="V85" s="549"/>
      <c r="W85" s="549"/>
      <c r="X85" s="549"/>
      <c r="Y85" s="549"/>
      <c r="Z85" s="549"/>
      <c r="AA85" s="549"/>
      <c r="AB85" s="549"/>
    </row>
    <row r="86" spans="1:28" ht="36" x14ac:dyDescent="0.2">
      <c r="A86" s="548">
        <v>212</v>
      </c>
      <c r="B86" s="548" t="s">
        <v>8885</v>
      </c>
      <c r="C86" s="544">
        <f t="shared" si="2"/>
        <v>85</v>
      </c>
      <c r="D86" s="561"/>
      <c r="E86" s="546" t="s">
        <v>8650</v>
      </c>
      <c r="F86" s="546" t="s">
        <v>8651</v>
      </c>
      <c r="G86" s="546" t="s">
        <v>8645</v>
      </c>
      <c r="H86" s="546" t="s">
        <v>788</v>
      </c>
      <c r="I86" s="551" t="s">
        <v>8657</v>
      </c>
      <c r="J86" s="556" t="s">
        <v>1187</v>
      </c>
      <c r="K86" s="555"/>
      <c r="L86" s="556" t="s">
        <v>1209</v>
      </c>
      <c r="M86" s="546" t="s">
        <v>12</v>
      </c>
      <c r="N86" s="555" t="s">
        <v>8951</v>
      </c>
      <c r="O86" s="556" t="s">
        <v>9649</v>
      </c>
      <c r="P86" s="555"/>
      <c r="Q86" s="555"/>
      <c r="R86" s="555"/>
      <c r="S86" s="555"/>
      <c r="T86" s="555"/>
      <c r="U86" s="555"/>
      <c r="V86" s="555"/>
      <c r="W86" s="555"/>
      <c r="X86" s="555"/>
      <c r="Y86" s="555"/>
      <c r="Z86" s="555"/>
      <c r="AA86" s="555"/>
      <c r="AB86" s="555"/>
    </row>
    <row r="87" spans="1:28" ht="36" x14ac:dyDescent="0.2">
      <c r="A87" s="548">
        <v>213</v>
      </c>
      <c r="B87" s="548" t="s">
        <v>8886</v>
      </c>
      <c r="C87" s="544">
        <f t="shared" si="2"/>
        <v>86</v>
      </c>
      <c r="D87" s="561"/>
      <c r="E87" s="546" t="s">
        <v>8650</v>
      </c>
      <c r="F87" s="546" t="s">
        <v>10542</v>
      </c>
      <c r="G87" s="546" t="s">
        <v>8645</v>
      </c>
      <c r="H87" s="546" t="s">
        <v>788</v>
      </c>
      <c r="I87" s="551" t="s">
        <v>8657</v>
      </c>
      <c r="J87" s="556" t="s">
        <v>1189</v>
      </c>
      <c r="K87" s="555"/>
      <c r="L87" s="556" t="s">
        <v>1210</v>
      </c>
      <c r="M87" s="546" t="s">
        <v>12</v>
      </c>
      <c r="N87" s="555" t="s">
        <v>8951</v>
      </c>
      <c r="O87" s="556" t="s">
        <v>9651</v>
      </c>
      <c r="P87" s="555"/>
      <c r="Q87" s="555"/>
      <c r="R87" s="555"/>
      <c r="S87" s="555"/>
      <c r="T87" s="555"/>
      <c r="U87" s="555"/>
      <c r="V87" s="555"/>
      <c r="W87" s="555"/>
      <c r="X87" s="555"/>
      <c r="Y87" s="555"/>
      <c r="Z87" s="555"/>
      <c r="AA87" s="555"/>
      <c r="AB87" s="555"/>
    </row>
    <row r="88" spans="1:28" ht="48" x14ac:dyDescent="0.2">
      <c r="A88" s="548">
        <v>214</v>
      </c>
      <c r="B88" s="548" t="s">
        <v>8887</v>
      </c>
      <c r="C88" s="544">
        <f t="shared" si="2"/>
        <v>87</v>
      </c>
      <c r="D88" s="561"/>
      <c r="E88" s="546" t="s">
        <v>8650</v>
      </c>
      <c r="F88" s="546" t="s">
        <v>10544</v>
      </c>
      <c r="G88" s="546" t="s">
        <v>8645</v>
      </c>
      <c r="H88" s="546" t="s">
        <v>788</v>
      </c>
      <c r="I88" s="551" t="s">
        <v>8657</v>
      </c>
      <c r="J88" s="556" t="s">
        <v>1191</v>
      </c>
      <c r="K88" s="555"/>
      <c r="L88" s="556" t="s">
        <v>1209</v>
      </c>
      <c r="M88" s="546" t="s">
        <v>12</v>
      </c>
      <c r="N88" s="555" t="s">
        <v>8951</v>
      </c>
      <c r="O88" s="556" t="s">
        <v>9653</v>
      </c>
      <c r="P88" s="555"/>
      <c r="Q88" s="555"/>
      <c r="R88" s="555"/>
      <c r="S88" s="555"/>
      <c r="T88" s="555"/>
      <c r="U88" s="555"/>
      <c r="V88" s="555"/>
      <c r="W88" s="555"/>
      <c r="X88" s="555"/>
      <c r="Y88" s="555"/>
      <c r="Z88" s="555"/>
      <c r="AA88" s="555"/>
      <c r="AB88" s="555"/>
    </row>
    <row r="89" spans="1:28" ht="48" x14ac:dyDescent="0.2">
      <c r="A89" s="548">
        <v>215</v>
      </c>
      <c r="B89" s="548" t="s">
        <v>8888</v>
      </c>
      <c r="C89" s="544">
        <f t="shared" si="2"/>
        <v>88</v>
      </c>
      <c r="D89" s="561"/>
      <c r="E89" s="546" t="s">
        <v>8650</v>
      </c>
      <c r="F89" s="546" t="s">
        <v>10542</v>
      </c>
      <c r="G89" s="546" t="s">
        <v>8645</v>
      </c>
      <c r="H89" s="546" t="s">
        <v>788</v>
      </c>
      <c r="I89" s="551" t="s">
        <v>8657</v>
      </c>
      <c r="J89" s="556" t="s">
        <v>1193</v>
      </c>
      <c r="K89" s="555"/>
      <c r="L89" s="556" t="s">
        <v>1209</v>
      </c>
      <c r="M89" s="546" t="s">
        <v>12</v>
      </c>
      <c r="N89" s="555" t="s">
        <v>8951</v>
      </c>
      <c r="O89" s="556" t="s">
        <v>9655</v>
      </c>
      <c r="P89" s="555"/>
      <c r="Q89" s="555"/>
      <c r="R89" s="555"/>
      <c r="S89" s="555"/>
      <c r="T89" s="555"/>
      <c r="U89" s="555"/>
      <c r="V89" s="555"/>
      <c r="W89" s="555"/>
      <c r="X89" s="555"/>
      <c r="Y89" s="555"/>
      <c r="Z89" s="555"/>
      <c r="AA89" s="555"/>
      <c r="AB89" s="555"/>
    </row>
    <row r="90" spans="1:28" ht="72" x14ac:dyDescent="0.2">
      <c r="A90" s="548">
        <v>216</v>
      </c>
      <c r="B90" s="548" t="s">
        <v>8889</v>
      </c>
      <c r="C90" s="544">
        <f t="shared" si="2"/>
        <v>89</v>
      </c>
      <c r="D90" s="561"/>
      <c r="E90" s="546" t="s">
        <v>8650</v>
      </c>
      <c r="F90" s="546" t="s">
        <v>10544</v>
      </c>
      <c r="G90" s="546" t="s">
        <v>8645</v>
      </c>
      <c r="H90" s="546" t="s">
        <v>788</v>
      </c>
      <c r="I90" s="551" t="s">
        <v>8657</v>
      </c>
      <c r="J90" s="556" t="s">
        <v>9656</v>
      </c>
      <c r="K90" s="555"/>
      <c r="L90" s="556" t="s">
        <v>1210</v>
      </c>
      <c r="M90" s="546" t="s">
        <v>12</v>
      </c>
      <c r="N90" s="555" t="s">
        <v>11</v>
      </c>
      <c r="O90" s="556" t="s">
        <v>9094</v>
      </c>
      <c r="P90" s="555"/>
      <c r="Q90" s="555"/>
      <c r="R90" s="555"/>
      <c r="S90" s="555"/>
      <c r="T90" s="555"/>
      <c r="U90" s="555"/>
      <c r="V90" s="555"/>
      <c r="W90" s="555"/>
      <c r="X90" s="555"/>
      <c r="Y90" s="555"/>
      <c r="Z90" s="555"/>
      <c r="AA90" s="555"/>
      <c r="AB90" s="555"/>
    </row>
    <row r="91" spans="1:28" ht="60" x14ac:dyDescent="0.2">
      <c r="A91" s="548">
        <v>217</v>
      </c>
      <c r="B91" s="548" t="s">
        <v>8890</v>
      </c>
      <c r="C91" s="544">
        <f t="shared" si="2"/>
        <v>90</v>
      </c>
      <c r="D91" s="561"/>
      <c r="E91" s="546" t="s">
        <v>8650</v>
      </c>
      <c r="F91" s="546" t="s">
        <v>10544</v>
      </c>
      <c r="G91" s="546" t="s">
        <v>8645</v>
      </c>
      <c r="H91" s="546" t="s">
        <v>788</v>
      </c>
      <c r="I91" s="551" t="s">
        <v>8657</v>
      </c>
      <c r="J91" s="556" t="s">
        <v>9658</v>
      </c>
      <c r="K91" s="555"/>
      <c r="L91" s="556" t="s">
        <v>1210</v>
      </c>
      <c r="M91" s="546" t="s">
        <v>12</v>
      </c>
      <c r="N91" s="555" t="s">
        <v>9095</v>
      </c>
      <c r="O91" s="556" t="s">
        <v>9096</v>
      </c>
      <c r="P91" s="555"/>
      <c r="Q91" s="555"/>
      <c r="R91" s="555"/>
      <c r="S91" s="555"/>
      <c r="T91" s="555"/>
      <c r="U91" s="555"/>
      <c r="V91" s="555"/>
      <c r="W91" s="555"/>
      <c r="X91" s="555"/>
      <c r="Y91" s="555"/>
      <c r="Z91" s="555"/>
      <c r="AA91" s="555"/>
      <c r="AB91" s="555"/>
    </row>
    <row r="92" spans="1:28" ht="72" x14ac:dyDescent="0.2">
      <c r="A92" s="548">
        <v>218</v>
      </c>
      <c r="B92" s="548" t="s">
        <v>8891</v>
      </c>
      <c r="C92" s="544">
        <f t="shared" si="2"/>
        <v>91</v>
      </c>
      <c r="D92" s="561"/>
      <c r="E92" s="546" t="s">
        <v>8650</v>
      </c>
      <c r="F92" s="546" t="s">
        <v>8651</v>
      </c>
      <c r="G92" s="546" t="s">
        <v>8645</v>
      </c>
      <c r="H92" s="546" t="s">
        <v>788</v>
      </c>
      <c r="I92" s="551" t="s">
        <v>8657</v>
      </c>
      <c r="J92" s="556" t="s">
        <v>9659</v>
      </c>
      <c r="K92" s="555"/>
      <c r="L92" s="556" t="s">
        <v>1210</v>
      </c>
      <c r="M92" s="546" t="s">
        <v>12</v>
      </c>
      <c r="N92" s="555" t="s">
        <v>11</v>
      </c>
      <c r="O92" s="556" t="s">
        <v>9660</v>
      </c>
      <c r="P92" s="555"/>
      <c r="Q92" s="555"/>
      <c r="R92" s="555"/>
      <c r="S92" s="555"/>
      <c r="T92" s="555"/>
      <c r="U92" s="555"/>
      <c r="V92" s="555"/>
      <c r="W92" s="555"/>
      <c r="X92" s="555"/>
      <c r="Y92" s="555"/>
      <c r="Z92" s="555"/>
      <c r="AA92" s="555"/>
      <c r="AB92" s="555"/>
    </row>
    <row r="93" spans="1:28" ht="36" x14ac:dyDescent="0.2">
      <c r="A93" s="548">
        <v>219</v>
      </c>
      <c r="B93" s="548" t="s">
        <v>8892</v>
      </c>
      <c r="C93" s="544">
        <f t="shared" si="2"/>
        <v>92</v>
      </c>
      <c r="D93" s="561"/>
      <c r="E93" s="546" t="s">
        <v>8650</v>
      </c>
      <c r="F93" s="546" t="s">
        <v>10544</v>
      </c>
      <c r="G93" s="546" t="s">
        <v>8645</v>
      </c>
      <c r="H93" s="546" t="s">
        <v>788</v>
      </c>
      <c r="I93" s="551" t="s">
        <v>8657</v>
      </c>
      <c r="J93" s="556" t="s">
        <v>9661</v>
      </c>
      <c r="K93" s="555"/>
      <c r="L93" s="556" t="s">
        <v>1209</v>
      </c>
      <c r="M93" s="555" t="s">
        <v>12</v>
      </c>
      <c r="N93" s="555" t="s">
        <v>8951</v>
      </c>
      <c r="O93" s="556" t="s">
        <v>8953</v>
      </c>
      <c r="P93" s="555"/>
      <c r="Q93" s="555"/>
      <c r="R93" s="555"/>
      <c r="S93" s="555"/>
      <c r="T93" s="555"/>
      <c r="U93" s="555"/>
      <c r="V93" s="555"/>
      <c r="W93" s="555"/>
      <c r="X93" s="555"/>
      <c r="Y93" s="555"/>
      <c r="Z93" s="555"/>
      <c r="AA93" s="555"/>
      <c r="AB93" s="555"/>
    </row>
    <row r="94" spans="1:28" ht="36" x14ac:dyDescent="0.2">
      <c r="A94" s="548">
        <v>220</v>
      </c>
      <c r="B94" s="548" t="s">
        <v>8893</v>
      </c>
      <c r="C94" s="544">
        <f t="shared" si="2"/>
        <v>93</v>
      </c>
      <c r="D94" s="561"/>
      <c r="E94" s="546" t="s">
        <v>8650</v>
      </c>
      <c r="F94" s="546" t="s">
        <v>10542</v>
      </c>
      <c r="G94" s="546" t="s">
        <v>8645</v>
      </c>
      <c r="H94" s="546" t="s">
        <v>788</v>
      </c>
      <c r="I94" s="551" t="s">
        <v>8657</v>
      </c>
      <c r="J94" s="556" t="s">
        <v>9662</v>
      </c>
      <c r="K94" s="555"/>
      <c r="L94" s="556" t="s">
        <v>1210</v>
      </c>
      <c r="M94" s="555" t="s">
        <v>12</v>
      </c>
      <c r="N94" s="555" t="s">
        <v>8568</v>
      </c>
      <c r="O94" s="556" t="s">
        <v>8571</v>
      </c>
      <c r="P94" s="555"/>
      <c r="Q94" s="555"/>
      <c r="R94" s="555"/>
      <c r="S94" s="555"/>
      <c r="T94" s="555"/>
      <c r="U94" s="555"/>
      <c r="V94" s="555"/>
      <c r="W94" s="555"/>
      <c r="X94" s="555"/>
      <c r="Y94" s="555"/>
      <c r="Z94" s="555"/>
      <c r="AA94" s="555"/>
      <c r="AB94" s="555"/>
    </row>
    <row r="95" spans="1:28" ht="60" x14ac:dyDescent="0.2">
      <c r="A95" s="548">
        <v>221</v>
      </c>
      <c r="B95" s="548" t="s">
        <v>8894</v>
      </c>
      <c r="C95" s="544">
        <f t="shared" si="2"/>
        <v>94</v>
      </c>
      <c r="D95" s="561"/>
      <c r="E95" s="546" t="s">
        <v>8650</v>
      </c>
      <c r="F95" s="546" t="s">
        <v>10542</v>
      </c>
      <c r="G95" s="546" t="s">
        <v>8645</v>
      </c>
      <c r="H95" s="546" t="s">
        <v>788</v>
      </c>
      <c r="I95" s="551" t="s">
        <v>8657</v>
      </c>
      <c r="J95" s="556" t="s">
        <v>9663</v>
      </c>
      <c r="K95" s="555"/>
      <c r="L95" s="556" t="s">
        <v>1209</v>
      </c>
      <c r="M95" s="555" t="s">
        <v>12</v>
      </c>
      <c r="N95" s="555" t="s">
        <v>8951</v>
      </c>
      <c r="O95" s="556" t="s">
        <v>10561</v>
      </c>
      <c r="P95" s="555"/>
      <c r="Q95" s="555"/>
      <c r="R95" s="555"/>
      <c r="S95" s="555"/>
      <c r="T95" s="555"/>
      <c r="U95" s="555"/>
      <c r="V95" s="555"/>
      <c r="W95" s="555"/>
      <c r="X95" s="555"/>
      <c r="Y95" s="555"/>
      <c r="Z95" s="555"/>
      <c r="AA95" s="555"/>
      <c r="AB95" s="555"/>
    </row>
    <row r="96" spans="1:28" ht="24" x14ac:dyDescent="0.2">
      <c r="A96" s="544">
        <v>8</v>
      </c>
      <c r="B96" s="544" t="s">
        <v>8896</v>
      </c>
      <c r="C96" s="544">
        <f t="shared" si="2"/>
        <v>95</v>
      </c>
      <c r="D96" s="545" t="s">
        <v>981</v>
      </c>
      <c r="E96" s="546" t="s">
        <v>8644</v>
      </c>
      <c r="F96" s="546" t="s">
        <v>10544</v>
      </c>
      <c r="G96" s="551" t="s">
        <v>826</v>
      </c>
      <c r="H96" s="551" t="s">
        <v>793</v>
      </c>
      <c r="I96" s="551" t="s">
        <v>983</v>
      </c>
      <c r="J96" s="63" t="s">
        <v>831</v>
      </c>
      <c r="K96" s="551" t="s">
        <v>828</v>
      </c>
      <c r="L96" s="547" t="s">
        <v>787</v>
      </c>
      <c r="M96" s="551" t="s">
        <v>12</v>
      </c>
      <c r="N96" s="551" t="s">
        <v>11</v>
      </c>
      <c r="O96" s="63" t="s">
        <v>9097</v>
      </c>
      <c r="P96" s="551"/>
      <c r="Q96" s="63" t="s">
        <v>832</v>
      </c>
      <c r="R96" s="63" t="s">
        <v>832</v>
      </c>
      <c r="S96" s="551"/>
      <c r="T96" s="551"/>
      <c r="U96" s="551"/>
      <c r="V96" s="551"/>
      <c r="W96" s="551"/>
      <c r="X96" s="546" t="s">
        <v>830</v>
      </c>
      <c r="Y96" s="551"/>
      <c r="Z96" s="551"/>
      <c r="AA96" s="551"/>
      <c r="AB96" s="551"/>
    </row>
    <row r="97" spans="1:28" ht="24" x14ac:dyDescent="0.2">
      <c r="A97" s="544">
        <v>9</v>
      </c>
      <c r="B97" s="544" t="s">
        <v>8899</v>
      </c>
      <c r="C97" s="544">
        <f t="shared" si="2"/>
        <v>96</v>
      </c>
      <c r="D97" s="545" t="s">
        <v>982</v>
      </c>
      <c r="E97" s="546" t="s">
        <v>8644</v>
      </c>
      <c r="F97" s="546" t="s">
        <v>1392</v>
      </c>
      <c r="G97" s="551" t="s">
        <v>826</v>
      </c>
      <c r="H97" s="551" t="s">
        <v>793</v>
      </c>
      <c r="I97" s="551" t="s">
        <v>983</v>
      </c>
      <c r="J97" s="63" t="s">
        <v>835</v>
      </c>
      <c r="K97" s="551" t="s">
        <v>828</v>
      </c>
      <c r="L97" s="551" t="s">
        <v>834</v>
      </c>
      <c r="M97" s="551" t="s">
        <v>12</v>
      </c>
      <c r="N97" s="551" t="s">
        <v>11</v>
      </c>
      <c r="O97" s="63" t="s">
        <v>9098</v>
      </c>
      <c r="P97" s="551"/>
      <c r="Q97" s="63" t="s">
        <v>832</v>
      </c>
      <c r="R97" s="63" t="s">
        <v>832</v>
      </c>
      <c r="S97" s="551"/>
      <c r="T97" s="551"/>
      <c r="U97" s="551"/>
      <c r="V97" s="551"/>
      <c r="W97" s="551"/>
      <c r="X97" s="546" t="s">
        <v>830</v>
      </c>
      <c r="Y97" s="551"/>
      <c r="Z97" s="551"/>
      <c r="AA97" s="551"/>
      <c r="AB97" s="551"/>
    </row>
    <row r="98" spans="1:28" ht="24" x14ac:dyDescent="0.2">
      <c r="A98" s="544">
        <v>10</v>
      </c>
      <c r="B98" s="544" t="s">
        <v>8901</v>
      </c>
      <c r="C98" s="544">
        <f t="shared" si="2"/>
        <v>97</v>
      </c>
      <c r="D98" s="544" t="s">
        <v>984</v>
      </c>
      <c r="E98" s="546" t="s">
        <v>8644</v>
      </c>
      <c r="F98" s="546" t="s">
        <v>10542</v>
      </c>
      <c r="G98" s="546" t="s">
        <v>826</v>
      </c>
      <c r="H98" s="551" t="s">
        <v>793</v>
      </c>
      <c r="I98" s="551" t="s">
        <v>983</v>
      </c>
      <c r="J98" s="547" t="s">
        <v>836</v>
      </c>
      <c r="K98" s="546" t="s">
        <v>837</v>
      </c>
      <c r="L98" s="546" t="s">
        <v>787</v>
      </c>
      <c r="M98" s="546" t="s">
        <v>12</v>
      </c>
      <c r="N98" s="551" t="s">
        <v>11</v>
      </c>
      <c r="O98" s="63" t="s">
        <v>9097</v>
      </c>
      <c r="P98" s="546"/>
      <c r="Q98" s="546" t="s">
        <v>838</v>
      </c>
      <c r="R98" s="546" t="s">
        <v>838</v>
      </c>
      <c r="S98" s="546"/>
      <c r="T98" s="546"/>
      <c r="U98" s="546"/>
      <c r="V98" s="546"/>
      <c r="W98" s="546"/>
      <c r="X98" s="546" t="s">
        <v>830</v>
      </c>
      <c r="Y98" s="546"/>
      <c r="Z98" s="546"/>
      <c r="AA98" s="546"/>
      <c r="AB98" s="546"/>
    </row>
    <row r="99" spans="1:28" ht="24" x14ac:dyDescent="0.2">
      <c r="A99" s="544">
        <v>11</v>
      </c>
      <c r="B99" s="544" t="s">
        <v>8903</v>
      </c>
      <c r="C99" s="544">
        <f t="shared" si="2"/>
        <v>98</v>
      </c>
      <c r="D99" s="544" t="s">
        <v>988</v>
      </c>
      <c r="E99" s="546" t="s">
        <v>942</v>
      </c>
      <c r="F99" s="546" t="s">
        <v>10542</v>
      </c>
      <c r="G99" s="546" t="s">
        <v>826</v>
      </c>
      <c r="H99" s="551" t="s">
        <v>793</v>
      </c>
      <c r="I99" s="551" t="s">
        <v>983</v>
      </c>
      <c r="J99" s="547" t="s">
        <v>839</v>
      </c>
      <c r="K99" s="546" t="s">
        <v>837</v>
      </c>
      <c r="L99" s="546" t="s">
        <v>989</v>
      </c>
      <c r="M99" s="546" t="s">
        <v>12</v>
      </c>
      <c r="N99" s="551" t="s">
        <v>11</v>
      </c>
      <c r="O99" s="63" t="s">
        <v>9099</v>
      </c>
      <c r="P99" s="546"/>
      <c r="Q99" s="546" t="s">
        <v>838</v>
      </c>
      <c r="R99" s="546" t="s">
        <v>838</v>
      </c>
      <c r="S99" s="546"/>
      <c r="T99" s="546"/>
      <c r="U99" s="546"/>
      <c r="V99" s="546"/>
      <c r="W99" s="546"/>
      <c r="X99" s="546" t="s">
        <v>830</v>
      </c>
      <c r="Y99" s="546"/>
      <c r="Z99" s="546"/>
      <c r="AA99" s="546"/>
      <c r="AB99" s="546"/>
    </row>
    <row r="100" spans="1:28" x14ac:dyDescent="0.2">
      <c r="A100" s="544">
        <v>12</v>
      </c>
      <c r="B100" s="544" t="s">
        <v>8905</v>
      </c>
      <c r="C100" s="544">
        <f t="shared" si="2"/>
        <v>99</v>
      </c>
      <c r="D100" s="544" t="s">
        <v>990</v>
      </c>
      <c r="E100" s="546" t="s">
        <v>8644</v>
      </c>
      <c r="F100" s="546" t="s">
        <v>8651</v>
      </c>
      <c r="G100" s="546" t="s">
        <v>826</v>
      </c>
      <c r="H100" s="551" t="s">
        <v>793</v>
      </c>
      <c r="I100" s="551" t="s">
        <v>983</v>
      </c>
      <c r="J100" s="547" t="s">
        <v>840</v>
      </c>
      <c r="K100" s="546" t="s">
        <v>837</v>
      </c>
      <c r="L100" s="546" t="s">
        <v>841</v>
      </c>
      <c r="M100" s="546" t="s">
        <v>12</v>
      </c>
      <c r="N100" s="546" t="s">
        <v>8951</v>
      </c>
      <c r="O100" s="547" t="s">
        <v>1072</v>
      </c>
      <c r="P100" s="546"/>
      <c r="Q100" s="546" t="s">
        <v>838</v>
      </c>
      <c r="R100" s="546" t="s">
        <v>838</v>
      </c>
      <c r="S100" s="546"/>
      <c r="T100" s="546"/>
      <c r="U100" s="546"/>
      <c r="V100" s="546"/>
      <c r="W100" s="546"/>
      <c r="X100" s="546" t="s">
        <v>830</v>
      </c>
      <c r="Y100" s="546"/>
      <c r="Z100" s="546"/>
      <c r="AA100" s="546"/>
      <c r="AB100" s="546"/>
    </row>
    <row r="101" spans="1:28" x14ac:dyDescent="0.2">
      <c r="A101" s="544">
        <v>12</v>
      </c>
      <c r="B101" s="544" t="s">
        <v>8907</v>
      </c>
      <c r="C101" s="544">
        <f t="shared" ref="C101:C134" si="3">VALUE(MID(B101,2,3))</f>
        <v>100</v>
      </c>
      <c r="D101" s="544"/>
      <c r="E101" s="546" t="s">
        <v>8644</v>
      </c>
      <c r="F101" s="546" t="s">
        <v>10546</v>
      </c>
      <c r="G101" s="546" t="s">
        <v>826</v>
      </c>
      <c r="H101" s="551" t="s">
        <v>793</v>
      </c>
      <c r="I101" s="551" t="s">
        <v>983</v>
      </c>
      <c r="J101" s="547" t="s">
        <v>1053</v>
      </c>
      <c r="K101" s="546" t="s">
        <v>837</v>
      </c>
      <c r="L101" s="546" t="s">
        <v>1054</v>
      </c>
      <c r="M101" s="546" t="s">
        <v>12</v>
      </c>
      <c r="N101" s="546" t="s">
        <v>822</v>
      </c>
      <c r="O101" s="547"/>
      <c r="P101" s="546"/>
      <c r="Q101" s="546" t="s">
        <v>838</v>
      </c>
      <c r="R101" s="546" t="s">
        <v>838</v>
      </c>
      <c r="S101" s="546"/>
      <c r="T101" s="546"/>
      <c r="U101" s="546"/>
      <c r="V101" s="546"/>
      <c r="W101" s="546"/>
      <c r="X101" s="546" t="s">
        <v>830</v>
      </c>
      <c r="Y101" s="546"/>
      <c r="Z101" s="546"/>
      <c r="AA101" s="546"/>
      <c r="AB101" s="546"/>
    </row>
    <row r="102" spans="1:28" x14ac:dyDescent="0.2">
      <c r="A102" s="544">
        <v>12</v>
      </c>
      <c r="B102" s="544" t="s">
        <v>8908</v>
      </c>
      <c r="C102" s="544">
        <f t="shared" si="3"/>
        <v>101</v>
      </c>
      <c r="D102" s="544"/>
      <c r="E102" s="546" t="s">
        <v>8644</v>
      </c>
      <c r="F102" s="546" t="s">
        <v>10546</v>
      </c>
      <c r="G102" s="546" t="s">
        <v>826</v>
      </c>
      <c r="H102" s="551" t="s">
        <v>793</v>
      </c>
      <c r="I102" s="551" t="s">
        <v>983</v>
      </c>
      <c r="J102" s="547" t="s">
        <v>1055</v>
      </c>
      <c r="K102" s="546" t="s">
        <v>837</v>
      </c>
      <c r="L102" s="546" t="s">
        <v>1056</v>
      </c>
      <c r="M102" s="546" t="s">
        <v>12</v>
      </c>
      <c r="N102" s="546" t="s">
        <v>9095</v>
      </c>
      <c r="O102" s="547" t="s">
        <v>9100</v>
      </c>
      <c r="P102" s="546"/>
      <c r="Q102" s="546" t="s">
        <v>838</v>
      </c>
      <c r="R102" s="546" t="s">
        <v>838</v>
      </c>
      <c r="S102" s="546"/>
      <c r="T102" s="546"/>
      <c r="U102" s="546"/>
      <c r="V102" s="546"/>
      <c r="W102" s="546"/>
      <c r="X102" s="546" t="s">
        <v>830</v>
      </c>
      <c r="Y102" s="546"/>
      <c r="Z102" s="546"/>
      <c r="AA102" s="546"/>
      <c r="AB102" s="546"/>
    </row>
    <row r="103" spans="1:28" ht="24" x14ac:dyDescent="0.2">
      <c r="A103" s="544">
        <v>13</v>
      </c>
      <c r="B103" s="544" t="s">
        <v>8910</v>
      </c>
      <c r="C103" s="544">
        <f t="shared" si="3"/>
        <v>102</v>
      </c>
      <c r="D103" s="544" t="s">
        <v>991</v>
      </c>
      <c r="E103" s="546" t="s">
        <v>8644</v>
      </c>
      <c r="F103" s="546" t="s">
        <v>10546</v>
      </c>
      <c r="G103" s="546" t="s">
        <v>826</v>
      </c>
      <c r="H103" s="551" t="s">
        <v>793</v>
      </c>
      <c r="I103" s="551" t="s">
        <v>983</v>
      </c>
      <c r="J103" s="547" t="s">
        <v>842</v>
      </c>
      <c r="K103" s="546" t="s">
        <v>837</v>
      </c>
      <c r="L103" s="546" t="s">
        <v>787</v>
      </c>
      <c r="M103" s="546" t="s">
        <v>12</v>
      </c>
      <c r="N103" s="551" t="s">
        <v>11</v>
      </c>
      <c r="O103" s="63" t="s">
        <v>9098</v>
      </c>
      <c r="P103" s="546"/>
      <c r="Q103" s="546"/>
      <c r="R103" s="546"/>
      <c r="S103" s="546"/>
      <c r="T103" s="546"/>
      <c r="U103" s="546"/>
      <c r="V103" s="546"/>
      <c r="W103" s="546"/>
      <c r="X103" s="546" t="s">
        <v>843</v>
      </c>
      <c r="Y103" s="546"/>
      <c r="Z103" s="546"/>
      <c r="AA103" s="546"/>
      <c r="AB103" s="546"/>
    </row>
    <row r="104" spans="1:28" x14ac:dyDescent="0.2">
      <c r="A104" s="544">
        <v>14</v>
      </c>
      <c r="B104" s="544" t="s">
        <v>8912</v>
      </c>
      <c r="C104" s="544">
        <f t="shared" si="3"/>
        <v>103</v>
      </c>
      <c r="D104" s="544" t="s">
        <v>992</v>
      </c>
      <c r="E104" s="546" t="s">
        <v>8644</v>
      </c>
      <c r="F104" s="546" t="s">
        <v>8651</v>
      </c>
      <c r="G104" s="546" t="s">
        <v>826</v>
      </c>
      <c r="H104" s="551" t="s">
        <v>793</v>
      </c>
      <c r="I104" s="551" t="s">
        <v>983</v>
      </c>
      <c r="J104" s="547" t="s">
        <v>844</v>
      </c>
      <c r="K104" s="546" t="s">
        <v>837</v>
      </c>
      <c r="L104" s="546" t="s">
        <v>787</v>
      </c>
      <c r="M104" s="546" t="s">
        <v>12</v>
      </c>
      <c r="N104" s="551" t="s">
        <v>11</v>
      </c>
      <c r="O104" s="63" t="s">
        <v>9098</v>
      </c>
      <c r="P104" s="546"/>
      <c r="Q104" s="546"/>
      <c r="R104" s="546"/>
      <c r="S104" s="546"/>
      <c r="T104" s="546"/>
      <c r="U104" s="546"/>
      <c r="V104" s="546"/>
      <c r="W104" s="546"/>
      <c r="X104" s="546" t="s">
        <v>843</v>
      </c>
      <c r="Y104" s="546"/>
      <c r="Z104" s="546"/>
      <c r="AA104" s="546"/>
      <c r="AB104" s="546"/>
    </row>
    <row r="105" spans="1:28" x14ac:dyDescent="0.2">
      <c r="A105" s="544">
        <v>15</v>
      </c>
      <c r="B105" s="544" t="s">
        <v>8914</v>
      </c>
      <c r="C105" s="544">
        <f t="shared" si="3"/>
        <v>104</v>
      </c>
      <c r="D105" s="544" t="s">
        <v>993</v>
      </c>
      <c r="E105" s="546" t="s">
        <v>8644</v>
      </c>
      <c r="F105" s="546" t="s">
        <v>10544</v>
      </c>
      <c r="G105" s="546" t="s">
        <v>826</v>
      </c>
      <c r="H105" s="551" t="s">
        <v>793</v>
      </c>
      <c r="I105" s="551" t="s">
        <v>983</v>
      </c>
      <c r="J105" s="547" t="s">
        <v>8582</v>
      </c>
      <c r="K105" s="546" t="s">
        <v>837</v>
      </c>
      <c r="L105" s="546" t="s">
        <v>845</v>
      </c>
      <c r="M105" s="546" t="s">
        <v>12</v>
      </c>
      <c r="N105" s="551" t="s">
        <v>11</v>
      </c>
      <c r="O105" s="63" t="s">
        <v>9098</v>
      </c>
      <c r="P105" s="546"/>
      <c r="Q105" s="546"/>
      <c r="R105" s="546"/>
      <c r="S105" s="546"/>
      <c r="T105" s="546"/>
      <c r="U105" s="546"/>
      <c r="V105" s="546"/>
      <c r="W105" s="546"/>
      <c r="X105" s="546" t="s">
        <v>843</v>
      </c>
      <c r="Y105" s="546"/>
      <c r="Z105" s="546"/>
      <c r="AA105" s="546"/>
      <c r="AB105" s="546"/>
    </row>
    <row r="106" spans="1:28" x14ac:dyDescent="0.2">
      <c r="A106" s="544">
        <v>16</v>
      </c>
      <c r="B106" s="544" t="s">
        <v>8916</v>
      </c>
      <c r="C106" s="544">
        <f t="shared" si="3"/>
        <v>105</v>
      </c>
      <c r="D106" s="544" t="s">
        <v>995</v>
      </c>
      <c r="E106" s="546" t="s">
        <v>8644</v>
      </c>
      <c r="F106" s="546" t="s">
        <v>10544</v>
      </c>
      <c r="G106" s="546" t="s">
        <v>826</v>
      </c>
      <c r="H106" s="551" t="s">
        <v>793</v>
      </c>
      <c r="I106" s="551" t="s">
        <v>983</v>
      </c>
      <c r="J106" s="547" t="s">
        <v>994</v>
      </c>
      <c r="K106" s="546" t="s">
        <v>837</v>
      </c>
      <c r="L106" s="546" t="s">
        <v>846</v>
      </c>
      <c r="M106" s="546" t="s">
        <v>12</v>
      </c>
      <c r="N106" s="551" t="s">
        <v>11</v>
      </c>
      <c r="O106" s="63" t="s">
        <v>9098</v>
      </c>
      <c r="P106" s="546"/>
      <c r="Q106" s="546"/>
      <c r="R106" s="546"/>
      <c r="S106" s="546"/>
      <c r="T106" s="546"/>
      <c r="U106" s="546"/>
      <c r="V106" s="546"/>
      <c r="W106" s="546"/>
      <c r="X106" s="546" t="s">
        <v>843</v>
      </c>
      <c r="Y106" s="546"/>
      <c r="Z106" s="546"/>
      <c r="AA106" s="546"/>
      <c r="AB106" s="546"/>
    </row>
    <row r="107" spans="1:28" ht="24" x14ac:dyDescent="0.2">
      <c r="A107" s="544">
        <v>17</v>
      </c>
      <c r="B107" s="544" t="s">
        <v>8918</v>
      </c>
      <c r="C107" s="544">
        <f t="shared" si="3"/>
        <v>106</v>
      </c>
      <c r="D107" s="544" t="s">
        <v>996</v>
      </c>
      <c r="E107" s="546" t="s">
        <v>8644</v>
      </c>
      <c r="F107" s="546" t="s">
        <v>10544</v>
      </c>
      <c r="G107" s="546" t="s">
        <v>826</v>
      </c>
      <c r="H107" s="551" t="s">
        <v>793</v>
      </c>
      <c r="I107" s="551" t="s">
        <v>983</v>
      </c>
      <c r="J107" s="547" t="s">
        <v>847</v>
      </c>
      <c r="K107" s="546" t="s">
        <v>837</v>
      </c>
      <c r="L107" s="546" t="s">
        <v>847</v>
      </c>
      <c r="M107" s="546" t="s">
        <v>12</v>
      </c>
      <c r="N107" s="551" t="s">
        <v>11</v>
      </c>
      <c r="O107" s="63" t="s">
        <v>9098</v>
      </c>
      <c r="P107" s="546"/>
      <c r="Q107" s="546"/>
      <c r="R107" s="546"/>
      <c r="S107" s="546"/>
      <c r="T107" s="546"/>
      <c r="U107" s="546"/>
      <c r="V107" s="546"/>
      <c r="W107" s="546"/>
      <c r="X107" s="546" t="s">
        <v>843</v>
      </c>
      <c r="Y107" s="546"/>
      <c r="Z107" s="546"/>
      <c r="AA107" s="546"/>
      <c r="AB107" s="546"/>
    </row>
    <row r="108" spans="1:28" ht="60" x14ac:dyDescent="0.2">
      <c r="A108" s="544">
        <v>18</v>
      </c>
      <c r="B108" s="544" t="s">
        <v>8920</v>
      </c>
      <c r="C108" s="544">
        <f t="shared" si="3"/>
        <v>107</v>
      </c>
      <c r="D108" s="544" t="s">
        <v>997</v>
      </c>
      <c r="E108" s="546" t="s">
        <v>8644</v>
      </c>
      <c r="F108" s="546" t="s">
        <v>10544</v>
      </c>
      <c r="G108" s="546" t="s">
        <v>826</v>
      </c>
      <c r="H108" s="551" t="s">
        <v>793</v>
      </c>
      <c r="I108" s="551" t="s">
        <v>983</v>
      </c>
      <c r="J108" s="547" t="s">
        <v>1073</v>
      </c>
      <c r="K108" s="546" t="s">
        <v>837</v>
      </c>
      <c r="L108" s="546" t="s">
        <v>792</v>
      </c>
      <c r="M108" s="546" t="s">
        <v>12</v>
      </c>
      <c r="N108" s="551" t="s">
        <v>11</v>
      </c>
      <c r="O108" s="63" t="s">
        <v>9098</v>
      </c>
      <c r="P108" s="546"/>
      <c r="Q108" s="546"/>
      <c r="R108" s="546"/>
      <c r="S108" s="546"/>
      <c r="T108" s="546"/>
      <c r="U108" s="546"/>
      <c r="V108" s="546"/>
      <c r="W108" s="546"/>
      <c r="X108" s="546" t="s">
        <v>843</v>
      </c>
      <c r="Y108" s="546"/>
      <c r="Z108" s="546"/>
      <c r="AA108" s="546"/>
      <c r="AB108" s="546"/>
    </row>
    <row r="109" spans="1:28" ht="72" x14ac:dyDescent="0.2">
      <c r="A109" s="544">
        <v>162</v>
      </c>
      <c r="B109" s="544" t="s">
        <v>8921</v>
      </c>
      <c r="C109" s="544">
        <f t="shared" si="3"/>
        <v>108</v>
      </c>
      <c r="D109" s="548"/>
      <c r="E109" s="546" t="s">
        <v>1043</v>
      </c>
      <c r="F109" s="546" t="s">
        <v>10544</v>
      </c>
      <c r="G109" s="546" t="s">
        <v>826</v>
      </c>
      <c r="H109" s="549" t="s">
        <v>1044</v>
      </c>
      <c r="I109" s="549" t="s">
        <v>1045</v>
      </c>
      <c r="J109" s="550" t="s">
        <v>1046</v>
      </c>
      <c r="K109" s="549"/>
      <c r="L109" s="549" t="s">
        <v>787</v>
      </c>
      <c r="M109" s="549" t="s">
        <v>12</v>
      </c>
      <c r="N109" s="551" t="s">
        <v>11</v>
      </c>
      <c r="O109" s="63" t="s">
        <v>9665</v>
      </c>
      <c r="P109" s="549"/>
      <c r="Q109" s="549"/>
      <c r="R109" s="549"/>
      <c r="S109" s="549"/>
      <c r="T109" s="549"/>
      <c r="U109" s="549"/>
      <c r="V109" s="549"/>
      <c r="W109" s="549"/>
      <c r="X109" s="549"/>
      <c r="Y109" s="549"/>
      <c r="Z109" s="549"/>
      <c r="AA109" s="549"/>
      <c r="AB109" s="549"/>
    </row>
    <row r="110" spans="1:28" ht="240" x14ac:dyDescent="0.2">
      <c r="A110" s="544">
        <v>165</v>
      </c>
      <c r="B110" s="544" t="s">
        <v>8923</v>
      </c>
      <c r="C110" s="544">
        <f t="shared" si="3"/>
        <v>109</v>
      </c>
      <c r="D110" s="548"/>
      <c r="E110" s="546" t="s">
        <v>1043</v>
      </c>
      <c r="F110" s="546" t="s">
        <v>10546</v>
      </c>
      <c r="G110" s="546" t="s">
        <v>952</v>
      </c>
      <c r="H110" s="549" t="s">
        <v>788</v>
      </c>
      <c r="I110" s="549" t="s">
        <v>964</v>
      </c>
      <c r="J110" s="550" t="s">
        <v>1074</v>
      </c>
      <c r="K110" s="549"/>
      <c r="L110" s="549" t="s">
        <v>791</v>
      </c>
      <c r="M110" s="549" t="s">
        <v>12</v>
      </c>
      <c r="N110" s="551" t="s">
        <v>11</v>
      </c>
      <c r="O110" s="63" t="s">
        <v>9098</v>
      </c>
      <c r="P110" s="549"/>
      <c r="Q110" s="549"/>
      <c r="R110" s="549"/>
      <c r="S110" s="549"/>
      <c r="T110" s="549"/>
      <c r="U110" s="549"/>
      <c r="V110" s="549"/>
      <c r="W110" s="549"/>
      <c r="X110" s="549"/>
      <c r="Y110" s="549"/>
      <c r="Z110" s="549"/>
      <c r="AA110" s="549"/>
      <c r="AB110" s="549"/>
    </row>
    <row r="111" spans="1:28" ht="24" x14ac:dyDescent="0.2">
      <c r="A111" s="544">
        <v>172</v>
      </c>
      <c r="B111" s="544" t="s">
        <v>8924</v>
      </c>
      <c r="C111" s="544">
        <f t="shared" si="3"/>
        <v>110</v>
      </c>
      <c r="D111" s="548"/>
      <c r="E111" s="546" t="s">
        <v>1043</v>
      </c>
      <c r="F111" s="546" t="s">
        <v>8651</v>
      </c>
      <c r="G111" s="549" t="s">
        <v>952</v>
      </c>
      <c r="H111" s="549" t="s">
        <v>788</v>
      </c>
      <c r="I111" s="549" t="s">
        <v>964</v>
      </c>
      <c r="J111" s="550" t="s">
        <v>731</v>
      </c>
      <c r="K111" s="549"/>
      <c r="L111" s="549" t="s">
        <v>790</v>
      </c>
      <c r="M111" s="549" t="s">
        <v>12</v>
      </c>
      <c r="N111" s="549" t="s">
        <v>8951</v>
      </c>
      <c r="O111" s="550" t="s">
        <v>10562</v>
      </c>
      <c r="P111" s="549"/>
      <c r="Q111" s="549"/>
      <c r="R111" s="549"/>
      <c r="S111" s="549"/>
      <c r="T111" s="549"/>
      <c r="U111" s="549"/>
      <c r="V111" s="549"/>
      <c r="W111" s="549"/>
      <c r="X111" s="549"/>
      <c r="Y111" s="549"/>
      <c r="Z111" s="549"/>
      <c r="AA111" s="549"/>
      <c r="AB111" s="549"/>
    </row>
    <row r="112" spans="1:28" ht="60" x14ac:dyDescent="0.2">
      <c r="A112" s="544">
        <v>174</v>
      </c>
      <c r="B112" s="544" t="s">
        <v>8925</v>
      </c>
      <c r="C112" s="544">
        <f t="shared" si="3"/>
        <v>111</v>
      </c>
      <c r="D112" s="548"/>
      <c r="E112" s="546" t="s">
        <v>1043</v>
      </c>
      <c r="F112" s="546" t="s">
        <v>8651</v>
      </c>
      <c r="G112" s="549" t="s">
        <v>952</v>
      </c>
      <c r="H112" s="549" t="s">
        <v>788</v>
      </c>
      <c r="I112" s="549" t="s">
        <v>964</v>
      </c>
      <c r="J112" s="550" t="s">
        <v>734</v>
      </c>
      <c r="K112" s="549"/>
      <c r="L112" s="549" t="s">
        <v>790</v>
      </c>
      <c r="M112" s="549" t="s">
        <v>12</v>
      </c>
      <c r="N112" s="549" t="s">
        <v>9095</v>
      </c>
      <c r="O112" s="550" t="s">
        <v>9101</v>
      </c>
      <c r="P112" s="549"/>
      <c r="Q112" s="549"/>
      <c r="R112" s="549"/>
      <c r="S112" s="549"/>
      <c r="T112" s="549"/>
      <c r="U112" s="549"/>
      <c r="V112" s="549"/>
      <c r="W112" s="549"/>
      <c r="X112" s="549"/>
      <c r="Y112" s="549"/>
      <c r="Z112" s="549"/>
      <c r="AA112" s="549"/>
      <c r="AB112" s="549"/>
    </row>
    <row r="113" spans="1:28" ht="24" x14ac:dyDescent="0.2">
      <c r="A113" s="544">
        <v>175</v>
      </c>
      <c r="B113" s="544" t="s">
        <v>8926</v>
      </c>
      <c r="C113" s="544">
        <f t="shared" si="3"/>
        <v>112</v>
      </c>
      <c r="D113" s="548"/>
      <c r="E113" s="546" t="s">
        <v>1043</v>
      </c>
      <c r="F113" s="546" t="s">
        <v>8651</v>
      </c>
      <c r="G113" s="549" t="s">
        <v>952</v>
      </c>
      <c r="H113" s="549" t="s">
        <v>788</v>
      </c>
      <c r="I113" s="549" t="s">
        <v>964</v>
      </c>
      <c r="J113" s="550" t="s">
        <v>741</v>
      </c>
      <c r="K113" s="549"/>
      <c r="L113" s="549" t="s">
        <v>787</v>
      </c>
      <c r="M113" s="549" t="s">
        <v>12</v>
      </c>
      <c r="N113" s="549" t="s">
        <v>11</v>
      </c>
      <c r="O113" s="550" t="s">
        <v>1390</v>
      </c>
      <c r="P113" s="549"/>
      <c r="Q113" s="549"/>
      <c r="R113" s="549"/>
      <c r="S113" s="549"/>
      <c r="T113" s="549"/>
      <c r="U113" s="549"/>
      <c r="V113" s="549"/>
      <c r="W113" s="549"/>
      <c r="X113" s="549"/>
      <c r="Y113" s="549"/>
      <c r="Z113" s="549"/>
      <c r="AA113" s="549"/>
      <c r="AB113" s="549"/>
    </row>
    <row r="114" spans="1:28" ht="48" x14ac:dyDescent="0.2">
      <c r="A114" s="544">
        <v>176</v>
      </c>
      <c r="B114" s="544" t="s">
        <v>8927</v>
      </c>
      <c r="C114" s="544">
        <f t="shared" si="3"/>
        <v>113</v>
      </c>
      <c r="D114" s="548"/>
      <c r="E114" s="546" t="s">
        <v>1043</v>
      </c>
      <c r="F114" s="546" t="s">
        <v>10544</v>
      </c>
      <c r="G114" s="549" t="s">
        <v>952</v>
      </c>
      <c r="H114" s="549" t="s">
        <v>788</v>
      </c>
      <c r="I114" s="549" t="s">
        <v>964</v>
      </c>
      <c r="J114" s="550" t="s">
        <v>744</v>
      </c>
      <c r="K114" s="549"/>
      <c r="L114" s="549" t="s">
        <v>12</v>
      </c>
      <c r="M114" s="549" t="s">
        <v>790</v>
      </c>
      <c r="N114" s="549" t="s">
        <v>9288</v>
      </c>
      <c r="O114" s="550" t="s">
        <v>1390</v>
      </c>
      <c r="P114" s="549"/>
      <c r="Q114" s="549"/>
      <c r="R114" s="549"/>
      <c r="S114" s="549"/>
      <c r="T114" s="549"/>
      <c r="U114" s="549"/>
      <c r="V114" s="549"/>
      <c r="W114" s="549"/>
      <c r="X114" s="549"/>
      <c r="Y114" s="549"/>
      <c r="Z114" s="549"/>
      <c r="AA114" s="549"/>
      <c r="AB114" s="549"/>
    </row>
    <row r="115" spans="1:28" x14ac:dyDescent="0.2">
      <c r="A115" s="546">
        <v>40</v>
      </c>
      <c r="B115" s="546" t="s">
        <v>8930</v>
      </c>
      <c r="C115" s="544">
        <f t="shared" si="3"/>
        <v>114</v>
      </c>
      <c r="D115" s="545"/>
      <c r="E115" s="545" t="s">
        <v>8928</v>
      </c>
      <c r="F115" s="545" t="s">
        <v>10544</v>
      </c>
      <c r="G115" s="551" t="s">
        <v>823</v>
      </c>
      <c r="H115" s="551"/>
      <c r="I115" s="551"/>
      <c r="J115" s="551" t="s">
        <v>1013</v>
      </c>
      <c r="K115" s="551" t="s">
        <v>824</v>
      </c>
      <c r="L115" s="551" t="s">
        <v>825</v>
      </c>
      <c r="M115" s="551" t="s">
        <v>12</v>
      </c>
      <c r="N115" s="549" t="s">
        <v>8951</v>
      </c>
      <c r="O115" s="550" t="s">
        <v>9102</v>
      </c>
      <c r="P115" s="552" t="s">
        <v>850</v>
      </c>
      <c r="Q115" s="552" t="s">
        <v>851</v>
      </c>
      <c r="R115" s="552" t="s">
        <v>848</v>
      </c>
      <c r="S115" s="552"/>
      <c r="T115" s="552"/>
      <c r="U115" s="552"/>
      <c r="V115" s="552"/>
      <c r="W115" s="552"/>
      <c r="X115" s="552" t="s">
        <v>849</v>
      </c>
      <c r="Y115" s="562"/>
      <c r="Z115" s="562"/>
      <c r="AA115" s="562"/>
      <c r="AB115" s="562"/>
    </row>
    <row r="116" spans="1:28" ht="24" x14ac:dyDescent="0.2">
      <c r="A116" s="546">
        <v>52</v>
      </c>
      <c r="B116" s="546" t="s">
        <v>8931</v>
      </c>
      <c r="C116" s="544">
        <f t="shared" si="3"/>
        <v>115</v>
      </c>
      <c r="D116" s="545" t="s">
        <v>1005</v>
      </c>
      <c r="E116" s="545" t="s">
        <v>8928</v>
      </c>
      <c r="F116" s="545" t="s">
        <v>10544</v>
      </c>
      <c r="G116" s="551" t="s">
        <v>826</v>
      </c>
      <c r="H116" s="551" t="s">
        <v>793</v>
      </c>
      <c r="I116" s="551" t="s">
        <v>983</v>
      </c>
      <c r="J116" s="63" t="s">
        <v>8641</v>
      </c>
      <c r="K116" s="551" t="s">
        <v>828</v>
      </c>
      <c r="L116" s="551" t="s">
        <v>870</v>
      </c>
      <c r="M116" s="551" t="s">
        <v>12</v>
      </c>
      <c r="N116" s="551" t="s">
        <v>9289</v>
      </c>
      <c r="O116" s="63" t="s">
        <v>9103</v>
      </c>
      <c r="P116" s="551" t="s">
        <v>850</v>
      </c>
      <c r="Q116" s="552" t="s">
        <v>853</v>
      </c>
      <c r="R116" s="552" t="s">
        <v>853</v>
      </c>
      <c r="S116" s="552"/>
      <c r="T116" s="552"/>
      <c r="U116" s="552"/>
      <c r="V116" s="563"/>
      <c r="W116" s="552"/>
      <c r="X116" s="563" t="s">
        <v>830</v>
      </c>
      <c r="Y116" s="562"/>
      <c r="Z116" s="562"/>
      <c r="AA116" s="562"/>
      <c r="AB116" s="562"/>
    </row>
    <row r="117" spans="1:28" x14ac:dyDescent="0.2">
      <c r="A117" s="546">
        <v>83</v>
      </c>
      <c r="B117" s="546" t="s">
        <v>8933</v>
      </c>
      <c r="C117" s="544">
        <f t="shared" si="3"/>
        <v>116</v>
      </c>
      <c r="D117" s="564"/>
      <c r="E117" s="564" t="s">
        <v>8929</v>
      </c>
      <c r="F117" s="564" t="s">
        <v>10544</v>
      </c>
      <c r="G117" s="552" t="s">
        <v>823</v>
      </c>
      <c r="H117" s="552"/>
      <c r="I117" s="552"/>
      <c r="J117" s="552" t="s">
        <v>878</v>
      </c>
      <c r="K117" s="552" t="s">
        <v>824</v>
      </c>
      <c r="L117" s="552" t="s">
        <v>825</v>
      </c>
      <c r="M117" s="552" t="s">
        <v>12</v>
      </c>
      <c r="N117" s="551" t="s">
        <v>9289</v>
      </c>
      <c r="O117" s="550" t="s">
        <v>9104</v>
      </c>
      <c r="P117" s="552" t="s">
        <v>879</v>
      </c>
      <c r="Q117" s="552" t="s">
        <v>880</v>
      </c>
      <c r="R117" s="552" t="s">
        <v>881</v>
      </c>
      <c r="S117" s="552"/>
      <c r="T117" s="552"/>
      <c r="U117" s="552"/>
      <c r="V117" s="552"/>
      <c r="W117" s="552"/>
      <c r="X117" s="552" t="s">
        <v>882</v>
      </c>
      <c r="Y117" s="552"/>
      <c r="Z117" s="552"/>
      <c r="AA117" s="552"/>
      <c r="AB117" s="552"/>
    </row>
    <row r="118" spans="1:28" x14ac:dyDescent="0.2">
      <c r="A118" s="546">
        <v>84</v>
      </c>
      <c r="B118" s="546" t="s">
        <v>8934</v>
      </c>
      <c r="C118" s="544">
        <f t="shared" si="3"/>
        <v>117</v>
      </c>
      <c r="D118" s="544"/>
      <c r="E118" s="564" t="s">
        <v>8929</v>
      </c>
      <c r="F118" s="564" t="s">
        <v>10544</v>
      </c>
      <c r="G118" s="546" t="s">
        <v>826</v>
      </c>
      <c r="H118" s="546"/>
      <c r="I118" s="546"/>
      <c r="J118" s="546" t="s">
        <v>883</v>
      </c>
      <c r="K118" s="546" t="s">
        <v>884</v>
      </c>
      <c r="L118" s="546" t="s">
        <v>820</v>
      </c>
      <c r="M118" s="546" t="s">
        <v>12</v>
      </c>
      <c r="N118" s="551" t="s">
        <v>9289</v>
      </c>
      <c r="O118" s="550" t="s">
        <v>9104</v>
      </c>
      <c r="P118" s="546" t="s">
        <v>879</v>
      </c>
      <c r="Q118" s="546" t="s">
        <v>885</v>
      </c>
      <c r="R118" s="546" t="s">
        <v>886</v>
      </c>
      <c r="S118" s="546"/>
      <c r="T118" s="546"/>
      <c r="U118" s="546"/>
      <c r="V118" s="546"/>
      <c r="W118" s="546"/>
      <c r="X118" s="546" t="s">
        <v>849</v>
      </c>
      <c r="Y118" s="546"/>
      <c r="Z118" s="546"/>
      <c r="AA118" s="546"/>
      <c r="AB118" s="546"/>
    </row>
    <row r="119" spans="1:28" ht="48" x14ac:dyDescent="0.2">
      <c r="A119" s="546">
        <v>122</v>
      </c>
      <c r="B119" s="546" t="s">
        <v>8932</v>
      </c>
      <c r="C119" s="544">
        <f t="shared" si="3"/>
        <v>118</v>
      </c>
      <c r="D119" s="548">
        <v>205</v>
      </c>
      <c r="E119" s="548" t="s">
        <v>929</v>
      </c>
      <c r="F119" s="548" t="s">
        <v>10544</v>
      </c>
      <c r="G119" s="549"/>
      <c r="H119" s="549"/>
      <c r="I119" s="549"/>
      <c r="J119" s="63" t="s">
        <v>923</v>
      </c>
      <c r="K119" s="551" t="s">
        <v>828</v>
      </c>
      <c r="L119" s="549"/>
      <c r="M119" s="549"/>
      <c r="N119" s="549" t="s">
        <v>11</v>
      </c>
      <c r="O119" s="550" t="s">
        <v>9105</v>
      </c>
      <c r="P119" s="549"/>
      <c r="Q119" s="549"/>
      <c r="R119" s="549"/>
      <c r="S119" s="549"/>
      <c r="T119" s="549"/>
      <c r="U119" s="549"/>
      <c r="V119" s="549"/>
      <c r="W119" s="549"/>
      <c r="X119" s="549"/>
      <c r="Y119" s="549"/>
      <c r="Z119" s="549"/>
      <c r="AA119" s="549"/>
      <c r="AB119" s="549"/>
    </row>
    <row r="120" spans="1:28" ht="24" x14ac:dyDescent="0.2">
      <c r="A120" s="546">
        <v>149</v>
      </c>
      <c r="B120" s="546" t="s">
        <v>8935</v>
      </c>
      <c r="C120" s="544">
        <f t="shared" si="3"/>
        <v>119</v>
      </c>
      <c r="D120" s="544" t="s">
        <v>987</v>
      </c>
      <c r="E120" s="544" t="s">
        <v>372</v>
      </c>
      <c r="F120" s="544" t="s">
        <v>10544</v>
      </c>
      <c r="G120" s="546" t="s">
        <v>826</v>
      </c>
      <c r="H120" s="546"/>
      <c r="I120" s="546"/>
      <c r="J120" s="563" t="s">
        <v>8601</v>
      </c>
      <c r="K120" s="552" t="s">
        <v>837</v>
      </c>
      <c r="L120" s="552" t="s">
        <v>949</v>
      </c>
      <c r="M120" s="552" t="s">
        <v>12</v>
      </c>
      <c r="N120" s="552" t="s">
        <v>9668</v>
      </c>
      <c r="O120" s="563" t="s">
        <v>9666</v>
      </c>
      <c r="P120" s="546" t="s">
        <v>850</v>
      </c>
      <c r="Q120" s="546"/>
      <c r="R120" s="546"/>
      <c r="S120" s="546"/>
      <c r="T120" s="546"/>
      <c r="U120" s="546"/>
      <c r="V120" s="546"/>
      <c r="W120" s="546"/>
      <c r="X120" s="546" t="s">
        <v>843</v>
      </c>
      <c r="Y120" s="546"/>
      <c r="Z120" s="546"/>
      <c r="AA120" s="546"/>
      <c r="AB120" s="546"/>
    </row>
    <row r="121" spans="1:28" x14ac:dyDescent="0.2">
      <c r="A121" s="546">
        <v>150</v>
      </c>
      <c r="B121" s="546" t="s">
        <v>8936</v>
      </c>
      <c r="C121" s="544">
        <f t="shared" si="3"/>
        <v>120</v>
      </c>
      <c r="D121" s="544" t="s">
        <v>1025</v>
      </c>
      <c r="E121" s="544" t="s">
        <v>372</v>
      </c>
      <c r="F121" s="544" t="s">
        <v>10544</v>
      </c>
      <c r="G121" s="546" t="s">
        <v>826</v>
      </c>
      <c r="H121" s="546"/>
      <c r="I121" s="546"/>
      <c r="J121" s="547" t="s">
        <v>8602</v>
      </c>
      <c r="K121" s="546" t="s">
        <v>837</v>
      </c>
      <c r="L121" s="546" t="s">
        <v>950</v>
      </c>
      <c r="M121" s="546" t="s">
        <v>12</v>
      </c>
      <c r="N121" s="551" t="s">
        <v>11</v>
      </c>
      <c r="O121" s="547" t="s">
        <v>9106</v>
      </c>
      <c r="P121" s="546" t="s">
        <v>850</v>
      </c>
      <c r="Q121" s="546"/>
      <c r="R121" s="546"/>
      <c r="S121" s="546"/>
      <c r="T121" s="546"/>
      <c r="U121" s="546"/>
      <c r="V121" s="546"/>
      <c r="W121" s="546"/>
      <c r="X121" s="546" t="s">
        <v>843</v>
      </c>
      <c r="Y121" s="546"/>
      <c r="Z121" s="546"/>
      <c r="AA121" s="546"/>
      <c r="AB121" s="546"/>
    </row>
    <row r="122" spans="1:28" x14ac:dyDescent="0.2">
      <c r="A122" s="546">
        <v>151</v>
      </c>
      <c r="B122" s="546" t="s">
        <v>8937</v>
      </c>
      <c r="C122" s="544">
        <f t="shared" si="3"/>
        <v>121</v>
      </c>
      <c r="D122" s="544" t="s">
        <v>1026</v>
      </c>
      <c r="E122" s="544" t="s">
        <v>372</v>
      </c>
      <c r="F122" s="544" t="s">
        <v>10544</v>
      </c>
      <c r="G122" s="546" t="s">
        <v>826</v>
      </c>
      <c r="H122" s="546"/>
      <c r="I122" s="546"/>
      <c r="J122" s="547" t="s">
        <v>8603</v>
      </c>
      <c r="K122" s="546" t="s">
        <v>837</v>
      </c>
      <c r="L122" s="546" t="s">
        <v>951</v>
      </c>
      <c r="M122" s="546" t="s">
        <v>12</v>
      </c>
      <c r="N122" s="549" t="s">
        <v>11</v>
      </c>
      <c r="O122" s="547" t="s">
        <v>9107</v>
      </c>
      <c r="P122" s="546" t="s">
        <v>9667</v>
      </c>
      <c r="Q122" s="546"/>
      <c r="R122" s="546"/>
      <c r="S122" s="546"/>
      <c r="T122" s="546"/>
      <c r="U122" s="546"/>
      <c r="V122" s="546"/>
      <c r="W122" s="546"/>
      <c r="X122" s="546" t="s">
        <v>843</v>
      </c>
      <c r="Y122" s="546"/>
      <c r="Z122" s="546"/>
      <c r="AA122" s="546"/>
      <c r="AB122" s="546"/>
    </row>
    <row r="123" spans="1:28" x14ac:dyDescent="0.2">
      <c r="A123" s="546">
        <v>152</v>
      </c>
      <c r="B123" s="546" t="s">
        <v>8938</v>
      </c>
      <c r="C123" s="544">
        <f t="shared" si="3"/>
        <v>122</v>
      </c>
      <c r="D123" s="544"/>
      <c r="E123" s="544" t="s">
        <v>372</v>
      </c>
      <c r="F123" s="544" t="s">
        <v>10544</v>
      </c>
      <c r="G123" s="546" t="s">
        <v>952</v>
      </c>
      <c r="H123" s="546"/>
      <c r="I123" s="546"/>
      <c r="J123" s="547" t="s">
        <v>953</v>
      </c>
      <c r="K123" s="552" t="s">
        <v>824</v>
      </c>
      <c r="L123" s="546"/>
      <c r="M123" s="546"/>
      <c r="N123" s="551" t="s">
        <v>9289</v>
      </c>
      <c r="O123" s="550" t="s">
        <v>9104</v>
      </c>
      <c r="P123" s="546" t="s">
        <v>850</v>
      </c>
      <c r="Q123" s="546"/>
      <c r="R123" s="546"/>
      <c r="S123" s="546"/>
      <c r="T123" s="546"/>
      <c r="U123" s="546"/>
      <c r="V123" s="546"/>
      <c r="W123" s="546"/>
      <c r="X123" s="546" t="s">
        <v>849</v>
      </c>
      <c r="Y123" s="546"/>
      <c r="Z123" s="546"/>
      <c r="AA123" s="546"/>
      <c r="AB123" s="546"/>
    </row>
    <row r="124" spans="1:28" x14ac:dyDescent="0.2">
      <c r="A124" s="546">
        <v>153</v>
      </c>
      <c r="B124" s="546" t="s">
        <v>8939</v>
      </c>
      <c r="C124" s="544">
        <f t="shared" si="3"/>
        <v>123</v>
      </c>
      <c r="D124" s="544"/>
      <c r="E124" s="544" t="s">
        <v>372</v>
      </c>
      <c r="F124" s="544" t="s">
        <v>10544</v>
      </c>
      <c r="G124" s="546" t="s">
        <v>952</v>
      </c>
      <c r="H124" s="546"/>
      <c r="I124" s="546"/>
      <c r="J124" s="546" t="s">
        <v>954</v>
      </c>
      <c r="K124" s="552" t="s">
        <v>824</v>
      </c>
      <c r="L124" s="546"/>
      <c r="M124" s="546"/>
      <c r="N124" s="551" t="s">
        <v>9289</v>
      </c>
      <c r="O124" s="550" t="s">
        <v>9104</v>
      </c>
      <c r="P124" s="546" t="s">
        <v>879</v>
      </c>
      <c r="Q124" s="546"/>
      <c r="R124" s="546"/>
      <c r="S124" s="546"/>
      <c r="T124" s="546"/>
      <c r="U124" s="546"/>
      <c r="V124" s="546"/>
      <c r="W124" s="546"/>
      <c r="X124" s="546" t="s">
        <v>849</v>
      </c>
      <c r="Y124" s="546"/>
      <c r="Z124" s="546"/>
      <c r="AA124" s="546"/>
      <c r="AB124" s="546"/>
    </row>
    <row r="125" spans="1:28" x14ac:dyDescent="0.2">
      <c r="A125" s="546">
        <v>154</v>
      </c>
      <c r="B125" s="546" t="s">
        <v>8940</v>
      </c>
      <c r="C125" s="544">
        <f t="shared" si="3"/>
        <v>124</v>
      </c>
      <c r="D125" s="544"/>
      <c r="E125" s="544" t="s">
        <v>372</v>
      </c>
      <c r="F125" s="544" t="s">
        <v>10544</v>
      </c>
      <c r="G125" s="546" t="s">
        <v>952</v>
      </c>
      <c r="H125" s="546"/>
      <c r="I125" s="546"/>
      <c r="J125" s="546" t="s">
        <v>9669</v>
      </c>
      <c r="K125" s="552" t="s">
        <v>824</v>
      </c>
      <c r="L125" s="546"/>
      <c r="M125" s="546"/>
      <c r="N125" s="551" t="s">
        <v>9289</v>
      </c>
      <c r="O125" s="550" t="s">
        <v>9104</v>
      </c>
      <c r="P125" s="546" t="s">
        <v>879</v>
      </c>
      <c r="Q125" s="546"/>
      <c r="R125" s="546"/>
      <c r="S125" s="546"/>
      <c r="T125" s="546"/>
      <c r="U125" s="546"/>
      <c r="V125" s="546"/>
      <c r="W125" s="546"/>
      <c r="X125" s="546" t="s">
        <v>849</v>
      </c>
      <c r="Y125" s="546"/>
      <c r="Z125" s="546"/>
      <c r="AA125" s="546"/>
      <c r="AB125" s="546"/>
    </row>
    <row r="126" spans="1:28" x14ac:dyDescent="0.2">
      <c r="A126" s="546">
        <v>158</v>
      </c>
      <c r="B126" s="546" t="s">
        <v>8941</v>
      </c>
      <c r="C126" s="544">
        <f t="shared" si="3"/>
        <v>125</v>
      </c>
      <c r="D126" s="544"/>
      <c r="E126" s="544" t="s">
        <v>372</v>
      </c>
      <c r="F126" s="544" t="s">
        <v>10544</v>
      </c>
      <c r="G126" s="546" t="s">
        <v>952</v>
      </c>
      <c r="H126" s="546"/>
      <c r="I126" s="546"/>
      <c r="J126" s="546" t="s">
        <v>9670</v>
      </c>
      <c r="K126" s="552" t="s">
        <v>824</v>
      </c>
      <c r="L126" s="546"/>
      <c r="M126" s="546"/>
      <c r="N126" s="551" t="s">
        <v>9289</v>
      </c>
      <c r="O126" s="550" t="s">
        <v>9104</v>
      </c>
      <c r="P126" s="546" t="s">
        <v>879</v>
      </c>
      <c r="Q126" s="546"/>
      <c r="R126" s="546"/>
      <c r="S126" s="546"/>
      <c r="T126" s="546"/>
      <c r="U126" s="546"/>
      <c r="V126" s="546"/>
      <c r="W126" s="546"/>
      <c r="X126" s="546" t="s">
        <v>849</v>
      </c>
      <c r="Y126" s="546"/>
      <c r="Z126" s="546"/>
      <c r="AA126" s="546"/>
      <c r="AB126" s="546"/>
    </row>
    <row r="127" spans="1:28" x14ac:dyDescent="0.2">
      <c r="A127" s="546">
        <v>160</v>
      </c>
      <c r="B127" s="546" t="s">
        <v>8942</v>
      </c>
      <c r="C127" s="544">
        <f t="shared" si="3"/>
        <v>126</v>
      </c>
      <c r="D127" s="544" t="s">
        <v>1027</v>
      </c>
      <c r="E127" s="544" t="s">
        <v>372</v>
      </c>
      <c r="F127" s="544" t="s">
        <v>10544</v>
      </c>
      <c r="G127" s="546" t="s">
        <v>826</v>
      </c>
      <c r="H127" s="546" t="s">
        <v>793</v>
      </c>
      <c r="I127" s="546" t="s">
        <v>983</v>
      </c>
      <c r="J127" s="554" t="s">
        <v>943</v>
      </c>
      <c r="K127" s="546" t="s">
        <v>828</v>
      </c>
      <c r="L127" s="546" t="s">
        <v>1028</v>
      </c>
      <c r="M127" s="546" t="s">
        <v>12</v>
      </c>
      <c r="N127" s="68" t="s">
        <v>11</v>
      </c>
      <c r="O127" s="70" t="s">
        <v>9108</v>
      </c>
      <c r="P127" s="555"/>
      <c r="Q127" s="555"/>
      <c r="R127" s="555"/>
      <c r="S127" s="555"/>
      <c r="T127" s="555"/>
      <c r="U127" s="555"/>
      <c r="V127" s="555"/>
      <c r="W127" s="555"/>
      <c r="X127" s="555"/>
      <c r="Y127" s="555"/>
      <c r="Z127" s="555"/>
      <c r="AA127" s="555"/>
      <c r="AB127" s="555"/>
    </row>
    <row r="128" spans="1:28" x14ac:dyDescent="0.2">
      <c r="A128" s="546">
        <v>169</v>
      </c>
      <c r="B128" s="546" t="s">
        <v>8943</v>
      </c>
      <c r="C128" s="544">
        <f t="shared" si="3"/>
        <v>127</v>
      </c>
      <c r="D128" s="548"/>
      <c r="E128" s="544" t="s">
        <v>1043</v>
      </c>
      <c r="F128" s="544" t="s">
        <v>10544</v>
      </c>
      <c r="G128" s="546" t="s">
        <v>952</v>
      </c>
      <c r="H128" s="549" t="s">
        <v>788</v>
      </c>
      <c r="I128" s="549" t="s">
        <v>964</v>
      </c>
      <c r="J128" s="550" t="s">
        <v>1049</v>
      </c>
      <c r="K128" s="552" t="s">
        <v>824</v>
      </c>
      <c r="L128" s="549" t="s">
        <v>12</v>
      </c>
      <c r="M128" s="549" t="s">
        <v>12</v>
      </c>
      <c r="N128" s="551" t="s">
        <v>9289</v>
      </c>
      <c r="O128" s="550" t="s">
        <v>9104</v>
      </c>
      <c r="P128" s="549" t="s">
        <v>850</v>
      </c>
      <c r="Q128" s="549"/>
      <c r="R128" s="549"/>
      <c r="S128" s="549"/>
      <c r="T128" s="549"/>
      <c r="U128" s="549"/>
      <c r="V128" s="549"/>
      <c r="W128" s="549"/>
      <c r="X128" s="549"/>
      <c r="Y128" s="549"/>
      <c r="Z128" s="549"/>
      <c r="AA128" s="549"/>
      <c r="AB128" s="549"/>
    </row>
    <row r="129" spans="1:30" ht="72" x14ac:dyDescent="0.2">
      <c r="A129" s="544">
        <v>119</v>
      </c>
      <c r="B129" s="544" t="s">
        <v>9003</v>
      </c>
      <c r="C129" s="544">
        <f t="shared" si="3"/>
        <v>128</v>
      </c>
      <c r="D129" s="548">
        <v>188</v>
      </c>
      <c r="E129" s="549" t="s">
        <v>929</v>
      </c>
      <c r="F129" s="549" t="s">
        <v>8651</v>
      </c>
      <c r="G129" s="549"/>
      <c r="H129" s="549"/>
      <c r="I129" s="549"/>
      <c r="J129" s="63" t="s">
        <v>8598</v>
      </c>
      <c r="K129" s="549"/>
      <c r="L129" s="549" t="s">
        <v>12</v>
      </c>
      <c r="M129" s="549" t="s">
        <v>12</v>
      </c>
      <c r="N129" s="549" t="s">
        <v>11</v>
      </c>
      <c r="O129" s="550" t="s">
        <v>9109</v>
      </c>
      <c r="P129" s="549"/>
      <c r="Q129" s="549"/>
      <c r="R129" s="549"/>
      <c r="S129" s="549"/>
      <c r="T129" s="549"/>
      <c r="U129" s="549"/>
      <c r="V129" s="549"/>
      <c r="W129" s="549"/>
      <c r="X129" s="549"/>
      <c r="Y129" s="549"/>
      <c r="Z129" s="549"/>
      <c r="AA129" s="549"/>
      <c r="AB129" s="549"/>
    </row>
    <row r="130" spans="1:30" ht="36" x14ac:dyDescent="0.2">
      <c r="A130" s="544">
        <v>19</v>
      </c>
      <c r="B130" s="544" t="s">
        <v>9110</v>
      </c>
      <c r="C130" s="544">
        <f t="shared" si="3"/>
        <v>129</v>
      </c>
      <c r="D130" s="544" t="s">
        <v>998</v>
      </c>
      <c r="E130" s="546" t="s">
        <v>8644</v>
      </c>
      <c r="F130" s="546" t="s">
        <v>8651</v>
      </c>
      <c r="G130" s="546" t="s">
        <v>826</v>
      </c>
      <c r="H130" s="551" t="s">
        <v>793</v>
      </c>
      <c r="I130" s="546" t="s">
        <v>788</v>
      </c>
      <c r="J130" s="547" t="s">
        <v>9010</v>
      </c>
      <c r="K130" s="546" t="s">
        <v>788</v>
      </c>
      <c r="L130" s="546" t="s">
        <v>210</v>
      </c>
      <c r="M130" s="546" t="s">
        <v>12</v>
      </c>
      <c r="N130" s="546" t="s">
        <v>11</v>
      </c>
      <c r="O130" s="547" t="s">
        <v>9671</v>
      </c>
      <c r="P130" s="546"/>
      <c r="Q130" s="546"/>
      <c r="R130" s="546"/>
      <c r="S130" s="546"/>
      <c r="T130" s="546"/>
      <c r="U130" s="546"/>
      <c r="V130" s="546"/>
      <c r="W130" s="546"/>
      <c r="X130" s="546" t="s">
        <v>788</v>
      </c>
      <c r="Y130" s="546"/>
      <c r="Z130" s="546"/>
      <c r="AA130" s="546"/>
      <c r="AB130" s="546"/>
    </row>
    <row r="131" spans="1:30" x14ac:dyDescent="0.2">
      <c r="A131" s="544">
        <v>190</v>
      </c>
      <c r="B131" s="544" t="s">
        <v>9111</v>
      </c>
      <c r="C131" s="544">
        <f t="shared" si="3"/>
        <v>130</v>
      </c>
      <c r="D131" s="548"/>
      <c r="E131" s="546" t="s">
        <v>8650</v>
      </c>
      <c r="F131" s="546" t="s">
        <v>1392</v>
      </c>
      <c r="G131" s="546" t="s">
        <v>8645</v>
      </c>
      <c r="H131" s="546" t="s">
        <v>788</v>
      </c>
      <c r="I131" s="551" t="s">
        <v>983</v>
      </c>
      <c r="J131" s="556" t="s">
        <v>9112</v>
      </c>
      <c r="K131" s="546" t="s">
        <v>788</v>
      </c>
      <c r="L131" s="546" t="s">
        <v>8652</v>
      </c>
      <c r="M131" s="546" t="s">
        <v>12</v>
      </c>
      <c r="N131" s="546" t="s">
        <v>11</v>
      </c>
      <c r="O131" s="547" t="s">
        <v>9113</v>
      </c>
      <c r="P131" s="546"/>
      <c r="Q131" s="546"/>
      <c r="R131" s="546"/>
      <c r="S131" s="546"/>
      <c r="T131" s="546"/>
      <c r="U131" s="546"/>
      <c r="V131" s="546"/>
      <c r="W131" s="546"/>
      <c r="X131" s="546" t="s">
        <v>830</v>
      </c>
      <c r="Y131" s="546"/>
      <c r="Z131" s="546"/>
      <c r="AA131" s="546"/>
      <c r="AB131" s="546"/>
    </row>
    <row r="132" spans="1:30" ht="204" x14ac:dyDescent="0.25">
      <c r="A132" s="544">
        <v>1</v>
      </c>
      <c r="B132" s="544" t="s">
        <v>9180</v>
      </c>
      <c r="C132" s="544">
        <f t="shared" si="3"/>
        <v>131</v>
      </c>
      <c r="D132" s="545" t="s">
        <v>967</v>
      </c>
      <c r="E132" s="546" t="s">
        <v>1000</v>
      </c>
      <c r="F132" s="546" t="s">
        <v>1392</v>
      </c>
      <c r="G132" s="546" t="s">
        <v>9181</v>
      </c>
      <c r="H132" s="546" t="s">
        <v>788</v>
      </c>
      <c r="I132" s="546" t="s">
        <v>964</v>
      </c>
      <c r="J132" s="547" t="s">
        <v>9182</v>
      </c>
      <c r="K132" s="546" t="s">
        <v>819</v>
      </c>
      <c r="L132" s="547" t="s">
        <v>8575</v>
      </c>
      <c r="M132" s="546" t="s">
        <v>12</v>
      </c>
      <c r="N132" s="546" t="s">
        <v>8951</v>
      </c>
      <c r="O132" s="547" t="s">
        <v>9306</v>
      </c>
      <c r="P132" s="546"/>
      <c r="Q132" s="63" t="s">
        <v>8576</v>
      </c>
      <c r="R132" s="547"/>
      <c r="S132" s="546"/>
      <c r="T132" s="546"/>
      <c r="U132" s="546"/>
      <c r="V132" s="546"/>
      <c r="W132" s="546"/>
      <c r="X132" s="546"/>
      <c r="Y132" s="546"/>
      <c r="Z132" s="546"/>
      <c r="AA132" s="546"/>
      <c r="AB132" s="546"/>
      <c r="AD132" s="82"/>
    </row>
    <row r="133" spans="1:30" ht="72" x14ac:dyDescent="0.2">
      <c r="A133" s="544">
        <v>20</v>
      </c>
      <c r="B133" s="544" t="s">
        <v>9183</v>
      </c>
      <c r="C133" s="544">
        <f t="shared" si="3"/>
        <v>132</v>
      </c>
      <c r="D133" s="545" t="s">
        <v>967</v>
      </c>
      <c r="E133" s="546" t="s">
        <v>999</v>
      </c>
      <c r="F133" s="546" t="s">
        <v>8651</v>
      </c>
      <c r="G133" s="546" t="s">
        <v>9181</v>
      </c>
      <c r="H133" s="546" t="s">
        <v>788</v>
      </c>
      <c r="I133" s="546" t="s">
        <v>964</v>
      </c>
      <c r="J133" s="547" t="s">
        <v>9184</v>
      </c>
      <c r="K133" s="546" t="s">
        <v>819</v>
      </c>
      <c r="L133" s="547" t="s">
        <v>8575</v>
      </c>
      <c r="M133" s="546" t="s">
        <v>12</v>
      </c>
      <c r="N133" s="546" t="s">
        <v>11</v>
      </c>
      <c r="O133" s="547" t="s">
        <v>9155</v>
      </c>
      <c r="P133" s="546"/>
      <c r="Q133" s="63"/>
      <c r="R133" s="547"/>
      <c r="S133" s="546"/>
      <c r="T133" s="546"/>
      <c r="U133" s="546"/>
      <c r="V133" s="546"/>
      <c r="W133" s="546"/>
      <c r="X133" s="546"/>
      <c r="Y133" s="546"/>
      <c r="Z133" s="546"/>
      <c r="AA133" s="546"/>
      <c r="AB133" s="546"/>
    </row>
    <row r="134" spans="1:30" x14ac:dyDescent="0.2">
      <c r="A134" s="555">
        <v>21</v>
      </c>
      <c r="B134" s="555" t="s">
        <v>9615</v>
      </c>
      <c r="C134" s="555">
        <f t="shared" si="3"/>
        <v>133</v>
      </c>
      <c r="D134" s="555"/>
      <c r="E134" s="555" t="s">
        <v>9616</v>
      </c>
      <c r="F134" s="555" t="s">
        <v>10544</v>
      </c>
      <c r="G134" s="555" t="s">
        <v>952</v>
      </c>
      <c r="H134" s="555" t="s">
        <v>788</v>
      </c>
      <c r="I134" s="555" t="s">
        <v>964</v>
      </c>
      <c r="J134" s="555" t="s">
        <v>9617</v>
      </c>
      <c r="K134" s="555"/>
      <c r="L134" s="555" t="s">
        <v>790</v>
      </c>
      <c r="M134" s="555" t="s">
        <v>12</v>
      </c>
      <c r="N134" s="555" t="s">
        <v>11</v>
      </c>
      <c r="O134" s="556"/>
      <c r="P134" s="555"/>
      <c r="Q134" s="555"/>
      <c r="R134" s="555"/>
      <c r="S134" s="555"/>
      <c r="T134" s="555"/>
      <c r="U134" s="555"/>
      <c r="V134" s="555"/>
      <c r="W134" s="555"/>
      <c r="X134" s="555"/>
      <c r="Y134" s="555"/>
      <c r="Z134" s="555"/>
      <c r="AA134" s="555"/>
      <c r="AB134" s="555"/>
    </row>
  </sheetData>
  <dataValidations count="2">
    <dataValidation type="list" allowBlank="1" showInputMessage="1" showErrorMessage="1" sqref="U105:U107 U2:U65 U130:U133">
      <formula1>"In Progress,Submitted,Pending for Signoff"</formula1>
    </dataValidation>
    <dataValidation type="list" allowBlank="1" showInputMessage="1" showErrorMessage="1" sqref="T105:T107 T2:T65 T130:T133">
      <formula1>"Work Unit Shared,Dev not started,Document Shared,Not in Current Scope,Document Prepared,Dev In Progress,Dev Complete,Pending on SBC,Pending on CRM,Testing Not Started,Testing Complete,Not Required,"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3"/>
  <sheetViews>
    <sheetView workbookViewId="0">
      <pane ySplit="1" topLeftCell="A83" activePane="bottomLeft" state="frozen"/>
      <selection pane="bottomLeft" activeCell="A87" sqref="A87"/>
    </sheetView>
  </sheetViews>
  <sheetFormatPr defaultRowHeight="15" x14ac:dyDescent="0.25"/>
  <cols>
    <col min="1" max="1" width="9.140625" style="82"/>
    <col min="2" max="2" width="7.7109375" customWidth="1"/>
    <col min="3" max="3" width="40.5703125" customWidth="1"/>
    <col min="4" max="4" width="50.85546875" customWidth="1"/>
    <col min="5" max="5" width="57.5703125" customWidth="1"/>
    <col min="6" max="6" width="28.42578125" customWidth="1"/>
    <col min="7" max="7" width="12.140625" customWidth="1"/>
    <col min="8" max="8" width="14.7109375" customWidth="1"/>
    <col min="9" max="9" width="14.7109375" style="80" customWidth="1"/>
    <col min="10" max="10" width="14.7109375" customWidth="1"/>
    <col min="11" max="11" width="13.7109375" customWidth="1"/>
    <col min="12" max="12" width="12.7109375" customWidth="1"/>
    <col min="13" max="13" width="57.7109375" customWidth="1"/>
    <col min="14" max="14" width="42" customWidth="1"/>
    <col min="15" max="15" width="20.42578125" customWidth="1"/>
  </cols>
  <sheetData>
    <row r="1" spans="1:15" ht="60" x14ac:dyDescent="0.25">
      <c r="A1" s="742" t="s">
        <v>9117</v>
      </c>
      <c r="B1" s="742" t="s">
        <v>62</v>
      </c>
      <c r="C1" s="742" t="s">
        <v>70</v>
      </c>
      <c r="D1" s="742" t="s">
        <v>4</v>
      </c>
      <c r="E1" s="742" t="s">
        <v>66</v>
      </c>
      <c r="F1" s="742" t="s">
        <v>63</v>
      </c>
      <c r="G1" s="742" t="s">
        <v>64</v>
      </c>
      <c r="H1" s="742" t="s">
        <v>65</v>
      </c>
      <c r="I1" s="742" t="s">
        <v>1250</v>
      </c>
      <c r="J1" s="742" t="s">
        <v>67</v>
      </c>
      <c r="K1" s="742" t="s">
        <v>68</v>
      </c>
      <c r="L1" s="742" t="s">
        <v>69</v>
      </c>
      <c r="M1" s="87" t="s">
        <v>1319</v>
      </c>
      <c r="N1" s="87" t="s">
        <v>1320</v>
      </c>
      <c r="O1" s="87" t="s">
        <v>3</v>
      </c>
    </row>
    <row r="2" spans="1:15" ht="120" x14ac:dyDescent="0.25">
      <c r="A2" s="83">
        <v>182</v>
      </c>
      <c r="B2" s="84">
        <v>1</v>
      </c>
      <c r="C2" s="84" t="s">
        <v>1075</v>
      </c>
      <c r="D2" s="84" t="s">
        <v>1076</v>
      </c>
      <c r="E2" s="84" t="s">
        <v>1316</v>
      </c>
      <c r="F2" s="84" t="s">
        <v>1077</v>
      </c>
      <c r="G2" s="84" t="s">
        <v>1078</v>
      </c>
      <c r="H2" s="84" t="s">
        <v>1323</v>
      </c>
      <c r="I2" s="84" t="s">
        <v>210</v>
      </c>
      <c r="J2" s="84" t="s">
        <v>1079</v>
      </c>
      <c r="K2" s="84" t="s">
        <v>1080</v>
      </c>
      <c r="L2" s="84" t="s">
        <v>1317</v>
      </c>
      <c r="M2" s="88" t="s">
        <v>1314</v>
      </c>
      <c r="N2" s="88" t="s">
        <v>1318</v>
      </c>
      <c r="O2" s="88" t="s">
        <v>1321</v>
      </c>
    </row>
    <row r="3" spans="1:15" ht="105" x14ac:dyDescent="0.25">
      <c r="A3" s="83">
        <v>183</v>
      </c>
      <c r="B3" s="84">
        <v>2</v>
      </c>
      <c r="C3" s="84" t="s">
        <v>1082</v>
      </c>
      <c r="D3" s="84" t="s">
        <v>1315</v>
      </c>
      <c r="E3" s="84" t="s">
        <v>1083</v>
      </c>
      <c r="F3" s="84" t="s">
        <v>1077</v>
      </c>
      <c r="G3" s="84" t="s">
        <v>1078</v>
      </c>
      <c r="H3" s="84" t="s">
        <v>1323</v>
      </c>
      <c r="I3" s="84" t="s">
        <v>210</v>
      </c>
      <c r="J3" s="84" t="s">
        <v>1079</v>
      </c>
      <c r="K3" s="84" t="s">
        <v>1084</v>
      </c>
      <c r="L3" s="84" t="s">
        <v>1317</v>
      </c>
      <c r="M3" s="88" t="s">
        <v>1314</v>
      </c>
      <c r="N3" s="88" t="s">
        <v>1318</v>
      </c>
      <c r="O3" s="88" t="s">
        <v>1321</v>
      </c>
    </row>
    <row r="4" spans="1:15" ht="90" x14ac:dyDescent="0.25">
      <c r="A4" s="83">
        <v>184</v>
      </c>
      <c r="B4" s="84">
        <v>3</v>
      </c>
      <c r="C4" s="84" t="s">
        <v>1085</v>
      </c>
      <c r="D4" s="84" t="s">
        <v>1086</v>
      </c>
      <c r="E4" s="84" t="s">
        <v>1087</v>
      </c>
      <c r="F4" s="84" t="s">
        <v>1077</v>
      </c>
      <c r="G4" s="84" t="s">
        <v>1078</v>
      </c>
      <c r="H4" s="84" t="s">
        <v>1323</v>
      </c>
      <c r="I4" s="84" t="s">
        <v>210</v>
      </c>
      <c r="J4" s="84" t="s">
        <v>1079</v>
      </c>
      <c r="K4" s="84" t="s">
        <v>1084</v>
      </c>
      <c r="L4" s="84" t="s">
        <v>1317</v>
      </c>
      <c r="M4" s="88" t="s">
        <v>1314</v>
      </c>
      <c r="N4" s="88" t="s">
        <v>1318</v>
      </c>
      <c r="O4" s="88" t="s">
        <v>1321</v>
      </c>
    </row>
    <row r="5" spans="1:15" ht="45" customHeight="1" x14ac:dyDescent="0.25">
      <c r="A5" s="755">
        <v>185</v>
      </c>
      <c r="B5" s="759">
        <v>1</v>
      </c>
      <c r="C5" s="759" t="s">
        <v>1088</v>
      </c>
      <c r="D5" s="759" t="s">
        <v>1089</v>
      </c>
      <c r="E5" s="81" t="s">
        <v>1090</v>
      </c>
      <c r="F5" s="759" t="s">
        <v>1307</v>
      </c>
      <c r="G5" s="760" t="s">
        <v>1078</v>
      </c>
      <c r="H5" s="759" t="s">
        <v>1111</v>
      </c>
      <c r="I5" s="759" t="s">
        <v>1251</v>
      </c>
      <c r="J5" s="759" t="s">
        <v>1179</v>
      </c>
      <c r="K5" s="759" t="s">
        <v>1305</v>
      </c>
      <c r="L5" s="760" t="s">
        <v>1081</v>
      </c>
      <c r="M5" s="81" t="s">
        <v>1306</v>
      </c>
      <c r="N5" s="83" t="s">
        <v>8651</v>
      </c>
      <c r="O5" s="81" t="s">
        <v>1321</v>
      </c>
    </row>
    <row r="6" spans="1:15" ht="60" x14ac:dyDescent="0.25">
      <c r="A6" s="755"/>
      <c r="B6" s="759"/>
      <c r="C6" s="759"/>
      <c r="D6" s="759"/>
      <c r="E6" s="81" t="s">
        <v>1093</v>
      </c>
      <c r="F6" s="759"/>
      <c r="G6" s="760"/>
      <c r="H6" s="759"/>
      <c r="I6" s="759"/>
      <c r="J6" s="759"/>
      <c r="K6" s="759"/>
      <c r="L6" s="760"/>
      <c r="M6" s="81" t="s">
        <v>1308</v>
      </c>
      <c r="N6" s="81" t="s">
        <v>1309</v>
      </c>
      <c r="O6" s="81" t="s">
        <v>1321</v>
      </c>
    </row>
    <row r="7" spans="1:15" ht="45" x14ac:dyDescent="0.25">
      <c r="A7" s="755"/>
      <c r="B7" s="759"/>
      <c r="C7" s="759"/>
      <c r="D7" s="759"/>
      <c r="E7" s="81" t="s">
        <v>1094</v>
      </c>
      <c r="F7" s="759"/>
      <c r="G7" s="760"/>
      <c r="H7" s="759"/>
      <c r="I7" s="759"/>
      <c r="J7" s="759"/>
      <c r="K7" s="759"/>
      <c r="L7" s="760"/>
      <c r="M7" s="83" t="s">
        <v>1310</v>
      </c>
      <c r="N7" s="83"/>
      <c r="O7" s="81" t="s">
        <v>1321</v>
      </c>
    </row>
    <row r="8" spans="1:15" ht="45" x14ac:dyDescent="0.25">
      <c r="A8" s="755"/>
      <c r="B8" s="759"/>
      <c r="C8" s="759"/>
      <c r="D8" s="759"/>
      <c r="E8" s="81" t="s">
        <v>1095</v>
      </c>
      <c r="F8" s="759"/>
      <c r="G8" s="760"/>
      <c r="H8" s="759"/>
      <c r="I8" s="759"/>
      <c r="J8" s="759"/>
      <c r="K8" s="759"/>
      <c r="L8" s="760"/>
      <c r="M8" s="83"/>
      <c r="N8" s="83"/>
      <c r="O8" s="81" t="s">
        <v>1321</v>
      </c>
    </row>
    <row r="9" spans="1:15" ht="45" x14ac:dyDescent="0.25">
      <c r="A9" s="755"/>
      <c r="B9" s="759"/>
      <c r="C9" s="759"/>
      <c r="D9" s="759"/>
      <c r="E9" s="81" t="s">
        <v>1096</v>
      </c>
      <c r="F9" s="759"/>
      <c r="G9" s="760"/>
      <c r="H9" s="759"/>
      <c r="I9" s="759"/>
      <c r="J9" s="759"/>
      <c r="K9" s="759"/>
      <c r="L9" s="760"/>
      <c r="M9" s="83"/>
      <c r="N9" s="83"/>
      <c r="O9" s="81" t="s">
        <v>1321</v>
      </c>
    </row>
    <row r="10" spans="1:15" ht="45" x14ac:dyDescent="0.25">
      <c r="A10" s="755"/>
      <c r="B10" s="759"/>
      <c r="C10" s="759"/>
      <c r="D10" s="759"/>
      <c r="E10" s="81" t="s">
        <v>1097</v>
      </c>
      <c r="F10" s="759"/>
      <c r="G10" s="760"/>
      <c r="H10" s="759"/>
      <c r="I10" s="759"/>
      <c r="J10" s="759"/>
      <c r="K10" s="759"/>
      <c r="L10" s="760"/>
      <c r="M10" s="83"/>
      <c r="N10" s="83"/>
      <c r="O10" s="81" t="s">
        <v>1321</v>
      </c>
    </row>
    <row r="11" spans="1:15" ht="45" x14ac:dyDescent="0.25">
      <c r="A11" s="755"/>
      <c r="B11" s="759"/>
      <c r="C11" s="759"/>
      <c r="D11" s="759"/>
      <c r="E11" s="81" t="s">
        <v>1098</v>
      </c>
      <c r="F11" s="759"/>
      <c r="G11" s="760"/>
      <c r="H11" s="759"/>
      <c r="I11" s="759"/>
      <c r="J11" s="759"/>
      <c r="K11" s="759"/>
      <c r="L11" s="760"/>
      <c r="M11" s="83"/>
      <c r="N11" s="83"/>
      <c r="O11" s="81" t="s">
        <v>1321</v>
      </c>
    </row>
    <row r="12" spans="1:15" ht="15" customHeight="1" x14ac:dyDescent="0.25">
      <c r="A12" s="755">
        <v>186</v>
      </c>
      <c r="B12" s="759">
        <v>2</v>
      </c>
      <c r="C12" s="759" t="s">
        <v>1099</v>
      </c>
      <c r="D12" s="759" t="s">
        <v>1100</v>
      </c>
      <c r="E12" s="81" t="s">
        <v>1101</v>
      </c>
      <c r="F12" s="759" t="s">
        <v>1091</v>
      </c>
      <c r="G12" s="759" t="s">
        <v>1078</v>
      </c>
      <c r="H12" s="759" t="s">
        <v>1111</v>
      </c>
      <c r="I12" s="759" t="s">
        <v>1251</v>
      </c>
      <c r="J12" s="759" t="s">
        <v>1092</v>
      </c>
      <c r="K12" s="759" t="s">
        <v>1305</v>
      </c>
      <c r="L12" s="760" t="s">
        <v>1081</v>
      </c>
      <c r="M12" s="83" t="s">
        <v>1311</v>
      </c>
      <c r="N12" s="83" t="s">
        <v>8963</v>
      </c>
      <c r="O12" s="81" t="s">
        <v>1321</v>
      </c>
    </row>
    <row r="13" spans="1:15" ht="45" x14ac:dyDescent="0.25">
      <c r="A13" s="755"/>
      <c r="B13" s="759"/>
      <c r="C13" s="759"/>
      <c r="D13" s="759"/>
      <c r="E13" s="81" t="s">
        <v>1102</v>
      </c>
      <c r="F13" s="759"/>
      <c r="G13" s="759"/>
      <c r="H13" s="759"/>
      <c r="I13" s="759"/>
      <c r="J13" s="759"/>
      <c r="K13" s="759"/>
      <c r="L13" s="760"/>
      <c r="M13" s="83"/>
      <c r="N13" s="83"/>
      <c r="O13" s="81" t="s">
        <v>1321</v>
      </c>
    </row>
    <row r="14" spans="1:15" ht="45" x14ac:dyDescent="0.25">
      <c r="A14" s="755"/>
      <c r="B14" s="759"/>
      <c r="C14" s="759"/>
      <c r="D14" s="759"/>
      <c r="E14" s="81" t="s">
        <v>1103</v>
      </c>
      <c r="F14" s="759"/>
      <c r="G14" s="759"/>
      <c r="H14" s="759"/>
      <c r="I14" s="759"/>
      <c r="J14" s="759"/>
      <c r="K14" s="759"/>
      <c r="L14" s="760"/>
      <c r="M14" s="83"/>
      <c r="N14" s="83"/>
      <c r="O14" s="81" t="s">
        <v>1321</v>
      </c>
    </row>
    <row r="15" spans="1:15" ht="45" x14ac:dyDescent="0.25">
      <c r="A15" s="755"/>
      <c r="B15" s="759"/>
      <c r="C15" s="759"/>
      <c r="D15" s="759"/>
      <c r="E15" s="81" t="s">
        <v>1104</v>
      </c>
      <c r="F15" s="759"/>
      <c r="G15" s="759"/>
      <c r="H15" s="759"/>
      <c r="I15" s="759"/>
      <c r="J15" s="759"/>
      <c r="K15" s="759"/>
      <c r="L15" s="760"/>
      <c r="M15" s="83"/>
      <c r="N15" s="83"/>
      <c r="O15" s="81" t="s">
        <v>1321</v>
      </c>
    </row>
    <row r="16" spans="1:15" ht="45" x14ac:dyDescent="0.25">
      <c r="A16" s="755"/>
      <c r="B16" s="759"/>
      <c r="C16" s="759"/>
      <c r="D16" s="759"/>
      <c r="E16" s="81" t="s">
        <v>1098</v>
      </c>
      <c r="F16" s="759"/>
      <c r="G16" s="759"/>
      <c r="H16" s="759"/>
      <c r="I16" s="759"/>
      <c r="J16" s="759"/>
      <c r="K16" s="759"/>
      <c r="L16" s="760"/>
      <c r="M16" s="83"/>
      <c r="N16" s="83"/>
      <c r="O16" s="81" t="s">
        <v>1321</v>
      </c>
    </row>
    <row r="17" spans="1:15" ht="45" x14ac:dyDescent="0.25">
      <c r="A17" s="755"/>
      <c r="B17" s="759"/>
      <c r="C17" s="759"/>
      <c r="D17" s="759"/>
      <c r="E17" s="81" t="s">
        <v>1097</v>
      </c>
      <c r="F17" s="759"/>
      <c r="G17" s="759"/>
      <c r="H17" s="759"/>
      <c r="I17" s="759"/>
      <c r="J17" s="759"/>
      <c r="K17" s="759"/>
      <c r="L17" s="760"/>
      <c r="M17" s="83"/>
      <c r="N17" s="83"/>
      <c r="O17" s="81" t="s">
        <v>1321</v>
      </c>
    </row>
    <row r="18" spans="1:15" ht="15" customHeight="1" x14ac:dyDescent="0.25">
      <c r="A18" s="756">
        <v>187</v>
      </c>
      <c r="B18" s="759">
        <v>3</v>
      </c>
      <c r="C18" s="759" t="s">
        <v>1105</v>
      </c>
      <c r="D18" s="759" t="s">
        <v>1106</v>
      </c>
      <c r="E18" s="81" t="s">
        <v>1107</v>
      </c>
      <c r="F18" s="759" t="s">
        <v>1091</v>
      </c>
      <c r="G18" s="759" t="s">
        <v>1078</v>
      </c>
      <c r="H18" s="759" t="s">
        <v>1112</v>
      </c>
      <c r="I18" s="759" t="s">
        <v>1251</v>
      </c>
      <c r="J18" s="759" t="s">
        <v>1092</v>
      </c>
      <c r="K18" s="759" t="s">
        <v>1305</v>
      </c>
      <c r="L18" s="760" t="s">
        <v>1081</v>
      </c>
      <c r="M18" s="81" t="s">
        <v>10566</v>
      </c>
      <c r="N18" s="83"/>
      <c r="O18" s="81" t="s">
        <v>10569</v>
      </c>
    </row>
    <row r="19" spans="1:15" ht="45" x14ac:dyDescent="0.25">
      <c r="A19" s="757"/>
      <c r="B19" s="759"/>
      <c r="C19" s="759"/>
      <c r="D19" s="759"/>
      <c r="E19" s="81" t="s">
        <v>1108</v>
      </c>
      <c r="F19" s="759"/>
      <c r="G19" s="759"/>
      <c r="H19" s="759"/>
      <c r="I19" s="759"/>
      <c r="J19" s="759"/>
      <c r="K19" s="759"/>
      <c r="L19" s="760"/>
      <c r="M19" s="83"/>
      <c r="N19" s="83" t="s">
        <v>1312</v>
      </c>
      <c r="O19" s="81" t="s">
        <v>1321</v>
      </c>
    </row>
    <row r="20" spans="1:15" ht="45" x14ac:dyDescent="0.25">
      <c r="A20" s="757"/>
      <c r="B20" s="759"/>
      <c r="C20" s="759"/>
      <c r="D20" s="759"/>
      <c r="E20" s="81" t="s">
        <v>1109</v>
      </c>
      <c r="F20" s="759"/>
      <c r="G20" s="759"/>
      <c r="H20" s="759"/>
      <c r="I20" s="759"/>
      <c r="J20" s="759"/>
      <c r="K20" s="759"/>
      <c r="L20" s="760"/>
      <c r="M20" s="83"/>
      <c r="N20" s="83"/>
      <c r="O20" s="81" t="s">
        <v>1321</v>
      </c>
    </row>
    <row r="21" spans="1:15" ht="45" x14ac:dyDescent="0.25">
      <c r="A21" s="758"/>
      <c r="B21" s="759"/>
      <c r="C21" s="759"/>
      <c r="D21" s="759"/>
      <c r="E21" s="81" t="s">
        <v>1110</v>
      </c>
      <c r="F21" s="759"/>
      <c r="G21" s="759"/>
      <c r="H21" s="759"/>
      <c r="I21" s="759"/>
      <c r="J21" s="759"/>
      <c r="K21" s="759"/>
      <c r="L21" s="760"/>
      <c r="M21" s="83"/>
      <c r="N21" s="83"/>
      <c r="O21" s="81" t="s">
        <v>1321</v>
      </c>
    </row>
    <row r="22" spans="1:15" ht="45.75" customHeight="1" x14ac:dyDescent="0.25">
      <c r="A22" s="83">
        <v>189</v>
      </c>
      <c r="B22" s="89">
        <v>1</v>
      </c>
      <c r="C22" s="90" t="s">
        <v>1113</v>
      </c>
      <c r="D22" s="90" t="s">
        <v>1114</v>
      </c>
      <c r="E22" s="90" t="s">
        <v>1322</v>
      </c>
      <c r="F22" s="90" t="s">
        <v>1115</v>
      </c>
      <c r="G22" s="90" t="s">
        <v>1116</v>
      </c>
      <c r="H22" s="90" t="s">
        <v>1174</v>
      </c>
      <c r="I22" s="90" t="s">
        <v>1252</v>
      </c>
      <c r="J22" s="89">
        <v>360</v>
      </c>
      <c r="K22" s="90" t="s">
        <v>1305</v>
      </c>
      <c r="L22" s="90" t="s">
        <v>1117</v>
      </c>
      <c r="M22" s="91" t="s">
        <v>1313</v>
      </c>
      <c r="N22" s="83" t="s">
        <v>8957</v>
      </c>
      <c r="O22" s="81" t="s">
        <v>8951</v>
      </c>
    </row>
    <row r="23" spans="1:15" ht="45" x14ac:dyDescent="0.25">
      <c r="A23" s="83">
        <v>189</v>
      </c>
      <c r="B23" s="89">
        <v>2</v>
      </c>
      <c r="C23" s="90" t="s">
        <v>1329</v>
      </c>
      <c r="D23" s="90" t="s">
        <v>1118</v>
      </c>
      <c r="E23" s="90" t="s">
        <v>1330</v>
      </c>
      <c r="F23" s="90" t="s">
        <v>1115</v>
      </c>
      <c r="G23" s="90" t="s">
        <v>1116</v>
      </c>
      <c r="H23" s="90" t="s">
        <v>1174</v>
      </c>
      <c r="I23" s="90" t="s">
        <v>1252</v>
      </c>
      <c r="J23" s="89">
        <v>360</v>
      </c>
      <c r="K23" s="90" t="s">
        <v>1305</v>
      </c>
      <c r="L23" s="90" t="s">
        <v>1117</v>
      </c>
      <c r="M23" s="91"/>
      <c r="N23" s="83" t="s">
        <v>8957</v>
      </c>
      <c r="O23" s="81" t="s">
        <v>8951</v>
      </c>
    </row>
    <row r="24" spans="1:15" x14ac:dyDescent="0.25">
      <c r="A24" s="83">
        <v>190</v>
      </c>
      <c r="B24" s="89">
        <v>3</v>
      </c>
      <c r="C24" s="90" t="s">
        <v>1119</v>
      </c>
      <c r="D24" t="s">
        <v>10571</v>
      </c>
      <c r="E24" s="90" t="s">
        <v>1331</v>
      </c>
      <c r="F24" s="90" t="s">
        <v>1115</v>
      </c>
      <c r="G24" s="90" t="s">
        <v>1116</v>
      </c>
      <c r="H24" s="90" t="s">
        <v>1211</v>
      </c>
      <c r="I24" s="90" t="s">
        <v>1252</v>
      </c>
      <c r="J24" s="89">
        <v>360</v>
      </c>
      <c r="K24" s="90" t="s">
        <v>1305</v>
      </c>
      <c r="L24" s="90" t="s">
        <v>1117</v>
      </c>
      <c r="M24" s="176"/>
      <c r="N24" s="83" t="s">
        <v>8957</v>
      </c>
      <c r="O24" s="81" t="s">
        <v>8951</v>
      </c>
    </row>
    <row r="25" spans="1:15" ht="45" x14ac:dyDescent="0.25">
      <c r="A25" s="83">
        <v>189</v>
      </c>
      <c r="B25" s="89">
        <v>4</v>
      </c>
      <c r="C25" s="90" t="s">
        <v>1120</v>
      </c>
      <c r="D25" s="90" t="s">
        <v>1121</v>
      </c>
      <c r="E25" s="90" t="s">
        <v>1332</v>
      </c>
      <c r="F25" s="90" t="s">
        <v>1115</v>
      </c>
      <c r="G25" s="90" t="s">
        <v>1116</v>
      </c>
      <c r="H25" s="90" t="s">
        <v>1174</v>
      </c>
      <c r="I25" s="90" t="s">
        <v>1252</v>
      </c>
      <c r="J25" s="89">
        <v>360</v>
      </c>
      <c r="K25" s="90" t="s">
        <v>1305</v>
      </c>
      <c r="L25" s="90" t="s">
        <v>1117</v>
      </c>
      <c r="M25" s="91"/>
      <c r="N25" s="83" t="s">
        <v>8958</v>
      </c>
      <c r="O25" s="81" t="s">
        <v>8951</v>
      </c>
    </row>
    <row r="26" spans="1:15" x14ac:dyDescent="0.25">
      <c r="A26" s="83">
        <v>189</v>
      </c>
      <c r="B26" s="89">
        <v>5</v>
      </c>
      <c r="C26" s="90" t="s">
        <v>1122</v>
      </c>
      <c r="D26" s="90" t="s">
        <v>1122</v>
      </c>
      <c r="E26" s="90" t="s">
        <v>787</v>
      </c>
      <c r="F26" s="90" t="s">
        <v>1115</v>
      </c>
      <c r="G26" s="90" t="s">
        <v>1116</v>
      </c>
      <c r="H26" s="90" t="s">
        <v>787</v>
      </c>
      <c r="I26" s="90" t="s">
        <v>1252</v>
      </c>
      <c r="J26" s="89">
        <v>360</v>
      </c>
      <c r="K26" s="90" t="s">
        <v>1305</v>
      </c>
      <c r="L26" s="90" t="s">
        <v>1117</v>
      </c>
      <c r="M26" s="91"/>
      <c r="N26" s="83" t="s">
        <v>8957</v>
      </c>
      <c r="O26" s="81" t="s">
        <v>8951</v>
      </c>
    </row>
    <row r="27" spans="1:15" x14ac:dyDescent="0.25">
      <c r="A27" s="83">
        <v>189</v>
      </c>
      <c r="B27" s="89">
        <v>6</v>
      </c>
      <c r="C27" s="90" t="s">
        <v>117</v>
      </c>
      <c r="D27" s="90" t="s">
        <v>1123</v>
      </c>
      <c r="E27" s="90" t="s">
        <v>787</v>
      </c>
      <c r="F27" s="90" t="s">
        <v>1115</v>
      </c>
      <c r="G27" s="90" t="s">
        <v>1116</v>
      </c>
      <c r="H27" s="90" t="s">
        <v>1174</v>
      </c>
      <c r="I27" s="90" t="s">
        <v>1252</v>
      </c>
      <c r="J27" s="89">
        <v>360</v>
      </c>
      <c r="K27" s="90" t="s">
        <v>1305</v>
      </c>
      <c r="L27" s="90" t="s">
        <v>1117</v>
      </c>
      <c r="M27" s="91"/>
      <c r="N27" s="83" t="s">
        <v>8957</v>
      </c>
      <c r="O27" s="81" t="s">
        <v>8951</v>
      </c>
    </row>
    <row r="28" spans="1:15" x14ac:dyDescent="0.25">
      <c r="A28" s="83">
        <v>189</v>
      </c>
      <c r="B28" s="89">
        <v>7</v>
      </c>
      <c r="C28" s="90" t="s">
        <v>1124</v>
      </c>
      <c r="D28" s="90" t="s">
        <v>1125</v>
      </c>
      <c r="E28" s="90" t="s">
        <v>787</v>
      </c>
      <c r="F28" s="90" t="s">
        <v>1115</v>
      </c>
      <c r="G28" s="90" t="s">
        <v>1116</v>
      </c>
      <c r="H28" s="90" t="s">
        <v>1174</v>
      </c>
      <c r="I28" s="90" t="s">
        <v>1252</v>
      </c>
      <c r="J28" s="89">
        <v>360</v>
      </c>
      <c r="K28" s="90" t="s">
        <v>1305</v>
      </c>
      <c r="L28" s="90" t="s">
        <v>1117</v>
      </c>
      <c r="M28" s="91"/>
      <c r="N28" s="83" t="s">
        <v>8957</v>
      </c>
      <c r="O28" s="81" t="s">
        <v>8951</v>
      </c>
    </row>
    <row r="29" spans="1:15" x14ac:dyDescent="0.25">
      <c r="A29" s="83">
        <v>189</v>
      </c>
      <c r="B29" s="89">
        <v>8</v>
      </c>
      <c r="C29" s="90" t="s">
        <v>1126</v>
      </c>
      <c r="D29" s="90" t="s">
        <v>1127</v>
      </c>
      <c r="E29" s="90" t="s">
        <v>787</v>
      </c>
      <c r="F29" s="90" t="s">
        <v>1115</v>
      </c>
      <c r="G29" s="90" t="s">
        <v>1116</v>
      </c>
      <c r="H29" s="90" t="s">
        <v>787</v>
      </c>
      <c r="I29" s="90" t="s">
        <v>1252</v>
      </c>
      <c r="J29" s="89">
        <v>360</v>
      </c>
      <c r="K29" s="90" t="s">
        <v>1305</v>
      </c>
      <c r="L29" s="90" t="s">
        <v>1117</v>
      </c>
      <c r="M29" s="91"/>
      <c r="N29" s="83" t="s">
        <v>8957</v>
      </c>
      <c r="O29" s="81" t="s">
        <v>8951</v>
      </c>
    </row>
    <row r="30" spans="1:15" x14ac:dyDescent="0.25">
      <c r="A30" s="83">
        <v>189</v>
      </c>
      <c r="B30" s="89">
        <v>9</v>
      </c>
      <c r="C30" s="90" t="s">
        <v>1128</v>
      </c>
      <c r="D30" s="90" t="s">
        <v>1129</v>
      </c>
      <c r="E30" s="90" t="s">
        <v>1333</v>
      </c>
      <c r="F30" s="90" t="s">
        <v>1115</v>
      </c>
      <c r="G30" s="90" t="s">
        <v>1116</v>
      </c>
      <c r="H30" s="90" t="s">
        <v>1174</v>
      </c>
      <c r="I30" s="90" t="s">
        <v>1252</v>
      </c>
      <c r="J30" s="89">
        <v>360</v>
      </c>
      <c r="K30" s="90" t="s">
        <v>793</v>
      </c>
      <c r="L30" s="90" t="s">
        <v>1117</v>
      </c>
      <c r="M30" s="91" t="s">
        <v>1338</v>
      </c>
      <c r="N30" s="83" t="s">
        <v>8958</v>
      </c>
      <c r="O30" s="81" t="s">
        <v>8951</v>
      </c>
    </row>
    <row r="31" spans="1:15" x14ac:dyDescent="0.25">
      <c r="A31" s="83">
        <v>189</v>
      </c>
      <c r="B31" s="89">
        <v>10</v>
      </c>
      <c r="C31" s="90" t="s">
        <v>1130</v>
      </c>
      <c r="D31" s="90" t="s">
        <v>1131</v>
      </c>
      <c r="E31" s="90" t="s">
        <v>1334</v>
      </c>
      <c r="F31" s="90" t="s">
        <v>1115</v>
      </c>
      <c r="G31" s="90" t="s">
        <v>1116</v>
      </c>
      <c r="H31" s="90" t="s">
        <v>1174</v>
      </c>
      <c r="I31" s="90" t="s">
        <v>1252</v>
      </c>
      <c r="J31" s="89">
        <v>360</v>
      </c>
      <c r="K31" s="90" t="s">
        <v>1305</v>
      </c>
      <c r="L31" s="90" t="s">
        <v>1117</v>
      </c>
      <c r="M31" s="91"/>
      <c r="N31" s="83" t="s">
        <v>8957</v>
      </c>
      <c r="O31" s="81" t="s">
        <v>8951</v>
      </c>
    </row>
    <row r="32" spans="1:15" x14ac:dyDescent="0.25">
      <c r="A32" s="83">
        <v>189</v>
      </c>
      <c r="B32" s="89">
        <v>11</v>
      </c>
      <c r="C32" s="90" t="s">
        <v>1132</v>
      </c>
      <c r="D32" s="90" t="s">
        <v>1133</v>
      </c>
      <c r="E32" s="90" t="s">
        <v>787</v>
      </c>
      <c r="F32" s="90" t="s">
        <v>1115</v>
      </c>
      <c r="G32" s="90" t="s">
        <v>1116</v>
      </c>
      <c r="H32" s="90" t="s">
        <v>1335</v>
      </c>
      <c r="I32" s="90" t="s">
        <v>1252</v>
      </c>
      <c r="J32" s="89">
        <v>360</v>
      </c>
      <c r="K32" s="90" t="s">
        <v>1305</v>
      </c>
      <c r="L32" s="90" t="s">
        <v>1117</v>
      </c>
      <c r="M32" s="91"/>
      <c r="N32" s="83" t="s">
        <v>8958</v>
      </c>
      <c r="O32" s="81" t="s">
        <v>8951</v>
      </c>
    </row>
    <row r="33" spans="1:15" ht="45" x14ac:dyDescent="0.25">
      <c r="A33" s="83">
        <v>189</v>
      </c>
      <c r="B33" s="89">
        <v>12</v>
      </c>
      <c r="C33" s="90" t="s">
        <v>1134</v>
      </c>
      <c r="D33" s="90" t="s">
        <v>1135</v>
      </c>
      <c r="E33" s="90" t="s">
        <v>787</v>
      </c>
      <c r="F33" s="90" t="s">
        <v>1115</v>
      </c>
      <c r="G33" s="90" t="s">
        <v>1116</v>
      </c>
      <c r="H33" s="90" t="s">
        <v>1174</v>
      </c>
      <c r="I33" s="90" t="s">
        <v>1252</v>
      </c>
      <c r="J33" s="89">
        <v>360</v>
      </c>
      <c r="K33" s="90" t="s">
        <v>1305</v>
      </c>
      <c r="L33" s="90" t="s">
        <v>1117</v>
      </c>
      <c r="M33" s="176"/>
      <c r="N33" s="83" t="s">
        <v>9118</v>
      </c>
      <c r="O33" s="81" t="s">
        <v>1321</v>
      </c>
    </row>
    <row r="34" spans="1:15" ht="45" x14ac:dyDescent="0.25">
      <c r="A34" s="83">
        <v>189</v>
      </c>
      <c r="B34" s="89">
        <v>13</v>
      </c>
      <c r="C34" s="90" t="s">
        <v>1137</v>
      </c>
      <c r="D34" s="90" t="s">
        <v>1138</v>
      </c>
      <c r="E34" s="90" t="s">
        <v>787</v>
      </c>
      <c r="F34" s="90" t="s">
        <v>1115</v>
      </c>
      <c r="G34" s="90" t="s">
        <v>1116</v>
      </c>
      <c r="H34" s="90" t="s">
        <v>1174</v>
      </c>
      <c r="I34" s="90" t="s">
        <v>1252</v>
      </c>
      <c r="J34" s="89">
        <v>360</v>
      </c>
      <c r="K34" s="90" t="s">
        <v>1305</v>
      </c>
      <c r="L34" s="90" t="s">
        <v>1117</v>
      </c>
      <c r="M34" s="176"/>
      <c r="N34" s="83" t="s">
        <v>9119</v>
      </c>
      <c r="O34" s="81" t="s">
        <v>1321</v>
      </c>
    </row>
    <row r="35" spans="1:15" ht="45" x14ac:dyDescent="0.25">
      <c r="A35" s="83">
        <v>189</v>
      </c>
      <c r="B35" s="89">
        <v>14</v>
      </c>
      <c r="C35" s="90" t="s">
        <v>1139</v>
      </c>
      <c r="D35" s="90" t="s">
        <v>1336</v>
      </c>
      <c r="E35" s="90" t="s">
        <v>787</v>
      </c>
      <c r="F35" s="90" t="s">
        <v>1115</v>
      </c>
      <c r="G35" s="90" t="s">
        <v>1116</v>
      </c>
      <c r="H35" s="90" t="s">
        <v>1212</v>
      </c>
      <c r="I35" s="90" t="s">
        <v>1252</v>
      </c>
      <c r="J35" s="89">
        <v>360</v>
      </c>
      <c r="K35" s="90" t="s">
        <v>793</v>
      </c>
      <c r="L35" s="90" t="s">
        <v>1117</v>
      </c>
      <c r="M35" s="176" t="s">
        <v>1337</v>
      </c>
      <c r="N35" s="83" t="s">
        <v>9119</v>
      </c>
      <c r="O35" s="81" t="s">
        <v>1321</v>
      </c>
    </row>
    <row r="36" spans="1:15" ht="30" x14ac:dyDescent="0.25">
      <c r="A36" s="83">
        <v>190</v>
      </c>
      <c r="B36" s="89">
        <v>15</v>
      </c>
      <c r="C36" s="90" t="s">
        <v>1140</v>
      </c>
      <c r="D36" s="90" t="s">
        <v>1141</v>
      </c>
      <c r="E36" s="90" t="s">
        <v>1339</v>
      </c>
      <c r="F36" s="90" t="s">
        <v>1115</v>
      </c>
      <c r="G36" s="90" t="s">
        <v>1116</v>
      </c>
      <c r="H36" s="90" t="s">
        <v>787</v>
      </c>
      <c r="I36" s="90" t="s">
        <v>1252</v>
      </c>
      <c r="J36" s="89">
        <v>360</v>
      </c>
      <c r="K36" s="90" t="s">
        <v>1305</v>
      </c>
      <c r="L36" s="90" t="s">
        <v>1117</v>
      </c>
      <c r="M36" s="176" t="s">
        <v>10568</v>
      </c>
      <c r="N36" s="91" t="s">
        <v>8651</v>
      </c>
      <c r="O36" s="81" t="s">
        <v>10569</v>
      </c>
    </row>
    <row r="37" spans="1:15" ht="45" x14ac:dyDescent="0.25">
      <c r="A37" s="83">
        <v>189</v>
      </c>
      <c r="B37" s="89">
        <v>16</v>
      </c>
      <c r="C37" s="90" t="s">
        <v>1142</v>
      </c>
      <c r="D37" s="90" t="s">
        <v>1142</v>
      </c>
      <c r="E37" s="90" t="s">
        <v>787</v>
      </c>
      <c r="F37" s="90" t="s">
        <v>1115</v>
      </c>
      <c r="G37" s="90" t="s">
        <v>1116</v>
      </c>
      <c r="H37" s="90" t="s">
        <v>1212</v>
      </c>
      <c r="I37" s="90" t="s">
        <v>1252</v>
      </c>
      <c r="J37" s="89">
        <v>360</v>
      </c>
      <c r="K37" s="90" t="s">
        <v>1305</v>
      </c>
      <c r="L37" s="90" t="s">
        <v>1117</v>
      </c>
      <c r="M37" s="176" t="s">
        <v>9120</v>
      </c>
      <c r="N37" s="83" t="s">
        <v>9121</v>
      </c>
      <c r="O37" s="81" t="s">
        <v>1321</v>
      </c>
    </row>
    <row r="38" spans="1:15" ht="60" x14ac:dyDescent="0.25">
      <c r="A38" s="83">
        <v>190</v>
      </c>
      <c r="B38" s="89">
        <v>17</v>
      </c>
      <c r="C38" s="90" t="s">
        <v>1143</v>
      </c>
      <c r="D38" s="90" t="s">
        <v>1143</v>
      </c>
      <c r="E38" s="90" t="s">
        <v>1339</v>
      </c>
      <c r="F38" s="90" t="s">
        <v>1115</v>
      </c>
      <c r="G38" s="90" t="s">
        <v>1116</v>
      </c>
      <c r="H38" s="90" t="s">
        <v>1213</v>
      </c>
      <c r="I38" s="90" t="s">
        <v>1252</v>
      </c>
      <c r="J38" s="89">
        <v>360</v>
      </c>
      <c r="K38" s="90" t="s">
        <v>1305</v>
      </c>
      <c r="L38" s="90" t="s">
        <v>1117</v>
      </c>
      <c r="M38" s="176" t="s">
        <v>10570</v>
      </c>
      <c r="N38" s="83" t="s">
        <v>1392</v>
      </c>
      <c r="O38" s="81" t="s">
        <v>10569</v>
      </c>
    </row>
    <row r="39" spans="1:15" ht="75" x14ac:dyDescent="0.25">
      <c r="A39" s="83">
        <v>190</v>
      </c>
      <c r="B39" s="89">
        <v>18</v>
      </c>
      <c r="C39" s="90" t="s">
        <v>1340</v>
      </c>
      <c r="D39" s="90" t="s">
        <v>1340</v>
      </c>
      <c r="E39" s="90" t="s">
        <v>1339</v>
      </c>
      <c r="F39" s="90" t="s">
        <v>1115</v>
      </c>
      <c r="G39" s="90" t="s">
        <v>1116</v>
      </c>
      <c r="H39" s="90" t="s">
        <v>1213</v>
      </c>
      <c r="I39" s="90" t="s">
        <v>1252</v>
      </c>
      <c r="J39" s="89">
        <v>360</v>
      </c>
      <c r="K39" s="90" t="s">
        <v>1305</v>
      </c>
      <c r="L39" s="90" t="s">
        <v>1117</v>
      </c>
      <c r="M39" s="176" t="s">
        <v>10572</v>
      </c>
      <c r="N39" s="83" t="s">
        <v>8651</v>
      </c>
      <c r="O39" s="81" t="s">
        <v>10569</v>
      </c>
    </row>
    <row r="40" spans="1:15" ht="45" x14ac:dyDescent="0.25">
      <c r="A40" s="83">
        <v>190</v>
      </c>
      <c r="B40" s="89">
        <v>19</v>
      </c>
      <c r="C40" s="90" t="s">
        <v>1145</v>
      </c>
      <c r="D40" s="90" t="s">
        <v>10567</v>
      </c>
      <c r="E40" s="90" t="s">
        <v>1341</v>
      </c>
      <c r="F40" s="90" t="s">
        <v>1115</v>
      </c>
      <c r="G40" s="90" t="s">
        <v>1116</v>
      </c>
      <c r="H40" s="90" t="s">
        <v>1213</v>
      </c>
      <c r="I40" s="90" t="s">
        <v>1252</v>
      </c>
      <c r="J40" s="89">
        <v>360</v>
      </c>
      <c r="K40" s="90" t="s">
        <v>1305</v>
      </c>
      <c r="L40" s="90" t="s">
        <v>1117</v>
      </c>
      <c r="M40" s="176" t="s">
        <v>10565</v>
      </c>
      <c r="N40" s="83" t="s">
        <v>1392</v>
      </c>
      <c r="O40" s="81" t="s">
        <v>10569</v>
      </c>
    </row>
    <row r="41" spans="1:15" ht="30" x14ac:dyDescent="0.25">
      <c r="A41" s="83">
        <v>189</v>
      </c>
      <c r="B41" s="89">
        <v>20</v>
      </c>
      <c r="C41" s="90" t="s">
        <v>1146</v>
      </c>
      <c r="D41" s="90" t="s">
        <v>1342</v>
      </c>
      <c r="E41" s="90" t="s">
        <v>787</v>
      </c>
      <c r="F41" s="90" t="s">
        <v>1115</v>
      </c>
      <c r="G41" s="90" t="s">
        <v>1116</v>
      </c>
      <c r="H41" s="90" t="s">
        <v>1212</v>
      </c>
      <c r="I41" s="90" t="s">
        <v>1252</v>
      </c>
      <c r="J41" s="89">
        <v>360</v>
      </c>
      <c r="K41" s="90" t="s">
        <v>1305</v>
      </c>
      <c r="L41" s="90" t="s">
        <v>1117</v>
      </c>
      <c r="M41" s="176" t="s">
        <v>8957</v>
      </c>
      <c r="N41" s="83" t="s">
        <v>1392</v>
      </c>
      <c r="O41" s="81" t="s">
        <v>8951</v>
      </c>
    </row>
    <row r="42" spans="1:15" x14ac:dyDescent="0.25">
      <c r="A42" s="83">
        <v>189</v>
      </c>
      <c r="B42" s="89">
        <v>21</v>
      </c>
      <c r="C42" s="90" t="s">
        <v>1147</v>
      </c>
      <c r="D42" s="90" t="s">
        <v>1343</v>
      </c>
      <c r="E42" s="90" t="s">
        <v>787</v>
      </c>
      <c r="F42" s="90" t="s">
        <v>1115</v>
      </c>
      <c r="G42" s="90" t="s">
        <v>1116</v>
      </c>
      <c r="H42" s="90" t="s">
        <v>1174</v>
      </c>
      <c r="I42" s="90" t="s">
        <v>1252</v>
      </c>
      <c r="J42" s="89">
        <v>360</v>
      </c>
      <c r="K42" s="90" t="s">
        <v>1305</v>
      </c>
      <c r="L42" s="90" t="s">
        <v>1117</v>
      </c>
      <c r="M42" s="176" t="s">
        <v>8957</v>
      </c>
      <c r="N42" s="83" t="s">
        <v>1392</v>
      </c>
      <c r="O42" s="81" t="s">
        <v>8951</v>
      </c>
    </row>
    <row r="43" spans="1:15" ht="30" x14ac:dyDescent="0.25">
      <c r="A43" s="83">
        <v>189</v>
      </c>
      <c r="B43" s="89">
        <v>22</v>
      </c>
      <c r="C43" s="90" t="s">
        <v>1148</v>
      </c>
      <c r="D43" s="90" t="s">
        <v>1149</v>
      </c>
      <c r="E43" s="90" t="s">
        <v>787</v>
      </c>
      <c r="F43" s="90" t="s">
        <v>1115</v>
      </c>
      <c r="G43" s="90" t="s">
        <v>1116</v>
      </c>
      <c r="H43" s="90" t="s">
        <v>1174</v>
      </c>
      <c r="I43" s="90" t="s">
        <v>1252</v>
      </c>
      <c r="J43" s="89">
        <v>360</v>
      </c>
      <c r="K43" s="90" t="s">
        <v>1305</v>
      </c>
      <c r="L43" s="90" t="s">
        <v>1117</v>
      </c>
      <c r="M43" s="176" t="s">
        <v>9122</v>
      </c>
      <c r="N43" s="83" t="s">
        <v>1392</v>
      </c>
      <c r="O43" s="81" t="s">
        <v>8951</v>
      </c>
    </row>
    <row r="44" spans="1:15" x14ac:dyDescent="0.25">
      <c r="A44" s="83">
        <v>189</v>
      </c>
      <c r="B44" s="89">
        <v>23</v>
      </c>
      <c r="C44" s="90" t="s">
        <v>1150</v>
      </c>
      <c r="D44" s="90" t="s">
        <v>1151</v>
      </c>
      <c r="E44" s="90" t="s">
        <v>787</v>
      </c>
      <c r="F44" s="90" t="s">
        <v>1115</v>
      </c>
      <c r="G44" s="90" t="s">
        <v>1116</v>
      </c>
      <c r="H44" s="90" t="s">
        <v>1174</v>
      </c>
      <c r="I44" s="90" t="s">
        <v>1252</v>
      </c>
      <c r="J44" s="89">
        <v>360</v>
      </c>
      <c r="K44" s="90" t="s">
        <v>1305</v>
      </c>
      <c r="L44" s="90" t="s">
        <v>1117</v>
      </c>
      <c r="M44" s="176" t="s">
        <v>8957</v>
      </c>
      <c r="N44" s="83" t="s">
        <v>1392</v>
      </c>
      <c r="O44" s="81" t="s">
        <v>8951</v>
      </c>
    </row>
    <row r="45" spans="1:15" ht="45" x14ac:dyDescent="0.25">
      <c r="A45" s="83">
        <v>189</v>
      </c>
      <c r="B45" s="89">
        <v>24</v>
      </c>
      <c r="C45" s="90" t="s">
        <v>1152</v>
      </c>
      <c r="D45" s="90" t="s">
        <v>1153</v>
      </c>
      <c r="E45" s="90" t="s">
        <v>1344</v>
      </c>
      <c r="F45" s="90" t="s">
        <v>1115</v>
      </c>
      <c r="G45" s="90" t="s">
        <v>1116</v>
      </c>
      <c r="H45" s="90" t="s">
        <v>1174</v>
      </c>
      <c r="I45" s="90" t="s">
        <v>1252</v>
      </c>
      <c r="J45" s="89" t="s">
        <v>1136</v>
      </c>
      <c r="K45" s="90" t="s">
        <v>1154</v>
      </c>
      <c r="L45" s="90" t="s">
        <v>1117</v>
      </c>
      <c r="M45" s="176" t="s">
        <v>9123</v>
      </c>
      <c r="N45" s="83" t="s">
        <v>8651</v>
      </c>
      <c r="O45" s="81" t="s">
        <v>1321</v>
      </c>
    </row>
    <row r="46" spans="1:15" ht="45" x14ac:dyDescent="0.25">
      <c r="A46" s="83">
        <v>189</v>
      </c>
      <c r="B46" s="89">
        <v>25</v>
      </c>
      <c r="C46" s="90" t="s">
        <v>1155</v>
      </c>
      <c r="D46" s="90" t="s">
        <v>1156</v>
      </c>
      <c r="E46" s="90" t="s">
        <v>1345</v>
      </c>
      <c r="F46" s="90" t="s">
        <v>1115</v>
      </c>
      <c r="G46" s="90" t="s">
        <v>1116</v>
      </c>
      <c r="H46" s="90" t="s">
        <v>1174</v>
      </c>
      <c r="I46" s="90" t="s">
        <v>1252</v>
      </c>
      <c r="J46" s="89" t="s">
        <v>1136</v>
      </c>
      <c r="K46" s="90" t="s">
        <v>1154</v>
      </c>
      <c r="L46" s="90" t="s">
        <v>1117</v>
      </c>
      <c r="M46" s="176" t="s">
        <v>9123</v>
      </c>
      <c r="N46" s="83" t="s">
        <v>8651</v>
      </c>
      <c r="O46" s="81" t="s">
        <v>1321</v>
      </c>
    </row>
    <row r="47" spans="1:15" ht="45" x14ac:dyDescent="0.25">
      <c r="A47" s="83">
        <v>189</v>
      </c>
      <c r="B47" s="89">
        <v>26</v>
      </c>
      <c r="C47" s="90" t="s">
        <v>1157</v>
      </c>
      <c r="D47" s="90" t="s">
        <v>1158</v>
      </c>
      <c r="E47" s="90" t="s">
        <v>787</v>
      </c>
      <c r="F47" s="90" t="s">
        <v>1115</v>
      </c>
      <c r="G47" s="90" t="s">
        <v>1116</v>
      </c>
      <c r="H47" s="90" t="s">
        <v>1174</v>
      </c>
      <c r="I47" s="90" t="s">
        <v>1252</v>
      </c>
      <c r="J47" s="89">
        <v>360</v>
      </c>
      <c r="K47" s="90" t="s">
        <v>1305</v>
      </c>
      <c r="L47" s="90" t="s">
        <v>1117</v>
      </c>
      <c r="M47" s="176" t="s">
        <v>9124</v>
      </c>
      <c r="N47" s="83" t="s">
        <v>1392</v>
      </c>
      <c r="O47" s="81" t="s">
        <v>1321</v>
      </c>
    </row>
    <row r="48" spans="1:15" ht="45" x14ac:dyDescent="0.25">
      <c r="A48" s="83">
        <v>189</v>
      </c>
      <c r="B48" s="89">
        <v>27</v>
      </c>
      <c r="C48" s="90" t="s">
        <v>1159</v>
      </c>
      <c r="D48" s="90" t="s">
        <v>1160</v>
      </c>
      <c r="E48" s="90" t="s">
        <v>787</v>
      </c>
      <c r="F48" s="90" t="s">
        <v>1161</v>
      </c>
      <c r="G48" s="90" t="s">
        <v>1116</v>
      </c>
      <c r="H48" s="90" t="s">
        <v>1174</v>
      </c>
      <c r="I48" s="90" t="s">
        <v>1252</v>
      </c>
      <c r="J48" s="89">
        <v>360</v>
      </c>
      <c r="K48" s="90" t="s">
        <v>1305</v>
      </c>
      <c r="L48" s="90" t="s">
        <v>1117</v>
      </c>
      <c r="M48" s="176" t="s">
        <v>9124</v>
      </c>
      <c r="N48" s="83" t="s">
        <v>1392</v>
      </c>
      <c r="O48" s="81" t="s">
        <v>1321</v>
      </c>
    </row>
    <row r="49" spans="1:15" ht="45" x14ac:dyDescent="0.25">
      <c r="A49" s="83">
        <v>190</v>
      </c>
      <c r="B49" s="89">
        <v>28</v>
      </c>
      <c r="C49" s="90" t="s">
        <v>1162</v>
      </c>
      <c r="D49" s="90" t="s">
        <v>1163</v>
      </c>
      <c r="E49" s="90" t="s">
        <v>10578</v>
      </c>
      <c r="F49" s="90" t="s">
        <v>1161</v>
      </c>
      <c r="G49" s="90" t="s">
        <v>1116</v>
      </c>
      <c r="H49" s="90" t="s">
        <v>787</v>
      </c>
      <c r="I49" s="90" t="s">
        <v>1252</v>
      </c>
      <c r="J49" s="89">
        <v>360</v>
      </c>
      <c r="K49" s="90" t="s">
        <v>1305</v>
      </c>
      <c r="L49" s="90" t="s">
        <v>1117</v>
      </c>
      <c r="M49" s="567" t="s">
        <v>8960</v>
      </c>
      <c r="N49" s="83" t="s">
        <v>8651</v>
      </c>
      <c r="O49" s="81" t="s">
        <v>10569</v>
      </c>
    </row>
    <row r="50" spans="1:15" ht="45" x14ac:dyDescent="0.25">
      <c r="A50" s="83">
        <v>189</v>
      </c>
      <c r="B50" s="89">
        <v>29</v>
      </c>
      <c r="C50" s="90" t="s">
        <v>1164</v>
      </c>
      <c r="D50" s="90" t="s">
        <v>1165</v>
      </c>
      <c r="E50" s="90" t="s">
        <v>787</v>
      </c>
      <c r="F50" s="90" t="s">
        <v>1166</v>
      </c>
      <c r="G50" s="90" t="s">
        <v>1116</v>
      </c>
      <c r="H50" s="90" t="s">
        <v>1174</v>
      </c>
      <c r="I50" s="90" t="s">
        <v>1252</v>
      </c>
      <c r="J50" s="89">
        <v>360</v>
      </c>
      <c r="K50" s="90" t="s">
        <v>1305</v>
      </c>
      <c r="L50" s="90" t="s">
        <v>1117</v>
      </c>
      <c r="M50" s="176" t="s">
        <v>8961</v>
      </c>
      <c r="N50" s="83" t="s">
        <v>8651</v>
      </c>
      <c r="O50" s="81" t="s">
        <v>1321</v>
      </c>
    </row>
    <row r="51" spans="1:15" ht="45" x14ac:dyDescent="0.25">
      <c r="A51" s="83">
        <v>189</v>
      </c>
      <c r="B51" s="89">
        <v>30</v>
      </c>
      <c r="C51" s="90" t="s">
        <v>1167</v>
      </c>
      <c r="D51" s="90" t="s">
        <v>1168</v>
      </c>
      <c r="E51" s="90" t="s">
        <v>1345</v>
      </c>
      <c r="F51" s="90" t="s">
        <v>1166</v>
      </c>
      <c r="G51" s="90" t="s">
        <v>1116</v>
      </c>
      <c r="H51" s="90" t="s">
        <v>1174</v>
      </c>
      <c r="I51" s="90" t="s">
        <v>1252</v>
      </c>
      <c r="J51" s="89">
        <v>360</v>
      </c>
      <c r="K51" s="90" t="s">
        <v>1305</v>
      </c>
      <c r="L51" s="90" t="s">
        <v>1117</v>
      </c>
      <c r="M51" s="176" t="s">
        <v>9125</v>
      </c>
      <c r="N51" s="83" t="s">
        <v>8651</v>
      </c>
      <c r="O51" s="81" t="s">
        <v>9126</v>
      </c>
    </row>
    <row r="52" spans="1:15" ht="45" x14ac:dyDescent="0.25">
      <c r="A52" s="83">
        <v>189</v>
      </c>
      <c r="B52" s="89">
        <v>31</v>
      </c>
      <c r="C52" s="90" t="s">
        <v>86</v>
      </c>
      <c r="D52" s="90" t="s">
        <v>1169</v>
      </c>
      <c r="E52" s="90" t="s">
        <v>1345</v>
      </c>
      <c r="F52" s="90" t="s">
        <v>1161</v>
      </c>
      <c r="G52" s="90" t="s">
        <v>1116</v>
      </c>
      <c r="H52" s="90" t="s">
        <v>1214</v>
      </c>
      <c r="I52" s="90" t="s">
        <v>1252</v>
      </c>
      <c r="J52" s="89">
        <v>360</v>
      </c>
      <c r="K52" s="92" t="s">
        <v>1170</v>
      </c>
      <c r="L52" s="90" t="s">
        <v>1117</v>
      </c>
      <c r="M52" s="176" t="s">
        <v>9127</v>
      </c>
      <c r="N52" s="83" t="s">
        <v>8651</v>
      </c>
      <c r="O52" s="81" t="s">
        <v>9126</v>
      </c>
    </row>
    <row r="53" spans="1:15" ht="45" x14ac:dyDescent="0.25">
      <c r="A53" s="83">
        <v>191</v>
      </c>
      <c r="B53" s="89">
        <v>32</v>
      </c>
      <c r="C53" s="90" t="s">
        <v>1171</v>
      </c>
      <c r="D53" s="90" t="s">
        <v>1172</v>
      </c>
      <c r="E53" s="90" t="s">
        <v>1346</v>
      </c>
      <c r="F53" s="90" t="s">
        <v>1161</v>
      </c>
      <c r="G53" s="90" t="s">
        <v>1116</v>
      </c>
      <c r="H53" s="90" t="s">
        <v>792</v>
      </c>
      <c r="I53" s="90" t="s">
        <v>1252</v>
      </c>
      <c r="J53" s="89" t="s">
        <v>1136</v>
      </c>
      <c r="K53" s="90" t="s">
        <v>1305</v>
      </c>
      <c r="L53" s="90" t="s">
        <v>1117</v>
      </c>
      <c r="M53" s="176" t="s">
        <v>8959</v>
      </c>
      <c r="N53" s="83" t="s">
        <v>8651</v>
      </c>
      <c r="O53" s="81" t="s">
        <v>1321</v>
      </c>
    </row>
    <row r="54" spans="1:15" ht="45" x14ac:dyDescent="0.25">
      <c r="A54" s="83">
        <v>190</v>
      </c>
      <c r="B54" s="89">
        <v>33</v>
      </c>
      <c r="C54" s="90" t="s">
        <v>1173</v>
      </c>
      <c r="D54" s="90" t="s">
        <v>1173</v>
      </c>
      <c r="E54" s="90" t="s">
        <v>1347</v>
      </c>
      <c r="F54" s="90" t="s">
        <v>1161</v>
      </c>
      <c r="G54" s="90" t="s">
        <v>1116</v>
      </c>
      <c r="H54" s="90" t="s">
        <v>1144</v>
      </c>
      <c r="I54" s="90" t="s">
        <v>1252</v>
      </c>
      <c r="J54" s="89" t="s">
        <v>1136</v>
      </c>
      <c r="K54" s="90" t="s">
        <v>1305</v>
      </c>
      <c r="L54" s="90" t="s">
        <v>1117</v>
      </c>
      <c r="M54" s="176" t="s">
        <v>8962</v>
      </c>
      <c r="N54" s="81" t="s">
        <v>9126</v>
      </c>
      <c r="O54" s="81" t="s">
        <v>9126</v>
      </c>
    </row>
    <row r="55" spans="1:15" s="82" customFormat="1" ht="45" x14ac:dyDescent="0.25">
      <c r="A55" s="83">
        <v>189</v>
      </c>
      <c r="B55" s="89">
        <v>34</v>
      </c>
      <c r="C55" s="90" t="s">
        <v>1348</v>
      </c>
      <c r="D55" s="90"/>
      <c r="E55" s="90"/>
      <c r="F55" s="90" t="s">
        <v>1349</v>
      </c>
      <c r="G55" s="85">
        <v>43244</v>
      </c>
      <c r="H55" s="90" t="s">
        <v>787</v>
      </c>
      <c r="I55" s="90" t="s">
        <v>1252</v>
      </c>
      <c r="J55" s="89">
        <v>360</v>
      </c>
      <c r="K55" s="90" t="s">
        <v>1350</v>
      </c>
      <c r="L55" s="90" t="s">
        <v>1117</v>
      </c>
      <c r="M55" s="176" t="s">
        <v>9128</v>
      </c>
      <c r="N55" s="83" t="s">
        <v>8651</v>
      </c>
      <c r="O55" s="81" t="s">
        <v>8951</v>
      </c>
    </row>
    <row r="56" spans="1:15" ht="45" x14ac:dyDescent="0.25">
      <c r="A56" s="83">
        <v>207</v>
      </c>
      <c r="B56" s="81">
        <v>1</v>
      </c>
      <c r="C56" s="81" t="s">
        <v>1175</v>
      </c>
      <c r="D56" s="472" t="s">
        <v>1176</v>
      </c>
      <c r="E56" s="81"/>
      <c r="F56" s="81" t="s">
        <v>1177</v>
      </c>
      <c r="G56" s="81" t="s">
        <v>1178</v>
      </c>
      <c r="H56" s="81" t="s">
        <v>1209</v>
      </c>
      <c r="I56" s="81" t="s">
        <v>1253</v>
      </c>
      <c r="J56" s="81" t="s">
        <v>1179</v>
      </c>
      <c r="K56" s="81" t="s">
        <v>8566</v>
      </c>
      <c r="L56" s="81"/>
      <c r="M56" s="48" t="s">
        <v>8570</v>
      </c>
      <c r="N56" s="83" t="s">
        <v>8950</v>
      </c>
      <c r="O56" s="81" t="s">
        <v>8951</v>
      </c>
    </row>
    <row r="57" spans="1:15" ht="30" x14ac:dyDescent="0.25">
      <c r="A57" s="83">
        <v>208</v>
      </c>
      <c r="B57" s="81">
        <v>2</v>
      </c>
      <c r="C57" s="81" t="s">
        <v>1180</v>
      </c>
      <c r="D57" s="81" t="s">
        <v>8567</v>
      </c>
      <c r="E57" s="81" t="s">
        <v>9140</v>
      </c>
      <c r="F57" s="81" t="s">
        <v>1177</v>
      </c>
      <c r="G57" s="81" t="s">
        <v>1178</v>
      </c>
      <c r="H57" s="81" t="s">
        <v>1208</v>
      </c>
      <c r="I57" s="81" t="s">
        <v>1253</v>
      </c>
      <c r="J57" s="81" t="s">
        <v>1179</v>
      </c>
      <c r="K57" s="81" t="s">
        <v>8566</v>
      </c>
      <c r="L57" s="81" t="s">
        <v>1181</v>
      </c>
      <c r="M57" s="48" t="s">
        <v>8571</v>
      </c>
      <c r="N57" s="83" t="s">
        <v>9129</v>
      </c>
      <c r="O57" s="81" t="s">
        <v>8951</v>
      </c>
    </row>
    <row r="58" spans="1:15" ht="45" x14ac:dyDescent="0.25">
      <c r="A58" s="83">
        <v>209</v>
      </c>
      <c r="B58" s="81">
        <v>3</v>
      </c>
      <c r="C58" s="81" t="s">
        <v>1182</v>
      </c>
      <c r="D58" s="81" t="s">
        <v>8569</v>
      </c>
      <c r="E58" s="81"/>
      <c r="F58" s="81" t="s">
        <v>1177</v>
      </c>
      <c r="G58" s="81" t="s">
        <v>1178</v>
      </c>
      <c r="H58" s="81" t="s">
        <v>1208</v>
      </c>
      <c r="I58" s="81" t="s">
        <v>1253</v>
      </c>
      <c r="J58" s="81" t="s">
        <v>1179</v>
      </c>
      <c r="K58" s="81" t="s">
        <v>8566</v>
      </c>
      <c r="L58" s="81" t="s">
        <v>1181</v>
      </c>
      <c r="M58" s="48" t="s">
        <v>8571</v>
      </c>
      <c r="N58" s="83" t="s">
        <v>9129</v>
      </c>
      <c r="O58" s="81" t="s">
        <v>8951</v>
      </c>
    </row>
    <row r="59" spans="1:15" ht="45" x14ac:dyDescent="0.25">
      <c r="A59" s="83">
        <v>210</v>
      </c>
      <c r="B59" s="81">
        <v>4</v>
      </c>
      <c r="C59" s="81" t="s">
        <v>1183</v>
      </c>
      <c r="D59" s="81" t="s">
        <v>1184</v>
      </c>
      <c r="E59" s="81"/>
      <c r="F59" s="81" t="s">
        <v>1177</v>
      </c>
      <c r="G59" s="81" t="s">
        <v>1178</v>
      </c>
      <c r="H59" s="81" t="s">
        <v>1208</v>
      </c>
      <c r="I59" s="81" t="s">
        <v>1253</v>
      </c>
      <c r="J59" s="81" t="s">
        <v>1179</v>
      </c>
      <c r="K59" s="81" t="s">
        <v>8566</v>
      </c>
      <c r="L59" s="81" t="s">
        <v>1181</v>
      </c>
      <c r="M59" s="48" t="s">
        <v>8571</v>
      </c>
      <c r="N59" s="83" t="s">
        <v>9129</v>
      </c>
      <c r="O59" s="81" t="s">
        <v>8951</v>
      </c>
    </row>
    <row r="60" spans="1:15" ht="30" x14ac:dyDescent="0.25">
      <c r="A60" s="83">
        <v>211</v>
      </c>
      <c r="B60" s="81">
        <v>5</v>
      </c>
      <c r="C60" s="81" t="s">
        <v>1185</v>
      </c>
      <c r="D60" s="81" t="s">
        <v>1186</v>
      </c>
      <c r="E60" s="81"/>
      <c r="F60" s="81" t="s">
        <v>1177</v>
      </c>
      <c r="G60" s="81" t="s">
        <v>1178</v>
      </c>
      <c r="H60" s="81"/>
      <c r="I60" s="81" t="s">
        <v>1253</v>
      </c>
      <c r="J60" s="81" t="s">
        <v>1179</v>
      </c>
      <c r="K60" s="81" t="s">
        <v>793</v>
      </c>
      <c r="L60" s="81" t="s">
        <v>1181</v>
      </c>
      <c r="M60" s="48" t="s">
        <v>8571</v>
      </c>
      <c r="N60" s="83" t="s">
        <v>9129</v>
      </c>
      <c r="O60" s="81" t="s">
        <v>8951</v>
      </c>
    </row>
    <row r="61" spans="1:15" ht="30" x14ac:dyDescent="0.25">
      <c r="A61" s="83">
        <v>212</v>
      </c>
      <c r="B61" s="81">
        <v>6</v>
      </c>
      <c r="C61" s="81" t="s">
        <v>1187</v>
      </c>
      <c r="D61" s="472" t="s">
        <v>1188</v>
      </c>
      <c r="E61" s="81"/>
      <c r="F61" s="81" t="s">
        <v>1177</v>
      </c>
      <c r="G61" s="81" t="s">
        <v>1178</v>
      </c>
      <c r="H61" s="81" t="s">
        <v>1209</v>
      </c>
      <c r="I61" s="81" t="s">
        <v>1253</v>
      </c>
      <c r="J61" s="81" t="s">
        <v>1179</v>
      </c>
      <c r="K61" s="81" t="s">
        <v>793</v>
      </c>
      <c r="L61" s="81"/>
      <c r="M61" s="47" t="s">
        <v>8952</v>
      </c>
      <c r="N61" s="83"/>
      <c r="O61" s="81" t="s">
        <v>8951</v>
      </c>
    </row>
    <row r="62" spans="1:15" ht="30" x14ac:dyDescent="0.25">
      <c r="A62" s="83">
        <v>213</v>
      </c>
      <c r="B62" s="81">
        <v>7</v>
      </c>
      <c r="C62" s="81" t="s">
        <v>1189</v>
      </c>
      <c r="D62" s="472" t="s">
        <v>1190</v>
      </c>
      <c r="E62" s="81"/>
      <c r="F62" s="81" t="s">
        <v>1177</v>
      </c>
      <c r="G62" s="81" t="s">
        <v>1178</v>
      </c>
      <c r="H62" s="81"/>
      <c r="I62" s="81" t="s">
        <v>1253</v>
      </c>
      <c r="J62" s="81" t="s">
        <v>1179</v>
      </c>
      <c r="K62" s="81" t="s">
        <v>793</v>
      </c>
      <c r="L62" s="81" t="s">
        <v>1181</v>
      </c>
      <c r="M62" s="47"/>
      <c r="N62" s="83" t="s">
        <v>9129</v>
      </c>
      <c r="O62" s="81" t="s">
        <v>8951</v>
      </c>
    </row>
    <row r="63" spans="1:15" ht="30" x14ac:dyDescent="0.25">
      <c r="A63" s="83">
        <v>214</v>
      </c>
      <c r="B63" s="81">
        <v>8</v>
      </c>
      <c r="C63" s="81" t="s">
        <v>1191</v>
      </c>
      <c r="D63" s="473" t="s">
        <v>1192</v>
      </c>
      <c r="E63" s="81"/>
      <c r="F63" s="81" t="s">
        <v>1177</v>
      </c>
      <c r="G63" s="81" t="s">
        <v>1178</v>
      </c>
      <c r="H63" s="81" t="s">
        <v>1209</v>
      </c>
      <c r="I63" s="81" t="s">
        <v>1253</v>
      </c>
      <c r="J63" s="81" t="s">
        <v>1179</v>
      </c>
      <c r="K63" s="81" t="s">
        <v>793</v>
      </c>
      <c r="L63" s="81"/>
      <c r="M63" s="47" t="s">
        <v>8952</v>
      </c>
      <c r="N63" s="83"/>
      <c r="O63" s="81" t="s">
        <v>8951</v>
      </c>
    </row>
    <row r="64" spans="1:15" ht="45" x14ac:dyDescent="0.25">
      <c r="A64" s="83">
        <v>215</v>
      </c>
      <c r="B64" s="81">
        <v>9</v>
      </c>
      <c r="C64" s="81" t="s">
        <v>1193</v>
      </c>
      <c r="D64" s="81" t="s">
        <v>1194</v>
      </c>
      <c r="E64" s="81"/>
      <c r="F64" s="81" t="s">
        <v>1177</v>
      </c>
      <c r="G64" s="81" t="s">
        <v>1178</v>
      </c>
      <c r="H64" s="81"/>
      <c r="I64" s="81" t="s">
        <v>1253</v>
      </c>
      <c r="J64" s="81" t="s">
        <v>1179</v>
      </c>
      <c r="K64" s="81" t="s">
        <v>793</v>
      </c>
      <c r="L64" s="81"/>
      <c r="M64" s="48" t="s">
        <v>8571</v>
      </c>
      <c r="N64" s="81" t="s">
        <v>9130</v>
      </c>
      <c r="O64" s="81" t="s">
        <v>8951</v>
      </c>
    </row>
    <row r="65" spans="1:15" ht="60" x14ac:dyDescent="0.25">
      <c r="A65" s="83">
        <v>216</v>
      </c>
      <c r="B65" s="81">
        <v>10</v>
      </c>
      <c r="C65" s="81" t="s">
        <v>1195</v>
      </c>
      <c r="D65" s="472" t="s">
        <v>1196</v>
      </c>
      <c r="E65" s="81"/>
      <c r="F65" s="81" t="s">
        <v>1177</v>
      </c>
      <c r="G65" s="81" t="s">
        <v>1178</v>
      </c>
      <c r="H65" s="81" t="s">
        <v>792</v>
      </c>
      <c r="I65" s="81" t="s">
        <v>1253</v>
      </c>
      <c r="J65" s="81" t="s">
        <v>1179</v>
      </c>
      <c r="K65" s="81" t="s">
        <v>793</v>
      </c>
      <c r="L65" s="81"/>
      <c r="M65" s="48" t="s">
        <v>9131</v>
      </c>
      <c r="N65" s="83"/>
      <c r="O65" s="81" t="s">
        <v>1321</v>
      </c>
    </row>
    <row r="66" spans="1:15" ht="45" x14ac:dyDescent="0.25">
      <c r="A66" s="83">
        <v>217</v>
      </c>
      <c r="B66" s="81">
        <v>11</v>
      </c>
      <c r="C66" s="81" t="s">
        <v>1197</v>
      </c>
      <c r="D66" s="472" t="s">
        <v>1198</v>
      </c>
      <c r="E66" s="81"/>
      <c r="F66" s="81" t="s">
        <v>1177</v>
      </c>
      <c r="G66" s="81" t="s">
        <v>1178</v>
      </c>
      <c r="H66" s="81"/>
      <c r="I66" s="81" t="s">
        <v>1253</v>
      </c>
      <c r="J66" s="81" t="s">
        <v>1179</v>
      </c>
      <c r="K66" s="81" t="s">
        <v>793</v>
      </c>
      <c r="L66" s="81"/>
      <c r="M66" s="48" t="s">
        <v>8571</v>
      </c>
      <c r="N66" s="83" t="s">
        <v>9132</v>
      </c>
      <c r="O66" s="81" t="s">
        <v>9126</v>
      </c>
    </row>
    <row r="67" spans="1:15" ht="60" x14ac:dyDescent="0.25">
      <c r="A67" s="83">
        <v>218</v>
      </c>
      <c r="B67" s="81">
        <v>12</v>
      </c>
      <c r="C67" s="81" t="s">
        <v>1199</v>
      </c>
      <c r="D67" s="472" t="s">
        <v>1200</v>
      </c>
      <c r="E67" s="81"/>
      <c r="F67" s="81" t="s">
        <v>1177</v>
      </c>
      <c r="G67" s="81" t="s">
        <v>1178</v>
      </c>
      <c r="H67" s="81" t="s">
        <v>1210</v>
      </c>
      <c r="I67" s="81" t="s">
        <v>1253</v>
      </c>
      <c r="J67" s="81" t="s">
        <v>1179</v>
      </c>
      <c r="K67" s="81" t="s">
        <v>793</v>
      </c>
      <c r="L67" s="81" t="s">
        <v>1201</v>
      </c>
      <c r="M67" s="47" t="s">
        <v>8572</v>
      </c>
      <c r="N67" s="83"/>
      <c r="O67" s="81" t="s">
        <v>1321</v>
      </c>
    </row>
    <row r="68" spans="1:15" x14ac:dyDescent="0.25">
      <c r="A68" s="83">
        <v>219</v>
      </c>
      <c r="B68" s="81">
        <v>13</v>
      </c>
      <c r="C68" s="81" t="s">
        <v>1202</v>
      </c>
      <c r="D68" s="472" t="s">
        <v>1203</v>
      </c>
      <c r="E68" s="81"/>
      <c r="F68" s="81" t="s">
        <v>1177</v>
      </c>
      <c r="G68" s="81" t="s">
        <v>1178</v>
      </c>
      <c r="H68" s="81"/>
      <c r="I68" s="81" t="s">
        <v>1253</v>
      </c>
      <c r="J68" s="81" t="s">
        <v>1179</v>
      </c>
      <c r="K68" s="81" t="s">
        <v>793</v>
      </c>
      <c r="L68" s="81"/>
      <c r="M68" s="47" t="s">
        <v>8953</v>
      </c>
      <c r="N68" s="83"/>
      <c r="O68" s="81" t="s">
        <v>8951</v>
      </c>
    </row>
    <row r="69" spans="1:15" ht="45" x14ac:dyDescent="0.25">
      <c r="A69" s="83">
        <v>220</v>
      </c>
      <c r="B69" s="81">
        <v>14</v>
      </c>
      <c r="C69" s="81" t="s">
        <v>1204</v>
      </c>
      <c r="D69" s="81" t="s">
        <v>1205</v>
      </c>
      <c r="E69" s="81"/>
      <c r="F69" s="81" t="s">
        <v>1177</v>
      </c>
      <c r="G69" s="81" t="s">
        <v>1178</v>
      </c>
      <c r="H69" s="81" t="s">
        <v>1210</v>
      </c>
      <c r="I69" s="81" t="s">
        <v>1253</v>
      </c>
      <c r="J69" s="81" t="s">
        <v>1179</v>
      </c>
      <c r="K69" s="81" t="s">
        <v>793</v>
      </c>
      <c r="L69" s="81" t="s">
        <v>1201</v>
      </c>
      <c r="M69" s="48" t="s">
        <v>8571</v>
      </c>
      <c r="N69" s="83"/>
      <c r="O69" s="81" t="s">
        <v>8568</v>
      </c>
    </row>
    <row r="70" spans="1:15" ht="30" x14ac:dyDescent="0.25">
      <c r="A70" s="83">
        <v>221</v>
      </c>
      <c r="B70" s="81">
        <v>15</v>
      </c>
      <c r="C70" s="81" t="s">
        <v>1206</v>
      </c>
      <c r="D70" s="81" t="s">
        <v>1207</v>
      </c>
      <c r="E70" s="81"/>
      <c r="F70" s="81" t="s">
        <v>1177</v>
      </c>
      <c r="G70" s="81" t="s">
        <v>1178</v>
      </c>
      <c r="H70" s="81" t="s">
        <v>1209</v>
      </c>
      <c r="I70" s="81" t="s">
        <v>1253</v>
      </c>
      <c r="J70" s="81" t="s">
        <v>1179</v>
      </c>
      <c r="K70" s="81" t="s">
        <v>793</v>
      </c>
      <c r="L70" s="81" t="s">
        <v>1201</v>
      </c>
      <c r="M70" s="48" t="s">
        <v>8571</v>
      </c>
      <c r="N70" s="83" t="s">
        <v>9129</v>
      </c>
      <c r="O70" s="81" t="s">
        <v>8951</v>
      </c>
    </row>
    <row r="71" spans="1:15" x14ac:dyDescent="0.25">
      <c r="A71" s="83">
        <v>192</v>
      </c>
      <c r="B71" s="81">
        <v>1</v>
      </c>
      <c r="C71" s="81" t="s">
        <v>8547</v>
      </c>
      <c r="D71" s="81" t="s">
        <v>1215</v>
      </c>
      <c r="E71" s="81" t="s">
        <v>1216</v>
      </c>
      <c r="F71" s="81" t="s">
        <v>1217</v>
      </c>
      <c r="G71" s="85">
        <v>43240</v>
      </c>
      <c r="H71" s="81" t="s">
        <v>1237</v>
      </c>
      <c r="I71" s="81" t="s">
        <v>1054</v>
      </c>
      <c r="J71" s="81">
        <v>360</v>
      </c>
      <c r="K71" s="81">
        <v>1</v>
      </c>
      <c r="L71" s="81" t="s">
        <v>1218</v>
      </c>
      <c r="M71" s="83"/>
      <c r="N71" s="83" t="s">
        <v>8954</v>
      </c>
      <c r="O71" s="88" t="s">
        <v>8951</v>
      </c>
    </row>
    <row r="72" spans="1:15" ht="30" x14ac:dyDescent="0.25">
      <c r="A72" s="83">
        <v>193</v>
      </c>
      <c r="B72" s="81">
        <v>2</v>
      </c>
      <c r="C72" s="81" t="s">
        <v>8548</v>
      </c>
      <c r="D72" s="81" t="s">
        <v>1219</v>
      </c>
      <c r="E72" s="81" t="s">
        <v>1220</v>
      </c>
      <c r="F72" s="81" t="s">
        <v>1217</v>
      </c>
      <c r="G72" s="85">
        <v>43240</v>
      </c>
      <c r="H72" s="81" t="s">
        <v>1237</v>
      </c>
      <c r="I72" s="81" t="s">
        <v>1054</v>
      </c>
      <c r="J72" s="81">
        <v>360</v>
      </c>
      <c r="K72" s="81">
        <v>1</v>
      </c>
      <c r="L72" s="81" t="s">
        <v>1218</v>
      </c>
      <c r="M72" s="83"/>
      <c r="N72" s="83" t="s">
        <v>8955</v>
      </c>
      <c r="O72" s="88" t="s">
        <v>8951</v>
      </c>
    </row>
    <row r="73" spans="1:15" ht="45" x14ac:dyDescent="0.25">
      <c r="A73" s="83">
        <v>194</v>
      </c>
      <c r="B73" s="81">
        <v>3</v>
      </c>
      <c r="C73" s="81" t="s">
        <v>1221</v>
      </c>
      <c r="D73" s="81" t="s">
        <v>1222</v>
      </c>
      <c r="E73" s="81" t="s">
        <v>1223</v>
      </c>
      <c r="F73" s="81" t="s">
        <v>1217</v>
      </c>
      <c r="G73" s="85">
        <v>43240</v>
      </c>
      <c r="H73" s="81" t="s">
        <v>1238</v>
      </c>
      <c r="I73" s="81" t="s">
        <v>1054</v>
      </c>
      <c r="J73" s="81" t="s">
        <v>1136</v>
      </c>
      <c r="K73" s="81">
        <v>1</v>
      </c>
      <c r="L73" s="81" t="s">
        <v>1218</v>
      </c>
      <c r="M73" s="81" t="s">
        <v>8549</v>
      </c>
      <c r="N73" s="83" t="s">
        <v>1392</v>
      </c>
      <c r="O73" s="88" t="s">
        <v>1321</v>
      </c>
    </row>
    <row r="74" spans="1:15" ht="45" x14ac:dyDescent="0.25">
      <c r="A74" s="83">
        <v>195</v>
      </c>
      <c r="B74" s="81">
        <v>4</v>
      </c>
      <c r="C74" s="81" t="s">
        <v>1224</v>
      </c>
      <c r="D74" s="81" t="s">
        <v>1225</v>
      </c>
      <c r="E74" s="81" t="s">
        <v>1226</v>
      </c>
      <c r="F74" s="81" t="s">
        <v>1217</v>
      </c>
      <c r="G74" s="85">
        <v>43240</v>
      </c>
      <c r="H74" s="81" t="s">
        <v>1238</v>
      </c>
      <c r="I74" s="81" t="s">
        <v>1054</v>
      </c>
      <c r="J74" s="81" t="s">
        <v>1136</v>
      </c>
      <c r="K74" s="81">
        <v>2</v>
      </c>
      <c r="L74" s="81" t="s">
        <v>1218</v>
      </c>
      <c r="M74" s="81" t="s">
        <v>8549</v>
      </c>
      <c r="N74" s="83" t="s">
        <v>1392</v>
      </c>
      <c r="O74" s="88" t="s">
        <v>1321</v>
      </c>
    </row>
    <row r="75" spans="1:15" ht="30" x14ac:dyDescent="0.25">
      <c r="A75" s="83">
        <v>196</v>
      </c>
      <c r="B75" s="81">
        <v>5</v>
      </c>
      <c r="C75" s="81" t="s">
        <v>1227</v>
      </c>
      <c r="D75" s="81" t="s">
        <v>1228</v>
      </c>
      <c r="E75" s="81" t="s">
        <v>1229</v>
      </c>
      <c r="F75" s="81" t="s">
        <v>1217</v>
      </c>
      <c r="G75" s="85">
        <v>43240</v>
      </c>
      <c r="H75" s="81" t="s">
        <v>1239</v>
      </c>
      <c r="I75" s="81" t="s">
        <v>1054</v>
      </c>
      <c r="J75" s="81" t="s">
        <v>8551</v>
      </c>
      <c r="K75" s="81">
        <v>2</v>
      </c>
      <c r="L75" s="81" t="s">
        <v>1218</v>
      </c>
      <c r="M75" s="81" t="s">
        <v>8550</v>
      </c>
      <c r="N75" s="83" t="s">
        <v>9133</v>
      </c>
      <c r="O75" s="88" t="s">
        <v>8951</v>
      </c>
    </row>
    <row r="76" spans="1:15" ht="45" x14ac:dyDescent="0.25">
      <c r="A76" s="83">
        <v>197</v>
      </c>
      <c r="B76" s="81">
        <v>6</v>
      </c>
      <c r="C76" s="81" t="s">
        <v>1230</v>
      </c>
      <c r="D76" s="81" t="s">
        <v>1231</v>
      </c>
      <c r="E76" s="81" t="s">
        <v>1232</v>
      </c>
      <c r="F76" s="81" t="s">
        <v>1217</v>
      </c>
      <c r="G76" s="85">
        <v>43240</v>
      </c>
      <c r="H76" s="81" t="s">
        <v>1238</v>
      </c>
      <c r="I76" s="81" t="s">
        <v>1054</v>
      </c>
      <c r="J76" s="81">
        <v>360</v>
      </c>
      <c r="K76" s="81">
        <v>1</v>
      </c>
      <c r="L76" s="81" t="s">
        <v>1218</v>
      </c>
      <c r="M76" s="83" t="s">
        <v>9134</v>
      </c>
      <c r="N76" s="83" t="s">
        <v>8651</v>
      </c>
      <c r="O76" s="88" t="s">
        <v>1321</v>
      </c>
    </row>
    <row r="77" spans="1:15" ht="30" x14ac:dyDescent="0.25">
      <c r="A77" s="83">
        <v>198</v>
      </c>
      <c r="B77" s="81">
        <v>7</v>
      </c>
      <c r="C77" s="81" t="s">
        <v>1233</v>
      </c>
      <c r="D77" s="81" t="s">
        <v>1234</v>
      </c>
      <c r="E77" s="81" t="s">
        <v>1234</v>
      </c>
      <c r="F77" s="81" t="s">
        <v>1217</v>
      </c>
      <c r="G77" s="85">
        <v>43240</v>
      </c>
      <c r="H77" s="81" t="s">
        <v>1240</v>
      </c>
      <c r="I77" s="81" t="s">
        <v>1054</v>
      </c>
      <c r="J77" s="81" t="s">
        <v>1136</v>
      </c>
      <c r="K77" s="81">
        <v>1</v>
      </c>
      <c r="L77" s="81" t="s">
        <v>1218</v>
      </c>
      <c r="M77" s="83"/>
      <c r="N77" s="83" t="s">
        <v>8956</v>
      </c>
      <c r="O77" s="88" t="s">
        <v>8951</v>
      </c>
    </row>
    <row r="78" spans="1:15" ht="75" x14ac:dyDescent="0.25">
      <c r="A78" s="83">
        <v>199</v>
      </c>
      <c r="B78" s="81">
        <v>8</v>
      </c>
      <c r="C78" s="81" t="s">
        <v>1235</v>
      </c>
      <c r="D78" s="81" t="s">
        <v>1236</v>
      </c>
      <c r="E78" s="81" t="s">
        <v>8552</v>
      </c>
      <c r="F78" s="81" t="s">
        <v>1217</v>
      </c>
      <c r="G78" s="85">
        <v>43240</v>
      </c>
      <c r="H78" s="81" t="s">
        <v>1238</v>
      </c>
      <c r="I78" s="81" t="s">
        <v>1054</v>
      </c>
      <c r="J78" s="81" t="s">
        <v>1136</v>
      </c>
      <c r="K78" s="81">
        <v>1</v>
      </c>
      <c r="L78" s="81" t="s">
        <v>1218</v>
      </c>
      <c r="M78" s="83"/>
      <c r="N78" s="83" t="s">
        <v>8651</v>
      </c>
      <c r="O78" s="88" t="s">
        <v>1321</v>
      </c>
    </row>
    <row r="79" spans="1:15" ht="30" x14ac:dyDescent="0.25">
      <c r="A79" s="83" t="s">
        <v>822</v>
      </c>
      <c r="B79" s="48">
        <v>1</v>
      </c>
      <c r="C79" s="86" t="s">
        <v>1241</v>
      </c>
      <c r="D79" s="86" t="s">
        <v>1241</v>
      </c>
      <c r="E79" s="81"/>
      <c r="F79" s="48" t="s">
        <v>1249</v>
      </c>
      <c r="G79" s="85">
        <v>43243</v>
      </c>
      <c r="H79" s="48" t="s">
        <v>787</v>
      </c>
      <c r="I79" s="48" t="s">
        <v>1254</v>
      </c>
      <c r="J79" s="48" t="s">
        <v>1179</v>
      </c>
      <c r="K79" s="48">
        <v>2</v>
      </c>
      <c r="L79" s="81"/>
      <c r="M79" s="83"/>
      <c r="N79" s="81" t="s">
        <v>8536</v>
      </c>
      <c r="O79" s="81" t="s">
        <v>8951</v>
      </c>
    </row>
    <row r="80" spans="1:15" ht="30" x14ac:dyDescent="0.25">
      <c r="A80" s="83" t="s">
        <v>822</v>
      </c>
      <c r="B80" s="48">
        <v>2</v>
      </c>
      <c r="C80" s="86" t="s">
        <v>1242</v>
      </c>
      <c r="D80" s="86" t="s">
        <v>1242</v>
      </c>
      <c r="E80" s="81"/>
      <c r="F80" s="48" t="s">
        <v>1249</v>
      </c>
      <c r="G80" s="85">
        <v>43243</v>
      </c>
      <c r="H80" s="48" t="s">
        <v>787</v>
      </c>
      <c r="I80" s="48" t="s">
        <v>1254</v>
      </c>
      <c r="J80" s="48" t="s">
        <v>1179</v>
      </c>
      <c r="K80" s="48">
        <v>2</v>
      </c>
      <c r="L80" s="81"/>
      <c r="M80" s="83"/>
      <c r="N80" s="81" t="s">
        <v>8536</v>
      </c>
      <c r="O80" s="81" t="s">
        <v>8951</v>
      </c>
    </row>
    <row r="81" spans="1:15" ht="30" x14ac:dyDescent="0.25">
      <c r="A81" s="83" t="s">
        <v>822</v>
      </c>
      <c r="B81" s="48">
        <v>3</v>
      </c>
      <c r="C81" s="86" t="s">
        <v>1243</v>
      </c>
      <c r="D81" s="86" t="s">
        <v>1243</v>
      </c>
      <c r="E81" s="81"/>
      <c r="F81" s="48" t="s">
        <v>1249</v>
      </c>
      <c r="G81" s="85">
        <v>43243</v>
      </c>
      <c r="H81" s="48" t="s">
        <v>787</v>
      </c>
      <c r="I81" s="48" t="s">
        <v>1254</v>
      </c>
      <c r="J81" s="48" t="s">
        <v>1179</v>
      </c>
      <c r="K81" s="48">
        <v>2</v>
      </c>
      <c r="L81" s="81"/>
      <c r="M81" s="83"/>
      <c r="N81" s="81" t="s">
        <v>8536</v>
      </c>
      <c r="O81" s="81" t="s">
        <v>8951</v>
      </c>
    </row>
    <row r="82" spans="1:15" ht="30" x14ac:dyDescent="0.25">
      <c r="A82" s="83" t="s">
        <v>822</v>
      </c>
      <c r="B82" s="48">
        <v>4</v>
      </c>
      <c r="C82" s="86" t="s">
        <v>1244</v>
      </c>
      <c r="D82" s="86" t="s">
        <v>1244</v>
      </c>
      <c r="E82" s="81" t="s">
        <v>8534</v>
      </c>
      <c r="F82" s="48" t="s">
        <v>1249</v>
      </c>
      <c r="G82" s="85">
        <v>43243</v>
      </c>
      <c r="H82" s="48" t="s">
        <v>787</v>
      </c>
      <c r="I82" s="48" t="s">
        <v>1254</v>
      </c>
      <c r="J82" s="48" t="s">
        <v>1179</v>
      </c>
      <c r="K82" s="48">
        <v>2</v>
      </c>
      <c r="L82" s="81"/>
      <c r="M82" s="81" t="s">
        <v>8535</v>
      </c>
      <c r="N82" s="83"/>
      <c r="O82" s="81" t="s">
        <v>8951</v>
      </c>
    </row>
    <row r="83" spans="1:15" ht="30" x14ac:dyDescent="0.25">
      <c r="A83" s="83" t="s">
        <v>822</v>
      </c>
      <c r="B83" s="48">
        <v>5</v>
      </c>
      <c r="C83" s="86" t="s">
        <v>1245</v>
      </c>
      <c r="D83" s="86" t="s">
        <v>1245</v>
      </c>
      <c r="E83" s="81"/>
      <c r="F83" s="48" t="s">
        <v>1249</v>
      </c>
      <c r="G83" s="85">
        <v>43243</v>
      </c>
      <c r="H83" s="48" t="s">
        <v>787</v>
      </c>
      <c r="I83" s="48" t="s">
        <v>1254</v>
      </c>
      <c r="J83" s="48" t="s">
        <v>1179</v>
      </c>
      <c r="K83" s="48">
        <v>2</v>
      </c>
      <c r="L83" s="81"/>
      <c r="M83" s="81" t="s">
        <v>8537</v>
      </c>
      <c r="N83" s="83"/>
      <c r="O83" s="81" t="s">
        <v>8951</v>
      </c>
    </row>
    <row r="84" spans="1:15" ht="30" x14ac:dyDescent="0.25">
      <c r="A84" s="83" t="s">
        <v>822</v>
      </c>
      <c r="B84" s="48">
        <v>6</v>
      </c>
      <c r="C84" s="86" t="s">
        <v>1246</v>
      </c>
      <c r="D84" s="86" t="s">
        <v>1246</v>
      </c>
      <c r="E84" s="81"/>
      <c r="F84" s="48" t="s">
        <v>1249</v>
      </c>
      <c r="G84" s="85">
        <v>43243</v>
      </c>
      <c r="H84" s="48" t="s">
        <v>787</v>
      </c>
      <c r="I84" s="48" t="s">
        <v>1254</v>
      </c>
      <c r="J84" s="48" t="s">
        <v>1179</v>
      </c>
      <c r="K84" s="48">
        <v>2</v>
      </c>
      <c r="L84" s="81"/>
      <c r="M84" s="81" t="s">
        <v>8535</v>
      </c>
      <c r="N84" s="83"/>
      <c r="O84" s="81" t="s">
        <v>8951</v>
      </c>
    </row>
    <row r="85" spans="1:15" ht="30" x14ac:dyDescent="0.25">
      <c r="A85" s="83" t="s">
        <v>822</v>
      </c>
      <c r="B85" s="48">
        <v>7</v>
      </c>
      <c r="C85" s="86" t="s">
        <v>1247</v>
      </c>
      <c r="D85" s="86" t="s">
        <v>1247</v>
      </c>
      <c r="E85" s="81"/>
      <c r="F85" s="48" t="s">
        <v>1249</v>
      </c>
      <c r="G85" s="85">
        <v>43243</v>
      </c>
      <c r="H85" s="48" t="s">
        <v>787</v>
      </c>
      <c r="I85" s="48" t="s">
        <v>1254</v>
      </c>
      <c r="J85" s="48" t="s">
        <v>1179</v>
      </c>
      <c r="K85" s="48">
        <v>2</v>
      </c>
      <c r="L85" s="81"/>
      <c r="M85" s="81" t="s">
        <v>8535</v>
      </c>
      <c r="N85" s="83"/>
      <c r="O85" s="81" t="s">
        <v>8951</v>
      </c>
    </row>
    <row r="86" spans="1:15" ht="30" x14ac:dyDescent="0.25">
      <c r="A86" s="83" t="s">
        <v>822</v>
      </c>
      <c r="B86" s="48">
        <v>8</v>
      </c>
      <c r="C86" s="86" t="s">
        <v>1248</v>
      </c>
      <c r="D86" s="86" t="s">
        <v>1248</v>
      </c>
      <c r="E86" s="81"/>
      <c r="F86" s="48" t="s">
        <v>1249</v>
      </c>
      <c r="G86" s="85">
        <v>43243</v>
      </c>
      <c r="H86" s="48" t="s">
        <v>787</v>
      </c>
      <c r="I86" s="48" t="s">
        <v>1254</v>
      </c>
      <c r="J86" s="48" t="s">
        <v>1179</v>
      </c>
      <c r="K86" s="48">
        <v>2</v>
      </c>
      <c r="L86" s="81"/>
      <c r="M86" s="81" t="s">
        <v>8536</v>
      </c>
      <c r="N86" s="83"/>
      <c r="O86" s="81" t="s">
        <v>8951</v>
      </c>
    </row>
    <row r="87" spans="1:15" ht="60" x14ac:dyDescent="0.25">
      <c r="A87" s="83">
        <v>204</v>
      </c>
      <c r="B87" s="81"/>
      <c r="C87" s="93" t="s">
        <v>1255</v>
      </c>
      <c r="D87" s="84" t="s">
        <v>1326</v>
      </c>
      <c r="E87" s="94" t="s">
        <v>1324</v>
      </c>
      <c r="F87" s="81" t="s">
        <v>2</v>
      </c>
      <c r="G87" s="81" t="s">
        <v>2</v>
      </c>
      <c r="H87" s="81" t="s">
        <v>1325</v>
      </c>
      <c r="I87" s="81" t="s">
        <v>1264</v>
      </c>
      <c r="J87" s="81">
        <v>1</v>
      </c>
      <c r="K87" s="81">
        <v>1</v>
      </c>
      <c r="L87" s="81" t="s">
        <v>1256</v>
      </c>
      <c r="M87" s="48" t="s">
        <v>10594</v>
      </c>
      <c r="N87" s="83"/>
      <c r="O87" s="88" t="s">
        <v>10569</v>
      </c>
    </row>
    <row r="88" spans="1:15" ht="45" x14ac:dyDescent="0.25">
      <c r="A88" s="83">
        <v>205</v>
      </c>
      <c r="B88" s="81"/>
      <c r="C88" s="93" t="s">
        <v>1257</v>
      </c>
      <c r="D88" s="84" t="s">
        <v>1327</v>
      </c>
      <c r="E88" s="81" t="s">
        <v>1258</v>
      </c>
      <c r="F88" s="81" t="s">
        <v>2</v>
      </c>
      <c r="G88" s="81" t="s">
        <v>2</v>
      </c>
      <c r="H88" s="81" t="s">
        <v>1325</v>
      </c>
      <c r="I88" s="81" t="s">
        <v>1264</v>
      </c>
      <c r="J88" s="81">
        <v>1</v>
      </c>
      <c r="K88" s="81">
        <v>3</v>
      </c>
      <c r="L88" s="81" t="s">
        <v>1256</v>
      </c>
      <c r="M88" s="48" t="s">
        <v>10594</v>
      </c>
      <c r="N88" s="83"/>
      <c r="O88" s="88" t="s">
        <v>10569</v>
      </c>
    </row>
    <row r="89" spans="1:15" ht="45" x14ac:dyDescent="0.25">
      <c r="A89" s="83">
        <v>206</v>
      </c>
      <c r="B89" s="81"/>
      <c r="C89" s="84" t="s">
        <v>1260</v>
      </c>
      <c r="D89" s="84" t="s">
        <v>1261</v>
      </c>
      <c r="E89" s="84" t="s">
        <v>1262</v>
      </c>
      <c r="F89" s="81" t="s">
        <v>2</v>
      </c>
      <c r="G89" s="81" t="s">
        <v>2</v>
      </c>
      <c r="H89" s="81" t="s">
        <v>1263</v>
      </c>
      <c r="I89" s="81" t="s">
        <v>1264</v>
      </c>
      <c r="J89" s="81">
        <v>1</v>
      </c>
      <c r="K89" s="81">
        <v>1</v>
      </c>
      <c r="L89" s="81" t="s">
        <v>1259</v>
      </c>
      <c r="M89" s="48" t="s">
        <v>1328</v>
      </c>
      <c r="N89" s="83"/>
      <c r="O89" s="88" t="s">
        <v>8568</v>
      </c>
    </row>
    <row r="90" spans="1:15" ht="75" x14ac:dyDescent="0.25">
      <c r="A90" s="83">
        <v>200</v>
      </c>
      <c r="B90" s="83"/>
      <c r="C90" s="95" t="s">
        <v>1351</v>
      </c>
      <c r="D90" s="90" t="s">
        <v>1352</v>
      </c>
      <c r="E90" s="96" t="s">
        <v>9174</v>
      </c>
      <c r="F90" s="83"/>
      <c r="G90" s="83"/>
      <c r="H90" s="83"/>
      <c r="I90" s="96" t="s">
        <v>170</v>
      </c>
      <c r="J90" s="48" t="s">
        <v>9175</v>
      </c>
      <c r="K90" s="83" t="s">
        <v>1305</v>
      </c>
      <c r="L90" s="83"/>
      <c r="M90" s="96" t="s">
        <v>9176</v>
      </c>
      <c r="N90" s="83"/>
      <c r="O90" s="81"/>
    </row>
    <row r="91" spans="1:15" ht="45" x14ac:dyDescent="0.25">
      <c r="A91" s="83">
        <v>201</v>
      </c>
      <c r="B91" s="83"/>
      <c r="C91" s="95" t="s">
        <v>1351</v>
      </c>
      <c r="D91" s="90" t="s">
        <v>1353</v>
      </c>
      <c r="E91" s="83" t="s">
        <v>9177</v>
      </c>
      <c r="F91" s="83"/>
      <c r="G91" s="83"/>
      <c r="H91" s="83"/>
      <c r="I91" s="96" t="s">
        <v>170</v>
      </c>
      <c r="J91" s="48">
        <v>1</v>
      </c>
      <c r="K91" s="83" t="s">
        <v>1305</v>
      </c>
      <c r="L91" s="83"/>
      <c r="M91" s="96" t="s">
        <v>9176</v>
      </c>
      <c r="N91" s="83"/>
      <c r="O91" s="83"/>
    </row>
    <row r="92" spans="1:15" ht="45" x14ac:dyDescent="0.25">
      <c r="A92" s="83">
        <v>202</v>
      </c>
      <c r="B92" s="83"/>
      <c r="C92" s="95" t="s">
        <v>1351</v>
      </c>
      <c r="D92" s="90" t="s">
        <v>1354</v>
      </c>
      <c r="E92" s="83" t="s">
        <v>9178</v>
      </c>
      <c r="F92" s="83"/>
      <c r="G92" s="83"/>
      <c r="H92" s="83"/>
      <c r="I92" s="96" t="s">
        <v>170</v>
      </c>
      <c r="J92" s="48">
        <v>1</v>
      </c>
      <c r="K92" s="83" t="s">
        <v>1305</v>
      </c>
      <c r="L92" s="83"/>
      <c r="M92" s="96" t="s">
        <v>9176</v>
      </c>
      <c r="N92" s="83"/>
      <c r="O92" s="83"/>
    </row>
    <row r="93" spans="1:15" ht="45" x14ac:dyDescent="0.25">
      <c r="A93" s="83">
        <v>203</v>
      </c>
      <c r="B93" s="83"/>
      <c r="C93" s="95" t="s">
        <v>1351</v>
      </c>
      <c r="D93" s="90" t="s">
        <v>1355</v>
      </c>
      <c r="E93" s="83"/>
      <c r="F93" s="83"/>
      <c r="G93" s="83"/>
      <c r="H93" s="83"/>
      <c r="I93" s="96" t="s">
        <v>170</v>
      </c>
      <c r="J93" s="48">
        <v>1</v>
      </c>
      <c r="K93" s="83" t="s">
        <v>1305</v>
      </c>
      <c r="L93" s="83"/>
      <c r="M93" s="96" t="s">
        <v>9179</v>
      </c>
      <c r="N93" s="83"/>
      <c r="O93" s="83"/>
    </row>
  </sheetData>
  <mergeCells count="33">
    <mergeCell ref="B18:B21"/>
    <mergeCell ref="B5:B11"/>
    <mergeCell ref="B12:B17"/>
    <mergeCell ref="D12:D17"/>
    <mergeCell ref="C12:C17"/>
    <mergeCell ref="D18:D21"/>
    <mergeCell ref="C18:C21"/>
    <mergeCell ref="J18:J21"/>
    <mergeCell ref="J12:J17"/>
    <mergeCell ref="D5:D11"/>
    <mergeCell ref="C5:C11"/>
    <mergeCell ref="F5:F11"/>
    <mergeCell ref="G5:G11"/>
    <mergeCell ref="F12:F17"/>
    <mergeCell ref="G12:G17"/>
    <mergeCell ref="F18:F21"/>
    <mergeCell ref="G18:G21"/>
    <mergeCell ref="A5:A11"/>
    <mergeCell ref="A12:A17"/>
    <mergeCell ref="A18:A21"/>
    <mergeCell ref="K18:K21"/>
    <mergeCell ref="L18:L21"/>
    <mergeCell ref="J5:J11"/>
    <mergeCell ref="H5:H11"/>
    <mergeCell ref="H12:H17"/>
    <mergeCell ref="K5:K11"/>
    <mergeCell ref="L5:L11"/>
    <mergeCell ref="L12:L17"/>
    <mergeCell ref="K12:K17"/>
    <mergeCell ref="I5:I11"/>
    <mergeCell ref="I12:I17"/>
    <mergeCell ref="I18:I21"/>
    <mergeCell ref="H18:H2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50"/>
  <sheetViews>
    <sheetView topLeftCell="G1" workbookViewId="0">
      <pane ySplit="3" topLeftCell="A4" activePane="bottomLeft" state="frozen"/>
      <selection activeCell="D5" sqref="D5"/>
      <selection pane="bottomLeft" activeCell="A3" sqref="A3:I3"/>
    </sheetView>
  </sheetViews>
  <sheetFormatPr defaultRowHeight="15" x14ac:dyDescent="0.25"/>
  <cols>
    <col min="1" max="1" width="9.140625" style="662"/>
    <col min="2" max="2" width="36.28515625" style="663" bestFit="1" customWidth="1"/>
    <col min="3" max="3" width="20.140625" style="100" bestFit="1" customWidth="1"/>
    <col min="4" max="4" width="39.42578125" style="82" customWidth="1"/>
    <col min="5" max="5" width="15.42578125" style="100" bestFit="1" customWidth="1"/>
    <col min="6" max="6" width="15.7109375" style="100" bestFit="1" customWidth="1"/>
    <col min="7" max="7" width="45.28515625" style="101" customWidth="1"/>
    <col min="8" max="8" width="87" style="1" bestFit="1" customWidth="1"/>
    <col min="9" max="9" width="24.85546875" style="82" customWidth="1"/>
    <col min="10" max="16384" width="9.140625" style="82"/>
  </cols>
  <sheetData>
    <row r="1" spans="1:9" x14ac:dyDescent="0.25">
      <c r="A1" s="99"/>
      <c r="B1" s="505" t="s">
        <v>9365</v>
      </c>
    </row>
    <row r="2" spans="1:9" x14ac:dyDescent="0.25">
      <c r="A2" s="99"/>
      <c r="B2" s="505"/>
    </row>
    <row r="3" spans="1:9" x14ac:dyDescent="0.25">
      <c r="A3" s="658" t="s">
        <v>1356</v>
      </c>
      <c r="B3" s="659" t="s">
        <v>1357</v>
      </c>
      <c r="C3" s="659" t="s">
        <v>1358</v>
      </c>
      <c r="D3" s="659" t="s">
        <v>123</v>
      </c>
      <c r="E3" s="659" t="s">
        <v>1359</v>
      </c>
      <c r="F3" s="659" t="s">
        <v>806</v>
      </c>
      <c r="G3" s="659" t="s">
        <v>1360</v>
      </c>
      <c r="H3" s="659" t="s">
        <v>1361</v>
      </c>
      <c r="I3" s="659" t="s">
        <v>9729</v>
      </c>
    </row>
    <row r="4" spans="1:9" ht="30" x14ac:dyDescent="0.25">
      <c r="A4" s="97" t="s">
        <v>9673</v>
      </c>
      <c r="B4" s="503" t="s">
        <v>1362</v>
      </c>
      <c r="C4" s="656" t="s">
        <v>1363</v>
      </c>
      <c r="D4" s="81"/>
      <c r="E4" s="656"/>
      <c r="F4" s="656" t="s">
        <v>9674</v>
      </c>
      <c r="G4" s="97" t="s">
        <v>8945</v>
      </c>
      <c r="H4" s="96" t="s">
        <v>1365</v>
      </c>
      <c r="I4" s="660" t="s">
        <v>1366</v>
      </c>
    </row>
    <row r="5" spans="1:9" x14ac:dyDescent="0.25">
      <c r="A5" s="97" t="s">
        <v>9675</v>
      </c>
      <c r="B5" s="649" t="s">
        <v>1367</v>
      </c>
      <c r="C5" s="656" t="s">
        <v>1368</v>
      </c>
      <c r="D5" s="81"/>
      <c r="E5" s="656"/>
      <c r="F5" s="656" t="s">
        <v>12</v>
      </c>
      <c r="G5" s="656" t="s">
        <v>1369</v>
      </c>
      <c r="H5" s="96" t="s">
        <v>1370</v>
      </c>
      <c r="I5" s="81"/>
    </row>
    <row r="6" spans="1:9" x14ac:dyDescent="0.25">
      <c r="A6" s="97" t="s">
        <v>9676</v>
      </c>
      <c r="B6" s="649" t="s">
        <v>9677</v>
      </c>
      <c r="C6" s="656" t="s">
        <v>958</v>
      </c>
      <c r="D6" s="81"/>
      <c r="E6" s="656"/>
      <c r="F6" s="656" t="s">
        <v>12</v>
      </c>
      <c r="G6" s="656" t="s">
        <v>1369</v>
      </c>
      <c r="H6" s="96" t="s">
        <v>1371</v>
      </c>
      <c r="I6" s="81"/>
    </row>
    <row r="7" spans="1:9" ht="30" x14ac:dyDescent="0.25">
      <c r="A7" s="97" t="s">
        <v>9678</v>
      </c>
      <c r="B7" s="649" t="s">
        <v>1372</v>
      </c>
      <c r="C7" s="656" t="s">
        <v>958</v>
      </c>
      <c r="D7" s="81"/>
      <c r="E7" s="656"/>
      <c r="F7" s="656" t="s">
        <v>12</v>
      </c>
      <c r="G7" s="656" t="s">
        <v>1369</v>
      </c>
      <c r="H7" s="96" t="s">
        <v>1373</v>
      </c>
      <c r="I7" s="81"/>
    </row>
    <row r="8" spans="1:9" ht="30" x14ac:dyDescent="0.25">
      <c r="A8" s="97" t="s">
        <v>9679</v>
      </c>
      <c r="B8" s="503" t="s">
        <v>8946</v>
      </c>
      <c r="C8" s="656" t="s">
        <v>1363</v>
      </c>
      <c r="D8" s="81"/>
      <c r="E8" s="656"/>
      <c r="F8" s="656" t="s">
        <v>9674</v>
      </c>
      <c r="G8" s="97" t="s">
        <v>8945</v>
      </c>
      <c r="H8" s="96" t="s">
        <v>1374</v>
      </c>
      <c r="I8" s="81"/>
    </row>
    <row r="9" spans="1:9" ht="30" x14ac:dyDescent="0.25">
      <c r="A9" s="97" t="s">
        <v>9680</v>
      </c>
      <c r="B9" s="650" t="s">
        <v>1375</v>
      </c>
      <c r="C9" s="656" t="s">
        <v>1363</v>
      </c>
      <c r="D9" s="81"/>
      <c r="E9" s="656"/>
      <c r="F9" s="656" t="s">
        <v>9674</v>
      </c>
      <c r="G9" s="97" t="s">
        <v>8945</v>
      </c>
      <c r="H9" s="96" t="s">
        <v>1376</v>
      </c>
      <c r="I9" s="81"/>
    </row>
    <row r="10" spans="1:9" ht="60" x14ac:dyDescent="0.25">
      <c r="A10" s="97" t="s">
        <v>9681</v>
      </c>
      <c r="B10" s="649" t="s">
        <v>1377</v>
      </c>
      <c r="C10" s="656" t="s">
        <v>1378</v>
      </c>
      <c r="D10" s="96" t="s">
        <v>9682</v>
      </c>
      <c r="E10" s="656"/>
      <c r="F10" s="656" t="s">
        <v>12</v>
      </c>
      <c r="G10" s="97" t="s">
        <v>8945</v>
      </c>
      <c r="H10" s="96" t="s">
        <v>1379</v>
      </c>
      <c r="I10" s="660" t="s">
        <v>1380</v>
      </c>
    </row>
    <row r="11" spans="1:9" ht="45" x14ac:dyDescent="0.25">
      <c r="A11" s="97" t="s">
        <v>9683</v>
      </c>
      <c r="B11" s="503" t="s">
        <v>1381</v>
      </c>
      <c r="C11" s="656" t="s">
        <v>1382</v>
      </c>
      <c r="D11" s="81"/>
      <c r="E11" s="656" t="s">
        <v>1383</v>
      </c>
      <c r="F11" s="656" t="s">
        <v>9684</v>
      </c>
      <c r="G11" s="97" t="s">
        <v>8945</v>
      </c>
      <c r="H11" s="656" t="s">
        <v>48</v>
      </c>
      <c r="I11" s="81"/>
    </row>
    <row r="12" spans="1:9" ht="30" x14ac:dyDescent="0.25">
      <c r="A12" s="97" t="s">
        <v>9685</v>
      </c>
      <c r="B12" s="649" t="s">
        <v>1384</v>
      </c>
      <c r="C12" s="656" t="s">
        <v>1385</v>
      </c>
      <c r="D12" s="81"/>
      <c r="E12" s="656"/>
      <c r="F12" s="656" t="s">
        <v>12</v>
      </c>
      <c r="G12" s="656" t="s">
        <v>1386</v>
      </c>
      <c r="H12" s="96" t="s">
        <v>1387</v>
      </c>
      <c r="I12" s="81"/>
    </row>
    <row r="13" spans="1:9" x14ac:dyDescent="0.25">
      <c r="A13" s="97" t="s">
        <v>9686</v>
      </c>
      <c r="B13" s="649" t="s">
        <v>1388</v>
      </c>
      <c r="C13" s="656" t="s">
        <v>1364</v>
      </c>
      <c r="D13" s="81"/>
      <c r="E13" s="656"/>
      <c r="F13" s="656" t="s">
        <v>12</v>
      </c>
      <c r="G13" s="656" t="s">
        <v>8945</v>
      </c>
      <c r="H13" s="96" t="s">
        <v>1389</v>
      </c>
      <c r="I13" s="660" t="s">
        <v>1390</v>
      </c>
    </row>
    <row r="14" spans="1:9" ht="30" x14ac:dyDescent="0.25">
      <c r="A14" s="97" t="s">
        <v>9687</v>
      </c>
      <c r="B14" s="503" t="s">
        <v>1391</v>
      </c>
      <c r="C14" s="656" t="s">
        <v>1392</v>
      </c>
      <c r="D14" s="81"/>
      <c r="E14" s="656"/>
      <c r="F14" s="656" t="s">
        <v>9674</v>
      </c>
      <c r="G14" s="97" t="s">
        <v>8945</v>
      </c>
      <c r="H14" s="96" t="s">
        <v>1393</v>
      </c>
      <c r="I14" s="660" t="s">
        <v>1394</v>
      </c>
    </row>
    <row r="15" spans="1:9" ht="30" x14ac:dyDescent="0.25">
      <c r="A15" s="97" t="s">
        <v>9688</v>
      </c>
      <c r="B15" s="503" t="s">
        <v>1395</v>
      </c>
      <c r="C15" s="656" t="s">
        <v>1392</v>
      </c>
      <c r="D15" s="81"/>
      <c r="E15" s="656"/>
      <c r="F15" s="656" t="s">
        <v>9674</v>
      </c>
      <c r="G15" s="97" t="s">
        <v>8945</v>
      </c>
      <c r="H15" s="96" t="s">
        <v>1396</v>
      </c>
      <c r="I15" s="660" t="s">
        <v>1394</v>
      </c>
    </row>
    <row r="16" spans="1:9" x14ac:dyDescent="0.25">
      <c r="A16" s="97" t="s">
        <v>9689</v>
      </c>
      <c r="B16" s="503" t="s">
        <v>1397</v>
      </c>
      <c r="C16" s="656" t="s">
        <v>1392</v>
      </c>
      <c r="D16" s="81"/>
      <c r="E16" s="656"/>
      <c r="F16" s="656" t="s">
        <v>9674</v>
      </c>
      <c r="G16" s="97" t="s">
        <v>8945</v>
      </c>
      <c r="H16" s="96" t="s">
        <v>1393</v>
      </c>
      <c r="I16" s="660" t="s">
        <v>1398</v>
      </c>
    </row>
    <row r="17" spans="1:9" x14ac:dyDescent="0.25">
      <c r="A17" s="97" t="s">
        <v>9690</v>
      </c>
      <c r="B17" s="503" t="s">
        <v>1399</v>
      </c>
      <c r="C17" s="656" t="s">
        <v>1364</v>
      </c>
      <c r="D17" s="81"/>
      <c r="E17" s="656"/>
      <c r="F17" s="656" t="s">
        <v>9674</v>
      </c>
      <c r="G17" s="97" t="s">
        <v>8945</v>
      </c>
      <c r="H17" s="96" t="s">
        <v>1393</v>
      </c>
      <c r="I17" s="660" t="s">
        <v>1398</v>
      </c>
    </row>
    <row r="18" spans="1:9" ht="30" x14ac:dyDescent="0.25">
      <c r="A18" s="97" t="s">
        <v>9691</v>
      </c>
      <c r="B18" s="503" t="s">
        <v>1400</v>
      </c>
      <c r="C18" s="656" t="s">
        <v>1364</v>
      </c>
      <c r="D18" s="81"/>
      <c r="E18" s="656"/>
      <c r="F18" s="656" t="s">
        <v>9674</v>
      </c>
      <c r="G18" s="97" t="s">
        <v>8945</v>
      </c>
      <c r="H18" s="96" t="s">
        <v>1393</v>
      </c>
      <c r="I18" s="660" t="s">
        <v>1398</v>
      </c>
    </row>
    <row r="19" spans="1:9" x14ac:dyDescent="0.25">
      <c r="A19" s="97" t="s">
        <v>9692</v>
      </c>
      <c r="B19" s="651" t="s">
        <v>1401</v>
      </c>
      <c r="C19" s="97" t="s">
        <v>1364</v>
      </c>
      <c r="D19" s="656"/>
      <c r="E19" s="97"/>
      <c r="F19" s="97" t="s">
        <v>787</v>
      </c>
      <c r="G19" s="97" t="s">
        <v>8945</v>
      </c>
      <c r="H19" s="81" t="s">
        <v>741</v>
      </c>
      <c r="I19" s="660"/>
    </row>
    <row r="20" spans="1:9" ht="45" x14ac:dyDescent="0.25">
      <c r="A20" s="97" t="s">
        <v>9693</v>
      </c>
      <c r="B20" s="503" t="s">
        <v>1402</v>
      </c>
      <c r="C20" s="97" t="s">
        <v>1364</v>
      </c>
      <c r="D20" s="656" t="s">
        <v>1403</v>
      </c>
      <c r="E20" s="97" t="s">
        <v>1404</v>
      </c>
      <c r="F20" s="97" t="s">
        <v>12</v>
      </c>
      <c r="G20" s="656" t="s">
        <v>8945</v>
      </c>
      <c r="H20" s="503" t="s">
        <v>1405</v>
      </c>
      <c r="I20" s="81"/>
    </row>
    <row r="21" spans="1:9" ht="75" x14ac:dyDescent="0.25">
      <c r="A21" s="97" t="s">
        <v>9694</v>
      </c>
      <c r="B21" s="503" t="s">
        <v>1406</v>
      </c>
      <c r="C21" s="97" t="s">
        <v>1392</v>
      </c>
      <c r="D21" s="656" t="s">
        <v>1407</v>
      </c>
      <c r="E21" s="97"/>
      <c r="F21" s="97" t="s">
        <v>791</v>
      </c>
      <c r="G21" s="97" t="s">
        <v>8945</v>
      </c>
      <c r="H21" s="96" t="s">
        <v>10574</v>
      </c>
      <c r="I21" s="81"/>
    </row>
    <row r="22" spans="1:9" ht="75" x14ac:dyDescent="0.25">
      <c r="A22" s="97" t="s">
        <v>9695</v>
      </c>
      <c r="B22" s="661" t="s">
        <v>1431</v>
      </c>
      <c r="C22" s="97" t="s">
        <v>1385</v>
      </c>
      <c r="D22" s="656"/>
      <c r="E22" s="97"/>
      <c r="F22" s="97" t="s">
        <v>12</v>
      </c>
      <c r="G22" s="97" t="s">
        <v>1369</v>
      </c>
      <c r="H22" s="96" t="s">
        <v>1408</v>
      </c>
      <c r="I22" s="81" t="s">
        <v>9730</v>
      </c>
    </row>
    <row r="23" spans="1:9" ht="30" x14ac:dyDescent="0.25">
      <c r="A23" s="97" t="s">
        <v>9696</v>
      </c>
      <c r="B23" s="649" t="s">
        <v>1409</v>
      </c>
      <c r="C23" s="97" t="s">
        <v>1392</v>
      </c>
      <c r="D23" s="656" t="s">
        <v>9697</v>
      </c>
      <c r="E23" s="97" t="s">
        <v>1410</v>
      </c>
      <c r="F23" s="97" t="s">
        <v>12</v>
      </c>
      <c r="G23" s="97" t="s">
        <v>8945</v>
      </c>
      <c r="H23" s="81" t="s">
        <v>1411</v>
      </c>
      <c r="I23" s="81"/>
    </row>
    <row r="24" spans="1:9" ht="45" x14ac:dyDescent="0.25">
      <c r="A24" s="97" t="s">
        <v>9698</v>
      </c>
      <c r="B24" s="652" t="s">
        <v>1412</v>
      </c>
      <c r="C24" s="97" t="s">
        <v>1413</v>
      </c>
      <c r="D24" s="656"/>
      <c r="E24" s="97"/>
      <c r="F24" s="97" t="s">
        <v>12</v>
      </c>
      <c r="G24" s="97" t="s">
        <v>8945</v>
      </c>
      <c r="H24" s="81" t="s">
        <v>1414</v>
      </c>
      <c r="I24" s="660" t="s">
        <v>1415</v>
      </c>
    </row>
    <row r="25" spans="1:9" x14ac:dyDescent="0.25">
      <c r="A25" s="97" t="s">
        <v>9699</v>
      </c>
      <c r="B25" s="649" t="s">
        <v>1416</v>
      </c>
      <c r="C25" s="97" t="s">
        <v>1417</v>
      </c>
      <c r="D25" s="656"/>
      <c r="E25" s="97"/>
      <c r="F25" s="97" t="s">
        <v>12</v>
      </c>
      <c r="G25" s="97" t="s">
        <v>1369</v>
      </c>
      <c r="H25" s="98" t="s">
        <v>9700</v>
      </c>
      <c r="I25" s="660" t="s">
        <v>1418</v>
      </c>
    </row>
    <row r="26" spans="1:9" x14ac:dyDescent="0.25">
      <c r="A26" s="97" t="s">
        <v>9701</v>
      </c>
      <c r="B26" s="649" t="s">
        <v>9702</v>
      </c>
      <c r="C26" s="97" t="s">
        <v>1385</v>
      </c>
      <c r="D26" s="656"/>
      <c r="E26" s="97"/>
      <c r="F26" s="97" t="s">
        <v>12</v>
      </c>
      <c r="G26" s="97" t="s">
        <v>1369</v>
      </c>
      <c r="H26" s="96" t="s">
        <v>1419</v>
      </c>
      <c r="I26" s="81"/>
    </row>
    <row r="27" spans="1:9" ht="60" x14ac:dyDescent="0.25">
      <c r="A27" s="97" t="s">
        <v>9703</v>
      </c>
      <c r="B27" s="503" t="s">
        <v>1420</v>
      </c>
      <c r="C27" s="97" t="s">
        <v>1392</v>
      </c>
      <c r="D27" s="656" t="s">
        <v>1421</v>
      </c>
      <c r="E27" s="97"/>
      <c r="F27" s="97" t="s">
        <v>787</v>
      </c>
      <c r="G27" s="97" t="s">
        <v>8945</v>
      </c>
      <c r="H27" s="96" t="s">
        <v>1422</v>
      </c>
      <c r="I27" s="81"/>
    </row>
    <row r="28" spans="1:9" ht="30" x14ac:dyDescent="0.25">
      <c r="A28" s="97" t="s">
        <v>9704</v>
      </c>
      <c r="B28" s="649" t="s">
        <v>1430</v>
      </c>
      <c r="C28" s="97" t="s">
        <v>1392</v>
      </c>
      <c r="D28" s="656"/>
      <c r="E28" s="97"/>
      <c r="F28" s="97" t="s">
        <v>12</v>
      </c>
      <c r="G28" s="97" t="s">
        <v>8945</v>
      </c>
      <c r="H28" s="81" t="s">
        <v>1423</v>
      </c>
      <c r="I28" s="660" t="s">
        <v>1424</v>
      </c>
    </row>
    <row r="29" spans="1:9" x14ac:dyDescent="0.25">
      <c r="A29" s="97" t="s">
        <v>9705</v>
      </c>
      <c r="B29" s="649" t="s">
        <v>1425</v>
      </c>
      <c r="C29" s="97" t="s">
        <v>1392</v>
      </c>
      <c r="D29" s="656" t="s">
        <v>1426</v>
      </c>
      <c r="E29" s="97"/>
      <c r="F29" s="97" t="s">
        <v>12</v>
      </c>
      <c r="G29" s="97" t="s">
        <v>8945</v>
      </c>
      <c r="H29" s="81" t="s">
        <v>1427</v>
      </c>
      <c r="I29" s="81"/>
    </row>
    <row r="30" spans="1:9" x14ac:dyDescent="0.25">
      <c r="A30" s="97" t="s">
        <v>9706</v>
      </c>
      <c r="B30" s="503" t="s">
        <v>1428</v>
      </c>
      <c r="C30" s="97" t="s">
        <v>1378</v>
      </c>
      <c r="D30" s="656"/>
      <c r="E30" s="97"/>
      <c r="F30" s="97" t="s">
        <v>12</v>
      </c>
      <c r="G30" s="97" t="s">
        <v>8945</v>
      </c>
      <c r="H30" s="81" t="s">
        <v>1429</v>
      </c>
      <c r="I30" s="81"/>
    </row>
    <row r="31" spans="1:9" x14ac:dyDescent="0.25">
      <c r="A31" s="97" t="s">
        <v>9707</v>
      </c>
      <c r="B31" s="503" t="s">
        <v>1431</v>
      </c>
      <c r="C31" s="97" t="s">
        <v>1385</v>
      </c>
      <c r="D31" s="656"/>
      <c r="E31" s="97"/>
      <c r="F31" s="97"/>
      <c r="G31" s="97"/>
      <c r="H31" s="81" t="s">
        <v>1432</v>
      </c>
      <c r="I31" s="81"/>
    </row>
    <row r="32" spans="1:9" x14ac:dyDescent="0.25">
      <c r="A32" s="97" t="s">
        <v>9708</v>
      </c>
      <c r="B32" s="649" t="s">
        <v>1433</v>
      </c>
      <c r="C32" s="97" t="s">
        <v>1417</v>
      </c>
      <c r="D32" s="656"/>
      <c r="E32" s="97"/>
      <c r="F32" s="97" t="s">
        <v>12</v>
      </c>
      <c r="G32" s="97" t="s">
        <v>8945</v>
      </c>
      <c r="H32" s="81" t="s">
        <v>1434</v>
      </c>
      <c r="I32" s="81"/>
    </row>
    <row r="33" spans="1:9" x14ac:dyDescent="0.25">
      <c r="A33" s="97" t="s">
        <v>9709</v>
      </c>
      <c r="B33" s="503" t="s">
        <v>1435</v>
      </c>
      <c r="C33" s="97" t="s">
        <v>1364</v>
      </c>
      <c r="D33" s="656"/>
      <c r="E33" s="97"/>
      <c r="F33" s="97" t="s">
        <v>12</v>
      </c>
      <c r="G33" s="97" t="s">
        <v>8945</v>
      </c>
      <c r="H33" s="81" t="s">
        <v>1436</v>
      </c>
      <c r="I33" s="81"/>
    </row>
    <row r="34" spans="1:9" ht="30" x14ac:dyDescent="0.25">
      <c r="A34" s="97" t="s">
        <v>9710</v>
      </c>
      <c r="B34" s="176" t="s">
        <v>1152</v>
      </c>
      <c r="C34" s="97" t="s">
        <v>1364</v>
      </c>
      <c r="D34" s="90" t="s">
        <v>1153</v>
      </c>
      <c r="E34" s="83"/>
      <c r="F34" s="657" t="s">
        <v>787</v>
      </c>
      <c r="G34" s="97" t="s">
        <v>8945</v>
      </c>
      <c r="H34" s="48" t="s">
        <v>10575</v>
      </c>
      <c r="I34" s="83"/>
    </row>
    <row r="35" spans="1:9" ht="30" x14ac:dyDescent="0.25">
      <c r="A35" s="97" t="s">
        <v>9711</v>
      </c>
      <c r="B35" s="503" t="s">
        <v>8947</v>
      </c>
      <c r="C35" s="97" t="s">
        <v>1364</v>
      </c>
      <c r="D35" s="90" t="s">
        <v>1171</v>
      </c>
      <c r="E35" s="83"/>
      <c r="F35" s="657" t="s">
        <v>787</v>
      </c>
      <c r="G35" s="97" t="s">
        <v>8945</v>
      </c>
      <c r="H35" s="48" t="s">
        <v>10576</v>
      </c>
      <c r="I35" s="83"/>
    </row>
    <row r="36" spans="1:9" ht="45" x14ac:dyDescent="0.25">
      <c r="A36" s="97" t="s">
        <v>9712</v>
      </c>
      <c r="B36" s="503" t="s">
        <v>10573</v>
      </c>
      <c r="C36" s="97" t="s">
        <v>1364</v>
      </c>
      <c r="D36" s="90" t="s">
        <v>1173</v>
      </c>
      <c r="E36" s="83"/>
      <c r="F36" s="657" t="s">
        <v>791</v>
      </c>
      <c r="G36" s="97" t="s">
        <v>8945</v>
      </c>
      <c r="H36" s="48" t="s">
        <v>10577</v>
      </c>
      <c r="I36" s="83"/>
    </row>
    <row r="37" spans="1:9" x14ac:dyDescent="0.25">
      <c r="A37" s="97" t="s">
        <v>9713</v>
      </c>
      <c r="B37" s="48" t="s">
        <v>1221</v>
      </c>
      <c r="C37" s="97" t="s">
        <v>1364</v>
      </c>
      <c r="D37" s="81" t="s">
        <v>1222</v>
      </c>
      <c r="E37" s="83"/>
      <c r="F37" s="657" t="s">
        <v>1238</v>
      </c>
      <c r="G37" s="97" t="s">
        <v>8945</v>
      </c>
      <c r="H37" s="81" t="s">
        <v>1238</v>
      </c>
      <c r="I37" s="83"/>
    </row>
    <row r="38" spans="1:9" x14ac:dyDescent="0.25">
      <c r="A38" s="97" t="s">
        <v>9714</v>
      </c>
      <c r="B38" s="48" t="s">
        <v>1224</v>
      </c>
      <c r="C38" s="97" t="s">
        <v>1364</v>
      </c>
      <c r="D38" s="81" t="s">
        <v>1225</v>
      </c>
      <c r="E38" s="83"/>
      <c r="F38" s="657" t="s">
        <v>1238</v>
      </c>
      <c r="G38" s="97" t="s">
        <v>8945</v>
      </c>
      <c r="H38" s="81" t="s">
        <v>1238</v>
      </c>
      <c r="I38" s="83"/>
    </row>
    <row r="39" spans="1:9" ht="30" x14ac:dyDescent="0.25">
      <c r="A39" s="97" t="s">
        <v>9715</v>
      </c>
      <c r="B39" s="48" t="s">
        <v>8948</v>
      </c>
      <c r="C39" s="97" t="s">
        <v>1364</v>
      </c>
      <c r="D39" s="81" t="s">
        <v>1234</v>
      </c>
      <c r="E39" s="83"/>
      <c r="F39" s="657" t="s">
        <v>1240</v>
      </c>
      <c r="G39" s="97" t="s">
        <v>8945</v>
      </c>
      <c r="H39" s="81" t="s">
        <v>1240</v>
      </c>
      <c r="I39" s="83"/>
    </row>
    <row r="40" spans="1:9" ht="90" x14ac:dyDescent="0.25">
      <c r="A40" s="97" t="s">
        <v>9716</v>
      </c>
      <c r="B40" s="48" t="s">
        <v>1235</v>
      </c>
      <c r="C40" s="97" t="s">
        <v>1364</v>
      </c>
      <c r="D40" s="81" t="s">
        <v>8552</v>
      </c>
      <c r="E40" s="83"/>
      <c r="F40" s="657" t="s">
        <v>1238</v>
      </c>
      <c r="G40" s="97" t="s">
        <v>8945</v>
      </c>
      <c r="H40" s="81" t="s">
        <v>1238</v>
      </c>
      <c r="I40" s="83"/>
    </row>
    <row r="41" spans="1:9" x14ac:dyDescent="0.25">
      <c r="A41" s="97" t="s">
        <v>9717</v>
      </c>
      <c r="B41" s="649" t="s">
        <v>9718</v>
      </c>
      <c r="C41" s="97" t="s">
        <v>1378</v>
      </c>
      <c r="D41" s="653" t="s">
        <v>9340</v>
      </c>
      <c r="E41" s="97"/>
      <c r="F41" s="657" t="s">
        <v>12</v>
      </c>
      <c r="G41" s="97" t="s">
        <v>8945</v>
      </c>
      <c r="H41" s="81" t="s">
        <v>9719</v>
      </c>
      <c r="I41" s="83"/>
    </row>
    <row r="42" spans="1:9" x14ac:dyDescent="0.25">
      <c r="A42" s="97" t="s">
        <v>9720</v>
      </c>
      <c r="B42" s="503" t="s">
        <v>9341</v>
      </c>
      <c r="C42" s="97"/>
      <c r="D42" s="656"/>
      <c r="E42" s="97"/>
      <c r="F42" s="97" t="s">
        <v>12</v>
      </c>
      <c r="G42" s="97" t="s">
        <v>8945</v>
      </c>
      <c r="H42" s="81"/>
      <c r="I42" s="83"/>
    </row>
    <row r="43" spans="1:9" x14ac:dyDescent="0.25">
      <c r="A43" s="97" t="s">
        <v>9721</v>
      </c>
      <c r="B43" s="654" t="s">
        <v>9722</v>
      </c>
      <c r="C43" s="655" t="s">
        <v>1385</v>
      </c>
      <c r="D43" s="81"/>
      <c r="E43" s="83"/>
      <c r="F43" s="657" t="s">
        <v>12</v>
      </c>
      <c r="G43" s="655" t="s">
        <v>1369</v>
      </c>
      <c r="H43" s="83" t="s">
        <v>9723</v>
      </c>
      <c r="I43" s="83"/>
    </row>
    <row r="44" spans="1:9" ht="30" x14ac:dyDescent="0.25">
      <c r="A44" s="97" t="s">
        <v>9724</v>
      </c>
      <c r="B44" s="503" t="s">
        <v>9725</v>
      </c>
      <c r="C44" s="655" t="s">
        <v>1392</v>
      </c>
      <c r="D44" s="81"/>
      <c r="E44" s="83"/>
      <c r="F44" s="657" t="s">
        <v>12</v>
      </c>
      <c r="G44" s="655" t="s">
        <v>8945</v>
      </c>
      <c r="H44" s="48" t="s">
        <v>9726</v>
      </c>
      <c r="I44" s="83"/>
    </row>
    <row r="45" spans="1:9" x14ac:dyDescent="0.25">
      <c r="A45" s="97">
        <v>42</v>
      </c>
      <c r="B45" s="504" t="s">
        <v>9342</v>
      </c>
      <c r="C45" s="97" t="s">
        <v>1392</v>
      </c>
      <c r="D45" s="97"/>
      <c r="E45" s="97"/>
      <c r="F45" s="97" t="s">
        <v>8945</v>
      </c>
      <c r="G45" s="81"/>
      <c r="H45" s="81"/>
      <c r="I45" s="83"/>
    </row>
    <row r="46" spans="1:9" x14ac:dyDescent="0.25">
      <c r="A46" s="97"/>
      <c r="B46" s="504"/>
      <c r="C46" s="97"/>
      <c r="D46" s="97"/>
      <c r="E46" s="97"/>
      <c r="F46" s="97"/>
      <c r="G46" s="81"/>
      <c r="H46" s="81"/>
      <c r="I46" s="83"/>
    </row>
    <row r="47" spans="1:9" x14ac:dyDescent="0.25">
      <c r="A47" s="97"/>
      <c r="B47" s="504"/>
      <c r="C47" s="97"/>
      <c r="D47" s="97"/>
      <c r="E47" s="97"/>
      <c r="F47" s="97"/>
      <c r="G47" s="81"/>
      <c r="H47" s="81"/>
      <c r="I47" s="83"/>
    </row>
    <row r="48" spans="1:9" x14ac:dyDescent="0.25">
      <c r="A48" s="97"/>
      <c r="B48" s="504"/>
      <c r="C48" s="97"/>
      <c r="D48" s="97"/>
      <c r="E48" s="97"/>
      <c r="F48" s="97"/>
      <c r="G48" s="81"/>
      <c r="H48" s="81"/>
      <c r="I48" s="83"/>
    </row>
    <row r="49" spans="1:9" x14ac:dyDescent="0.25">
      <c r="A49" s="97"/>
      <c r="B49" s="504"/>
      <c r="C49" s="97"/>
      <c r="D49" s="97"/>
      <c r="E49" s="97"/>
      <c r="F49" s="97"/>
      <c r="G49" s="81"/>
      <c r="H49" s="81"/>
      <c r="I49" s="83"/>
    </row>
    <row r="50" spans="1:9" x14ac:dyDescent="0.25">
      <c r="A50" s="97"/>
      <c r="B50" s="504"/>
      <c r="C50" s="97"/>
      <c r="D50" s="97"/>
      <c r="E50" s="97"/>
      <c r="F50" s="97"/>
      <c r="G50" s="81"/>
      <c r="H50" s="81"/>
      <c r="I50" s="83"/>
    </row>
  </sheetData>
  <hyperlinks>
    <hyperlink ref="B28" location="'CIB Sustainability Dashboard'!A1" display="CIB RM Report"/>
    <hyperlink ref="B10" location="'Deal Pipeline Report'!A1" display="Deal Pipeline Report"/>
    <hyperlink ref="B29" location="'RM Wise Customer '!A1" display="RM wise Customer Report"/>
    <hyperlink ref="B32" location="'Prospect Report'!A1" display="Prospect Report"/>
    <hyperlink ref="B22" location="'Lead Report'!A1" display="Lead Report"/>
    <hyperlink ref="B25" location="'Conversion Rate Report'!A1" display="Conversion Rate Report"/>
    <hyperlink ref="B26" location="'Lead By Medium'!A1" display="Leads By Medium/Origin Report"/>
    <hyperlink ref="B24" location="'ROI Report'!A1" display="ROI Report"/>
    <hyperlink ref="B23" location="'Collated Customer Report'!A1" display="Collated Customer Report"/>
    <hyperlink ref="B13" location="'Top 10 Segment Wise RM Report'!A1" display="Top 10 Segment Wise RM Report"/>
    <hyperlink ref="B12" location="'Lead Pipeline Report'!A1" display="Lead Pipeline Report"/>
    <hyperlink ref="B7" location="'Sales Action List Appointments'!A1" display="Sales Action List for Appointments"/>
    <hyperlink ref="B6" location="'RM Pending calls'!A1" display="RM Pending Calls"/>
    <hyperlink ref="B5" location="'Task Reports On Summary'!A1" display="Task Reports On Summary"/>
    <hyperlink ref="B41" location="'Deal Report'!A1" display="Deals Report"/>
  </hyperlinks>
  <pageMargins left="0.7" right="0.7" top="0.75" bottom="0.75" header="0.3" footer="0.3"/>
  <pageSetup orientation="portrait" r:id="rId1"/>
  <drawing r:id="rId2"/>
  <legacyDrawing r:id="rId3"/>
  <oleObjects>
    <mc:AlternateContent xmlns:mc="http://schemas.openxmlformats.org/markup-compatibility/2006">
      <mc:Choice Requires="x14">
        <oleObject progId="Worksheet" dvAspect="DVASPECT_ICON" shapeId="100355" r:id="rId4">
          <objectPr defaultSize="0" autoPict="0" r:id="rId5">
            <anchor moveWithCells="1">
              <from>
                <xdr:col>2</xdr:col>
                <xdr:colOff>0</xdr:colOff>
                <xdr:row>0</xdr:row>
                <xdr:rowOff>0</xdr:rowOff>
              </from>
              <to>
                <xdr:col>2</xdr:col>
                <xdr:colOff>676275</xdr:colOff>
                <xdr:row>1</xdr:row>
                <xdr:rowOff>104775</xdr:rowOff>
              </to>
            </anchor>
          </objectPr>
        </oleObject>
      </mc:Choice>
      <mc:Fallback>
        <oleObject progId="Worksheet" dvAspect="DVASPECT_ICON" shapeId="10035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85" zoomScaleNormal="85" workbookViewId="0">
      <pane ySplit="1" topLeftCell="A2" activePane="bottomLeft" state="frozen"/>
      <selection pane="bottomLeft" activeCell="F2" sqref="F2"/>
    </sheetView>
  </sheetViews>
  <sheetFormatPr defaultRowHeight="15" x14ac:dyDescent="0.25"/>
  <cols>
    <col min="1" max="1" width="5.7109375" style="1" bestFit="1" customWidth="1"/>
    <col min="2" max="2" width="89.7109375" style="1" customWidth="1"/>
    <col min="3" max="3" width="19.7109375" style="1" customWidth="1"/>
    <col min="4" max="4" width="11.140625" style="82" bestFit="1" customWidth="1"/>
    <col min="5" max="5" width="9.140625" style="82" bestFit="1" customWidth="1"/>
    <col min="6" max="16384" width="9.140625" style="82"/>
  </cols>
  <sheetData>
    <row r="1" spans="1:6" x14ac:dyDescent="0.25">
      <c r="A1" s="579" t="s">
        <v>62</v>
      </c>
      <c r="B1" s="579" t="s">
        <v>9249</v>
      </c>
      <c r="C1" s="579" t="s">
        <v>803</v>
      </c>
      <c r="D1" s="579" t="s">
        <v>2</v>
      </c>
      <c r="E1" s="579" t="s">
        <v>9248</v>
      </c>
      <c r="F1" s="87" t="s">
        <v>2011</v>
      </c>
    </row>
    <row r="2" spans="1:6" ht="105" x14ac:dyDescent="0.25">
      <c r="A2" s="81">
        <v>1</v>
      </c>
      <c r="B2" s="81" t="s">
        <v>9247</v>
      </c>
      <c r="C2" s="81" t="s">
        <v>9244</v>
      </c>
      <c r="D2" s="83" t="s">
        <v>9243</v>
      </c>
      <c r="E2" s="83"/>
      <c r="F2" s="578" t="s">
        <v>9246</v>
      </c>
    </row>
    <row r="3" spans="1:6" ht="30" x14ac:dyDescent="0.25">
      <c r="A3" s="81">
        <v>2</v>
      </c>
      <c r="B3" s="81" t="s">
        <v>9245</v>
      </c>
      <c r="C3" s="81" t="s">
        <v>9244</v>
      </c>
      <c r="D3" s="83" t="s">
        <v>9236</v>
      </c>
      <c r="E3" s="83"/>
      <c r="F3" s="83"/>
    </row>
    <row r="4" spans="1:6" ht="30" x14ac:dyDescent="0.25">
      <c r="A4" s="81">
        <v>3</v>
      </c>
      <c r="B4" s="81" t="s">
        <v>9279</v>
      </c>
      <c r="C4" s="81" t="s">
        <v>9235</v>
      </c>
      <c r="D4" s="83" t="s">
        <v>9243</v>
      </c>
      <c r="E4" s="83"/>
      <c r="F4" s="83"/>
    </row>
    <row r="5" spans="1:6" ht="60" x14ac:dyDescent="0.25">
      <c r="A5" s="81">
        <v>4</v>
      </c>
      <c r="B5" s="81" t="s">
        <v>9242</v>
      </c>
      <c r="C5" s="81" t="s">
        <v>9235</v>
      </c>
      <c r="D5" s="83" t="s">
        <v>9236</v>
      </c>
      <c r="E5" s="83"/>
      <c r="F5" s="83"/>
    </row>
    <row r="6" spans="1:6" ht="30" x14ac:dyDescent="0.25">
      <c r="A6" s="81">
        <v>5</v>
      </c>
      <c r="B6" s="81" t="s">
        <v>9280</v>
      </c>
      <c r="C6" s="81" t="s">
        <v>9235</v>
      </c>
      <c r="D6" s="83" t="s">
        <v>1592</v>
      </c>
      <c r="E6" s="83"/>
      <c r="F6" s="83"/>
    </row>
    <row r="7" spans="1:6" ht="30" x14ac:dyDescent="0.25">
      <c r="A7" s="81">
        <v>6</v>
      </c>
      <c r="B7" s="81" t="s">
        <v>9241</v>
      </c>
      <c r="C7" s="81" t="s">
        <v>9235</v>
      </c>
      <c r="D7" s="83" t="s">
        <v>9236</v>
      </c>
      <c r="E7" s="83"/>
      <c r="F7" s="83"/>
    </row>
    <row r="8" spans="1:6" ht="75" x14ac:dyDescent="0.25">
      <c r="A8" s="81">
        <v>8</v>
      </c>
      <c r="B8" s="81" t="s">
        <v>9281</v>
      </c>
      <c r="C8" s="81" t="s">
        <v>9235</v>
      </c>
      <c r="D8" s="83" t="s">
        <v>9236</v>
      </c>
      <c r="E8" s="83"/>
      <c r="F8" s="83"/>
    </row>
    <row r="9" spans="1:6" ht="30" x14ac:dyDescent="0.25">
      <c r="A9" s="81">
        <v>9</v>
      </c>
      <c r="B9" s="81" t="s">
        <v>9240</v>
      </c>
      <c r="C9" s="81" t="s">
        <v>9235</v>
      </c>
      <c r="D9" s="83" t="s">
        <v>9236</v>
      </c>
      <c r="E9" s="83"/>
      <c r="F9" s="83"/>
    </row>
    <row r="10" spans="1:6" x14ac:dyDescent="0.25">
      <c r="A10" s="81">
        <v>10</v>
      </c>
      <c r="B10" s="81" t="s">
        <v>9239</v>
      </c>
      <c r="C10" s="81" t="s">
        <v>9235</v>
      </c>
      <c r="D10" s="83" t="s">
        <v>9236</v>
      </c>
      <c r="E10" s="83"/>
      <c r="F10" s="83"/>
    </row>
    <row r="11" spans="1:6" ht="30" x14ac:dyDescent="0.25">
      <c r="A11" s="81">
        <v>11</v>
      </c>
      <c r="B11" s="4" t="s">
        <v>9238</v>
      </c>
      <c r="C11" s="81" t="s">
        <v>9235</v>
      </c>
      <c r="D11" s="83" t="s">
        <v>9236</v>
      </c>
      <c r="E11" s="83"/>
      <c r="F11" s="83"/>
    </row>
    <row r="12" spans="1:6" x14ac:dyDescent="0.25">
      <c r="A12" s="81">
        <v>12</v>
      </c>
      <c r="B12" s="81" t="s">
        <v>9237</v>
      </c>
      <c r="C12" s="81" t="s">
        <v>9235</v>
      </c>
      <c r="D12" s="83" t="s">
        <v>9236</v>
      </c>
      <c r="E12" s="83"/>
      <c r="F12" s="83"/>
    </row>
    <row r="13" spans="1:6" ht="75" x14ac:dyDescent="0.25">
      <c r="A13" s="81">
        <v>13</v>
      </c>
      <c r="B13" s="81" t="s">
        <v>9282</v>
      </c>
      <c r="C13" s="81" t="s">
        <v>9235</v>
      </c>
      <c r="D13" s="83" t="s">
        <v>9234</v>
      </c>
      <c r="E13" s="83"/>
      <c r="F13" s="83"/>
    </row>
    <row r="14" spans="1:6" x14ac:dyDescent="0.25">
      <c r="A14" s="577"/>
      <c r="B14" s="577"/>
      <c r="C14" s="577"/>
      <c r="D14" s="20"/>
      <c r="E14" s="20"/>
    </row>
    <row r="15" spans="1:6" x14ac:dyDescent="0.25">
      <c r="A15" s="577"/>
      <c r="B15" s="577"/>
      <c r="C15" s="577"/>
      <c r="D15" s="20"/>
      <c r="E15" s="20"/>
    </row>
    <row r="16" spans="1:6" x14ac:dyDescent="0.25">
      <c r="A16" s="577"/>
      <c r="B16" s="577"/>
      <c r="C16" s="577"/>
      <c r="D16" s="20"/>
      <c r="E16" s="20"/>
    </row>
    <row r="17" spans="1:5" x14ac:dyDescent="0.25">
      <c r="A17" s="577"/>
      <c r="B17" s="577"/>
      <c r="C17" s="577"/>
      <c r="D17" s="20"/>
      <c r="E17" s="20"/>
    </row>
    <row r="18" spans="1:5" x14ac:dyDescent="0.25">
      <c r="A18" s="577"/>
      <c r="B18" s="577"/>
      <c r="C18" s="577"/>
      <c r="D18" s="20"/>
      <c r="E18" s="20"/>
    </row>
    <row r="19" spans="1:5" x14ac:dyDescent="0.25">
      <c r="A19" s="577"/>
      <c r="B19" s="577"/>
      <c r="C19" s="577"/>
      <c r="D19" s="20"/>
      <c r="E19" s="20"/>
    </row>
    <row r="20" spans="1:5" x14ac:dyDescent="0.25">
      <c r="A20" s="577"/>
      <c r="B20" s="577"/>
      <c r="C20" s="577"/>
      <c r="D20" s="20"/>
      <c r="E20" s="20"/>
    </row>
    <row r="21" spans="1:5" x14ac:dyDescent="0.25">
      <c r="A21" s="577"/>
      <c r="B21" s="577"/>
      <c r="C21" s="577"/>
      <c r="D21" s="20"/>
      <c r="E21" s="20"/>
    </row>
    <row r="22" spans="1:5" x14ac:dyDescent="0.25">
      <c r="A22" s="577"/>
      <c r="B22" s="577"/>
      <c r="C22" s="577"/>
      <c r="D22" s="20"/>
      <c r="E22" s="20"/>
    </row>
    <row r="23" spans="1:5" x14ac:dyDescent="0.25">
      <c r="A23" s="577"/>
      <c r="B23" s="577"/>
      <c r="C23" s="577"/>
      <c r="D23" s="20"/>
      <c r="E23" s="20"/>
    </row>
    <row r="24" spans="1:5" x14ac:dyDescent="0.25">
      <c r="A24" s="577"/>
      <c r="B24" s="577"/>
      <c r="C24" s="577"/>
      <c r="D24" s="20"/>
      <c r="E24" s="20"/>
    </row>
    <row r="25" spans="1:5" x14ac:dyDescent="0.25">
      <c r="A25" s="577"/>
      <c r="B25" s="577"/>
      <c r="C25" s="577"/>
      <c r="D25" s="20"/>
      <c r="E25" s="20"/>
    </row>
    <row r="26" spans="1:5" x14ac:dyDescent="0.25">
      <c r="A26" s="577"/>
      <c r="B26" s="577"/>
      <c r="C26" s="577"/>
      <c r="D26" s="20"/>
      <c r="E26" s="20"/>
    </row>
    <row r="27" spans="1:5" x14ac:dyDescent="0.25">
      <c r="A27" s="577"/>
      <c r="B27" s="577"/>
      <c r="C27" s="577"/>
      <c r="D27" s="20"/>
      <c r="E27" s="20"/>
    </row>
    <row r="28" spans="1:5" x14ac:dyDescent="0.25">
      <c r="A28" s="577"/>
      <c r="B28" s="577"/>
      <c r="C28" s="577"/>
      <c r="D28" s="20"/>
      <c r="E28" s="20"/>
    </row>
    <row r="29" spans="1:5" x14ac:dyDescent="0.25">
      <c r="A29" s="577"/>
      <c r="B29" s="577"/>
      <c r="C29" s="577"/>
      <c r="D29" s="20"/>
      <c r="E29" s="20"/>
    </row>
    <row r="30" spans="1:5" x14ac:dyDescent="0.25">
      <c r="A30" s="577"/>
      <c r="B30" s="577"/>
      <c r="C30" s="577"/>
      <c r="D30" s="20"/>
      <c r="E30" s="20"/>
    </row>
    <row r="31" spans="1:5" x14ac:dyDescent="0.25">
      <c r="A31" s="577"/>
      <c r="B31" s="577"/>
      <c r="C31" s="577"/>
      <c r="D31" s="20"/>
      <c r="E31" s="20"/>
    </row>
    <row r="32" spans="1:5" x14ac:dyDescent="0.25">
      <c r="A32" s="577"/>
      <c r="B32" s="577"/>
      <c r="C32" s="577"/>
      <c r="D32" s="20"/>
      <c r="E32" s="20"/>
    </row>
    <row r="33" spans="1:5" x14ac:dyDescent="0.25">
      <c r="A33" s="577"/>
      <c r="B33" s="577"/>
      <c r="C33" s="577"/>
      <c r="D33" s="20"/>
      <c r="E33" s="20"/>
    </row>
    <row r="34" spans="1:5" x14ac:dyDescent="0.25">
      <c r="A34" s="577"/>
      <c r="B34" s="577"/>
      <c r="C34" s="577"/>
      <c r="D34" s="20"/>
      <c r="E34" s="20"/>
    </row>
    <row r="35" spans="1:5" x14ac:dyDescent="0.25">
      <c r="A35" s="577"/>
      <c r="B35" s="577"/>
      <c r="C35" s="577"/>
      <c r="D35" s="20"/>
      <c r="E35" s="20"/>
    </row>
    <row r="36" spans="1:5" x14ac:dyDescent="0.25">
      <c r="A36" s="577"/>
      <c r="B36" s="577"/>
      <c r="C36" s="577"/>
      <c r="D36" s="20"/>
      <c r="E36" s="20"/>
    </row>
    <row r="37" spans="1:5" x14ac:dyDescent="0.25">
      <c r="A37" s="577"/>
      <c r="B37" s="577"/>
      <c r="C37" s="577"/>
      <c r="D37" s="20"/>
      <c r="E37" s="20"/>
    </row>
    <row r="38" spans="1:5" x14ac:dyDescent="0.25">
      <c r="A38" s="577"/>
      <c r="B38" s="577"/>
      <c r="C38" s="577"/>
      <c r="D38" s="20"/>
      <c r="E38" s="20"/>
    </row>
    <row r="39" spans="1:5" x14ac:dyDescent="0.25">
      <c r="A39" s="577"/>
      <c r="B39" s="577"/>
      <c r="C39" s="577"/>
      <c r="D39" s="20"/>
      <c r="E39" s="20"/>
    </row>
    <row r="40" spans="1:5" x14ac:dyDescent="0.25">
      <c r="A40" s="577"/>
      <c r="B40" s="577"/>
      <c r="C40" s="577"/>
      <c r="D40" s="20"/>
      <c r="E40" s="20"/>
    </row>
    <row r="41" spans="1:5" x14ac:dyDescent="0.25">
      <c r="A41" s="577"/>
      <c r="B41" s="577"/>
      <c r="C41" s="577"/>
      <c r="D41" s="20"/>
      <c r="E41" s="20"/>
    </row>
    <row r="42" spans="1:5" x14ac:dyDescent="0.25">
      <c r="A42" s="577"/>
      <c r="B42" s="577"/>
      <c r="C42" s="577"/>
      <c r="D42" s="20"/>
      <c r="E42" s="20"/>
    </row>
    <row r="43" spans="1:5" x14ac:dyDescent="0.25">
      <c r="A43" s="577"/>
      <c r="B43" s="577"/>
      <c r="C43" s="577"/>
      <c r="D43" s="20"/>
      <c r="E43" s="20"/>
    </row>
    <row r="44" spans="1:5" x14ac:dyDescent="0.25">
      <c r="A44" s="577"/>
      <c r="B44" s="577"/>
      <c r="C44" s="577"/>
      <c r="D44" s="20"/>
      <c r="E44" s="20"/>
    </row>
    <row r="45" spans="1:5" x14ac:dyDescent="0.25">
      <c r="A45" s="577"/>
      <c r="B45" s="577"/>
      <c r="C45" s="577"/>
      <c r="D45" s="20"/>
      <c r="E45" s="20"/>
    </row>
    <row r="46" spans="1:5" x14ac:dyDescent="0.25">
      <c r="A46" s="577"/>
      <c r="B46" s="577"/>
      <c r="C46" s="577"/>
      <c r="D46" s="20"/>
      <c r="E46" s="2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
  <sheetViews>
    <sheetView workbookViewId="0">
      <selection activeCell="D5" sqref="D5"/>
    </sheetView>
  </sheetViews>
  <sheetFormatPr defaultRowHeight="15" x14ac:dyDescent="0.25"/>
  <cols>
    <col min="1" max="2" width="9.140625" style="20"/>
  </cols>
  <sheetData>
    <row r="1" spans="1:16" x14ac:dyDescent="0.25">
      <c r="A1" t="s">
        <v>117</v>
      </c>
      <c r="B1" t="s">
        <v>83</v>
      </c>
      <c r="E1" s="6" t="s">
        <v>84</v>
      </c>
      <c r="F1" s="7">
        <v>43237</v>
      </c>
    </row>
    <row r="2" spans="1:16" x14ac:dyDescent="0.25">
      <c r="A2" t="s">
        <v>118</v>
      </c>
      <c r="B2" t="s">
        <v>85</v>
      </c>
      <c r="D2" t="s">
        <v>86</v>
      </c>
      <c r="G2" t="s">
        <v>87</v>
      </c>
      <c r="H2" t="s">
        <v>88</v>
      </c>
      <c r="K2" t="s">
        <v>89</v>
      </c>
    </row>
    <row r="3" spans="1:16" x14ac:dyDescent="0.25">
      <c r="A3"/>
      <c r="B3" t="s">
        <v>90</v>
      </c>
      <c r="C3" t="s">
        <v>91</v>
      </c>
      <c r="D3" s="8" t="s">
        <v>92</v>
      </c>
      <c r="E3" s="9">
        <v>43221</v>
      </c>
      <c r="F3" s="8" t="s">
        <v>93</v>
      </c>
      <c r="G3" s="8">
        <f>0.01*60</f>
        <v>0.6</v>
      </c>
      <c r="H3" s="8">
        <f>0.02*10* 8/12</f>
        <v>0.13333333333333333</v>
      </c>
      <c r="K3" t="s">
        <v>92</v>
      </c>
      <c r="L3" s="10">
        <v>43342</v>
      </c>
      <c r="M3">
        <f>0.02*10* 4/12</f>
        <v>6.6666666666666666E-2</v>
      </c>
    </row>
    <row r="4" spans="1:16" x14ac:dyDescent="0.25">
      <c r="A4"/>
      <c r="B4"/>
      <c r="D4" t="s">
        <v>94</v>
      </c>
      <c r="E4" s="10">
        <v>43252</v>
      </c>
      <c r="G4" s="11">
        <v>0</v>
      </c>
      <c r="H4" s="11">
        <f>0.02*7/12* 20</f>
        <v>0.23333333333333334</v>
      </c>
      <c r="K4" t="s">
        <v>95</v>
      </c>
      <c r="L4" s="10">
        <v>43373</v>
      </c>
      <c r="M4">
        <f>0.02*40* 3/12</f>
        <v>0.20000000000000004</v>
      </c>
    </row>
    <row r="5" spans="1:16" x14ac:dyDescent="0.25">
      <c r="A5"/>
      <c r="B5"/>
      <c r="D5" t="s">
        <v>96</v>
      </c>
      <c r="E5" s="10">
        <v>43282</v>
      </c>
      <c r="G5" s="11">
        <v>0</v>
      </c>
      <c r="H5" s="11">
        <f>0.02*30*6/12</f>
        <v>0.3</v>
      </c>
      <c r="K5" t="s">
        <v>92</v>
      </c>
      <c r="L5" s="10">
        <v>43465</v>
      </c>
      <c r="M5">
        <f>0.02*10* 1/(12 *30)</f>
        <v>5.5555555555555556E-4</v>
      </c>
    </row>
    <row r="6" spans="1:16" x14ac:dyDescent="0.25">
      <c r="A6"/>
      <c r="B6" t="s">
        <v>97</v>
      </c>
      <c r="C6" t="s">
        <v>94</v>
      </c>
      <c r="D6" t="s">
        <v>94</v>
      </c>
      <c r="E6" s="10">
        <v>43252</v>
      </c>
      <c r="G6">
        <v>0</v>
      </c>
      <c r="H6" s="11">
        <v>0</v>
      </c>
    </row>
    <row r="7" spans="1:16" x14ac:dyDescent="0.25">
      <c r="A7"/>
      <c r="B7"/>
      <c r="I7" s="6">
        <f>SUM(G3:H6)- SUM(M3:M5)</f>
        <v>0.99944444444444436</v>
      </c>
    </row>
    <row r="8" spans="1:16" x14ac:dyDescent="0.25">
      <c r="A8"/>
      <c r="B8"/>
      <c r="I8" t="s">
        <v>98</v>
      </c>
      <c r="L8" s="6">
        <f>I7</f>
        <v>0.99944444444444436</v>
      </c>
    </row>
    <row r="9" spans="1:16" x14ac:dyDescent="0.25">
      <c r="A9"/>
      <c r="B9"/>
      <c r="I9" t="s">
        <v>99</v>
      </c>
      <c r="L9" s="12">
        <v>0</v>
      </c>
      <c r="M9" t="s">
        <v>100</v>
      </c>
      <c r="N9" t="s">
        <v>101</v>
      </c>
    </row>
    <row r="10" spans="1:16" x14ac:dyDescent="0.25">
      <c r="A10"/>
      <c r="B10"/>
      <c r="I10" t="s">
        <v>102</v>
      </c>
      <c r="L10" s="12">
        <f>G3+H3/8</f>
        <v>0.6166666666666667</v>
      </c>
      <c r="N10" s="13" t="s">
        <v>103</v>
      </c>
      <c r="O10" s="13"/>
      <c r="P10" s="13">
        <f>SUM(G3:H3)-L10</f>
        <v>0.11666666666666659</v>
      </c>
    </row>
    <row r="11" spans="1:16" x14ac:dyDescent="0.25">
      <c r="A11"/>
      <c r="B11"/>
      <c r="I11" s="14" t="s">
        <v>104</v>
      </c>
      <c r="L11" s="12">
        <f>L8-L10</f>
        <v>0.38277777777777766</v>
      </c>
    </row>
    <row r="12" spans="1:16" x14ac:dyDescent="0.25">
      <c r="A12"/>
      <c r="B12"/>
      <c r="I12" t="s">
        <v>105</v>
      </c>
      <c r="L12" s="12">
        <f>G3+H3*2/8 +H4/7</f>
        <v>0.66666666666666663</v>
      </c>
      <c r="N12" s="13" t="s">
        <v>103</v>
      </c>
      <c r="O12" s="13"/>
      <c r="P12" s="13">
        <f>SUM(G3:H4)-L12</f>
        <v>0.29999999999999993</v>
      </c>
    </row>
    <row r="13" spans="1:16" x14ac:dyDescent="0.25">
      <c r="A13"/>
      <c r="B13"/>
      <c r="I13" s="14" t="s">
        <v>106</v>
      </c>
      <c r="L13" s="12">
        <f>L8-L12</f>
        <v>0.33277777777777773</v>
      </c>
    </row>
    <row r="14" spans="1:16" x14ac:dyDescent="0.25">
      <c r="A14" t="s">
        <v>119</v>
      </c>
      <c r="B14" t="s">
        <v>107</v>
      </c>
    </row>
    <row r="15" spans="1:16" x14ac:dyDescent="0.25">
      <c r="A15"/>
      <c r="B15" t="s">
        <v>108</v>
      </c>
      <c r="C15" t="s">
        <v>109</v>
      </c>
      <c r="D15" s="8" t="s">
        <v>110</v>
      </c>
      <c r="E15" s="9">
        <v>43235</v>
      </c>
      <c r="F15" s="8" t="s">
        <v>93</v>
      </c>
      <c r="G15" s="8">
        <f>0.01*100</f>
        <v>1</v>
      </c>
      <c r="H15" s="8">
        <f>0.02*30* 8/12</f>
        <v>0.39999999999999997</v>
      </c>
    </row>
    <row r="16" spans="1:16" x14ac:dyDescent="0.25">
      <c r="A16"/>
      <c r="B16"/>
      <c r="D16" t="s">
        <v>111</v>
      </c>
      <c r="E16" s="10">
        <v>43344</v>
      </c>
      <c r="H16">
        <f>0.02*70* 4/12</f>
        <v>0.46666666666666673</v>
      </c>
    </row>
    <row r="17" spans="1:9" x14ac:dyDescent="0.25">
      <c r="A17"/>
      <c r="B17"/>
    </row>
    <row r="18" spans="1:9" x14ac:dyDescent="0.25">
      <c r="A18" t="s">
        <v>120</v>
      </c>
      <c r="B18" t="s">
        <v>112</v>
      </c>
      <c r="I18" s="6">
        <f>SUM(G15:H16)</f>
        <v>1.8666666666666667</v>
      </c>
    </row>
    <row r="19" spans="1:9" x14ac:dyDescent="0.25">
      <c r="A19"/>
      <c r="B19"/>
    </row>
    <row r="20" spans="1:9" x14ac:dyDescent="0.25">
      <c r="A20"/>
      <c r="B20" t="s">
        <v>113</v>
      </c>
      <c r="C20" t="s">
        <v>114</v>
      </c>
      <c r="D20" s="8" t="s">
        <v>115</v>
      </c>
      <c r="E20" s="9">
        <v>43221</v>
      </c>
      <c r="F20" s="8" t="s">
        <v>93</v>
      </c>
      <c r="G20" s="8">
        <f>0.01*200</f>
        <v>2</v>
      </c>
      <c r="H20" s="8">
        <f>0.02*20*8/12</f>
        <v>0.26666666666666666</v>
      </c>
    </row>
    <row r="21" spans="1:9" x14ac:dyDescent="0.25">
      <c r="A21"/>
      <c r="B21"/>
      <c r="D21" t="s">
        <v>95</v>
      </c>
      <c r="E21" s="10">
        <v>43252</v>
      </c>
      <c r="H21">
        <f>0.02*40*7/12</f>
        <v>0.46666666666666673</v>
      </c>
    </row>
    <row r="22" spans="1:9" x14ac:dyDescent="0.25">
      <c r="A22"/>
      <c r="B22"/>
      <c r="D22" t="s">
        <v>101</v>
      </c>
      <c r="E22" s="10">
        <v>43344</v>
      </c>
      <c r="H22">
        <f>0.02*60*4/12</f>
        <v>0.39999999999999997</v>
      </c>
    </row>
    <row r="23" spans="1:9" x14ac:dyDescent="0.25">
      <c r="A23"/>
      <c r="B23"/>
      <c r="D23" t="s">
        <v>116</v>
      </c>
      <c r="E23" s="10">
        <v>43435</v>
      </c>
      <c r="H23">
        <f>0.02*80 *1/12</f>
        <v>0.13333333333333333</v>
      </c>
    </row>
    <row r="24" spans="1:9" x14ac:dyDescent="0.25">
      <c r="A24"/>
      <c r="B24"/>
      <c r="I24" s="6">
        <f>SUM(G20:H23)</f>
        <v>3.2666666666666666</v>
      </c>
    </row>
    <row r="25" spans="1:9" x14ac:dyDescent="0.25">
      <c r="A25"/>
      <c r="B25"/>
    </row>
    <row r="26" spans="1:9" x14ac:dyDescent="0.25">
      <c r="A26"/>
      <c r="B26"/>
      <c r="I26" s="6">
        <f>SUM(I6:I24)</f>
        <v>6.1327777777777772</v>
      </c>
    </row>
    <row r="27" spans="1:9" x14ac:dyDescent="0.25">
      <c r="A27"/>
      <c r="B27"/>
    </row>
    <row r="28" spans="1:9" x14ac:dyDescent="0.25">
      <c r="A28"/>
      <c r="B28"/>
    </row>
    <row r="29" spans="1:9" x14ac:dyDescent="0.25">
      <c r="A29"/>
      <c r="B29"/>
    </row>
    <row r="30" spans="1:9" x14ac:dyDescent="0.25">
      <c r="A30"/>
      <c r="B30"/>
    </row>
    <row r="31" spans="1:9" x14ac:dyDescent="0.25">
      <c r="A31"/>
      <c r="B31"/>
    </row>
    <row r="32" spans="1:9" x14ac:dyDescent="0.25">
      <c r="A32"/>
      <c r="B32"/>
    </row>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spans="1:9" x14ac:dyDescent="0.25">
      <c r="A49"/>
      <c r="B49"/>
    </row>
    <row r="50" spans="1:9" x14ac:dyDescent="0.25">
      <c r="A50" s="82"/>
      <c r="B50" s="82"/>
      <c r="C50" s="82"/>
      <c r="D50" s="82"/>
      <c r="E50" s="82"/>
      <c r="F50" s="82"/>
      <c r="G50" s="82"/>
      <c r="H50" s="82"/>
      <c r="I50" s="82"/>
    </row>
  </sheetData>
  <hyperlinks>
    <hyperlink ref="I11" r:id="rId1"/>
    <hyperlink ref="I13" r:id="rId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topLeftCell="A88" workbookViewId="0">
      <selection activeCell="C104" sqref="C104"/>
    </sheetView>
  </sheetViews>
  <sheetFormatPr defaultRowHeight="15" x14ac:dyDescent="0.25"/>
  <cols>
    <col min="1" max="1" width="20" bestFit="1" customWidth="1"/>
    <col min="2" max="2" width="32.85546875" bestFit="1" customWidth="1"/>
    <col min="3" max="3" width="37.140625" bestFit="1" customWidth="1"/>
    <col min="4" max="4" width="33.140625" bestFit="1" customWidth="1"/>
    <col min="5" max="5" width="21.42578125" bestFit="1" customWidth="1"/>
    <col min="6" max="6" width="34" bestFit="1" customWidth="1"/>
    <col min="7" max="7" width="149.85546875" bestFit="1" customWidth="1"/>
    <col min="8" max="8" width="10.28515625" customWidth="1"/>
    <col min="9" max="9" width="12" customWidth="1"/>
  </cols>
  <sheetData>
    <row r="1" spans="1:7" x14ac:dyDescent="0.25">
      <c r="A1" s="2" t="s">
        <v>121</v>
      </c>
      <c r="B1" s="2" t="s">
        <v>122</v>
      </c>
      <c r="C1" s="2" t="s">
        <v>123</v>
      </c>
      <c r="D1" s="2" t="s">
        <v>124</v>
      </c>
      <c r="E1" s="2" t="s">
        <v>124</v>
      </c>
      <c r="F1" s="2" t="s">
        <v>125</v>
      </c>
      <c r="G1" s="3"/>
    </row>
    <row r="2" spans="1:7" x14ac:dyDescent="0.25">
      <c r="A2" s="15" t="s">
        <v>126</v>
      </c>
      <c r="B2" s="16" t="s">
        <v>127</v>
      </c>
      <c r="C2" s="16" t="s">
        <v>128</v>
      </c>
      <c r="D2" s="16"/>
      <c r="E2" s="16"/>
      <c r="F2" s="17" t="s">
        <v>129</v>
      </c>
      <c r="G2" s="18"/>
    </row>
    <row r="3" spans="1:7" x14ac:dyDescent="0.25">
      <c r="A3" s="19"/>
      <c r="B3" s="20" t="s">
        <v>130</v>
      </c>
      <c r="C3" s="20" t="s">
        <v>131</v>
      </c>
      <c r="D3" s="20"/>
      <c r="E3" s="20"/>
      <c r="F3" s="20" t="s">
        <v>132</v>
      </c>
      <c r="G3" s="21" t="s">
        <v>133</v>
      </c>
    </row>
    <row r="4" spans="1:7" x14ac:dyDescent="0.25">
      <c r="A4" s="19"/>
      <c r="B4" s="20" t="s">
        <v>134</v>
      </c>
      <c r="C4" s="20" t="s">
        <v>135</v>
      </c>
      <c r="D4" s="20"/>
      <c r="E4" s="20"/>
      <c r="F4" s="20" t="s">
        <v>136</v>
      </c>
      <c r="G4" s="21" t="s">
        <v>137</v>
      </c>
    </row>
    <row r="5" spans="1:7" x14ac:dyDescent="0.25">
      <c r="A5" s="19"/>
      <c r="B5" s="20"/>
      <c r="C5" s="20" t="s">
        <v>100</v>
      </c>
      <c r="D5" s="20" t="s">
        <v>138</v>
      </c>
      <c r="E5" s="20"/>
      <c r="F5" s="20"/>
      <c r="G5" s="21"/>
    </row>
    <row r="6" spans="1:7" x14ac:dyDescent="0.25">
      <c r="A6" s="19"/>
      <c r="B6" s="20"/>
      <c r="C6" s="20"/>
      <c r="D6" s="20" t="s">
        <v>139</v>
      </c>
      <c r="E6" s="20"/>
      <c r="F6" s="22" t="s">
        <v>140</v>
      </c>
      <c r="G6" s="21" t="s">
        <v>141</v>
      </c>
    </row>
    <row r="7" spans="1:7" x14ac:dyDescent="0.25">
      <c r="A7" s="19"/>
      <c r="B7" s="20"/>
      <c r="C7" s="20"/>
      <c r="D7" s="20" t="s">
        <v>142</v>
      </c>
      <c r="E7" s="20" t="s">
        <v>143</v>
      </c>
      <c r="F7" s="20"/>
      <c r="G7" s="21" t="s">
        <v>144</v>
      </c>
    </row>
    <row r="8" spans="1:7" x14ac:dyDescent="0.25">
      <c r="A8" s="19"/>
      <c r="B8" s="20"/>
      <c r="C8" s="20"/>
      <c r="D8" s="20"/>
      <c r="E8" s="20" t="s">
        <v>145</v>
      </c>
      <c r="F8" s="20"/>
      <c r="G8" s="21" t="s">
        <v>146</v>
      </c>
    </row>
    <row r="9" spans="1:7" x14ac:dyDescent="0.25">
      <c r="A9" s="19"/>
      <c r="B9" s="20"/>
      <c r="C9" s="20"/>
      <c r="D9" s="20"/>
      <c r="E9" s="20" t="s">
        <v>147</v>
      </c>
      <c r="F9" s="20"/>
      <c r="G9" s="21"/>
    </row>
    <row r="10" spans="1:7" x14ac:dyDescent="0.25">
      <c r="A10" s="19"/>
      <c r="B10" s="20"/>
      <c r="C10" s="20"/>
      <c r="D10" s="20"/>
      <c r="E10" s="20"/>
      <c r="F10" s="20"/>
      <c r="G10" s="21"/>
    </row>
    <row r="11" spans="1:7" x14ac:dyDescent="0.25">
      <c r="A11" s="19"/>
      <c r="B11" s="20"/>
      <c r="C11" s="20"/>
      <c r="D11" s="20"/>
      <c r="E11" s="20"/>
      <c r="F11" s="20"/>
      <c r="G11" s="21"/>
    </row>
    <row r="12" spans="1:7" x14ac:dyDescent="0.25">
      <c r="A12" s="19"/>
      <c r="B12" s="20"/>
      <c r="C12" s="20"/>
      <c r="D12" s="20"/>
      <c r="E12" s="20"/>
      <c r="F12" s="20"/>
      <c r="G12" s="21"/>
    </row>
    <row r="13" spans="1:7" x14ac:dyDescent="0.25">
      <c r="A13" s="19"/>
      <c r="B13" s="20"/>
      <c r="C13" s="20"/>
      <c r="D13" s="20"/>
      <c r="E13" s="20"/>
      <c r="F13" s="20"/>
      <c r="G13" s="21"/>
    </row>
    <row r="14" spans="1:7" x14ac:dyDescent="0.25">
      <c r="A14" s="19"/>
      <c r="B14" s="20" t="s">
        <v>148</v>
      </c>
      <c r="C14" s="20" t="s">
        <v>128</v>
      </c>
      <c r="D14" s="20"/>
      <c r="E14" s="20"/>
      <c r="F14" s="22" t="s">
        <v>129</v>
      </c>
      <c r="G14" s="21"/>
    </row>
    <row r="15" spans="1:7" x14ac:dyDescent="0.25">
      <c r="A15" s="19"/>
      <c r="B15" s="20"/>
      <c r="C15" s="20" t="s">
        <v>131</v>
      </c>
      <c r="D15" s="20"/>
      <c r="E15" s="20"/>
      <c r="F15" s="20" t="s">
        <v>132</v>
      </c>
      <c r="G15" s="21" t="s">
        <v>149</v>
      </c>
    </row>
    <row r="16" spans="1:7" x14ac:dyDescent="0.25">
      <c r="A16" s="19"/>
      <c r="B16" s="20"/>
      <c r="C16" s="20" t="s">
        <v>135</v>
      </c>
      <c r="D16" s="20"/>
      <c r="E16" s="20"/>
      <c r="F16" s="20" t="s">
        <v>136</v>
      </c>
      <c r="G16" s="21" t="s">
        <v>150</v>
      </c>
    </row>
    <row r="17" spans="1:7" x14ac:dyDescent="0.25">
      <c r="A17" s="19"/>
      <c r="B17" s="20"/>
      <c r="C17" s="20" t="s">
        <v>100</v>
      </c>
      <c r="D17" s="20"/>
      <c r="E17" s="20"/>
      <c r="F17" s="20"/>
      <c r="G17" s="23" t="s">
        <v>151</v>
      </c>
    </row>
    <row r="18" spans="1:7" x14ac:dyDescent="0.25">
      <c r="A18" s="19"/>
      <c r="B18" s="20"/>
      <c r="C18" s="20" t="s">
        <v>152</v>
      </c>
      <c r="D18" s="20" t="s">
        <v>153</v>
      </c>
      <c r="E18" s="20" t="s">
        <v>154</v>
      </c>
      <c r="F18" s="20"/>
      <c r="G18" s="21"/>
    </row>
    <row r="19" spans="1:7" x14ac:dyDescent="0.25">
      <c r="A19" s="19"/>
      <c r="B19" s="20"/>
      <c r="C19" s="20"/>
      <c r="D19" s="20" t="s">
        <v>155</v>
      </c>
      <c r="E19" s="20"/>
      <c r="F19" s="22" t="s">
        <v>140</v>
      </c>
      <c r="G19" s="21" t="s">
        <v>141</v>
      </c>
    </row>
    <row r="20" spans="1:7" x14ac:dyDescent="0.25">
      <c r="A20" s="19"/>
      <c r="B20" s="20"/>
      <c r="C20" s="20"/>
      <c r="D20" s="20"/>
      <c r="E20" s="20"/>
      <c r="F20" s="20"/>
      <c r="G20" s="21" t="s">
        <v>144</v>
      </c>
    </row>
    <row r="21" spans="1:7" x14ac:dyDescent="0.25">
      <c r="A21" s="19"/>
      <c r="B21" s="20"/>
      <c r="C21" s="20" t="s">
        <v>156</v>
      </c>
      <c r="D21" s="20" t="s">
        <v>157</v>
      </c>
      <c r="E21" s="20"/>
      <c r="F21" s="20"/>
      <c r="G21" s="21"/>
    </row>
    <row r="22" spans="1:7" x14ac:dyDescent="0.25">
      <c r="A22" s="19"/>
      <c r="B22" s="20"/>
      <c r="C22" s="20"/>
      <c r="D22" s="20" t="s">
        <v>158</v>
      </c>
      <c r="E22" s="20"/>
      <c r="F22" s="20"/>
      <c r="G22" s="21"/>
    </row>
    <row r="23" spans="1:7" x14ac:dyDescent="0.25">
      <c r="A23" s="24"/>
      <c r="B23" s="25"/>
      <c r="C23" s="25"/>
      <c r="D23" s="25"/>
      <c r="E23" s="25"/>
      <c r="F23" s="25"/>
      <c r="G23" s="26"/>
    </row>
    <row r="24" spans="1:7" x14ac:dyDescent="0.25">
      <c r="A24" s="15" t="s">
        <v>159</v>
      </c>
      <c r="B24" s="16" t="s">
        <v>160</v>
      </c>
      <c r="C24" s="16" t="s">
        <v>128</v>
      </c>
      <c r="D24" s="16"/>
      <c r="E24" s="16"/>
      <c r="F24" s="17" t="s">
        <v>129</v>
      </c>
      <c r="G24" s="18"/>
    </row>
    <row r="25" spans="1:7" x14ac:dyDescent="0.25">
      <c r="A25" s="19"/>
      <c r="B25" s="20" t="s">
        <v>161</v>
      </c>
      <c r="C25" s="20" t="s">
        <v>162</v>
      </c>
      <c r="D25" s="20"/>
      <c r="E25" s="20"/>
      <c r="F25" s="20" t="s">
        <v>163</v>
      </c>
      <c r="G25" s="21" t="s">
        <v>164</v>
      </c>
    </row>
    <row r="26" spans="1:7" x14ac:dyDescent="0.25">
      <c r="A26" s="19"/>
      <c r="B26" s="20"/>
      <c r="C26" s="20" t="s">
        <v>135</v>
      </c>
      <c r="D26" s="20"/>
      <c r="E26" s="20"/>
      <c r="F26" s="20" t="s">
        <v>165</v>
      </c>
      <c r="G26" s="21" t="s">
        <v>166</v>
      </c>
    </row>
    <row r="27" spans="1:7" x14ac:dyDescent="0.25">
      <c r="A27" s="19"/>
      <c r="B27" s="20"/>
      <c r="C27" s="20"/>
      <c r="D27" s="20"/>
      <c r="E27" s="20"/>
      <c r="F27" s="20"/>
      <c r="G27" s="21"/>
    </row>
    <row r="28" spans="1:7" x14ac:dyDescent="0.25">
      <c r="A28" s="19"/>
      <c r="B28" s="20" t="s">
        <v>167</v>
      </c>
      <c r="C28" s="20" t="s">
        <v>128</v>
      </c>
      <c r="D28" s="20"/>
      <c r="E28" s="20"/>
      <c r="F28" s="22" t="s">
        <v>129</v>
      </c>
      <c r="G28" s="21" t="s">
        <v>168</v>
      </c>
    </row>
    <row r="29" spans="1:7" x14ac:dyDescent="0.25">
      <c r="A29" s="19"/>
      <c r="B29" s="20"/>
      <c r="C29" s="20" t="s">
        <v>169</v>
      </c>
      <c r="D29" s="20"/>
      <c r="E29" s="20"/>
      <c r="F29" s="20"/>
      <c r="G29" s="21"/>
    </row>
    <row r="30" spans="1:7" x14ac:dyDescent="0.25">
      <c r="A30" s="19"/>
      <c r="B30" s="20"/>
      <c r="C30" s="20"/>
      <c r="D30" s="20"/>
      <c r="E30" s="20"/>
      <c r="F30" s="20"/>
      <c r="G30" s="21"/>
    </row>
    <row r="31" spans="1:7" x14ac:dyDescent="0.25">
      <c r="A31" s="24"/>
      <c r="B31" s="25"/>
      <c r="C31" s="25"/>
      <c r="D31" s="25"/>
      <c r="E31" s="25"/>
      <c r="F31" s="25"/>
      <c r="G31" s="26"/>
    </row>
    <row r="32" spans="1:7" x14ac:dyDescent="0.25">
      <c r="A32" s="15" t="s">
        <v>170</v>
      </c>
      <c r="B32" s="16" t="s">
        <v>171</v>
      </c>
      <c r="C32" s="16" t="s">
        <v>128</v>
      </c>
      <c r="D32" s="16"/>
      <c r="E32" s="16"/>
      <c r="F32" s="17" t="s">
        <v>172</v>
      </c>
      <c r="G32" s="18" t="s">
        <v>173</v>
      </c>
    </row>
    <row r="33" spans="1:7" x14ac:dyDescent="0.25">
      <c r="A33" s="19"/>
      <c r="B33" s="20"/>
      <c r="C33" s="20" t="s">
        <v>174</v>
      </c>
      <c r="D33" s="20"/>
      <c r="E33" s="20"/>
      <c r="F33" s="20"/>
      <c r="G33" s="21" t="s">
        <v>175</v>
      </c>
    </row>
    <row r="34" spans="1:7" x14ac:dyDescent="0.25">
      <c r="A34" s="19"/>
      <c r="B34" s="20"/>
      <c r="C34" s="20" t="s">
        <v>176</v>
      </c>
      <c r="D34" s="20"/>
      <c r="E34" s="20"/>
      <c r="F34" s="20"/>
      <c r="G34" s="21" t="s">
        <v>177</v>
      </c>
    </row>
    <row r="35" spans="1:7" x14ac:dyDescent="0.25">
      <c r="A35" s="19"/>
      <c r="B35" s="20"/>
      <c r="C35" s="20" t="s">
        <v>178</v>
      </c>
      <c r="D35" s="20"/>
      <c r="E35" s="20"/>
      <c r="F35" s="20"/>
      <c r="G35" s="21"/>
    </row>
    <row r="36" spans="1:7" x14ac:dyDescent="0.25">
      <c r="A36" s="19"/>
      <c r="B36" s="20"/>
      <c r="C36" s="20" t="s">
        <v>179</v>
      </c>
      <c r="D36" s="20"/>
      <c r="E36" s="20"/>
      <c r="F36" s="20"/>
      <c r="G36" s="21"/>
    </row>
    <row r="37" spans="1:7" x14ac:dyDescent="0.25">
      <c r="A37" s="19"/>
      <c r="B37" s="20"/>
      <c r="C37" s="20" t="s">
        <v>180</v>
      </c>
      <c r="D37" s="20" t="s">
        <v>181</v>
      </c>
      <c r="E37" s="20"/>
      <c r="F37" s="22" t="s">
        <v>140</v>
      </c>
      <c r="G37" s="21" t="s">
        <v>141</v>
      </c>
    </row>
    <row r="38" spans="1:7" x14ac:dyDescent="0.25">
      <c r="A38" s="19"/>
      <c r="B38" s="20"/>
      <c r="C38" s="20"/>
      <c r="D38" s="20" t="s">
        <v>182</v>
      </c>
      <c r="E38" s="20"/>
      <c r="F38" s="20"/>
      <c r="G38" s="21" t="s">
        <v>144</v>
      </c>
    </row>
    <row r="39" spans="1:7" x14ac:dyDescent="0.25">
      <c r="A39" s="19"/>
      <c r="B39" s="20"/>
      <c r="C39" s="20"/>
      <c r="D39" s="20" t="s">
        <v>183</v>
      </c>
      <c r="E39" s="20"/>
      <c r="F39" s="20"/>
      <c r="G39" s="21"/>
    </row>
    <row r="40" spans="1:7" x14ac:dyDescent="0.25">
      <c r="A40" s="19"/>
      <c r="B40" s="20"/>
      <c r="C40" s="20"/>
      <c r="D40" s="20" t="s">
        <v>184</v>
      </c>
      <c r="E40" s="20"/>
      <c r="F40" s="20"/>
      <c r="G40" s="21"/>
    </row>
    <row r="41" spans="1:7" x14ac:dyDescent="0.25">
      <c r="A41" s="19"/>
      <c r="B41" s="20"/>
      <c r="C41" s="20"/>
      <c r="D41" s="20"/>
      <c r="E41" s="20"/>
      <c r="F41" s="20"/>
      <c r="G41" s="21"/>
    </row>
    <row r="42" spans="1:7" x14ac:dyDescent="0.25">
      <c r="A42" s="19"/>
      <c r="B42" s="20"/>
      <c r="C42" s="20" t="s">
        <v>156</v>
      </c>
      <c r="D42" s="20" t="s">
        <v>185</v>
      </c>
      <c r="E42" s="20"/>
      <c r="F42" s="20"/>
      <c r="G42" s="21"/>
    </row>
    <row r="43" spans="1:7" x14ac:dyDescent="0.25">
      <c r="A43" s="19"/>
      <c r="B43" s="20"/>
      <c r="C43" s="20"/>
      <c r="D43" s="20" t="s">
        <v>158</v>
      </c>
      <c r="E43" s="20"/>
      <c r="F43" s="20"/>
      <c r="G43" s="21"/>
    </row>
    <row r="44" spans="1:7" x14ac:dyDescent="0.25">
      <c r="A44" s="19"/>
      <c r="B44" s="20"/>
      <c r="C44" s="20"/>
      <c r="D44" s="20"/>
      <c r="E44" s="20"/>
      <c r="F44" s="20"/>
      <c r="G44" s="21"/>
    </row>
    <row r="45" spans="1:7" x14ac:dyDescent="0.25">
      <c r="A45" s="19"/>
      <c r="B45" s="20" t="s">
        <v>186</v>
      </c>
      <c r="C45" s="20" t="s">
        <v>128</v>
      </c>
      <c r="D45" s="20"/>
      <c r="E45" s="20"/>
      <c r="F45" s="22" t="s">
        <v>172</v>
      </c>
      <c r="G45" s="21" t="s">
        <v>187</v>
      </c>
    </row>
    <row r="46" spans="1:7" x14ac:dyDescent="0.25">
      <c r="A46" s="19"/>
      <c r="B46" s="20"/>
      <c r="C46" s="20" t="s">
        <v>174</v>
      </c>
      <c r="D46" s="20"/>
      <c r="E46" s="20"/>
      <c r="F46" s="22"/>
      <c r="G46" s="21" t="s">
        <v>175</v>
      </c>
    </row>
    <row r="47" spans="1:7" x14ac:dyDescent="0.25">
      <c r="A47" s="19"/>
      <c r="B47" s="20"/>
      <c r="C47" s="20" t="s">
        <v>176</v>
      </c>
      <c r="D47" s="20"/>
      <c r="E47" s="20"/>
      <c r="F47" s="20"/>
      <c r="G47" s="21" t="s">
        <v>177</v>
      </c>
    </row>
    <row r="48" spans="1:7" x14ac:dyDescent="0.25">
      <c r="A48" s="19"/>
      <c r="B48" s="20"/>
      <c r="C48" s="20" t="s">
        <v>178</v>
      </c>
      <c r="D48" s="20"/>
      <c r="E48" s="20"/>
      <c r="F48" s="20"/>
      <c r="G48" s="21"/>
    </row>
    <row r="49" spans="1:7" x14ac:dyDescent="0.25">
      <c r="A49" s="19"/>
      <c r="B49" s="20"/>
      <c r="C49" s="20" t="s">
        <v>179</v>
      </c>
      <c r="D49" s="20"/>
      <c r="E49" s="20"/>
      <c r="F49" s="20"/>
      <c r="G49" s="21"/>
    </row>
    <row r="50" spans="1:7" x14ac:dyDescent="0.25">
      <c r="A50" s="19"/>
      <c r="B50" s="20"/>
      <c r="C50" s="20" t="s">
        <v>188</v>
      </c>
      <c r="D50" s="20" t="s">
        <v>189</v>
      </c>
      <c r="E50" s="20"/>
      <c r="F50" s="20"/>
      <c r="G50" s="21"/>
    </row>
    <row r="51" spans="1:7" x14ac:dyDescent="0.25">
      <c r="A51" s="19"/>
      <c r="B51" s="20"/>
      <c r="C51" s="20"/>
      <c r="D51" s="20" t="s">
        <v>190</v>
      </c>
      <c r="E51" s="20"/>
      <c r="F51" s="22"/>
      <c r="G51" s="21"/>
    </row>
    <row r="52" spans="1:7" x14ac:dyDescent="0.25">
      <c r="A52" s="19"/>
      <c r="B52" s="20"/>
      <c r="C52" s="20"/>
      <c r="D52" s="20" t="s">
        <v>191</v>
      </c>
      <c r="E52" s="20"/>
      <c r="F52" s="22" t="s">
        <v>140</v>
      </c>
      <c r="G52" s="21" t="s">
        <v>141</v>
      </c>
    </row>
    <row r="53" spans="1:7" x14ac:dyDescent="0.25">
      <c r="A53" s="19"/>
      <c r="B53" s="20"/>
      <c r="C53" s="20"/>
      <c r="D53" s="20" t="s">
        <v>182</v>
      </c>
      <c r="E53" s="20"/>
      <c r="F53" s="20"/>
      <c r="G53" s="21" t="s">
        <v>144</v>
      </c>
    </row>
    <row r="54" spans="1:7" x14ac:dyDescent="0.25">
      <c r="A54" s="19"/>
      <c r="B54" s="20"/>
      <c r="C54" s="20"/>
      <c r="D54" s="20" t="s">
        <v>183</v>
      </c>
      <c r="E54" s="20"/>
      <c r="F54" s="20"/>
      <c r="G54" s="21"/>
    </row>
    <row r="55" spans="1:7" x14ac:dyDescent="0.25">
      <c r="A55" s="19"/>
      <c r="B55" s="20"/>
      <c r="C55" s="20"/>
      <c r="D55" s="20"/>
      <c r="E55" s="20"/>
      <c r="F55" s="20"/>
      <c r="G55" s="21"/>
    </row>
    <row r="56" spans="1:7" x14ac:dyDescent="0.25">
      <c r="A56" s="19"/>
      <c r="B56" s="20"/>
      <c r="C56" s="20"/>
      <c r="D56" s="20"/>
      <c r="E56" s="20"/>
      <c r="F56" s="20"/>
      <c r="G56" s="21"/>
    </row>
    <row r="57" spans="1:7" x14ac:dyDescent="0.25">
      <c r="A57" s="19"/>
      <c r="B57" s="20"/>
      <c r="C57" s="20" t="s">
        <v>156</v>
      </c>
      <c r="D57" s="20" t="s">
        <v>185</v>
      </c>
      <c r="E57" s="20"/>
      <c r="F57" s="20"/>
      <c r="G57" s="21"/>
    </row>
    <row r="58" spans="1:7" x14ac:dyDescent="0.25">
      <c r="A58" s="19"/>
      <c r="B58" s="20"/>
      <c r="C58" s="20"/>
      <c r="D58" s="20" t="s">
        <v>158</v>
      </c>
      <c r="E58" s="20"/>
      <c r="F58" s="20"/>
      <c r="G58" s="21"/>
    </row>
    <row r="59" spans="1:7" x14ac:dyDescent="0.25">
      <c r="A59" s="19"/>
      <c r="B59" s="20"/>
      <c r="C59" s="20"/>
      <c r="D59" s="20"/>
      <c r="E59" s="20"/>
      <c r="F59" s="20"/>
      <c r="G59" s="21"/>
    </row>
    <row r="60" spans="1:7" x14ac:dyDescent="0.25">
      <c r="A60" s="19"/>
      <c r="B60" s="20" t="s">
        <v>192</v>
      </c>
      <c r="C60" s="20" t="s">
        <v>128</v>
      </c>
      <c r="D60" s="20"/>
      <c r="E60" s="20"/>
      <c r="F60" s="22" t="s">
        <v>172</v>
      </c>
      <c r="G60" s="21" t="s">
        <v>193</v>
      </c>
    </row>
    <row r="61" spans="1:7" x14ac:dyDescent="0.25">
      <c r="A61" s="19"/>
      <c r="B61" s="20"/>
      <c r="C61" s="20" t="s">
        <v>174</v>
      </c>
      <c r="D61" s="20"/>
      <c r="E61" s="20"/>
      <c r="F61" s="20"/>
      <c r="G61" s="21" t="s">
        <v>194</v>
      </c>
    </row>
    <row r="62" spans="1:7" x14ac:dyDescent="0.25">
      <c r="A62" s="19"/>
      <c r="B62" s="20"/>
      <c r="C62" s="20" t="s">
        <v>176</v>
      </c>
      <c r="D62" s="20"/>
      <c r="E62" s="20"/>
      <c r="F62" s="20"/>
      <c r="G62" s="21"/>
    </row>
    <row r="63" spans="1:7" x14ac:dyDescent="0.25">
      <c r="A63" s="19"/>
      <c r="B63" s="20"/>
      <c r="C63" s="20" t="s">
        <v>179</v>
      </c>
      <c r="D63" s="20"/>
      <c r="E63" s="20"/>
      <c r="F63" s="20"/>
      <c r="G63" s="21"/>
    </row>
    <row r="64" spans="1:7" x14ac:dyDescent="0.25">
      <c r="A64" s="19"/>
      <c r="B64" s="20"/>
      <c r="C64" s="20" t="s">
        <v>188</v>
      </c>
      <c r="D64" s="20"/>
      <c r="E64" s="20"/>
      <c r="F64" s="20"/>
      <c r="G64" s="21"/>
    </row>
    <row r="65" spans="1:7" x14ac:dyDescent="0.25">
      <c r="A65" s="19"/>
      <c r="B65" s="20"/>
      <c r="C65" s="20" t="s">
        <v>156</v>
      </c>
      <c r="D65" s="20" t="s">
        <v>185</v>
      </c>
      <c r="E65" s="20"/>
      <c r="F65" s="22" t="s">
        <v>140</v>
      </c>
      <c r="G65" s="21" t="s">
        <v>141</v>
      </c>
    </row>
    <row r="66" spans="1:7" x14ac:dyDescent="0.25">
      <c r="A66" s="19"/>
      <c r="B66" s="20"/>
      <c r="C66" s="20"/>
      <c r="D66" s="20" t="s">
        <v>158</v>
      </c>
      <c r="E66" s="20"/>
      <c r="F66" s="20"/>
      <c r="G66" s="21" t="s">
        <v>144</v>
      </c>
    </row>
    <row r="67" spans="1:7" x14ac:dyDescent="0.25">
      <c r="A67" s="19"/>
      <c r="B67" s="20"/>
      <c r="C67" s="20"/>
      <c r="D67" s="20"/>
      <c r="E67" s="20"/>
      <c r="F67" s="20"/>
      <c r="G67" s="21"/>
    </row>
    <row r="68" spans="1:7" x14ac:dyDescent="0.25">
      <c r="A68" s="19"/>
      <c r="B68" s="20"/>
      <c r="C68" s="20"/>
      <c r="D68" s="20"/>
      <c r="E68" s="20"/>
      <c r="F68" s="20"/>
      <c r="G68" s="21"/>
    </row>
    <row r="69" spans="1:7" x14ac:dyDescent="0.25">
      <c r="A69" s="19"/>
      <c r="B69" s="20" t="s">
        <v>195</v>
      </c>
      <c r="C69" s="20" t="s">
        <v>128</v>
      </c>
      <c r="D69" s="20"/>
      <c r="E69" s="20"/>
      <c r="F69" s="22" t="s">
        <v>172</v>
      </c>
      <c r="G69" s="21" t="s">
        <v>196</v>
      </c>
    </row>
    <row r="70" spans="1:7" x14ac:dyDescent="0.25">
      <c r="A70" s="19"/>
      <c r="B70" s="20"/>
      <c r="C70" s="20" t="s">
        <v>174</v>
      </c>
      <c r="D70" s="20"/>
      <c r="E70" s="20"/>
      <c r="F70" s="22"/>
      <c r="G70" s="21" t="s">
        <v>175</v>
      </c>
    </row>
    <row r="71" spans="1:7" x14ac:dyDescent="0.25">
      <c r="A71" s="19"/>
      <c r="B71" s="20"/>
      <c r="C71" s="20" t="s">
        <v>176</v>
      </c>
      <c r="D71" s="20"/>
      <c r="E71" s="20"/>
      <c r="F71" s="20"/>
      <c r="G71" s="21"/>
    </row>
    <row r="72" spans="1:7" x14ac:dyDescent="0.25">
      <c r="A72" s="19"/>
      <c r="B72" s="20"/>
      <c r="C72" s="20" t="s">
        <v>178</v>
      </c>
      <c r="D72" s="20"/>
      <c r="E72" s="20"/>
      <c r="F72" s="20"/>
      <c r="G72" s="21"/>
    </row>
    <row r="73" spans="1:7" x14ac:dyDescent="0.25">
      <c r="A73" s="19"/>
      <c r="B73" s="20"/>
      <c r="C73" s="20" t="s">
        <v>179</v>
      </c>
      <c r="D73" s="20"/>
      <c r="E73" s="20"/>
      <c r="F73" s="20"/>
      <c r="G73" s="21"/>
    </row>
    <row r="74" spans="1:7" x14ac:dyDescent="0.25">
      <c r="A74" s="19"/>
      <c r="B74" s="20"/>
      <c r="C74" s="20" t="s">
        <v>188</v>
      </c>
      <c r="D74" s="20" t="s">
        <v>190</v>
      </c>
      <c r="E74" s="20"/>
      <c r="F74" s="20"/>
      <c r="G74" s="21"/>
    </row>
    <row r="75" spans="1:7" x14ac:dyDescent="0.25">
      <c r="A75" s="19"/>
      <c r="B75" s="20"/>
      <c r="C75" s="20"/>
      <c r="D75" s="20" t="s">
        <v>191</v>
      </c>
      <c r="E75" s="20"/>
      <c r="F75" s="22"/>
      <c r="G75" s="21"/>
    </row>
    <row r="76" spans="1:7" x14ac:dyDescent="0.25">
      <c r="A76" s="19"/>
      <c r="B76" s="20"/>
      <c r="C76" s="20"/>
      <c r="D76" s="20" t="s">
        <v>182</v>
      </c>
      <c r="E76" s="20"/>
      <c r="F76" s="22" t="s">
        <v>140</v>
      </c>
      <c r="G76" s="21" t="s">
        <v>141</v>
      </c>
    </row>
    <row r="77" spans="1:7" x14ac:dyDescent="0.25">
      <c r="A77" s="19"/>
      <c r="B77" s="20"/>
      <c r="C77" s="20"/>
      <c r="D77" s="20"/>
      <c r="E77" s="20"/>
      <c r="F77" s="20"/>
      <c r="G77" s="21" t="s">
        <v>144</v>
      </c>
    </row>
    <row r="78" spans="1:7" x14ac:dyDescent="0.25">
      <c r="A78" s="19"/>
      <c r="B78" s="20"/>
      <c r="C78" s="20" t="s">
        <v>156</v>
      </c>
      <c r="D78" s="20" t="s">
        <v>185</v>
      </c>
      <c r="E78" s="20"/>
      <c r="F78" s="20"/>
      <c r="G78" s="21"/>
    </row>
    <row r="79" spans="1:7" x14ac:dyDescent="0.25">
      <c r="A79" s="19"/>
      <c r="B79" s="20"/>
      <c r="C79" s="20"/>
      <c r="D79" s="20" t="s">
        <v>158</v>
      </c>
      <c r="E79" s="20"/>
      <c r="F79" s="20"/>
      <c r="G79" s="21"/>
    </row>
    <row r="80" spans="1:7" x14ac:dyDescent="0.25">
      <c r="A80" s="19"/>
      <c r="B80" s="20"/>
      <c r="C80" s="20"/>
      <c r="D80" s="20"/>
      <c r="E80" s="20"/>
      <c r="F80" s="20"/>
      <c r="G80" s="21"/>
    </row>
    <row r="81" spans="1:7" x14ac:dyDescent="0.25">
      <c r="A81" s="19"/>
      <c r="B81" s="20" t="s">
        <v>197</v>
      </c>
      <c r="C81" s="20" t="s">
        <v>128</v>
      </c>
      <c r="D81" s="20"/>
      <c r="E81" s="20"/>
      <c r="F81" s="22" t="s">
        <v>172</v>
      </c>
      <c r="G81" s="21" t="s">
        <v>198</v>
      </c>
    </row>
    <row r="82" spans="1:7" x14ac:dyDescent="0.25">
      <c r="A82" s="19"/>
      <c r="B82" s="20"/>
      <c r="C82" s="20" t="s">
        <v>174</v>
      </c>
      <c r="D82" s="20"/>
      <c r="E82" s="20"/>
      <c r="F82" s="22"/>
      <c r="G82" s="21"/>
    </row>
    <row r="83" spans="1:7" x14ac:dyDescent="0.25">
      <c r="A83" s="19"/>
      <c r="B83" s="20"/>
      <c r="C83" s="20" t="s">
        <v>176</v>
      </c>
      <c r="D83" s="20"/>
      <c r="E83" s="20"/>
      <c r="F83" s="22" t="s">
        <v>129</v>
      </c>
      <c r="G83" s="21" t="s">
        <v>199</v>
      </c>
    </row>
    <row r="84" spans="1:7" x14ac:dyDescent="0.25">
      <c r="A84" s="19"/>
      <c r="B84" s="20"/>
      <c r="C84" s="20" t="s">
        <v>178</v>
      </c>
      <c r="D84" s="20"/>
      <c r="E84" s="20"/>
      <c r="F84" s="20"/>
      <c r="G84" s="21"/>
    </row>
    <row r="85" spans="1:7" x14ac:dyDescent="0.25">
      <c r="A85" s="19"/>
      <c r="B85" s="20"/>
      <c r="C85" s="20" t="s">
        <v>179</v>
      </c>
      <c r="D85" s="20"/>
      <c r="E85" s="20"/>
      <c r="F85" s="20"/>
      <c r="G85" s="21"/>
    </row>
    <row r="86" spans="1:7" x14ac:dyDescent="0.25">
      <c r="A86" s="19"/>
      <c r="B86" s="20"/>
      <c r="C86" s="20" t="s">
        <v>188</v>
      </c>
      <c r="D86" s="20" t="s">
        <v>200</v>
      </c>
      <c r="E86" s="20"/>
      <c r="F86" s="20"/>
      <c r="G86" s="21"/>
    </row>
    <row r="87" spans="1:7" x14ac:dyDescent="0.25">
      <c r="A87" s="19"/>
      <c r="B87" s="20"/>
      <c r="C87" s="20" t="s">
        <v>201</v>
      </c>
      <c r="D87" s="20" t="s">
        <v>202</v>
      </c>
      <c r="E87" s="20"/>
      <c r="F87" s="22"/>
      <c r="G87" s="21"/>
    </row>
    <row r="88" spans="1:7" x14ac:dyDescent="0.25">
      <c r="A88" s="19"/>
      <c r="B88" s="20"/>
      <c r="C88" s="20"/>
      <c r="D88" s="20"/>
      <c r="E88" s="20"/>
      <c r="F88" s="22" t="s">
        <v>140</v>
      </c>
      <c r="G88" s="21" t="s">
        <v>141</v>
      </c>
    </row>
    <row r="89" spans="1:7" x14ac:dyDescent="0.25">
      <c r="A89" s="19"/>
      <c r="B89" s="20"/>
      <c r="C89" s="20"/>
      <c r="D89" s="20"/>
      <c r="E89" s="20"/>
      <c r="F89" s="20"/>
      <c r="G89" s="21" t="s">
        <v>144</v>
      </c>
    </row>
    <row r="90" spans="1:7" x14ac:dyDescent="0.25">
      <c r="A90" s="19"/>
      <c r="B90" s="20"/>
      <c r="C90" s="20" t="s">
        <v>156</v>
      </c>
      <c r="D90" s="20" t="s">
        <v>185</v>
      </c>
      <c r="E90" s="20"/>
      <c r="F90" s="20"/>
      <c r="G90" s="21"/>
    </row>
    <row r="91" spans="1:7" x14ac:dyDescent="0.25">
      <c r="A91" s="19"/>
      <c r="B91" s="20"/>
      <c r="C91" s="20"/>
      <c r="D91" s="20" t="s">
        <v>158</v>
      </c>
      <c r="E91" s="20"/>
      <c r="F91" s="20"/>
      <c r="G91" s="21"/>
    </row>
    <row r="92" spans="1:7" x14ac:dyDescent="0.25">
      <c r="A92" s="24"/>
      <c r="B92" s="25"/>
      <c r="C92" s="25"/>
      <c r="D92" s="25"/>
      <c r="E92" s="25"/>
      <c r="F92" s="25"/>
      <c r="G92" s="26"/>
    </row>
    <row r="93" spans="1:7" x14ac:dyDescent="0.25">
      <c r="A93" s="15" t="s">
        <v>203</v>
      </c>
      <c r="B93" s="16" t="s">
        <v>204</v>
      </c>
      <c r="C93" s="16" t="s">
        <v>205</v>
      </c>
      <c r="D93" s="16"/>
      <c r="E93" s="16"/>
      <c r="F93" s="16" t="s">
        <v>206</v>
      </c>
      <c r="G93" s="18" t="s">
        <v>207</v>
      </c>
    </row>
    <row r="94" spans="1:7" x14ac:dyDescent="0.25">
      <c r="A94" s="19"/>
      <c r="B94" s="20" t="s">
        <v>208</v>
      </c>
      <c r="C94" s="20" t="s">
        <v>209</v>
      </c>
      <c r="D94" s="20"/>
      <c r="E94" s="20"/>
      <c r="F94" s="20"/>
      <c r="G94" s="21"/>
    </row>
    <row r="95" spans="1:7" x14ac:dyDescent="0.25">
      <c r="A95" s="24"/>
      <c r="B95" s="25"/>
      <c r="C95" s="25"/>
      <c r="D95" s="25"/>
      <c r="E95" s="25"/>
      <c r="F95" s="25"/>
      <c r="G95" s="26"/>
    </row>
    <row r="96" spans="1:7" x14ac:dyDescent="0.25">
      <c r="A96" s="15" t="s">
        <v>210</v>
      </c>
      <c r="B96" s="27" t="s">
        <v>211</v>
      </c>
      <c r="C96" s="16" t="s">
        <v>212</v>
      </c>
      <c r="D96" s="16"/>
      <c r="E96" s="16"/>
      <c r="F96" s="16" t="s">
        <v>213</v>
      </c>
      <c r="G96" s="18" t="s">
        <v>214</v>
      </c>
    </row>
    <row r="97" spans="1:7" x14ac:dyDescent="0.25">
      <c r="A97" s="19"/>
      <c r="B97" s="20"/>
      <c r="C97" s="20" t="s">
        <v>215</v>
      </c>
      <c r="D97" s="20"/>
      <c r="E97" s="20"/>
      <c r="F97" s="20"/>
      <c r="G97" s="21"/>
    </row>
    <row r="98" spans="1:7" x14ac:dyDescent="0.25">
      <c r="A98" s="24"/>
      <c r="B98" s="25"/>
      <c r="C98" s="25"/>
      <c r="D98" s="25"/>
      <c r="E98" s="25"/>
      <c r="F98" s="25"/>
      <c r="G98" s="26"/>
    </row>
    <row r="99" spans="1:7" ht="45" x14ac:dyDescent="0.25">
      <c r="A99" s="603" t="s">
        <v>2444</v>
      </c>
      <c r="B99" s="604" t="s">
        <v>247</v>
      </c>
      <c r="C99" s="605" t="s">
        <v>2484</v>
      </c>
      <c r="D99" s="606" t="s">
        <v>2485</v>
      </c>
      <c r="E99" s="607" t="s">
        <v>2486</v>
      </c>
      <c r="F99" s="604" t="s">
        <v>2487</v>
      </c>
      <c r="G99" s="608" t="s">
        <v>2488</v>
      </c>
    </row>
    <row r="100" spans="1:7" x14ac:dyDescent="0.25">
      <c r="A100" s="609"/>
      <c r="B100" s="610"/>
      <c r="C100" s="611" t="s">
        <v>242</v>
      </c>
      <c r="D100" s="577"/>
      <c r="E100" s="612">
        <v>100</v>
      </c>
      <c r="F100" s="610"/>
      <c r="G100" s="613"/>
    </row>
    <row r="101" spans="1:7" x14ac:dyDescent="0.25">
      <c r="A101" s="609"/>
      <c r="B101" s="610"/>
      <c r="C101" s="611" t="s">
        <v>243</v>
      </c>
      <c r="D101" s="577"/>
      <c r="E101" s="612">
        <v>100</v>
      </c>
      <c r="F101" s="610"/>
      <c r="G101" s="613"/>
    </row>
    <row r="102" spans="1:7" x14ac:dyDescent="0.25">
      <c r="A102" s="609"/>
      <c r="B102" s="610"/>
      <c r="C102" s="611" t="s">
        <v>244</v>
      </c>
      <c r="D102" s="577"/>
      <c r="E102" s="612">
        <v>500</v>
      </c>
      <c r="F102" s="610"/>
      <c r="G102" s="613"/>
    </row>
    <row r="103" spans="1:7" x14ac:dyDescent="0.25">
      <c r="A103" s="609"/>
      <c r="B103" s="610"/>
      <c r="C103" s="611" t="s">
        <v>246</v>
      </c>
      <c r="D103" s="577"/>
      <c r="E103" s="612">
        <v>1500</v>
      </c>
      <c r="F103" s="610"/>
      <c r="G103" s="613"/>
    </row>
    <row r="104" spans="1:7" x14ac:dyDescent="0.25">
      <c r="A104" s="609"/>
      <c r="B104" s="610"/>
      <c r="C104" s="611" t="s">
        <v>245</v>
      </c>
      <c r="D104" s="577"/>
      <c r="E104" s="612">
        <v>50</v>
      </c>
      <c r="F104" s="610"/>
      <c r="G104" s="613"/>
    </row>
    <row r="105" spans="1:7" x14ac:dyDescent="0.25">
      <c r="A105" s="614"/>
      <c r="B105" s="610"/>
      <c r="C105" s="615"/>
      <c r="D105" s="616"/>
      <c r="E105" s="617"/>
      <c r="F105" s="615"/>
      <c r="G105" s="618"/>
    </row>
    <row r="106" spans="1:7" x14ac:dyDescent="0.25">
      <c r="A106" s="603" t="s">
        <v>1054</v>
      </c>
      <c r="B106" s="604" t="s">
        <v>2489</v>
      </c>
      <c r="C106" s="605" t="s">
        <v>2490</v>
      </c>
      <c r="D106" s="619"/>
      <c r="E106" s="607"/>
      <c r="F106" s="604" t="s">
        <v>2491</v>
      </c>
      <c r="G106" s="608" t="s">
        <v>2492</v>
      </c>
    </row>
    <row r="107" spans="1:7" x14ac:dyDescent="0.25">
      <c r="A107" s="609"/>
      <c r="B107" s="100"/>
      <c r="C107" s="611" t="s">
        <v>221</v>
      </c>
      <c r="D107" s="577"/>
      <c r="E107" s="612"/>
      <c r="F107" s="610"/>
      <c r="G107" s="613" t="s">
        <v>2493</v>
      </c>
    </row>
    <row r="108" spans="1:7" x14ac:dyDescent="0.25">
      <c r="A108" s="609"/>
      <c r="B108" s="610"/>
      <c r="C108" s="611" t="s">
        <v>225</v>
      </c>
      <c r="D108" s="577"/>
      <c r="E108" s="612"/>
      <c r="F108" s="610"/>
      <c r="G108" s="613"/>
    </row>
    <row r="109" spans="1:7" x14ac:dyDescent="0.25">
      <c r="A109" s="609"/>
      <c r="B109" s="610"/>
      <c r="C109" s="611"/>
      <c r="D109" s="577"/>
      <c r="E109" s="612"/>
      <c r="F109" s="100"/>
      <c r="G109" s="620"/>
    </row>
    <row r="110" spans="1:7" x14ac:dyDescent="0.25">
      <c r="A110" s="609"/>
      <c r="B110" s="604" t="s">
        <v>2494</v>
      </c>
      <c r="C110" s="604" t="s">
        <v>2495</v>
      </c>
      <c r="D110" s="577"/>
      <c r="E110" s="612"/>
      <c r="F110" s="610" t="s">
        <v>2496</v>
      </c>
      <c r="G110" s="613" t="s">
        <v>2497</v>
      </c>
    </row>
    <row r="111" spans="1:7" ht="30" x14ac:dyDescent="0.25">
      <c r="A111" s="609"/>
      <c r="B111" s="604" t="s">
        <v>2498</v>
      </c>
      <c r="C111" s="604" t="s">
        <v>2499</v>
      </c>
      <c r="D111" s="577"/>
      <c r="E111" s="612"/>
      <c r="F111" s="610"/>
      <c r="G111" s="613"/>
    </row>
    <row r="112" spans="1:7" ht="30" x14ac:dyDescent="0.25">
      <c r="A112" s="609"/>
      <c r="B112" s="604" t="s">
        <v>2500</v>
      </c>
      <c r="C112" s="604" t="s">
        <v>2501</v>
      </c>
      <c r="D112" s="577"/>
      <c r="E112" s="612"/>
      <c r="F112" s="610" t="s">
        <v>2502</v>
      </c>
      <c r="G112" s="613" t="s">
        <v>2503</v>
      </c>
    </row>
    <row r="113" spans="1:7" x14ac:dyDescent="0.25">
      <c r="A113" s="614"/>
      <c r="B113" s="615"/>
      <c r="C113" s="615"/>
      <c r="D113" s="616"/>
      <c r="E113" s="617"/>
      <c r="F113" s="615"/>
      <c r="G113" s="618"/>
    </row>
    <row r="122" spans="1:7" x14ac:dyDescent="0.25">
      <c r="A122" t="s">
        <v>217</v>
      </c>
    </row>
    <row r="124" spans="1:7" x14ac:dyDescent="0.25">
      <c r="A124" s="28" t="s">
        <v>218</v>
      </c>
    </row>
    <row r="125" spans="1:7" x14ac:dyDescent="0.25">
      <c r="A125" s="28"/>
    </row>
    <row r="126" spans="1:7" x14ac:dyDescent="0.25">
      <c r="A126" s="28" t="s">
        <v>219</v>
      </c>
    </row>
    <row r="127" spans="1:7" x14ac:dyDescent="0.25">
      <c r="A127" s="28"/>
    </row>
    <row r="128" spans="1:7" x14ac:dyDescent="0.25">
      <c r="A128" s="29" t="s">
        <v>220</v>
      </c>
    </row>
    <row r="129" spans="1:1" x14ac:dyDescent="0.25">
      <c r="A129" s="28"/>
    </row>
    <row r="130" spans="1:1" ht="31.5" x14ac:dyDescent="0.25">
      <c r="A130" s="30" t="s">
        <v>221</v>
      </c>
    </row>
    <row r="131" spans="1:1" x14ac:dyDescent="0.25">
      <c r="A131" s="28"/>
    </row>
    <row r="132" spans="1:1" ht="31.5" x14ac:dyDescent="0.25">
      <c r="A132" s="30" t="s">
        <v>222</v>
      </c>
    </row>
    <row r="133" spans="1:1" x14ac:dyDescent="0.25">
      <c r="A133" s="28"/>
    </row>
    <row r="134" spans="1:1" ht="15.75" x14ac:dyDescent="0.25">
      <c r="A134" s="30" t="s">
        <v>223</v>
      </c>
    </row>
    <row r="135" spans="1:1" x14ac:dyDescent="0.25">
      <c r="A135" s="28"/>
    </row>
    <row r="136" spans="1:1" ht="63" x14ac:dyDescent="0.25">
      <c r="A136" s="30" t="s">
        <v>224</v>
      </c>
    </row>
    <row r="137" spans="1:1" x14ac:dyDescent="0.25">
      <c r="A137" s="28"/>
    </row>
    <row r="138" spans="1:1" ht="16.5" thickBot="1" x14ac:dyDescent="0.3">
      <c r="A138" s="31" t="s">
        <v>225</v>
      </c>
    </row>
    <row r="139" spans="1:1" x14ac:dyDescent="0.25">
      <c r="A139" s="28"/>
    </row>
    <row r="140" spans="1:1" ht="47.25" x14ac:dyDescent="0.25">
      <c r="A140" s="30" t="s">
        <v>226</v>
      </c>
    </row>
    <row r="141" spans="1:1" x14ac:dyDescent="0.25">
      <c r="A141" s="28"/>
    </row>
    <row r="142" spans="1:1" ht="15.75" x14ac:dyDescent="0.25">
      <c r="A142" s="30"/>
    </row>
    <row r="143" spans="1:1" x14ac:dyDescent="0.25">
      <c r="A143" s="28"/>
    </row>
    <row r="144" spans="1:1" ht="15.75" x14ac:dyDescent="0.25">
      <c r="A144" s="30" t="s">
        <v>227</v>
      </c>
    </row>
    <row r="145" spans="1:2" x14ac:dyDescent="0.25">
      <c r="A145" s="28"/>
    </row>
    <row r="146" spans="1:2" x14ac:dyDescent="0.25">
      <c r="A146" s="28"/>
    </row>
    <row r="147" spans="1:2" x14ac:dyDescent="0.25">
      <c r="A147" s="29"/>
    </row>
    <row r="148" spans="1:2" x14ac:dyDescent="0.25">
      <c r="A148" s="29" t="s">
        <v>228</v>
      </c>
    </row>
    <row r="149" spans="1:2" x14ac:dyDescent="0.25">
      <c r="A149" s="29"/>
    </row>
    <row r="150" spans="1:2" ht="15.75" x14ac:dyDescent="0.25">
      <c r="A150" s="30" t="s">
        <v>229</v>
      </c>
    </row>
    <row r="151" spans="1:2" x14ac:dyDescent="0.25">
      <c r="A151" s="28"/>
    </row>
    <row r="152" spans="1:2" ht="31.5" x14ac:dyDescent="0.25">
      <c r="A152" s="32" t="s">
        <v>230</v>
      </c>
    </row>
    <row r="153" spans="1:2" x14ac:dyDescent="0.25">
      <c r="A153" s="28"/>
    </row>
    <row r="154" spans="1:2" ht="15.75" x14ac:dyDescent="0.25">
      <c r="A154" s="32" t="s">
        <v>87</v>
      </c>
    </row>
    <row r="155" spans="1:2" x14ac:dyDescent="0.25">
      <c r="A155" s="28"/>
    </row>
    <row r="156" spans="1:2" ht="15.75" x14ac:dyDescent="0.25">
      <c r="A156" s="761"/>
      <c r="B156" s="30"/>
    </row>
    <row r="157" spans="1:2" ht="16.5" thickBot="1" x14ac:dyDescent="0.3">
      <c r="A157" s="762"/>
      <c r="B157" s="30"/>
    </row>
    <row r="158" spans="1:2" x14ac:dyDescent="0.25">
      <c r="A158" s="28"/>
    </row>
    <row r="159" spans="1:2" ht="15.75" x14ac:dyDescent="0.25">
      <c r="A159" s="763" t="s">
        <v>231</v>
      </c>
      <c r="B159" s="30"/>
    </row>
    <row r="160" spans="1:2" ht="16.5" thickBot="1" x14ac:dyDescent="0.3">
      <c r="A160" s="764"/>
      <c r="B160" s="30"/>
    </row>
    <row r="161" spans="1:1" x14ac:dyDescent="0.25">
      <c r="A161" s="28"/>
    </row>
    <row r="162" spans="1:1" ht="47.25" x14ac:dyDescent="0.25">
      <c r="A162" s="30" t="s">
        <v>232</v>
      </c>
    </row>
    <row r="163" spans="1:1" x14ac:dyDescent="0.25">
      <c r="A163" s="28"/>
    </row>
    <row r="164" spans="1:1" ht="15.75" x14ac:dyDescent="0.25">
      <c r="A164" s="30" t="s">
        <v>233</v>
      </c>
    </row>
    <row r="165" spans="1:1" x14ac:dyDescent="0.25">
      <c r="A165" s="28"/>
    </row>
    <row r="166" spans="1:1" ht="15.75" thickBot="1" x14ac:dyDescent="0.3">
      <c r="A166" s="33"/>
    </row>
    <row r="167" spans="1:1" ht="15.75" x14ac:dyDescent="0.25">
      <c r="A167" s="30" t="s">
        <v>234</v>
      </c>
    </row>
    <row r="168" spans="1:1" x14ac:dyDescent="0.25">
      <c r="A168" s="28"/>
    </row>
    <row r="169" spans="1:1" ht="16.5" thickBot="1" x14ac:dyDescent="0.3">
      <c r="A169" s="34" t="s">
        <v>235</v>
      </c>
    </row>
    <row r="170" spans="1:1" x14ac:dyDescent="0.25">
      <c r="A170" s="28"/>
    </row>
    <row r="171" spans="1:1" ht="15.75" x14ac:dyDescent="0.25">
      <c r="A171" s="32"/>
    </row>
    <row r="172" spans="1:1" x14ac:dyDescent="0.25">
      <c r="A172" s="28"/>
    </row>
    <row r="173" spans="1:1" ht="16.5" thickBot="1" x14ac:dyDescent="0.3">
      <c r="A173" s="34"/>
    </row>
    <row r="174" spans="1:1" x14ac:dyDescent="0.25">
      <c r="A174" s="28"/>
    </row>
    <row r="175" spans="1:1" ht="15.75" thickBot="1" x14ac:dyDescent="0.3">
      <c r="A175" s="35"/>
    </row>
    <row r="176" spans="1:1" ht="31.5" x14ac:dyDescent="0.25">
      <c r="A176" s="32" t="s">
        <v>236</v>
      </c>
    </row>
    <row r="177" spans="1:1" x14ac:dyDescent="0.25">
      <c r="A177" s="28"/>
    </row>
    <row r="178" spans="1:1" ht="31.5" x14ac:dyDescent="0.25">
      <c r="A178" s="30" t="s">
        <v>237</v>
      </c>
    </row>
    <row r="179" spans="1:1" x14ac:dyDescent="0.25">
      <c r="A179" s="28"/>
    </row>
    <row r="180" spans="1:1" ht="32.25" thickBot="1" x14ac:dyDescent="0.3">
      <c r="A180" s="36" t="s">
        <v>238</v>
      </c>
    </row>
    <row r="181" spans="1:1" x14ac:dyDescent="0.25">
      <c r="A181" s="28"/>
    </row>
    <row r="182" spans="1:1" ht="48" thickBot="1" x14ac:dyDescent="0.3">
      <c r="A182" s="34" t="s">
        <v>239</v>
      </c>
    </row>
    <row r="183" spans="1:1" x14ac:dyDescent="0.25">
      <c r="A183" s="28"/>
    </row>
    <row r="184" spans="1:1" ht="15.75" thickBot="1" x14ac:dyDescent="0.3">
      <c r="A184" s="37"/>
    </row>
    <row r="185" spans="1:1" ht="16.5" thickTop="1" x14ac:dyDescent="0.25">
      <c r="A185" s="32" t="s">
        <v>240</v>
      </c>
    </row>
    <row r="186" spans="1:1" x14ac:dyDescent="0.25">
      <c r="A186" s="28"/>
    </row>
    <row r="187" spans="1:1" ht="16.5" thickBot="1" x14ac:dyDescent="0.3">
      <c r="A187" s="38"/>
    </row>
    <row r="188" spans="1:1" ht="15.75" thickTop="1" x14ac:dyDescent="0.25">
      <c r="A188" s="28"/>
    </row>
  </sheetData>
  <mergeCells count="2">
    <mergeCell ref="A156:A157"/>
    <mergeCell ref="A159:A16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05"/>
  <sheetViews>
    <sheetView topLeftCell="G1" workbookViewId="0">
      <pane ySplit="1" topLeftCell="A7" activePane="bottomLeft" state="frozen"/>
      <selection activeCell="E1" sqref="E1"/>
      <selection pane="bottomLeft" activeCell="O10" sqref="O10"/>
    </sheetView>
  </sheetViews>
  <sheetFormatPr defaultRowHeight="12.75" x14ac:dyDescent="0.2"/>
  <cols>
    <col min="1" max="1" width="19.42578125" style="110" customWidth="1"/>
    <col min="2" max="2" width="18.85546875" style="110" customWidth="1"/>
    <col min="3" max="3" width="26.7109375" style="203" customWidth="1"/>
    <col min="4" max="4" width="28.42578125" style="110" customWidth="1"/>
    <col min="5" max="6" width="19" style="110" customWidth="1"/>
    <col min="7" max="9" width="15.5703125" style="110" customWidth="1"/>
    <col min="10" max="10" width="25.28515625" style="110" customWidth="1"/>
    <col min="11" max="11" width="21.5703125" style="110" bestFit="1" customWidth="1"/>
    <col min="12" max="12" width="19.42578125" style="110" customWidth="1"/>
    <col min="13" max="13" width="16.7109375" style="110" customWidth="1"/>
    <col min="14" max="14" width="24.85546875" style="110" customWidth="1"/>
    <col min="15" max="15" width="28.5703125" style="203" customWidth="1"/>
    <col min="16" max="256" width="9.140625" style="110"/>
    <col min="257" max="257" width="19.42578125" style="110" customWidth="1"/>
    <col min="258" max="258" width="18.85546875" style="110" customWidth="1"/>
    <col min="259" max="259" width="24.28515625" style="110" customWidth="1"/>
    <col min="260" max="260" width="28.42578125" style="110" customWidth="1"/>
    <col min="261" max="262" width="19" style="110" customWidth="1"/>
    <col min="263" max="265" width="15.5703125" style="110" customWidth="1"/>
    <col min="266" max="266" width="25.28515625" style="110" customWidth="1"/>
    <col min="267" max="267" width="21.5703125" style="110" bestFit="1" customWidth="1"/>
    <col min="268" max="268" width="19.42578125" style="110" customWidth="1"/>
    <col min="269" max="269" width="16.7109375" style="110" customWidth="1"/>
    <col min="270" max="270" width="24.85546875" style="110" customWidth="1"/>
    <col min="271" max="271" width="28.5703125" style="110" customWidth="1"/>
    <col min="272" max="512" width="9.140625" style="110"/>
    <col min="513" max="513" width="19.42578125" style="110" customWidth="1"/>
    <col min="514" max="514" width="18.85546875" style="110" customWidth="1"/>
    <col min="515" max="515" width="24.28515625" style="110" customWidth="1"/>
    <col min="516" max="516" width="28.42578125" style="110" customWidth="1"/>
    <col min="517" max="518" width="19" style="110" customWidth="1"/>
    <col min="519" max="521" width="15.5703125" style="110" customWidth="1"/>
    <col min="522" max="522" width="25.28515625" style="110" customWidth="1"/>
    <col min="523" max="523" width="21.5703125" style="110" bestFit="1" customWidth="1"/>
    <col min="524" max="524" width="19.42578125" style="110" customWidth="1"/>
    <col min="525" max="525" width="16.7109375" style="110" customWidth="1"/>
    <col min="526" max="526" width="24.85546875" style="110" customWidth="1"/>
    <col min="527" max="527" width="28.5703125" style="110" customWidth="1"/>
    <col min="528" max="768" width="9.140625" style="110"/>
    <col min="769" max="769" width="19.42578125" style="110" customWidth="1"/>
    <col min="770" max="770" width="18.85546875" style="110" customWidth="1"/>
    <col min="771" max="771" width="24.28515625" style="110" customWidth="1"/>
    <col min="772" max="772" width="28.42578125" style="110" customWidth="1"/>
    <col min="773" max="774" width="19" style="110" customWidth="1"/>
    <col min="775" max="777" width="15.5703125" style="110" customWidth="1"/>
    <col min="778" max="778" width="25.28515625" style="110" customWidth="1"/>
    <col min="779" max="779" width="21.5703125" style="110" bestFit="1" customWidth="1"/>
    <col min="780" max="780" width="19.42578125" style="110" customWidth="1"/>
    <col min="781" max="781" width="16.7109375" style="110" customWidth="1"/>
    <col min="782" max="782" width="24.85546875" style="110" customWidth="1"/>
    <col min="783" max="783" width="28.5703125" style="110" customWidth="1"/>
    <col min="784" max="1024" width="9.140625" style="110"/>
    <col min="1025" max="1025" width="19.42578125" style="110" customWidth="1"/>
    <col min="1026" max="1026" width="18.85546875" style="110" customWidth="1"/>
    <col min="1027" max="1027" width="24.28515625" style="110" customWidth="1"/>
    <col min="1028" max="1028" width="28.42578125" style="110" customWidth="1"/>
    <col min="1029" max="1030" width="19" style="110" customWidth="1"/>
    <col min="1031" max="1033" width="15.5703125" style="110" customWidth="1"/>
    <col min="1034" max="1034" width="25.28515625" style="110" customWidth="1"/>
    <col min="1035" max="1035" width="21.5703125" style="110" bestFit="1" customWidth="1"/>
    <col min="1036" max="1036" width="19.42578125" style="110" customWidth="1"/>
    <col min="1037" max="1037" width="16.7109375" style="110" customWidth="1"/>
    <col min="1038" max="1038" width="24.85546875" style="110" customWidth="1"/>
    <col min="1039" max="1039" width="28.5703125" style="110" customWidth="1"/>
    <col min="1040" max="1280" width="9.140625" style="110"/>
    <col min="1281" max="1281" width="19.42578125" style="110" customWidth="1"/>
    <col min="1282" max="1282" width="18.85546875" style="110" customWidth="1"/>
    <col min="1283" max="1283" width="24.28515625" style="110" customWidth="1"/>
    <col min="1284" max="1284" width="28.42578125" style="110" customWidth="1"/>
    <col min="1285" max="1286" width="19" style="110" customWidth="1"/>
    <col min="1287" max="1289" width="15.5703125" style="110" customWidth="1"/>
    <col min="1290" max="1290" width="25.28515625" style="110" customWidth="1"/>
    <col min="1291" max="1291" width="21.5703125" style="110" bestFit="1" customWidth="1"/>
    <col min="1292" max="1292" width="19.42578125" style="110" customWidth="1"/>
    <col min="1293" max="1293" width="16.7109375" style="110" customWidth="1"/>
    <col min="1294" max="1294" width="24.85546875" style="110" customWidth="1"/>
    <col min="1295" max="1295" width="28.5703125" style="110" customWidth="1"/>
    <col min="1296" max="1536" width="9.140625" style="110"/>
    <col min="1537" max="1537" width="19.42578125" style="110" customWidth="1"/>
    <col min="1538" max="1538" width="18.85546875" style="110" customWidth="1"/>
    <col min="1539" max="1539" width="24.28515625" style="110" customWidth="1"/>
    <col min="1540" max="1540" width="28.42578125" style="110" customWidth="1"/>
    <col min="1541" max="1542" width="19" style="110" customWidth="1"/>
    <col min="1543" max="1545" width="15.5703125" style="110" customWidth="1"/>
    <col min="1546" max="1546" width="25.28515625" style="110" customWidth="1"/>
    <col min="1547" max="1547" width="21.5703125" style="110" bestFit="1" customWidth="1"/>
    <col min="1548" max="1548" width="19.42578125" style="110" customWidth="1"/>
    <col min="1549" max="1549" width="16.7109375" style="110" customWidth="1"/>
    <col min="1550" max="1550" width="24.85546875" style="110" customWidth="1"/>
    <col min="1551" max="1551" width="28.5703125" style="110" customWidth="1"/>
    <col min="1552" max="1792" width="9.140625" style="110"/>
    <col min="1793" max="1793" width="19.42578125" style="110" customWidth="1"/>
    <col min="1794" max="1794" width="18.85546875" style="110" customWidth="1"/>
    <col min="1795" max="1795" width="24.28515625" style="110" customWidth="1"/>
    <col min="1796" max="1796" width="28.42578125" style="110" customWidth="1"/>
    <col min="1797" max="1798" width="19" style="110" customWidth="1"/>
    <col min="1799" max="1801" width="15.5703125" style="110" customWidth="1"/>
    <col min="1802" max="1802" width="25.28515625" style="110" customWidth="1"/>
    <col min="1803" max="1803" width="21.5703125" style="110" bestFit="1" customWidth="1"/>
    <col min="1804" max="1804" width="19.42578125" style="110" customWidth="1"/>
    <col min="1805" max="1805" width="16.7109375" style="110" customWidth="1"/>
    <col min="1806" max="1806" width="24.85546875" style="110" customWidth="1"/>
    <col min="1807" max="1807" width="28.5703125" style="110" customWidth="1"/>
    <col min="1808" max="2048" width="9.140625" style="110"/>
    <col min="2049" max="2049" width="19.42578125" style="110" customWidth="1"/>
    <col min="2050" max="2050" width="18.85546875" style="110" customWidth="1"/>
    <col min="2051" max="2051" width="24.28515625" style="110" customWidth="1"/>
    <col min="2052" max="2052" width="28.42578125" style="110" customWidth="1"/>
    <col min="2053" max="2054" width="19" style="110" customWidth="1"/>
    <col min="2055" max="2057" width="15.5703125" style="110" customWidth="1"/>
    <col min="2058" max="2058" width="25.28515625" style="110" customWidth="1"/>
    <col min="2059" max="2059" width="21.5703125" style="110" bestFit="1" customWidth="1"/>
    <col min="2060" max="2060" width="19.42578125" style="110" customWidth="1"/>
    <col min="2061" max="2061" width="16.7109375" style="110" customWidth="1"/>
    <col min="2062" max="2062" width="24.85546875" style="110" customWidth="1"/>
    <col min="2063" max="2063" width="28.5703125" style="110" customWidth="1"/>
    <col min="2064" max="2304" width="9.140625" style="110"/>
    <col min="2305" max="2305" width="19.42578125" style="110" customWidth="1"/>
    <col min="2306" max="2306" width="18.85546875" style="110" customWidth="1"/>
    <col min="2307" max="2307" width="24.28515625" style="110" customWidth="1"/>
    <col min="2308" max="2308" width="28.42578125" style="110" customWidth="1"/>
    <col min="2309" max="2310" width="19" style="110" customWidth="1"/>
    <col min="2311" max="2313" width="15.5703125" style="110" customWidth="1"/>
    <col min="2314" max="2314" width="25.28515625" style="110" customWidth="1"/>
    <col min="2315" max="2315" width="21.5703125" style="110" bestFit="1" customWidth="1"/>
    <col min="2316" max="2316" width="19.42578125" style="110" customWidth="1"/>
    <col min="2317" max="2317" width="16.7109375" style="110" customWidth="1"/>
    <col min="2318" max="2318" width="24.85546875" style="110" customWidth="1"/>
    <col min="2319" max="2319" width="28.5703125" style="110" customWidth="1"/>
    <col min="2320" max="2560" width="9.140625" style="110"/>
    <col min="2561" max="2561" width="19.42578125" style="110" customWidth="1"/>
    <col min="2562" max="2562" width="18.85546875" style="110" customWidth="1"/>
    <col min="2563" max="2563" width="24.28515625" style="110" customWidth="1"/>
    <col min="2564" max="2564" width="28.42578125" style="110" customWidth="1"/>
    <col min="2565" max="2566" width="19" style="110" customWidth="1"/>
    <col min="2567" max="2569" width="15.5703125" style="110" customWidth="1"/>
    <col min="2570" max="2570" width="25.28515625" style="110" customWidth="1"/>
    <col min="2571" max="2571" width="21.5703125" style="110" bestFit="1" customWidth="1"/>
    <col min="2572" max="2572" width="19.42578125" style="110" customWidth="1"/>
    <col min="2573" max="2573" width="16.7109375" style="110" customWidth="1"/>
    <col min="2574" max="2574" width="24.85546875" style="110" customWidth="1"/>
    <col min="2575" max="2575" width="28.5703125" style="110" customWidth="1"/>
    <col min="2576" max="2816" width="9.140625" style="110"/>
    <col min="2817" max="2817" width="19.42578125" style="110" customWidth="1"/>
    <col min="2818" max="2818" width="18.85546875" style="110" customWidth="1"/>
    <col min="2819" max="2819" width="24.28515625" style="110" customWidth="1"/>
    <col min="2820" max="2820" width="28.42578125" style="110" customWidth="1"/>
    <col min="2821" max="2822" width="19" style="110" customWidth="1"/>
    <col min="2823" max="2825" width="15.5703125" style="110" customWidth="1"/>
    <col min="2826" max="2826" width="25.28515625" style="110" customWidth="1"/>
    <col min="2827" max="2827" width="21.5703125" style="110" bestFit="1" customWidth="1"/>
    <col min="2828" max="2828" width="19.42578125" style="110" customWidth="1"/>
    <col min="2829" max="2829" width="16.7109375" style="110" customWidth="1"/>
    <col min="2830" max="2830" width="24.85546875" style="110" customWidth="1"/>
    <col min="2831" max="2831" width="28.5703125" style="110" customWidth="1"/>
    <col min="2832" max="3072" width="9.140625" style="110"/>
    <col min="3073" max="3073" width="19.42578125" style="110" customWidth="1"/>
    <col min="3074" max="3074" width="18.85546875" style="110" customWidth="1"/>
    <col min="3075" max="3075" width="24.28515625" style="110" customWidth="1"/>
    <col min="3076" max="3076" width="28.42578125" style="110" customWidth="1"/>
    <col min="3077" max="3078" width="19" style="110" customWidth="1"/>
    <col min="3079" max="3081" width="15.5703125" style="110" customWidth="1"/>
    <col min="3082" max="3082" width="25.28515625" style="110" customWidth="1"/>
    <col min="3083" max="3083" width="21.5703125" style="110" bestFit="1" customWidth="1"/>
    <col min="3084" max="3084" width="19.42578125" style="110" customWidth="1"/>
    <col min="3085" max="3085" width="16.7109375" style="110" customWidth="1"/>
    <col min="3086" max="3086" width="24.85546875" style="110" customWidth="1"/>
    <col min="3087" max="3087" width="28.5703125" style="110" customWidth="1"/>
    <col min="3088" max="3328" width="9.140625" style="110"/>
    <col min="3329" max="3329" width="19.42578125" style="110" customWidth="1"/>
    <col min="3330" max="3330" width="18.85546875" style="110" customWidth="1"/>
    <col min="3331" max="3331" width="24.28515625" style="110" customWidth="1"/>
    <col min="3332" max="3332" width="28.42578125" style="110" customWidth="1"/>
    <col min="3333" max="3334" width="19" style="110" customWidth="1"/>
    <col min="3335" max="3337" width="15.5703125" style="110" customWidth="1"/>
    <col min="3338" max="3338" width="25.28515625" style="110" customWidth="1"/>
    <col min="3339" max="3339" width="21.5703125" style="110" bestFit="1" customWidth="1"/>
    <col min="3340" max="3340" width="19.42578125" style="110" customWidth="1"/>
    <col min="3341" max="3341" width="16.7109375" style="110" customWidth="1"/>
    <col min="3342" max="3342" width="24.85546875" style="110" customWidth="1"/>
    <col min="3343" max="3343" width="28.5703125" style="110" customWidth="1"/>
    <col min="3344" max="3584" width="9.140625" style="110"/>
    <col min="3585" max="3585" width="19.42578125" style="110" customWidth="1"/>
    <col min="3586" max="3586" width="18.85546875" style="110" customWidth="1"/>
    <col min="3587" max="3587" width="24.28515625" style="110" customWidth="1"/>
    <col min="3588" max="3588" width="28.42578125" style="110" customWidth="1"/>
    <col min="3589" max="3590" width="19" style="110" customWidth="1"/>
    <col min="3591" max="3593" width="15.5703125" style="110" customWidth="1"/>
    <col min="3594" max="3594" width="25.28515625" style="110" customWidth="1"/>
    <col min="3595" max="3595" width="21.5703125" style="110" bestFit="1" customWidth="1"/>
    <col min="3596" max="3596" width="19.42578125" style="110" customWidth="1"/>
    <col min="3597" max="3597" width="16.7109375" style="110" customWidth="1"/>
    <col min="3598" max="3598" width="24.85546875" style="110" customWidth="1"/>
    <col min="3599" max="3599" width="28.5703125" style="110" customWidth="1"/>
    <col min="3600" max="3840" width="9.140625" style="110"/>
    <col min="3841" max="3841" width="19.42578125" style="110" customWidth="1"/>
    <col min="3842" max="3842" width="18.85546875" style="110" customWidth="1"/>
    <col min="3843" max="3843" width="24.28515625" style="110" customWidth="1"/>
    <col min="3844" max="3844" width="28.42578125" style="110" customWidth="1"/>
    <col min="3845" max="3846" width="19" style="110" customWidth="1"/>
    <col min="3847" max="3849" width="15.5703125" style="110" customWidth="1"/>
    <col min="3850" max="3850" width="25.28515625" style="110" customWidth="1"/>
    <col min="3851" max="3851" width="21.5703125" style="110" bestFit="1" customWidth="1"/>
    <col min="3852" max="3852" width="19.42578125" style="110" customWidth="1"/>
    <col min="3853" max="3853" width="16.7109375" style="110" customWidth="1"/>
    <col min="3854" max="3854" width="24.85546875" style="110" customWidth="1"/>
    <col min="3855" max="3855" width="28.5703125" style="110" customWidth="1"/>
    <col min="3856" max="4096" width="9.140625" style="110"/>
    <col min="4097" max="4097" width="19.42578125" style="110" customWidth="1"/>
    <col min="4098" max="4098" width="18.85546875" style="110" customWidth="1"/>
    <col min="4099" max="4099" width="24.28515625" style="110" customWidth="1"/>
    <col min="4100" max="4100" width="28.42578125" style="110" customWidth="1"/>
    <col min="4101" max="4102" width="19" style="110" customWidth="1"/>
    <col min="4103" max="4105" width="15.5703125" style="110" customWidth="1"/>
    <col min="4106" max="4106" width="25.28515625" style="110" customWidth="1"/>
    <col min="4107" max="4107" width="21.5703125" style="110" bestFit="1" customWidth="1"/>
    <col min="4108" max="4108" width="19.42578125" style="110" customWidth="1"/>
    <col min="4109" max="4109" width="16.7109375" style="110" customWidth="1"/>
    <col min="4110" max="4110" width="24.85546875" style="110" customWidth="1"/>
    <col min="4111" max="4111" width="28.5703125" style="110" customWidth="1"/>
    <col min="4112" max="4352" width="9.140625" style="110"/>
    <col min="4353" max="4353" width="19.42578125" style="110" customWidth="1"/>
    <col min="4354" max="4354" width="18.85546875" style="110" customWidth="1"/>
    <col min="4355" max="4355" width="24.28515625" style="110" customWidth="1"/>
    <col min="4356" max="4356" width="28.42578125" style="110" customWidth="1"/>
    <col min="4357" max="4358" width="19" style="110" customWidth="1"/>
    <col min="4359" max="4361" width="15.5703125" style="110" customWidth="1"/>
    <col min="4362" max="4362" width="25.28515625" style="110" customWidth="1"/>
    <col min="4363" max="4363" width="21.5703125" style="110" bestFit="1" customWidth="1"/>
    <col min="4364" max="4364" width="19.42578125" style="110" customWidth="1"/>
    <col min="4365" max="4365" width="16.7109375" style="110" customWidth="1"/>
    <col min="4366" max="4366" width="24.85546875" style="110" customWidth="1"/>
    <col min="4367" max="4367" width="28.5703125" style="110" customWidth="1"/>
    <col min="4368" max="4608" width="9.140625" style="110"/>
    <col min="4609" max="4609" width="19.42578125" style="110" customWidth="1"/>
    <col min="4610" max="4610" width="18.85546875" style="110" customWidth="1"/>
    <col min="4611" max="4611" width="24.28515625" style="110" customWidth="1"/>
    <col min="4612" max="4612" width="28.42578125" style="110" customWidth="1"/>
    <col min="4613" max="4614" width="19" style="110" customWidth="1"/>
    <col min="4615" max="4617" width="15.5703125" style="110" customWidth="1"/>
    <col min="4618" max="4618" width="25.28515625" style="110" customWidth="1"/>
    <col min="4619" max="4619" width="21.5703125" style="110" bestFit="1" customWidth="1"/>
    <col min="4620" max="4620" width="19.42578125" style="110" customWidth="1"/>
    <col min="4621" max="4621" width="16.7109375" style="110" customWidth="1"/>
    <col min="4622" max="4622" width="24.85546875" style="110" customWidth="1"/>
    <col min="4623" max="4623" width="28.5703125" style="110" customWidth="1"/>
    <col min="4624" max="4864" width="9.140625" style="110"/>
    <col min="4865" max="4865" width="19.42578125" style="110" customWidth="1"/>
    <col min="4866" max="4866" width="18.85546875" style="110" customWidth="1"/>
    <col min="4867" max="4867" width="24.28515625" style="110" customWidth="1"/>
    <col min="4868" max="4868" width="28.42578125" style="110" customWidth="1"/>
    <col min="4869" max="4870" width="19" style="110" customWidth="1"/>
    <col min="4871" max="4873" width="15.5703125" style="110" customWidth="1"/>
    <col min="4874" max="4874" width="25.28515625" style="110" customWidth="1"/>
    <col min="4875" max="4875" width="21.5703125" style="110" bestFit="1" customWidth="1"/>
    <col min="4876" max="4876" width="19.42578125" style="110" customWidth="1"/>
    <col min="4877" max="4877" width="16.7109375" style="110" customWidth="1"/>
    <col min="4878" max="4878" width="24.85546875" style="110" customWidth="1"/>
    <col min="4879" max="4879" width="28.5703125" style="110" customWidth="1"/>
    <col min="4880" max="5120" width="9.140625" style="110"/>
    <col min="5121" max="5121" width="19.42578125" style="110" customWidth="1"/>
    <col min="5122" max="5122" width="18.85546875" style="110" customWidth="1"/>
    <col min="5123" max="5123" width="24.28515625" style="110" customWidth="1"/>
    <col min="5124" max="5124" width="28.42578125" style="110" customWidth="1"/>
    <col min="5125" max="5126" width="19" style="110" customWidth="1"/>
    <col min="5127" max="5129" width="15.5703125" style="110" customWidth="1"/>
    <col min="5130" max="5130" width="25.28515625" style="110" customWidth="1"/>
    <col min="5131" max="5131" width="21.5703125" style="110" bestFit="1" customWidth="1"/>
    <col min="5132" max="5132" width="19.42578125" style="110" customWidth="1"/>
    <col min="5133" max="5133" width="16.7109375" style="110" customWidth="1"/>
    <col min="5134" max="5134" width="24.85546875" style="110" customWidth="1"/>
    <col min="5135" max="5135" width="28.5703125" style="110" customWidth="1"/>
    <col min="5136" max="5376" width="9.140625" style="110"/>
    <col min="5377" max="5377" width="19.42578125" style="110" customWidth="1"/>
    <col min="5378" max="5378" width="18.85546875" style="110" customWidth="1"/>
    <col min="5379" max="5379" width="24.28515625" style="110" customWidth="1"/>
    <col min="5380" max="5380" width="28.42578125" style="110" customWidth="1"/>
    <col min="5381" max="5382" width="19" style="110" customWidth="1"/>
    <col min="5383" max="5385" width="15.5703125" style="110" customWidth="1"/>
    <col min="5386" max="5386" width="25.28515625" style="110" customWidth="1"/>
    <col min="5387" max="5387" width="21.5703125" style="110" bestFit="1" customWidth="1"/>
    <col min="5388" max="5388" width="19.42578125" style="110" customWidth="1"/>
    <col min="5389" max="5389" width="16.7109375" style="110" customWidth="1"/>
    <col min="5390" max="5390" width="24.85546875" style="110" customWidth="1"/>
    <col min="5391" max="5391" width="28.5703125" style="110" customWidth="1"/>
    <col min="5392" max="5632" width="9.140625" style="110"/>
    <col min="5633" max="5633" width="19.42578125" style="110" customWidth="1"/>
    <col min="5634" max="5634" width="18.85546875" style="110" customWidth="1"/>
    <col min="5635" max="5635" width="24.28515625" style="110" customWidth="1"/>
    <col min="5636" max="5636" width="28.42578125" style="110" customWidth="1"/>
    <col min="5637" max="5638" width="19" style="110" customWidth="1"/>
    <col min="5639" max="5641" width="15.5703125" style="110" customWidth="1"/>
    <col min="5642" max="5642" width="25.28515625" style="110" customWidth="1"/>
    <col min="5643" max="5643" width="21.5703125" style="110" bestFit="1" customWidth="1"/>
    <col min="5644" max="5644" width="19.42578125" style="110" customWidth="1"/>
    <col min="5645" max="5645" width="16.7109375" style="110" customWidth="1"/>
    <col min="5646" max="5646" width="24.85546875" style="110" customWidth="1"/>
    <col min="5647" max="5647" width="28.5703125" style="110" customWidth="1"/>
    <col min="5648" max="5888" width="9.140625" style="110"/>
    <col min="5889" max="5889" width="19.42578125" style="110" customWidth="1"/>
    <col min="5890" max="5890" width="18.85546875" style="110" customWidth="1"/>
    <col min="5891" max="5891" width="24.28515625" style="110" customWidth="1"/>
    <col min="5892" max="5892" width="28.42578125" style="110" customWidth="1"/>
    <col min="5893" max="5894" width="19" style="110" customWidth="1"/>
    <col min="5895" max="5897" width="15.5703125" style="110" customWidth="1"/>
    <col min="5898" max="5898" width="25.28515625" style="110" customWidth="1"/>
    <col min="5899" max="5899" width="21.5703125" style="110" bestFit="1" customWidth="1"/>
    <col min="5900" max="5900" width="19.42578125" style="110" customWidth="1"/>
    <col min="5901" max="5901" width="16.7109375" style="110" customWidth="1"/>
    <col min="5902" max="5902" width="24.85546875" style="110" customWidth="1"/>
    <col min="5903" max="5903" width="28.5703125" style="110" customWidth="1"/>
    <col min="5904" max="6144" width="9.140625" style="110"/>
    <col min="6145" max="6145" width="19.42578125" style="110" customWidth="1"/>
    <col min="6146" max="6146" width="18.85546875" style="110" customWidth="1"/>
    <col min="6147" max="6147" width="24.28515625" style="110" customWidth="1"/>
    <col min="6148" max="6148" width="28.42578125" style="110" customWidth="1"/>
    <col min="6149" max="6150" width="19" style="110" customWidth="1"/>
    <col min="6151" max="6153" width="15.5703125" style="110" customWidth="1"/>
    <col min="6154" max="6154" width="25.28515625" style="110" customWidth="1"/>
    <col min="6155" max="6155" width="21.5703125" style="110" bestFit="1" customWidth="1"/>
    <col min="6156" max="6156" width="19.42578125" style="110" customWidth="1"/>
    <col min="6157" max="6157" width="16.7109375" style="110" customWidth="1"/>
    <col min="6158" max="6158" width="24.85546875" style="110" customWidth="1"/>
    <col min="6159" max="6159" width="28.5703125" style="110" customWidth="1"/>
    <col min="6160" max="6400" width="9.140625" style="110"/>
    <col min="6401" max="6401" width="19.42578125" style="110" customWidth="1"/>
    <col min="6402" max="6402" width="18.85546875" style="110" customWidth="1"/>
    <col min="6403" max="6403" width="24.28515625" style="110" customWidth="1"/>
    <col min="6404" max="6404" width="28.42578125" style="110" customWidth="1"/>
    <col min="6405" max="6406" width="19" style="110" customWidth="1"/>
    <col min="6407" max="6409" width="15.5703125" style="110" customWidth="1"/>
    <col min="6410" max="6410" width="25.28515625" style="110" customWidth="1"/>
    <col min="6411" max="6411" width="21.5703125" style="110" bestFit="1" customWidth="1"/>
    <col min="6412" max="6412" width="19.42578125" style="110" customWidth="1"/>
    <col min="6413" max="6413" width="16.7109375" style="110" customWidth="1"/>
    <col min="6414" max="6414" width="24.85546875" style="110" customWidth="1"/>
    <col min="6415" max="6415" width="28.5703125" style="110" customWidth="1"/>
    <col min="6416" max="6656" width="9.140625" style="110"/>
    <col min="6657" max="6657" width="19.42578125" style="110" customWidth="1"/>
    <col min="6658" max="6658" width="18.85546875" style="110" customWidth="1"/>
    <col min="6659" max="6659" width="24.28515625" style="110" customWidth="1"/>
    <col min="6660" max="6660" width="28.42578125" style="110" customWidth="1"/>
    <col min="6661" max="6662" width="19" style="110" customWidth="1"/>
    <col min="6663" max="6665" width="15.5703125" style="110" customWidth="1"/>
    <col min="6666" max="6666" width="25.28515625" style="110" customWidth="1"/>
    <col min="6667" max="6667" width="21.5703125" style="110" bestFit="1" customWidth="1"/>
    <col min="6668" max="6668" width="19.42578125" style="110" customWidth="1"/>
    <col min="6669" max="6669" width="16.7109375" style="110" customWidth="1"/>
    <col min="6670" max="6670" width="24.85546875" style="110" customWidth="1"/>
    <col min="6671" max="6671" width="28.5703125" style="110" customWidth="1"/>
    <col min="6672" max="6912" width="9.140625" style="110"/>
    <col min="6913" max="6913" width="19.42578125" style="110" customWidth="1"/>
    <col min="6914" max="6914" width="18.85546875" style="110" customWidth="1"/>
    <col min="6915" max="6915" width="24.28515625" style="110" customWidth="1"/>
    <col min="6916" max="6916" width="28.42578125" style="110" customWidth="1"/>
    <col min="6917" max="6918" width="19" style="110" customWidth="1"/>
    <col min="6919" max="6921" width="15.5703125" style="110" customWidth="1"/>
    <col min="6922" max="6922" width="25.28515625" style="110" customWidth="1"/>
    <col min="6923" max="6923" width="21.5703125" style="110" bestFit="1" customWidth="1"/>
    <col min="6924" max="6924" width="19.42578125" style="110" customWidth="1"/>
    <col min="6925" max="6925" width="16.7109375" style="110" customWidth="1"/>
    <col min="6926" max="6926" width="24.85546875" style="110" customWidth="1"/>
    <col min="6927" max="6927" width="28.5703125" style="110" customWidth="1"/>
    <col min="6928" max="7168" width="9.140625" style="110"/>
    <col min="7169" max="7169" width="19.42578125" style="110" customWidth="1"/>
    <col min="7170" max="7170" width="18.85546875" style="110" customWidth="1"/>
    <col min="7171" max="7171" width="24.28515625" style="110" customWidth="1"/>
    <col min="7172" max="7172" width="28.42578125" style="110" customWidth="1"/>
    <col min="7173" max="7174" width="19" style="110" customWidth="1"/>
    <col min="7175" max="7177" width="15.5703125" style="110" customWidth="1"/>
    <col min="7178" max="7178" width="25.28515625" style="110" customWidth="1"/>
    <col min="7179" max="7179" width="21.5703125" style="110" bestFit="1" customWidth="1"/>
    <col min="7180" max="7180" width="19.42578125" style="110" customWidth="1"/>
    <col min="7181" max="7181" width="16.7109375" style="110" customWidth="1"/>
    <col min="7182" max="7182" width="24.85546875" style="110" customWidth="1"/>
    <col min="7183" max="7183" width="28.5703125" style="110" customWidth="1"/>
    <col min="7184" max="7424" width="9.140625" style="110"/>
    <col min="7425" max="7425" width="19.42578125" style="110" customWidth="1"/>
    <col min="7426" max="7426" width="18.85546875" style="110" customWidth="1"/>
    <col min="7427" max="7427" width="24.28515625" style="110" customWidth="1"/>
    <col min="7428" max="7428" width="28.42578125" style="110" customWidth="1"/>
    <col min="7429" max="7430" width="19" style="110" customWidth="1"/>
    <col min="7431" max="7433" width="15.5703125" style="110" customWidth="1"/>
    <col min="7434" max="7434" width="25.28515625" style="110" customWidth="1"/>
    <col min="7435" max="7435" width="21.5703125" style="110" bestFit="1" customWidth="1"/>
    <col min="7436" max="7436" width="19.42578125" style="110" customWidth="1"/>
    <col min="7437" max="7437" width="16.7109375" style="110" customWidth="1"/>
    <col min="7438" max="7438" width="24.85546875" style="110" customWidth="1"/>
    <col min="7439" max="7439" width="28.5703125" style="110" customWidth="1"/>
    <col min="7440" max="7680" width="9.140625" style="110"/>
    <col min="7681" max="7681" width="19.42578125" style="110" customWidth="1"/>
    <col min="7682" max="7682" width="18.85546875" style="110" customWidth="1"/>
    <col min="7683" max="7683" width="24.28515625" style="110" customWidth="1"/>
    <col min="7684" max="7684" width="28.42578125" style="110" customWidth="1"/>
    <col min="7685" max="7686" width="19" style="110" customWidth="1"/>
    <col min="7687" max="7689" width="15.5703125" style="110" customWidth="1"/>
    <col min="7690" max="7690" width="25.28515625" style="110" customWidth="1"/>
    <col min="7691" max="7691" width="21.5703125" style="110" bestFit="1" customWidth="1"/>
    <col min="7692" max="7692" width="19.42578125" style="110" customWidth="1"/>
    <col min="7693" max="7693" width="16.7109375" style="110" customWidth="1"/>
    <col min="7694" max="7694" width="24.85546875" style="110" customWidth="1"/>
    <col min="7695" max="7695" width="28.5703125" style="110" customWidth="1"/>
    <col min="7696" max="7936" width="9.140625" style="110"/>
    <col min="7937" max="7937" width="19.42578125" style="110" customWidth="1"/>
    <col min="7938" max="7938" width="18.85546875" style="110" customWidth="1"/>
    <col min="7939" max="7939" width="24.28515625" style="110" customWidth="1"/>
    <col min="7940" max="7940" width="28.42578125" style="110" customWidth="1"/>
    <col min="7941" max="7942" width="19" style="110" customWidth="1"/>
    <col min="7943" max="7945" width="15.5703125" style="110" customWidth="1"/>
    <col min="7946" max="7946" width="25.28515625" style="110" customWidth="1"/>
    <col min="7947" max="7947" width="21.5703125" style="110" bestFit="1" customWidth="1"/>
    <col min="7948" max="7948" width="19.42578125" style="110" customWidth="1"/>
    <col min="7949" max="7949" width="16.7109375" style="110" customWidth="1"/>
    <col min="7950" max="7950" width="24.85546875" style="110" customWidth="1"/>
    <col min="7951" max="7951" width="28.5703125" style="110" customWidth="1"/>
    <col min="7952" max="8192" width="9.140625" style="110"/>
    <col min="8193" max="8193" width="19.42578125" style="110" customWidth="1"/>
    <col min="8194" max="8194" width="18.85546875" style="110" customWidth="1"/>
    <col min="8195" max="8195" width="24.28515625" style="110" customWidth="1"/>
    <col min="8196" max="8196" width="28.42578125" style="110" customWidth="1"/>
    <col min="8197" max="8198" width="19" style="110" customWidth="1"/>
    <col min="8199" max="8201" width="15.5703125" style="110" customWidth="1"/>
    <col min="8202" max="8202" width="25.28515625" style="110" customWidth="1"/>
    <col min="8203" max="8203" width="21.5703125" style="110" bestFit="1" customWidth="1"/>
    <col min="8204" max="8204" width="19.42578125" style="110" customWidth="1"/>
    <col min="8205" max="8205" width="16.7109375" style="110" customWidth="1"/>
    <col min="8206" max="8206" width="24.85546875" style="110" customWidth="1"/>
    <col min="8207" max="8207" width="28.5703125" style="110" customWidth="1"/>
    <col min="8208" max="8448" width="9.140625" style="110"/>
    <col min="8449" max="8449" width="19.42578125" style="110" customWidth="1"/>
    <col min="8450" max="8450" width="18.85546875" style="110" customWidth="1"/>
    <col min="8451" max="8451" width="24.28515625" style="110" customWidth="1"/>
    <col min="8452" max="8452" width="28.42578125" style="110" customWidth="1"/>
    <col min="8453" max="8454" width="19" style="110" customWidth="1"/>
    <col min="8455" max="8457" width="15.5703125" style="110" customWidth="1"/>
    <col min="8458" max="8458" width="25.28515625" style="110" customWidth="1"/>
    <col min="8459" max="8459" width="21.5703125" style="110" bestFit="1" customWidth="1"/>
    <col min="8460" max="8460" width="19.42578125" style="110" customWidth="1"/>
    <col min="8461" max="8461" width="16.7109375" style="110" customWidth="1"/>
    <col min="8462" max="8462" width="24.85546875" style="110" customWidth="1"/>
    <col min="8463" max="8463" width="28.5703125" style="110" customWidth="1"/>
    <col min="8464" max="8704" width="9.140625" style="110"/>
    <col min="8705" max="8705" width="19.42578125" style="110" customWidth="1"/>
    <col min="8706" max="8706" width="18.85546875" style="110" customWidth="1"/>
    <col min="8707" max="8707" width="24.28515625" style="110" customWidth="1"/>
    <col min="8708" max="8708" width="28.42578125" style="110" customWidth="1"/>
    <col min="8709" max="8710" width="19" style="110" customWidth="1"/>
    <col min="8711" max="8713" width="15.5703125" style="110" customWidth="1"/>
    <col min="8714" max="8714" width="25.28515625" style="110" customWidth="1"/>
    <col min="8715" max="8715" width="21.5703125" style="110" bestFit="1" customWidth="1"/>
    <col min="8716" max="8716" width="19.42578125" style="110" customWidth="1"/>
    <col min="8717" max="8717" width="16.7109375" style="110" customWidth="1"/>
    <col min="8718" max="8718" width="24.85546875" style="110" customWidth="1"/>
    <col min="8719" max="8719" width="28.5703125" style="110" customWidth="1"/>
    <col min="8720" max="8960" width="9.140625" style="110"/>
    <col min="8961" max="8961" width="19.42578125" style="110" customWidth="1"/>
    <col min="8962" max="8962" width="18.85546875" style="110" customWidth="1"/>
    <col min="8963" max="8963" width="24.28515625" style="110" customWidth="1"/>
    <col min="8964" max="8964" width="28.42578125" style="110" customWidth="1"/>
    <col min="8965" max="8966" width="19" style="110" customWidth="1"/>
    <col min="8967" max="8969" width="15.5703125" style="110" customWidth="1"/>
    <col min="8970" max="8970" width="25.28515625" style="110" customWidth="1"/>
    <col min="8971" max="8971" width="21.5703125" style="110" bestFit="1" customWidth="1"/>
    <col min="8972" max="8972" width="19.42578125" style="110" customWidth="1"/>
    <col min="8973" max="8973" width="16.7109375" style="110" customWidth="1"/>
    <col min="8974" max="8974" width="24.85546875" style="110" customWidth="1"/>
    <col min="8975" max="8975" width="28.5703125" style="110" customWidth="1"/>
    <col min="8976" max="9216" width="9.140625" style="110"/>
    <col min="9217" max="9217" width="19.42578125" style="110" customWidth="1"/>
    <col min="9218" max="9218" width="18.85546875" style="110" customWidth="1"/>
    <col min="9219" max="9219" width="24.28515625" style="110" customWidth="1"/>
    <col min="9220" max="9220" width="28.42578125" style="110" customWidth="1"/>
    <col min="9221" max="9222" width="19" style="110" customWidth="1"/>
    <col min="9223" max="9225" width="15.5703125" style="110" customWidth="1"/>
    <col min="9226" max="9226" width="25.28515625" style="110" customWidth="1"/>
    <col min="9227" max="9227" width="21.5703125" style="110" bestFit="1" customWidth="1"/>
    <col min="9228" max="9228" width="19.42578125" style="110" customWidth="1"/>
    <col min="9229" max="9229" width="16.7109375" style="110" customWidth="1"/>
    <col min="9230" max="9230" width="24.85546875" style="110" customWidth="1"/>
    <col min="9231" max="9231" width="28.5703125" style="110" customWidth="1"/>
    <col min="9232" max="9472" width="9.140625" style="110"/>
    <col min="9473" max="9473" width="19.42578125" style="110" customWidth="1"/>
    <col min="9474" max="9474" width="18.85546875" style="110" customWidth="1"/>
    <col min="9475" max="9475" width="24.28515625" style="110" customWidth="1"/>
    <col min="9476" max="9476" width="28.42578125" style="110" customWidth="1"/>
    <col min="9477" max="9478" width="19" style="110" customWidth="1"/>
    <col min="9479" max="9481" width="15.5703125" style="110" customWidth="1"/>
    <col min="9482" max="9482" width="25.28515625" style="110" customWidth="1"/>
    <col min="9483" max="9483" width="21.5703125" style="110" bestFit="1" customWidth="1"/>
    <col min="9484" max="9484" width="19.42578125" style="110" customWidth="1"/>
    <col min="9485" max="9485" width="16.7109375" style="110" customWidth="1"/>
    <col min="9486" max="9486" width="24.85546875" style="110" customWidth="1"/>
    <col min="9487" max="9487" width="28.5703125" style="110" customWidth="1"/>
    <col min="9488" max="9728" width="9.140625" style="110"/>
    <col min="9729" max="9729" width="19.42578125" style="110" customWidth="1"/>
    <col min="9730" max="9730" width="18.85546875" style="110" customWidth="1"/>
    <col min="9731" max="9731" width="24.28515625" style="110" customWidth="1"/>
    <col min="9732" max="9732" width="28.42578125" style="110" customWidth="1"/>
    <col min="9733" max="9734" width="19" style="110" customWidth="1"/>
    <col min="9735" max="9737" width="15.5703125" style="110" customWidth="1"/>
    <col min="9738" max="9738" width="25.28515625" style="110" customWidth="1"/>
    <col min="9739" max="9739" width="21.5703125" style="110" bestFit="1" customWidth="1"/>
    <col min="9740" max="9740" width="19.42578125" style="110" customWidth="1"/>
    <col min="9741" max="9741" width="16.7109375" style="110" customWidth="1"/>
    <col min="9742" max="9742" width="24.85546875" style="110" customWidth="1"/>
    <col min="9743" max="9743" width="28.5703125" style="110" customWidth="1"/>
    <col min="9744" max="9984" width="9.140625" style="110"/>
    <col min="9985" max="9985" width="19.42578125" style="110" customWidth="1"/>
    <col min="9986" max="9986" width="18.85546875" style="110" customWidth="1"/>
    <col min="9987" max="9987" width="24.28515625" style="110" customWidth="1"/>
    <col min="9988" max="9988" width="28.42578125" style="110" customWidth="1"/>
    <col min="9989" max="9990" width="19" style="110" customWidth="1"/>
    <col min="9991" max="9993" width="15.5703125" style="110" customWidth="1"/>
    <col min="9994" max="9994" width="25.28515625" style="110" customWidth="1"/>
    <col min="9995" max="9995" width="21.5703125" style="110" bestFit="1" customWidth="1"/>
    <col min="9996" max="9996" width="19.42578125" style="110" customWidth="1"/>
    <col min="9997" max="9997" width="16.7109375" style="110" customWidth="1"/>
    <col min="9998" max="9998" width="24.85546875" style="110" customWidth="1"/>
    <col min="9999" max="9999" width="28.5703125" style="110" customWidth="1"/>
    <col min="10000" max="10240" width="9.140625" style="110"/>
    <col min="10241" max="10241" width="19.42578125" style="110" customWidth="1"/>
    <col min="10242" max="10242" width="18.85546875" style="110" customWidth="1"/>
    <col min="10243" max="10243" width="24.28515625" style="110" customWidth="1"/>
    <col min="10244" max="10244" width="28.42578125" style="110" customWidth="1"/>
    <col min="10245" max="10246" width="19" style="110" customWidth="1"/>
    <col min="10247" max="10249" width="15.5703125" style="110" customWidth="1"/>
    <col min="10250" max="10250" width="25.28515625" style="110" customWidth="1"/>
    <col min="10251" max="10251" width="21.5703125" style="110" bestFit="1" customWidth="1"/>
    <col min="10252" max="10252" width="19.42578125" style="110" customWidth="1"/>
    <col min="10253" max="10253" width="16.7109375" style="110" customWidth="1"/>
    <col min="10254" max="10254" width="24.85546875" style="110" customWidth="1"/>
    <col min="10255" max="10255" width="28.5703125" style="110" customWidth="1"/>
    <col min="10256" max="10496" width="9.140625" style="110"/>
    <col min="10497" max="10497" width="19.42578125" style="110" customWidth="1"/>
    <col min="10498" max="10498" width="18.85546875" style="110" customWidth="1"/>
    <col min="10499" max="10499" width="24.28515625" style="110" customWidth="1"/>
    <col min="10500" max="10500" width="28.42578125" style="110" customWidth="1"/>
    <col min="10501" max="10502" width="19" style="110" customWidth="1"/>
    <col min="10503" max="10505" width="15.5703125" style="110" customWidth="1"/>
    <col min="10506" max="10506" width="25.28515625" style="110" customWidth="1"/>
    <col min="10507" max="10507" width="21.5703125" style="110" bestFit="1" customWidth="1"/>
    <col min="10508" max="10508" width="19.42578125" style="110" customWidth="1"/>
    <col min="10509" max="10509" width="16.7109375" style="110" customWidth="1"/>
    <col min="10510" max="10510" width="24.85546875" style="110" customWidth="1"/>
    <col min="10511" max="10511" width="28.5703125" style="110" customWidth="1"/>
    <col min="10512" max="10752" width="9.140625" style="110"/>
    <col min="10753" max="10753" width="19.42578125" style="110" customWidth="1"/>
    <col min="10754" max="10754" width="18.85546875" style="110" customWidth="1"/>
    <col min="10755" max="10755" width="24.28515625" style="110" customWidth="1"/>
    <col min="10756" max="10756" width="28.42578125" style="110" customWidth="1"/>
    <col min="10757" max="10758" width="19" style="110" customWidth="1"/>
    <col min="10759" max="10761" width="15.5703125" style="110" customWidth="1"/>
    <col min="10762" max="10762" width="25.28515625" style="110" customWidth="1"/>
    <col min="10763" max="10763" width="21.5703125" style="110" bestFit="1" customWidth="1"/>
    <col min="10764" max="10764" width="19.42578125" style="110" customWidth="1"/>
    <col min="10765" max="10765" width="16.7109375" style="110" customWidth="1"/>
    <col min="10766" max="10766" width="24.85546875" style="110" customWidth="1"/>
    <col min="10767" max="10767" width="28.5703125" style="110" customWidth="1"/>
    <col min="10768" max="11008" width="9.140625" style="110"/>
    <col min="11009" max="11009" width="19.42578125" style="110" customWidth="1"/>
    <col min="11010" max="11010" width="18.85546875" style="110" customWidth="1"/>
    <col min="11011" max="11011" width="24.28515625" style="110" customWidth="1"/>
    <col min="11012" max="11012" width="28.42578125" style="110" customWidth="1"/>
    <col min="11013" max="11014" width="19" style="110" customWidth="1"/>
    <col min="11015" max="11017" width="15.5703125" style="110" customWidth="1"/>
    <col min="11018" max="11018" width="25.28515625" style="110" customWidth="1"/>
    <col min="11019" max="11019" width="21.5703125" style="110" bestFit="1" customWidth="1"/>
    <col min="11020" max="11020" width="19.42578125" style="110" customWidth="1"/>
    <col min="11021" max="11021" width="16.7109375" style="110" customWidth="1"/>
    <col min="11022" max="11022" width="24.85546875" style="110" customWidth="1"/>
    <col min="11023" max="11023" width="28.5703125" style="110" customWidth="1"/>
    <col min="11024" max="11264" width="9.140625" style="110"/>
    <col min="11265" max="11265" width="19.42578125" style="110" customWidth="1"/>
    <col min="11266" max="11266" width="18.85546875" style="110" customWidth="1"/>
    <col min="11267" max="11267" width="24.28515625" style="110" customWidth="1"/>
    <col min="11268" max="11268" width="28.42578125" style="110" customWidth="1"/>
    <col min="11269" max="11270" width="19" style="110" customWidth="1"/>
    <col min="11271" max="11273" width="15.5703125" style="110" customWidth="1"/>
    <col min="11274" max="11274" width="25.28515625" style="110" customWidth="1"/>
    <col min="11275" max="11275" width="21.5703125" style="110" bestFit="1" customWidth="1"/>
    <col min="11276" max="11276" width="19.42578125" style="110" customWidth="1"/>
    <col min="11277" max="11277" width="16.7109375" style="110" customWidth="1"/>
    <col min="11278" max="11278" width="24.85546875" style="110" customWidth="1"/>
    <col min="11279" max="11279" width="28.5703125" style="110" customWidth="1"/>
    <col min="11280" max="11520" width="9.140625" style="110"/>
    <col min="11521" max="11521" width="19.42578125" style="110" customWidth="1"/>
    <col min="11522" max="11522" width="18.85546875" style="110" customWidth="1"/>
    <col min="11523" max="11523" width="24.28515625" style="110" customWidth="1"/>
    <col min="11524" max="11524" width="28.42578125" style="110" customWidth="1"/>
    <col min="11525" max="11526" width="19" style="110" customWidth="1"/>
    <col min="11527" max="11529" width="15.5703125" style="110" customWidth="1"/>
    <col min="11530" max="11530" width="25.28515625" style="110" customWidth="1"/>
    <col min="11531" max="11531" width="21.5703125" style="110" bestFit="1" customWidth="1"/>
    <col min="11532" max="11532" width="19.42578125" style="110" customWidth="1"/>
    <col min="11533" max="11533" width="16.7109375" style="110" customWidth="1"/>
    <col min="11534" max="11534" width="24.85546875" style="110" customWidth="1"/>
    <col min="11535" max="11535" width="28.5703125" style="110" customWidth="1"/>
    <col min="11536" max="11776" width="9.140625" style="110"/>
    <col min="11777" max="11777" width="19.42578125" style="110" customWidth="1"/>
    <col min="11778" max="11778" width="18.85546875" style="110" customWidth="1"/>
    <col min="11779" max="11779" width="24.28515625" style="110" customWidth="1"/>
    <col min="11780" max="11780" width="28.42578125" style="110" customWidth="1"/>
    <col min="11781" max="11782" width="19" style="110" customWidth="1"/>
    <col min="11783" max="11785" width="15.5703125" style="110" customWidth="1"/>
    <col min="11786" max="11786" width="25.28515625" style="110" customWidth="1"/>
    <col min="11787" max="11787" width="21.5703125" style="110" bestFit="1" customWidth="1"/>
    <col min="11788" max="11788" width="19.42578125" style="110" customWidth="1"/>
    <col min="11789" max="11789" width="16.7109375" style="110" customWidth="1"/>
    <col min="11790" max="11790" width="24.85546875" style="110" customWidth="1"/>
    <col min="11791" max="11791" width="28.5703125" style="110" customWidth="1"/>
    <col min="11792" max="12032" width="9.140625" style="110"/>
    <col min="12033" max="12033" width="19.42578125" style="110" customWidth="1"/>
    <col min="12034" max="12034" width="18.85546875" style="110" customWidth="1"/>
    <col min="12035" max="12035" width="24.28515625" style="110" customWidth="1"/>
    <col min="12036" max="12036" width="28.42578125" style="110" customWidth="1"/>
    <col min="12037" max="12038" width="19" style="110" customWidth="1"/>
    <col min="12039" max="12041" width="15.5703125" style="110" customWidth="1"/>
    <col min="12042" max="12042" width="25.28515625" style="110" customWidth="1"/>
    <col min="12043" max="12043" width="21.5703125" style="110" bestFit="1" customWidth="1"/>
    <col min="12044" max="12044" width="19.42578125" style="110" customWidth="1"/>
    <col min="12045" max="12045" width="16.7109375" style="110" customWidth="1"/>
    <col min="12046" max="12046" width="24.85546875" style="110" customWidth="1"/>
    <col min="12047" max="12047" width="28.5703125" style="110" customWidth="1"/>
    <col min="12048" max="12288" width="9.140625" style="110"/>
    <col min="12289" max="12289" width="19.42578125" style="110" customWidth="1"/>
    <col min="12290" max="12290" width="18.85546875" style="110" customWidth="1"/>
    <col min="12291" max="12291" width="24.28515625" style="110" customWidth="1"/>
    <col min="12292" max="12292" width="28.42578125" style="110" customWidth="1"/>
    <col min="12293" max="12294" width="19" style="110" customWidth="1"/>
    <col min="12295" max="12297" width="15.5703125" style="110" customWidth="1"/>
    <col min="12298" max="12298" width="25.28515625" style="110" customWidth="1"/>
    <col min="12299" max="12299" width="21.5703125" style="110" bestFit="1" customWidth="1"/>
    <col min="12300" max="12300" width="19.42578125" style="110" customWidth="1"/>
    <col min="12301" max="12301" width="16.7109375" style="110" customWidth="1"/>
    <col min="12302" max="12302" width="24.85546875" style="110" customWidth="1"/>
    <col min="12303" max="12303" width="28.5703125" style="110" customWidth="1"/>
    <col min="12304" max="12544" width="9.140625" style="110"/>
    <col min="12545" max="12545" width="19.42578125" style="110" customWidth="1"/>
    <col min="12546" max="12546" width="18.85546875" style="110" customWidth="1"/>
    <col min="12547" max="12547" width="24.28515625" style="110" customWidth="1"/>
    <col min="12548" max="12548" width="28.42578125" style="110" customWidth="1"/>
    <col min="12549" max="12550" width="19" style="110" customWidth="1"/>
    <col min="12551" max="12553" width="15.5703125" style="110" customWidth="1"/>
    <col min="12554" max="12554" width="25.28515625" style="110" customWidth="1"/>
    <col min="12555" max="12555" width="21.5703125" style="110" bestFit="1" customWidth="1"/>
    <col min="12556" max="12556" width="19.42578125" style="110" customWidth="1"/>
    <col min="12557" max="12557" width="16.7109375" style="110" customWidth="1"/>
    <col min="12558" max="12558" width="24.85546875" style="110" customWidth="1"/>
    <col min="12559" max="12559" width="28.5703125" style="110" customWidth="1"/>
    <col min="12560" max="12800" width="9.140625" style="110"/>
    <col min="12801" max="12801" width="19.42578125" style="110" customWidth="1"/>
    <col min="12802" max="12802" width="18.85546875" style="110" customWidth="1"/>
    <col min="12803" max="12803" width="24.28515625" style="110" customWidth="1"/>
    <col min="12804" max="12804" width="28.42578125" style="110" customWidth="1"/>
    <col min="12805" max="12806" width="19" style="110" customWidth="1"/>
    <col min="12807" max="12809" width="15.5703125" style="110" customWidth="1"/>
    <col min="12810" max="12810" width="25.28515625" style="110" customWidth="1"/>
    <col min="12811" max="12811" width="21.5703125" style="110" bestFit="1" customWidth="1"/>
    <col min="12812" max="12812" width="19.42578125" style="110" customWidth="1"/>
    <col min="12813" max="12813" width="16.7109375" style="110" customWidth="1"/>
    <col min="12814" max="12814" width="24.85546875" style="110" customWidth="1"/>
    <col min="12815" max="12815" width="28.5703125" style="110" customWidth="1"/>
    <col min="12816" max="13056" width="9.140625" style="110"/>
    <col min="13057" max="13057" width="19.42578125" style="110" customWidth="1"/>
    <col min="13058" max="13058" width="18.85546875" style="110" customWidth="1"/>
    <col min="13059" max="13059" width="24.28515625" style="110" customWidth="1"/>
    <col min="13060" max="13060" width="28.42578125" style="110" customWidth="1"/>
    <col min="13061" max="13062" width="19" style="110" customWidth="1"/>
    <col min="13063" max="13065" width="15.5703125" style="110" customWidth="1"/>
    <col min="13066" max="13066" width="25.28515625" style="110" customWidth="1"/>
    <col min="13067" max="13067" width="21.5703125" style="110" bestFit="1" customWidth="1"/>
    <col min="13068" max="13068" width="19.42578125" style="110" customWidth="1"/>
    <col min="13069" max="13069" width="16.7109375" style="110" customWidth="1"/>
    <col min="13070" max="13070" width="24.85546875" style="110" customWidth="1"/>
    <col min="13071" max="13071" width="28.5703125" style="110" customWidth="1"/>
    <col min="13072" max="13312" width="9.140625" style="110"/>
    <col min="13313" max="13313" width="19.42578125" style="110" customWidth="1"/>
    <col min="13314" max="13314" width="18.85546875" style="110" customWidth="1"/>
    <col min="13315" max="13315" width="24.28515625" style="110" customWidth="1"/>
    <col min="13316" max="13316" width="28.42578125" style="110" customWidth="1"/>
    <col min="13317" max="13318" width="19" style="110" customWidth="1"/>
    <col min="13319" max="13321" width="15.5703125" style="110" customWidth="1"/>
    <col min="13322" max="13322" width="25.28515625" style="110" customWidth="1"/>
    <col min="13323" max="13323" width="21.5703125" style="110" bestFit="1" customWidth="1"/>
    <col min="13324" max="13324" width="19.42578125" style="110" customWidth="1"/>
    <col min="13325" max="13325" width="16.7109375" style="110" customWidth="1"/>
    <col min="13326" max="13326" width="24.85546875" style="110" customWidth="1"/>
    <col min="13327" max="13327" width="28.5703125" style="110" customWidth="1"/>
    <col min="13328" max="13568" width="9.140625" style="110"/>
    <col min="13569" max="13569" width="19.42578125" style="110" customWidth="1"/>
    <col min="13570" max="13570" width="18.85546875" style="110" customWidth="1"/>
    <col min="13571" max="13571" width="24.28515625" style="110" customWidth="1"/>
    <col min="13572" max="13572" width="28.42578125" style="110" customWidth="1"/>
    <col min="13573" max="13574" width="19" style="110" customWidth="1"/>
    <col min="13575" max="13577" width="15.5703125" style="110" customWidth="1"/>
    <col min="13578" max="13578" width="25.28515625" style="110" customWidth="1"/>
    <col min="13579" max="13579" width="21.5703125" style="110" bestFit="1" customWidth="1"/>
    <col min="13580" max="13580" width="19.42578125" style="110" customWidth="1"/>
    <col min="13581" max="13581" width="16.7109375" style="110" customWidth="1"/>
    <col min="13582" max="13582" width="24.85546875" style="110" customWidth="1"/>
    <col min="13583" max="13583" width="28.5703125" style="110" customWidth="1"/>
    <col min="13584" max="13824" width="9.140625" style="110"/>
    <col min="13825" max="13825" width="19.42578125" style="110" customWidth="1"/>
    <col min="13826" max="13826" width="18.85546875" style="110" customWidth="1"/>
    <col min="13827" max="13827" width="24.28515625" style="110" customWidth="1"/>
    <col min="13828" max="13828" width="28.42578125" style="110" customWidth="1"/>
    <col min="13829" max="13830" width="19" style="110" customWidth="1"/>
    <col min="13831" max="13833" width="15.5703125" style="110" customWidth="1"/>
    <col min="13834" max="13834" width="25.28515625" style="110" customWidth="1"/>
    <col min="13835" max="13835" width="21.5703125" style="110" bestFit="1" customWidth="1"/>
    <col min="13836" max="13836" width="19.42578125" style="110" customWidth="1"/>
    <col min="13837" max="13837" width="16.7109375" style="110" customWidth="1"/>
    <col min="13838" max="13838" width="24.85546875" style="110" customWidth="1"/>
    <col min="13839" max="13839" width="28.5703125" style="110" customWidth="1"/>
    <col min="13840" max="14080" width="9.140625" style="110"/>
    <col min="14081" max="14081" width="19.42578125" style="110" customWidth="1"/>
    <col min="14082" max="14082" width="18.85546875" style="110" customWidth="1"/>
    <col min="14083" max="14083" width="24.28515625" style="110" customWidth="1"/>
    <col min="14084" max="14084" width="28.42578125" style="110" customWidth="1"/>
    <col min="14085" max="14086" width="19" style="110" customWidth="1"/>
    <col min="14087" max="14089" width="15.5703125" style="110" customWidth="1"/>
    <col min="14090" max="14090" width="25.28515625" style="110" customWidth="1"/>
    <col min="14091" max="14091" width="21.5703125" style="110" bestFit="1" customWidth="1"/>
    <col min="14092" max="14092" width="19.42578125" style="110" customWidth="1"/>
    <col min="14093" max="14093" width="16.7109375" style="110" customWidth="1"/>
    <col min="14094" max="14094" width="24.85546875" style="110" customWidth="1"/>
    <col min="14095" max="14095" width="28.5703125" style="110" customWidth="1"/>
    <col min="14096" max="14336" width="9.140625" style="110"/>
    <col min="14337" max="14337" width="19.42578125" style="110" customWidth="1"/>
    <col min="14338" max="14338" width="18.85546875" style="110" customWidth="1"/>
    <col min="14339" max="14339" width="24.28515625" style="110" customWidth="1"/>
    <col min="14340" max="14340" width="28.42578125" style="110" customWidth="1"/>
    <col min="14341" max="14342" width="19" style="110" customWidth="1"/>
    <col min="14343" max="14345" width="15.5703125" style="110" customWidth="1"/>
    <col min="14346" max="14346" width="25.28515625" style="110" customWidth="1"/>
    <col min="14347" max="14347" width="21.5703125" style="110" bestFit="1" customWidth="1"/>
    <col min="14348" max="14348" width="19.42578125" style="110" customWidth="1"/>
    <col min="14349" max="14349" width="16.7109375" style="110" customWidth="1"/>
    <col min="14350" max="14350" width="24.85546875" style="110" customWidth="1"/>
    <col min="14351" max="14351" width="28.5703125" style="110" customWidth="1"/>
    <col min="14352" max="14592" width="9.140625" style="110"/>
    <col min="14593" max="14593" width="19.42578125" style="110" customWidth="1"/>
    <col min="14594" max="14594" width="18.85546875" style="110" customWidth="1"/>
    <col min="14595" max="14595" width="24.28515625" style="110" customWidth="1"/>
    <col min="14596" max="14596" width="28.42578125" style="110" customWidth="1"/>
    <col min="14597" max="14598" width="19" style="110" customWidth="1"/>
    <col min="14599" max="14601" width="15.5703125" style="110" customWidth="1"/>
    <col min="14602" max="14602" width="25.28515625" style="110" customWidth="1"/>
    <col min="14603" max="14603" width="21.5703125" style="110" bestFit="1" customWidth="1"/>
    <col min="14604" max="14604" width="19.42578125" style="110" customWidth="1"/>
    <col min="14605" max="14605" width="16.7109375" style="110" customWidth="1"/>
    <col min="14606" max="14606" width="24.85546875" style="110" customWidth="1"/>
    <col min="14607" max="14607" width="28.5703125" style="110" customWidth="1"/>
    <col min="14608" max="14848" width="9.140625" style="110"/>
    <col min="14849" max="14849" width="19.42578125" style="110" customWidth="1"/>
    <col min="14850" max="14850" width="18.85546875" style="110" customWidth="1"/>
    <col min="14851" max="14851" width="24.28515625" style="110" customWidth="1"/>
    <col min="14852" max="14852" width="28.42578125" style="110" customWidth="1"/>
    <col min="14853" max="14854" width="19" style="110" customWidth="1"/>
    <col min="14855" max="14857" width="15.5703125" style="110" customWidth="1"/>
    <col min="14858" max="14858" width="25.28515625" style="110" customWidth="1"/>
    <col min="14859" max="14859" width="21.5703125" style="110" bestFit="1" customWidth="1"/>
    <col min="14860" max="14860" width="19.42578125" style="110" customWidth="1"/>
    <col min="14861" max="14861" width="16.7109375" style="110" customWidth="1"/>
    <col min="14862" max="14862" width="24.85546875" style="110" customWidth="1"/>
    <col min="14863" max="14863" width="28.5703125" style="110" customWidth="1"/>
    <col min="14864" max="15104" width="9.140625" style="110"/>
    <col min="15105" max="15105" width="19.42578125" style="110" customWidth="1"/>
    <col min="15106" max="15106" width="18.85546875" style="110" customWidth="1"/>
    <col min="15107" max="15107" width="24.28515625" style="110" customWidth="1"/>
    <col min="15108" max="15108" width="28.42578125" style="110" customWidth="1"/>
    <col min="15109" max="15110" width="19" style="110" customWidth="1"/>
    <col min="15111" max="15113" width="15.5703125" style="110" customWidth="1"/>
    <col min="15114" max="15114" width="25.28515625" style="110" customWidth="1"/>
    <col min="15115" max="15115" width="21.5703125" style="110" bestFit="1" customWidth="1"/>
    <col min="15116" max="15116" width="19.42578125" style="110" customWidth="1"/>
    <col min="15117" max="15117" width="16.7109375" style="110" customWidth="1"/>
    <col min="15118" max="15118" width="24.85546875" style="110" customWidth="1"/>
    <col min="15119" max="15119" width="28.5703125" style="110" customWidth="1"/>
    <col min="15120" max="15360" width="9.140625" style="110"/>
    <col min="15361" max="15361" width="19.42578125" style="110" customWidth="1"/>
    <col min="15362" max="15362" width="18.85546875" style="110" customWidth="1"/>
    <col min="15363" max="15363" width="24.28515625" style="110" customWidth="1"/>
    <col min="15364" max="15364" width="28.42578125" style="110" customWidth="1"/>
    <col min="15365" max="15366" width="19" style="110" customWidth="1"/>
    <col min="15367" max="15369" width="15.5703125" style="110" customWidth="1"/>
    <col min="15370" max="15370" width="25.28515625" style="110" customWidth="1"/>
    <col min="15371" max="15371" width="21.5703125" style="110" bestFit="1" customWidth="1"/>
    <col min="15372" max="15372" width="19.42578125" style="110" customWidth="1"/>
    <col min="15373" max="15373" width="16.7109375" style="110" customWidth="1"/>
    <col min="15374" max="15374" width="24.85546875" style="110" customWidth="1"/>
    <col min="15375" max="15375" width="28.5703125" style="110" customWidth="1"/>
    <col min="15376" max="15616" width="9.140625" style="110"/>
    <col min="15617" max="15617" width="19.42578125" style="110" customWidth="1"/>
    <col min="15618" max="15618" width="18.85546875" style="110" customWidth="1"/>
    <col min="15619" max="15619" width="24.28515625" style="110" customWidth="1"/>
    <col min="15620" max="15620" width="28.42578125" style="110" customWidth="1"/>
    <col min="15621" max="15622" width="19" style="110" customWidth="1"/>
    <col min="15623" max="15625" width="15.5703125" style="110" customWidth="1"/>
    <col min="15626" max="15626" width="25.28515625" style="110" customWidth="1"/>
    <col min="15627" max="15627" width="21.5703125" style="110" bestFit="1" customWidth="1"/>
    <col min="15628" max="15628" width="19.42578125" style="110" customWidth="1"/>
    <col min="15629" max="15629" width="16.7109375" style="110" customWidth="1"/>
    <col min="15630" max="15630" width="24.85546875" style="110" customWidth="1"/>
    <col min="15631" max="15631" width="28.5703125" style="110" customWidth="1"/>
    <col min="15632" max="15872" width="9.140625" style="110"/>
    <col min="15873" max="15873" width="19.42578125" style="110" customWidth="1"/>
    <col min="15874" max="15874" width="18.85546875" style="110" customWidth="1"/>
    <col min="15875" max="15875" width="24.28515625" style="110" customWidth="1"/>
    <col min="15876" max="15876" width="28.42578125" style="110" customWidth="1"/>
    <col min="15877" max="15878" width="19" style="110" customWidth="1"/>
    <col min="15879" max="15881" width="15.5703125" style="110" customWidth="1"/>
    <col min="15882" max="15882" width="25.28515625" style="110" customWidth="1"/>
    <col min="15883" max="15883" width="21.5703125" style="110" bestFit="1" customWidth="1"/>
    <col min="15884" max="15884" width="19.42578125" style="110" customWidth="1"/>
    <col min="15885" max="15885" width="16.7109375" style="110" customWidth="1"/>
    <col min="15886" max="15886" width="24.85546875" style="110" customWidth="1"/>
    <col min="15887" max="15887" width="28.5703125" style="110" customWidth="1"/>
    <col min="15888" max="16128" width="9.140625" style="110"/>
    <col min="16129" max="16129" width="19.42578125" style="110" customWidth="1"/>
    <col min="16130" max="16130" width="18.85546875" style="110" customWidth="1"/>
    <col min="16131" max="16131" width="24.28515625" style="110" customWidth="1"/>
    <col min="16132" max="16132" width="28.42578125" style="110" customWidth="1"/>
    <col min="16133" max="16134" width="19" style="110" customWidth="1"/>
    <col min="16135" max="16137" width="15.5703125" style="110" customWidth="1"/>
    <col min="16138" max="16138" width="25.28515625" style="110" customWidth="1"/>
    <col min="16139" max="16139" width="21.5703125" style="110" bestFit="1" customWidth="1"/>
    <col min="16140" max="16140" width="19.42578125" style="110" customWidth="1"/>
    <col min="16141" max="16141" width="16.7109375" style="110" customWidth="1"/>
    <col min="16142" max="16142" width="24.85546875" style="110" customWidth="1"/>
    <col min="16143" max="16143" width="28.5703125" style="110" customWidth="1"/>
    <col min="16144" max="16384" width="9.140625" style="110"/>
  </cols>
  <sheetData>
    <row r="1" spans="1:15" ht="38.25" x14ac:dyDescent="0.2">
      <c r="A1" s="105" t="s">
        <v>1437</v>
      </c>
      <c r="B1" s="106" t="s">
        <v>1438</v>
      </c>
      <c r="C1" s="106" t="s">
        <v>1439</v>
      </c>
      <c r="D1" s="107" t="s">
        <v>1440</v>
      </c>
      <c r="E1" s="108" t="s">
        <v>1441</v>
      </c>
      <c r="F1" s="108" t="s">
        <v>1442</v>
      </c>
      <c r="G1" s="108" t="s">
        <v>806</v>
      </c>
      <c r="H1" s="108" t="s">
        <v>1443</v>
      </c>
      <c r="I1" s="108" t="s">
        <v>1444</v>
      </c>
      <c r="J1" s="107" t="s">
        <v>1445</v>
      </c>
      <c r="K1" s="107" t="s">
        <v>1446</v>
      </c>
      <c r="L1" s="109" t="s">
        <v>1447</v>
      </c>
      <c r="M1" s="107" t="s">
        <v>1448</v>
      </c>
      <c r="N1" s="108" t="s">
        <v>1449</v>
      </c>
      <c r="O1" s="107" t="s">
        <v>1361</v>
      </c>
    </row>
    <row r="2" spans="1:15" ht="12.75" customHeight="1" x14ac:dyDescent="0.2">
      <c r="A2" s="767" t="s">
        <v>1450</v>
      </c>
      <c r="B2" s="770" t="s">
        <v>1451</v>
      </c>
      <c r="C2" s="111" t="s">
        <v>1452</v>
      </c>
      <c r="D2" s="112"/>
      <c r="E2" s="112" t="s">
        <v>1453</v>
      </c>
      <c r="F2" s="112" t="s">
        <v>1454</v>
      </c>
      <c r="G2" s="112" t="s">
        <v>1455</v>
      </c>
      <c r="H2" s="112"/>
      <c r="I2" s="112"/>
      <c r="J2" s="112"/>
      <c r="K2" s="113" t="s">
        <v>1456</v>
      </c>
      <c r="L2" s="112"/>
      <c r="M2" s="112" t="s">
        <v>788</v>
      </c>
      <c r="N2" s="112"/>
      <c r="O2" s="116"/>
    </row>
    <row r="3" spans="1:15" ht="12.75" customHeight="1" x14ac:dyDescent="0.2">
      <c r="A3" s="768"/>
      <c r="B3" s="771"/>
      <c r="C3" s="114" t="s">
        <v>1457</v>
      </c>
      <c r="D3" s="115"/>
      <c r="E3" s="115" t="s">
        <v>1453</v>
      </c>
      <c r="F3" s="112" t="s">
        <v>1458</v>
      </c>
      <c r="G3" s="112" t="s">
        <v>1455</v>
      </c>
      <c r="H3" s="112"/>
      <c r="I3" s="112"/>
      <c r="J3" s="112"/>
      <c r="K3" s="113" t="s">
        <v>1459</v>
      </c>
      <c r="L3" s="112"/>
      <c r="M3" s="112" t="s">
        <v>788</v>
      </c>
      <c r="N3" s="112"/>
      <c r="O3" s="116"/>
    </row>
    <row r="4" spans="1:15" x14ac:dyDescent="0.2">
      <c r="A4" s="768"/>
      <c r="B4" s="771"/>
      <c r="C4" s="111" t="s">
        <v>1460</v>
      </c>
      <c r="D4" s="112"/>
      <c r="E4" s="112" t="s">
        <v>1453</v>
      </c>
      <c r="F4" s="112" t="s">
        <v>1461</v>
      </c>
      <c r="G4" s="112" t="s">
        <v>1455</v>
      </c>
      <c r="H4" s="112"/>
      <c r="I4" s="112" t="s">
        <v>1462</v>
      </c>
      <c r="J4" s="112"/>
      <c r="K4" s="113" t="s">
        <v>1463</v>
      </c>
      <c r="L4" s="112"/>
      <c r="M4" s="112" t="s">
        <v>788</v>
      </c>
      <c r="N4" s="112"/>
      <c r="O4" s="116"/>
    </row>
    <row r="5" spans="1:15" ht="38.25" x14ac:dyDescent="0.2">
      <c r="A5" s="768"/>
      <c r="B5" s="771"/>
      <c r="C5" s="111" t="s">
        <v>1464</v>
      </c>
      <c r="D5" s="112"/>
      <c r="E5" s="112"/>
      <c r="F5" s="112" t="s">
        <v>1465</v>
      </c>
      <c r="G5" s="112" t="s">
        <v>1455</v>
      </c>
      <c r="H5" s="112"/>
      <c r="I5" s="112"/>
      <c r="J5" s="116" t="s">
        <v>1466</v>
      </c>
      <c r="K5" s="113" t="s">
        <v>1463</v>
      </c>
      <c r="L5" s="112"/>
      <c r="M5" s="112" t="s">
        <v>788</v>
      </c>
      <c r="N5" s="112"/>
      <c r="O5" s="116"/>
    </row>
    <row r="6" spans="1:15" ht="178.5" x14ac:dyDescent="0.2">
      <c r="A6" s="768"/>
      <c r="B6" s="771"/>
      <c r="C6" s="111" t="s">
        <v>1467</v>
      </c>
      <c r="D6" s="112"/>
      <c r="E6" s="112"/>
      <c r="F6" s="112" t="s">
        <v>1468</v>
      </c>
      <c r="G6" s="112" t="s">
        <v>1455</v>
      </c>
      <c r="H6" s="112"/>
      <c r="I6" s="112" t="s">
        <v>1469</v>
      </c>
      <c r="J6" s="116" t="s">
        <v>1470</v>
      </c>
      <c r="K6" s="113" t="s">
        <v>1463</v>
      </c>
      <c r="L6" s="112"/>
      <c r="M6" s="112" t="s">
        <v>788</v>
      </c>
      <c r="N6" s="112"/>
      <c r="O6" s="116"/>
    </row>
    <row r="7" spans="1:15" x14ac:dyDescent="0.2">
      <c r="A7" s="768"/>
      <c r="B7" s="771"/>
      <c r="C7" s="114" t="s">
        <v>1471</v>
      </c>
      <c r="D7" s="115"/>
      <c r="E7" s="115"/>
      <c r="F7" s="112" t="s">
        <v>1472</v>
      </c>
      <c r="G7" s="112" t="s">
        <v>1455</v>
      </c>
      <c r="H7" s="112"/>
      <c r="I7" s="112" t="s">
        <v>1473</v>
      </c>
      <c r="J7" s="116"/>
      <c r="K7" s="113" t="s">
        <v>1463</v>
      </c>
      <c r="L7" s="112"/>
      <c r="M7" s="112" t="s">
        <v>788</v>
      </c>
      <c r="N7" s="112"/>
      <c r="O7" s="116"/>
    </row>
    <row r="8" spans="1:15" x14ac:dyDescent="0.2">
      <c r="A8" s="768"/>
      <c r="B8" s="771"/>
      <c r="C8" s="114" t="s">
        <v>1474</v>
      </c>
      <c r="D8" s="115"/>
      <c r="E8" s="115"/>
      <c r="F8" s="112" t="s">
        <v>1475</v>
      </c>
      <c r="G8" s="112" t="s">
        <v>1455</v>
      </c>
      <c r="H8" s="112"/>
      <c r="I8" s="112" t="s">
        <v>1476</v>
      </c>
      <c r="J8" s="116"/>
      <c r="K8" s="113" t="s">
        <v>1477</v>
      </c>
      <c r="L8" s="112"/>
      <c r="M8" s="112" t="s">
        <v>788</v>
      </c>
      <c r="N8" s="112"/>
      <c r="O8" s="116"/>
    </row>
    <row r="9" spans="1:15" ht="51" x14ac:dyDescent="0.2">
      <c r="A9" s="768"/>
      <c r="B9" s="771"/>
      <c r="C9" s="117" t="s">
        <v>1478</v>
      </c>
      <c r="D9" s="112"/>
      <c r="E9" s="112"/>
      <c r="F9" s="112" t="s">
        <v>9283</v>
      </c>
      <c r="G9" s="112" t="s">
        <v>791</v>
      </c>
      <c r="H9" s="112"/>
      <c r="I9" s="112"/>
      <c r="J9" s="112" t="s">
        <v>1480</v>
      </c>
      <c r="K9" s="113"/>
      <c r="L9" s="112"/>
      <c r="M9" s="112" t="s">
        <v>788</v>
      </c>
      <c r="N9" s="112"/>
      <c r="O9" s="116" t="s">
        <v>9295</v>
      </c>
    </row>
    <row r="10" spans="1:15" ht="89.25" x14ac:dyDescent="0.2">
      <c r="A10" s="768"/>
      <c r="B10" s="771"/>
      <c r="C10" s="117" t="s">
        <v>1481</v>
      </c>
      <c r="D10" s="112"/>
      <c r="E10" s="112"/>
      <c r="F10" s="116" t="s">
        <v>9298</v>
      </c>
      <c r="G10" s="112" t="s">
        <v>791</v>
      </c>
      <c r="H10" s="112"/>
      <c r="I10" s="112"/>
      <c r="J10" s="112"/>
      <c r="K10" s="113"/>
      <c r="L10" s="112"/>
      <c r="M10" s="112" t="s">
        <v>788</v>
      </c>
      <c r="N10" s="112"/>
      <c r="O10" s="116" t="s">
        <v>9296</v>
      </c>
    </row>
    <row r="11" spans="1:15" ht="25.5" x14ac:dyDescent="0.2">
      <c r="A11" s="768"/>
      <c r="B11" s="771"/>
      <c r="C11" s="117" t="s">
        <v>1482</v>
      </c>
      <c r="D11" s="112"/>
      <c r="E11" s="112"/>
      <c r="F11" s="112" t="s">
        <v>9217</v>
      </c>
      <c r="G11" s="112" t="s">
        <v>791</v>
      </c>
      <c r="H11" s="112"/>
      <c r="I11" s="112"/>
      <c r="J11" s="112"/>
      <c r="K11" s="113"/>
      <c r="L11" s="112"/>
      <c r="M11" s="112" t="s">
        <v>788</v>
      </c>
      <c r="N11" s="112"/>
      <c r="O11" s="116" t="s">
        <v>9296</v>
      </c>
    </row>
    <row r="12" spans="1:15" ht="38.25" x14ac:dyDescent="0.2">
      <c r="A12" s="768"/>
      <c r="B12" s="771"/>
      <c r="C12" s="117" t="s">
        <v>1483</v>
      </c>
      <c r="D12" s="112"/>
      <c r="E12" s="112"/>
      <c r="F12" s="112" t="s">
        <v>1479</v>
      </c>
      <c r="G12" s="112" t="s">
        <v>791</v>
      </c>
      <c r="H12" s="112"/>
      <c r="I12" s="112"/>
      <c r="J12" s="112"/>
      <c r="K12" s="113"/>
      <c r="L12" s="112"/>
      <c r="M12" s="112" t="s">
        <v>788</v>
      </c>
      <c r="N12" s="112"/>
      <c r="O12" s="116" t="s">
        <v>10593</v>
      </c>
    </row>
    <row r="13" spans="1:15" ht="63.75" x14ac:dyDescent="0.2">
      <c r="A13" s="768"/>
      <c r="B13" s="771"/>
      <c r="C13" s="117" t="s">
        <v>1484</v>
      </c>
      <c r="D13" s="112"/>
      <c r="E13" s="112"/>
      <c r="F13" s="112" t="s">
        <v>9299</v>
      </c>
      <c r="G13" s="112" t="s">
        <v>791</v>
      </c>
      <c r="H13" s="112"/>
      <c r="I13" s="112"/>
      <c r="J13" s="112"/>
      <c r="K13" s="113"/>
      <c r="L13" s="112"/>
      <c r="M13" s="112" t="s">
        <v>788</v>
      </c>
      <c r="N13" s="112"/>
      <c r="O13" s="116" t="s">
        <v>10592</v>
      </c>
    </row>
    <row r="14" spans="1:15" x14ac:dyDescent="0.2">
      <c r="A14" s="768"/>
      <c r="B14" s="771"/>
      <c r="C14" s="468" t="s">
        <v>1485</v>
      </c>
      <c r="D14" s="112" t="s">
        <v>1486</v>
      </c>
      <c r="E14" s="112" t="s">
        <v>1453</v>
      </c>
      <c r="F14" s="112" t="s">
        <v>1487</v>
      </c>
      <c r="G14" s="112" t="s">
        <v>1592</v>
      </c>
      <c r="H14" s="112"/>
      <c r="I14" s="112"/>
      <c r="J14" s="112"/>
      <c r="K14" s="113" t="s">
        <v>1463</v>
      </c>
      <c r="L14" s="112"/>
      <c r="M14" s="112"/>
      <c r="N14" s="112"/>
      <c r="O14" s="116"/>
    </row>
    <row r="15" spans="1:15" ht="76.5" x14ac:dyDescent="0.2">
      <c r="A15" s="768"/>
      <c r="B15" s="771"/>
      <c r="C15" s="111" t="s">
        <v>1489</v>
      </c>
      <c r="D15" s="116" t="s">
        <v>1490</v>
      </c>
      <c r="E15" s="112"/>
      <c r="F15" s="112" t="s">
        <v>1491</v>
      </c>
      <c r="G15" s="112" t="s">
        <v>1455</v>
      </c>
      <c r="H15" s="112"/>
      <c r="I15" s="112" t="s">
        <v>1492</v>
      </c>
      <c r="J15" s="116" t="s">
        <v>1493</v>
      </c>
      <c r="K15" s="113" t="s">
        <v>1463</v>
      </c>
      <c r="L15" s="112"/>
      <c r="M15" s="112" t="s">
        <v>788</v>
      </c>
      <c r="N15" s="112"/>
      <c r="O15" s="116"/>
    </row>
    <row r="16" spans="1:15" x14ac:dyDescent="0.2">
      <c r="A16" s="768"/>
      <c r="B16" s="771"/>
      <c r="C16" s="102" t="s">
        <v>1494</v>
      </c>
      <c r="D16" s="112"/>
      <c r="E16" s="112"/>
      <c r="F16" s="112" t="s">
        <v>1495</v>
      </c>
      <c r="G16" s="112" t="s">
        <v>1455</v>
      </c>
      <c r="H16" s="112"/>
      <c r="I16" s="112"/>
      <c r="J16" s="112"/>
      <c r="K16" s="113" t="s">
        <v>1496</v>
      </c>
      <c r="L16" s="112"/>
      <c r="M16" s="112" t="s">
        <v>788</v>
      </c>
      <c r="N16" s="112"/>
      <c r="O16" s="116"/>
    </row>
    <row r="17" spans="1:15" x14ac:dyDescent="0.2">
      <c r="A17" s="768"/>
      <c r="B17" s="771"/>
      <c r="C17" s="102" t="s">
        <v>1497</v>
      </c>
      <c r="D17" s="112"/>
      <c r="E17" s="112"/>
      <c r="F17" s="112" t="s">
        <v>1498</v>
      </c>
      <c r="G17" s="112" t="s">
        <v>1455</v>
      </c>
      <c r="H17" s="112"/>
      <c r="I17" s="112"/>
      <c r="J17" s="112"/>
      <c r="K17" s="113" t="s">
        <v>1499</v>
      </c>
      <c r="L17" s="112"/>
      <c r="M17" s="112" t="s">
        <v>788</v>
      </c>
      <c r="N17" s="112"/>
      <c r="O17" s="116"/>
    </row>
    <row r="18" spans="1:15" x14ac:dyDescent="0.2">
      <c r="A18" s="768"/>
      <c r="B18" s="771"/>
      <c r="C18" s="114" t="s">
        <v>1500</v>
      </c>
      <c r="D18" s="115"/>
      <c r="E18" s="115"/>
      <c r="F18" s="112" t="s">
        <v>1501</v>
      </c>
      <c r="G18" s="112" t="s">
        <v>1455</v>
      </c>
      <c r="H18" s="112"/>
      <c r="I18" s="112"/>
      <c r="J18" s="112"/>
      <c r="K18" s="113" t="s">
        <v>1499</v>
      </c>
      <c r="L18" s="112"/>
      <c r="M18" s="112" t="s">
        <v>788</v>
      </c>
      <c r="N18" s="112"/>
      <c r="O18" s="116"/>
    </row>
    <row r="19" spans="1:15" x14ac:dyDescent="0.2">
      <c r="A19" s="768"/>
      <c r="B19" s="771"/>
      <c r="C19" s="102" t="s">
        <v>1502</v>
      </c>
      <c r="D19" s="112"/>
      <c r="E19" s="112"/>
      <c r="F19" s="112" t="s">
        <v>1503</v>
      </c>
      <c r="G19" s="112" t="s">
        <v>1455</v>
      </c>
      <c r="H19" s="112"/>
      <c r="I19" s="112"/>
      <c r="J19" s="112"/>
      <c r="K19" s="113" t="s">
        <v>1496</v>
      </c>
      <c r="L19" s="112"/>
      <c r="M19" s="112" t="s">
        <v>788</v>
      </c>
      <c r="N19" s="112"/>
      <c r="O19" s="116"/>
    </row>
    <row r="20" spans="1:15" ht="25.5" x14ac:dyDescent="0.2">
      <c r="A20" s="768"/>
      <c r="B20" s="771"/>
      <c r="C20" s="114" t="s">
        <v>1504</v>
      </c>
      <c r="D20" s="115"/>
      <c r="E20" s="115"/>
      <c r="F20" s="112" t="s">
        <v>1505</v>
      </c>
      <c r="G20" s="112" t="s">
        <v>1455</v>
      </c>
      <c r="H20" s="112"/>
      <c r="I20" s="112"/>
      <c r="J20" s="112"/>
      <c r="K20" s="113" t="s">
        <v>1506</v>
      </c>
      <c r="L20" s="112"/>
      <c r="M20" s="112" t="s">
        <v>788</v>
      </c>
      <c r="N20" s="112"/>
      <c r="O20" s="116"/>
    </row>
    <row r="21" spans="1:15" x14ac:dyDescent="0.2">
      <c r="A21" s="768"/>
      <c r="B21" s="771"/>
      <c r="C21" s="102" t="s">
        <v>1507</v>
      </c>
      <c r="D21" s="112"/>
      <c r="E21" s="112"/>
      <c r="F21" s="112" t="s">
        <v>1508</v>
      </c>
      <c r="G21" s="112" t="s">
        <v>1455</v>
      </c>
      <c r="H21" s="112"/>
      <c r="I21" s="112"/>
      <c r="J21" s="112"/>
      <c r="K21" s="113" t="s">
        <v>1509</v>
      </c>
      <c r="L21" s="112"/>
      <c r="M21" s="112" t="s">
        <v>788</v>
      </c>
      <c r="N21" s="112"/>
      <c r="O21" s="116"/>
    </row>
    <row r="22" spans="1:15" x14ac:dyDescent="0.2">
      <c r="A22" s="768"/>
      <c r="B22" s="771"/>
      <c r="C22" s="102" t="s">
        <v>1510</v>
      </c>
      <c r="D22" s="112"/>
      <c r="E22" s="112" t="s">
        <v>1453</v>
      </c>
      <c r="F22" s="112" t="s">
        <v>1511</v>
      </c>
      <c r="G22" s="112" t="s">
        <v>1455</v>
      </c>
      <c r="H22" s="112"/>
      <c r="I22" s="112"/>
      <c r="J22" s="112"/>
      <c r="K22" s="113" t="s">
        <v>1512</v>
      </c>
      <c r="L22" s="112"/>
      <c r="M22" s="112" t="s">
        <v>788</v>
      </c>
      <c r="N22" s="112"/>
      <c r="O22" s="116"/>
    </row>
    <row r="23" spans="1:15" x14ac:dyDescent="0.2">
      <c r="A23" s="768"/>
      <c r="B23" s="771"/>
      <c r="C23" s="114" t="s">
        <v>1513</v>
      </c>
      <c r="D23" s="115"/>
      <c r="E23" s="115" t="s">
        <v>1453</v>
      </c>
      <c r="F23" s="112" t="s">
        <v>1514</v>
      </c>
      <c r="G23" s="112" t="s">
        <v>1455</v>
      </c>
      <c r="H23" s="112"/>
      <c r="I23" s="112"/>
      <c r="J23" s="112"/>
      <c r="K23" s="113" t="s">
        <v>1512</v>
      </c>
      <c r="L23" s="112"/>
      <c r="M23" s="112" t="s">
        <v>788</v>
      </c>
      <c r="N23" s="112"/>
      <c r="O23" s="116"/>
    </row>
    <row r="24" spans="1:15" x14ac:dyDescent="0.2">
      <c r="A24" s="768"/>
      <c r="B24" s="771"/>
      <c r="C24" s="114" t="s">
        <v>1515</v>
      </c>
      <c r="D24" s="115"/>
      <c r="E24" s="115" t="s">
        <v>1453</v>
      </c>
      <c r="F24" s="112" t="s">
        <v>1516</v>
      </c>
      <c r="G24" s="112" t="s">
        <v>1455</v>
      </c>
      <c r="H24" s="112"/>
      <c r="I24" s="112"/>
      <c r="J24" s="112"/>
      <c r="K24" s="113" t="s">
        <v>1517</v>
      </c>
      <c r="L24" s="112"/>
      <c r="M24" s="112" t="s">
        <v>788</v>
      </c>
      <c r="N24" s="112"/>
      <c r="O24" s="116"/>
    </row>
    <row r="25" spans="1:15" x14ac:dyDescent="0.2">
      <c r="A25" s="768"/>
      <c r="B25" s="771"/>
      <c r="C25" s="114" t="s">
        <v>1518</v>
      </c>
      <c r="D25" s="115"/>
      <c r="E25" s="115" t="s">
        <v>1453</v>
      </c>
      <c r="F25" s="112" t="s">
        <v>1519</v>
      </c>
      <c r="G25" s="112" t="s">
        <v>1455</v>
      </c>
      <c r="H25" s="112"/>
      <c r="I25" s="112"/>
      <c r="J25" s="112"/>
      <c r="K25" s="113" t="s">
        <v>1496</v>
      </c>
      <c r="L25" s="112"/>
      <c r="M25" s="112" t="s">
        <v>788</v>
      </c>
      <c r="N25" s="112"/>
      <c r="O25" s="116"/>
    </row>
    <row r="26" spans="1:15" ht="12.75" customHeight="1" x14ac:dyDescent="0.2">
      <c r="A26" s="768"/>
      <c r="B26" s="772"/>
      <c r="C26" s="102" t="s">
        <v>1520</v>
      </c>
      <c r="D26" s="112"/>
      <c r="E26" s="112"/>
      <c r="F26" s="112" t="s">
        <v>1521</v>
      </c>
      <c r="G26" s="112" t="s">
        <v>1455</v>
      </c>
      <c r="H26" s="112"/>
      <c r="I26" s="112" t="s">
        <v>1469</v>
      </c>
      <c r="J26" s="116" t="s">
        <v>1522</v>
      </c>
      <c r="K26" s="113" t="s">
        <v>1463</v>
      </c>
      <c r="L26" s="112"/>
      <c r="M26" s="112" t="s">
        <v>788</v>
      </c>
      <c r="N26" s="112"/>
      <c r="O26" s="116"/>
    </row>
    <row r="27" spans="1:15" ht="12.75" customHeight="1" x14ac:dyDescent="0.2">
      <c r="A27" s="768"/>
      <c r="B27" s="766" t="s">
        <v>1523</v>
      </c>
      <c r="C27" s="468" t="s">
        <v>1524</v>
      </c>
      <c r="D27" s="112" t="s">
        <v>1525</v>
      </c>
      <c r="E27" s="112"/>
      <c r="F27" s="112" t="s">
        <v>1487</v>
      </c>
      <c r="G27" s="112" t="s">
        <v>1592</v>
      </c>
      <c r="H27" s="112"/>
      <c r="I27" s="112"/>
      <c r="J27" s="112"/>
      <c r="K27" s="113" t="s">
        <v>1463</v>
      </c>
      <c r="L27" s="112"/>
      <c r="M27" s="112"/>
      <c r="N27" s="112"/>
      <c r="O27" s="116" t="s">
        <v>1526</v>
      </c>
    </row>
    <row r="28" spans="1:15" ht="12.75" customHeight="1" x14ac:dyDescent="0.2">
      <c r="A28" s="768"/>
      <c r="B28" s="766"/>
      <c r="C28" s="468" t="s">
        <v>1527</v>
      </c>
      <c r="D28" s="112" t="s">
        <v>1525</v>
      </c>
      <c r="E28" s="112"/>
      <c r="F28" s="112" t="s">
        <v>1487</v>
      </c>
      <c r="G28" s="112" t="s">
        <v>1592</v>
      </c>
      <c r="H28" s="112"/>
      <c r="I28" s="112"/>
      <c r="J28" s="112"/>
      <c r="K28" s="113" t="s">
        <v>1463</v>
      </c>
      <c r="L28" s="112"/>
      <c r="M28" s="112"/>
      <c r="N28" s="112"/>
      <c r="O28" s="116" t="s">
        <v>1526</v>
      </c>
    </row>
    <row r="29" spans="1:15" ht="12.75" customHeight="1" x14ac:dyDescent="0.2">
      <c r="A29" s="768"/>
      <c r="B29" s="766"/>
      <c r="C29" s="468" t="s">
        <v>1528</v>
      </c>
      <c r="D29" s="112" t="s">
        <v>1525</v>
      </c>
      <c r="E29" s="112"/>
      <c r="F29" s="112" t="s">
        <v>1487</v>
      </c>
      <c r="G29" s="112" t="s">
        <v>1592</v>
      </c>
      <c r="H29" s="112"/>
      <c r="I29" s="112"/>
      <c r="J29" s="112"/>
      <c r="K29" s="113" t="s">
        <v>1463</v>
      </c>
      <c r="L29" s="112"/>
      <c r="M29" s="112"/>
      <c r="N29" s="112"/>
      <c r="O29" s="116" t="s">
        <v>1526</v>
      </c>
    </row>
    <row r="30" spans="1:15" ht="12.75" customHeight="1" x14ac:dyDescent="0.2">
      <c r="A30" s="768"/>
      <c r="B30" s="766"/>
      <c r="C30" s="468" t="s">
        <v>1529</v>
      </c>
      <c r="D30" s="112" t="s">
        <v>1525</v>
      </c>
      <c r="E30" s="112"/>
      <c r="F30" s="112" t="s">
        <v>1487</v>
      </c>
      <c r="G30" s="112" t="s">
        <v>1592</v>
      </c>
      <c r="H30" s="112"/>
      <c r="I30" s="112"/>
      <c r="J30" s="112"/>
      <c r="K30" s="113" t="s">
        <v>1463</v>
      </c>
      <c r="L30" s="112"/>
      <c r="M30" s="112"/>
      <c r="N30" s="112"/>
      <c r="O30" s="116" t="s">
        <v>1526</v>
      </c>
    </row>
    <row r="31" spans="1:15" ht="12.75" customHeight="1" x14ac:dyDescent="0.2">
      <c r="A31" s="768"/>
      <c r="B31" s="766"/>
      <c r="C31" s="469" t="s">
        <v>1530</v>
      </c>
      <c r="D31" s="112" t="s">
        <v>1525</v>
      </c>
      <c r="E31" s="112"/>
      <c r="F31" s="112" t="s">
        <v>1487</v>
      </c>
      <c r="G31" s="112" t="s">
        <v>1592</v>
      </c>
      <c r="H31" s="112"/>
      <c r="I31" s="112"/>
      <c r="J31" s="112"/>
      <c r="K31" s="113" t="s">
        <v>1463</v>
      </c>
      <c r="L31" s="112"/>
      <c r="M31" s="112"/>
      <c r="N31" s="112"/>
      <c r="O31" s="116" t="s">
        <v>1526</v>
      </c>
    </row>
    <row r="32" spans="1:15" ht="12.75" customHeight="1" x14ac:dyDescent="0.2">
      <c r="A32" s="768"/>
      <c r="B32" s="766"/>
      <c r="C32" s="469" t="s">
        <v>1531</v>
      </c>
      <c r="D32" s="112" t="s">
        <v>1525</v>
      </c>
      <c r="E32" s="112"/>
      <c r="F32" s="112" t="s">
        <v>1487</v>
      </c>
      <c r="G32" s="112" t="s">
        <v>1592</v>
      </c>
      <c r="H32" s="112"/>
      <c r="I32" s="112"/>
      <c r="J32" s="112"/>
      <c r="K32" s="113" t="s">
        <v>1463</v>
      </c>
      <c r="L32" s="112"/>
      <c r="M32" s="112"/>
      <c r="N32" s="112"/>
      <c r="O32" s="116" t="s">
        <v>1526</v>
      </c>
    </row>
    <row r="33" spans="1:15" ht="12.75" customHeight="1" x14ac:dyDescent="0.2">
      <c r="A33" s="768"/>
      <c r="B33" s="766"/>
      <c r="C33" s="469" t="s">
        <v>1532</v>
      </c>
      <c r="D33" s="112" t="s">
        <v>1525</v>
      </c>
      <c r="E33" s="112"/>
      <c r="F33" s="112" t="s">
        <v>1487</v>
      </c>
      <c r="G33" s="112" t="s">
        <v>1592</v>
      </c>
      <c r="H33" s="112"/>
      <c r="I33" s="112"/>
      <c r="J33" s="112"/>
      <c r="K33" s="113" t="s">
        <v>1463</v>
      </c>
      <c r="L33" s="112"/>
      <c r="M33" s="112"/>
      <c r="N33" s="112"/>
      <c r="O33" s="116" t="s">
        <v>1526</v>
      </c>
    </row>
    <row r="34" spans="1:15" ht="12.75" customHeight="1" x14ac:dyDescent="0.2">
      <c r="A34" s="768"/>
      <c r="B34" s="766"/>
      <c r="C34" s="469" t="s">
        <v>1533</v>
      </c>
      <c r="D34" s="112" t="s">
        <v>1525</v>
      </c>
      <c r="E34" s="112"/>
      <c r="F34" s="112" t="s">
        <v>1487</v>
      </c>
      <c r="G34" s="112" t="s">
        <v>1592</v>
      </c>
      <c r="H34" s="112"/>
      <c r="I34" s="112"/>
      <c r="J34" s="112"/>
      <c r="K34" s="113" t="s">
        <v>1463</v>
      </c>
      <c r="L34" s="112"/>
      <c r="M34" s="112"/>
      <c r="N34" s="112"/>
      <c r="O34" s="116" t="s">
        <v>1526</v>
      </c>
    </row>
    <row r="35" spans="1:15" ht="12.75" customHeight="1" x14ac:dyDescent="0.2">
      <c r="A35" s="768"/>
      <c r="B35" s="766"/>
      <c r="C35" s="469" t="s">
        <v>1534</v>
      </c>
      <c r="D35" s="112" t="s">
        <v>1525</v>
      </c>
      <c r="E35" s="112"/>
      <c r="F35" s="112" t="s">
        <v>1487</v>
      </c>
      <c r="G35" s="112" t="s">
        <v>1592</v>
      </c>
      <c r="H35" s="112"/>
      <c r="I35" s="112"/>
      <c r="J35" s="112"/>
      <c r="K35" s="113" t="s">
        <v>1463</v>
      </c>
      <c r="L35" s="112"/>
      <c r="M35" s="112"/>
      <c r="N35" s="112"/>
      <c r="O35" s="116" t="s">
        <v>1526</v>
      </c>
    </row>
    <row r="36" spans="1:15" ht="51" customHeight="1" x14ac:dyDescent="0.2">
      <c r="A36" s="768"/>
      <c r="B36" s="770" t="s">
        <v>1535</v>
      </c>
      <c r="C36" s="469" t="s">
        <v>1536</v>
      </c>
      <c r="D36" s="116" t="s">
        <v>1537</v>
      </c>
      <c r="E36" s="112"/>
      <c r="F36" s="112" t="s">
        <v>1487</v>
      </c>
      <c r="G36" s="112" t="s">
        <v>1592</v>
      </c>
      <c r="H36" s="112"/>
      <c r="I36" s="112"/>
      <c r="J36" s="112"/>
      <c r="K36" s="113" t="s">
        <v>1499</v>
      </c>
      <c r="L36" s="112"/>
      <c r="M36" s="112"/>
      <c r="N36" s="116" t="s">
        <v>1538</v>
      </c>
      <c r="O36" s="116"/>
    </row>
    <row r="37" spans="1:15" ht="51" customHeight="1" x14ac:dyDescent="0.2">
      <c r="A37" s="768"/>
      <c r="B37" s="771"/>
      <c r="C37" s="469" t="s">
        <v>1539</v>
      </c>
      <c r="D37" s="115"/>
      <c r="E37" s="115" t="s">
        <v>1453</v>
      </c>
      <c r="F37" s="112" t="s">
        <v>1487</v>
      </c>
      <c r="G37" s="112" t="s">
        <v>1592</v>
      </c>
      <c r="H37" s="112"/>
      <c r="I37" s="112"/>
      <c r="J37" s="112"/>
      <c r="K37" s="113" t="s">
        <v>1459</v>
      </c>
      <c r="L37" s="112"/>
      <c r="M37" s="112"/>
      <c r="N37" s="112"/>
      <c r="O37" s="116"/>
    </row>
    <row r="38" spans="1:15" x14ac:dyDescent="0.2">
      <c r="A38" s="768"/>
      <c r="B38" s="771"/>
      <c r="C38" s="102" t="s">
        <v>1540</v>
      </c>
      <c r="D38" s="112" t="s">
        <v>1525</v>
      </c>
      <c r="E38" s="112" t="s">
        <v>1453</v>
      </c>
      <c r="F38" s="112" t="s">
        <v>1491</v>
      </c>
      <c r="G38" s="112" t="s">
        <v>1455</v>
      </c>
      <c r="H38" s="112"/>
      <c r="I38" s="112" t="s">
        <v>1492</v>
      </c>
      <c r="J38" s="112"/>
      <c r="K38" s="113" t="s">
        <v>1463</v>
      </c>
      <c r="L38" s="112"/>
      <c r="M38" s="112" t="s">
        <v>788</v>
      </c>
      <c r="N38" s="112"/>
      <c r="O38" s="116"/>
    </row>
    <row r="39" spans="1:15" x14ac:dyDescent="0.2">
      <c r="A39" s="768"/>
      <c r="B39" s="771"/>
      <c r="C39" s="102" t="s">
        <v>1541</v>
      </c>
      <c r="D39" s="112"/>
      <c r="E39" s="112" t="s">
        <v>1453</v>
      </c>
      <c r="F39" s="112" t="s">
        <v>1542</v>
      </c>
      <c r="G39" s="112" t="s">
        <v>1455</v>
      </c>
      <c r="H39" s="112"/>
      <c r="I39" s="112"/>
      <c r="J39" s="112"/>
      <c r="K39" s="113" t="s">
        <v>1463</v>
      </c>
      <c r="L39" s="112"/>
      <c r="M39" s="112" t="s">
        <v>788</v>
      </c>
      <c r="N39" s="112"/>
      <c r="O39" s="116"/>
    </row>
    <row r="40" spans="1:15" x14ac:dyDescent="0.2">
      <c r="A40" s="768"/>
      <c r="B40" s="771"/>
      <c r="C40" s="469" t="s">
        <v>1543</v>
      </c>
      <c r="D40" s="112" t="s">
        <v>1544</v>
      </c>
      <c r="E40" s="112"/>
      <c r="F40" s="112" t="s">
        <v>1487</v>
      </c>
      <c r="G40" s="112" t="s">
        <v>1592</v>
      </c>
      <c r="H40" s="112"/>
      <c r="I40" s="112"/>
      <c r="J40" s="116"/>
      <c r="K40" s="113" t="s">
        <v>1545</v>
      </c>
      <c r="L40" s="112"/>
      <c r="M40" s="112"/>
      <c r="N40" s="112"/>
      <c r="O40" s="116"/>
    </row>
    <row r="41" spans="1:15" x14ac:dyDescent="0.2">
      <c r="A41" s="768"/>
      <c r="B41" s="771"/>
      <c r="C41" s="119" t="s">
        <v>1546</v>
      </c>
      <c r="D41" s="112" t="s">
        <v>1480</v>
      </c>
      <c r="E41" s="112"/>
      <c r="F41" s="112" t="s">
        <v>1479</v>
      </c>
      <c r="G41" s="112" t="s">
        <v>1547</v>
      </c>
      <c r="H41" s="112"/>
      <c r="I41" s="112"/>
      <c r="J41" s="116"/>
      <c r="K41" s="113"/>
      <c r="L41" s="112"/>
      <c r="M41" s="112" t="s">
        <v>788</v>
      </c>
      <c r="N41" s="112"/>
      <c r="O41" s="116"/>
    </row>
    <row r="42" spans="1:15" ht="11.25" customHeight="1" x14ac:dyDescent="0.2">
      <c r="A42" s="768"/>
      <c r="B42" s="771"/>
      <c r="C42" s="102" t="s">
        <v>1548</v>
      </c>
      <c r="D42" s="112" t="s">
        <v>1480</v>
      </c>
      <c r="E42" s="112"/>
      <c r="F42" s="112" t="s">
        <v>1549</v>
      </c>
      <c r="G42" s="112" t="s">
        <v>1455</v>
      </c>
      <c r="H42" s="112"/>
      <c r="I42" s="112" t="s">
        <v>1550</v>
      </c>
      <c r="J42" s="116"/>
      <c r="K42" s="113" t="s">
        <v>1463</v>
      </c>
      <c r="L42" s="112"/>
      <c r="M42" s="112" t="s">
        <v>788</v>
      </c>
      <c r="N42" s="112"/>
      <c r="O42" s="116"/>
    </row>
    <row r="43" spans="1:15" ht="11.25" customHeight="1" x14ac:dyDescent="0.2">
      <c r="A43" s="768"/>
      <c r="B43" s="771"/>
      <c r="C43" s="114" t="s">
        <v>1551</v>
      </c>
      <c r="D43" s="115"/>
      <c r="E43" s="115"/>
      <c r="F43" s="112" t="s">
        <v>1552</v>
      </c>
      <c r="G43" s="112" t="s">
        <v>1455</v>
      </c>
      <c r="H43" s="112"/>
      <c r="I43" s="112"/>
      <c r="J43" s="120"/>
      <c r="K43" s="113" t="s">
        <v>1553</v>
      </c>
      <c r="L43" s="112"/>
      <c r="M43" s="112" t="s">
        <v>788</v>
      </c>
      <c r="N43" s="112"/>
      <c r="O43" s="116"/>
    </row>
    <row r="44" spans="1:15" ht="11.25" customHeight="1" x14ac:dyDescent="0.2">
      <c r="A44" s="768"/>
      <c r="B44" s="771"/>
      <c r="C44" s="114" t="s">
        <v>1554</v>
      </c>
      <c r="D44" s="115"/>
      <c r="E44" s="115"/>
      <c r="F44" s="112" t="s">
        <v>1555</v>
      </c>
      <c r="G44" s="112" t="s">
        <v>1455</v>
      </c>
      <c r="H44" s="112"/>
      <c r="I44" s="112" t="s">
        <v>1480</v>
      </c>
      <c r="J44" s="120"/>
      <c r="K44" s="113" t="s">
        <v>1556</v>
      </c>
      <c r="L44" s="112"/>
      <c r="M44" s="112" t="s">
        <v>788</v>
      </c>
      <c r="N44" s="112"/>
      <c r="O44" s="116"/>
    </row>
    <row r="45" spans="1:15" ht="11.25" customHeight="1" x14ac:dyDescent="0.2">
      <c r="A45" s="768"/>
      <c r="B45" s="772"/>
      <c r="C45" s="114" t="s">
        <v>1557</v>
      </c>
      <c r="D45" s="115"/>
      <c r="E45" s="115"/>
      <c r="F45" s="112" t="s">
        <v>1558</v>
      </c>
      <c r="G45" s="112" t="s">
        <v>1455</v>
      </c>
      <c r="H45" s="112"/>
      <c r="I45" s="112" t="s">
        <v>1469</v>
      </c>
      <c r="J45" s="120"/>
      <c r="K45" s="113" t="s">
        <v>1463</v>
      </c>
      <c r="L45" s="112"/>
      <c r="M45" s="112" t="s">
        <v>788</v>
      </c>
      <c r="N45" s="112"/>
      <c r="O45" s="116"/>
    </row>
    <row r="46" spans="1:15" ht="12.75" customHeight="1" x14ac:dyDescent="0.2">
      <c r="A46" s="768"/>
      <c r="B46" s="766" t="s">
        <v>1559</v>
      </c>
      <c r="C46" s="469" t="s">
        <v>1560</v>
      </c>
      <c r="D46" s="112" t="s">
        <v>1561</v>
      </c>
      <c r="E46" s="112"/>
      <c r="F46" s="112" t="s">
        <v>1487</v>
      </c>
      <c r="G46" s="112" t="s">
        <v>1592</v>
      </c>
      <c r="H46" s="112"/>
      <c r="I46" s="112"/>
      <c r="J46" s="112"/>
      <c r="K46" s="113" t="s">
        <v>1561</v>
      </c>
      <c r="L46" s="112"/>
      <c r="M46" s="112"/>
      <c r="N46" s="112"/>
      <c r="O46" s="116"/>
    </row>
    <row r="47" spans="1:15" ht="25.5" x14ac:dyDescent="0.2">
      <c r="A47" s="768"/>
      <c r="B47" s="766"/>
      <c r="C47" s="102" t="s">
        <v>1562</v>
      </c>
      <c r="D47" s="121" t="s">
        <v>1563</v>
      </c>
      <c r="E47" s="112" t="s">
        <v>1453</v>
      </c>
      <c r="F47" s="112" t="s">
        <v>1479</v>
      </c>
      <c r="G47" s="112" t="s">
        <v>790</v>
      </c>
      <c r="H47" s="112" t="s">
        <v>1453</v>
      </c>
      <c r="I47" s="112"/>
      <c r="J47" s="112"/>
      <c r="K47" s="113" t="s">
        <v>1561</v>
      </c>
      <c r="L47" s="112"/>
      <c r="M47" s="112" t="s">
        <v>788</v>
      </c>
      <c r="N47" s="112"/>
      <c r="O47" s="116"/>
    </row>
    <row r="48" spans="1:15" x14ac:dyDescent="0.2">
      <c r="A48" s="768"/>
      <c r="B48" s="766"/>
      <c r="C48" s="122" t="s">
        <v>1564</v>
      </c>
      <c r="D48" s="112" t="s">
        <v>1566</v>
      </c>
      <c r="E48" s="112" t="s">
        <v>1453</v>
      </c>
      <c r="F48" s="112" t="s">
        <v>8553</v>
      </c>
      <c r="G48" s="112" t="s">
        <v>1592</v>
      </c>
      <c r="H48" s="112" t="s">
        <v>1453</v>
      </c>
      <c r="I48" s="112"/>
      <c r="J48" s="112"/>
      <c r="K48" s="113" t="s">
        <v>1567</v>
      </c>
      <c r="L48" s="112"/>
      <c r="M48" s="112" t="s">
        <v>8554</v>
      </c>
      <c r="N48" s="112"/>
      <c r="O48" s="116"/>
    </row>
    <row r="49" spans="1:15" ht="25.5" x14ac:dyDescent="0.2">
      <c r="A49" s="768"/>
      <c r="B49" s="766"/>
      <c r="C49" s="469" t="s">
        <v>1568</v>
      </c>
      <c r="D49" s="112" t="s">
        <v>1561</v>
      </c>
      <c r="E49" s="112"/>
      <c r="F49" s="112" t="s">
        <v>1487</v>
      </c>
      <c r="G49" s="112" t="s">
        <v>1592</v>
      </c>
      <c r="H49" s="112" t="s">
        <v>1453</v>
      </c>
      <c r="I49" s="112"/>
      <c r="J49" s="112"/>
      <c r="K49" s="113" t="s">
        <v>1561</v>
      </c>
      <c r="L49" s="112"/>
      <c r="M49" s="112"/>
      <c r="N49" s="112"/>
      <c r="O49" s="116"/>
    </row>
    <row r="50" spans="1:15" ht="25.5" x14ac:dyDescent="0.2">
      <c r="A50" s="768"/>
      <c r="B50" s="766"/>
      <c r="C50" s="102" t="s">
        <v>1569</v>
      </c>
      <c r="D50" s="121" t="s">
        <v>1570</v>
      </c>
      <c r="E50" s="112"/>
      <c r="F50" s="112" t="s">
        <v>1479</v>
      </c>
      <c r="G50" s="112" t="s">
        <v>790</v>
      </c>
      <c r="H50" s="112" t="s">
        <v>1453</v>
      </c>
      <c r="I50" s="112"/>
      <c r="J50" s="112"/>
      <c r="K50" s="113"/>
      <c r="L50" s="112"/>
      <c r="M50" s="112" t="s">
        <v>788</v>
      </c>
      <c r="N50" s="112"/>
      <c r="O50" s="116"/>
    </row>
    <row r="51" spans="1:15" x14ac:dyDescent="0.2">
      <c r="A51" s="768"/>
      <c r="B51" s="766"/>
      <c r="C51" s="122" t="s">
        <v>1571</v>
      </c>
      <c r="D51" s="112" t="s">
        <v>1566</v>
      </c>
      <c r="E51" s="112"/>
      <c r="F51" s="112" t="s">
        <v>8553</v>
      </c>
      <c r="G51" s="112" t="s">
        <v>1592</v>
      </c>
      <c r="H51" s="112" t="s">
        <v>1453</v>
      </c>
      <c r="I51" s="112"/>
      <c r="J51" s="112"/>
      <c r="K51" s="113"/>
      <c r="L51" s="112"/>
      <c r="M51" s="112" t="s">
        <v>8554</v>
      </c>
      <c r="N51" s="112"/>
      <c r="O51" s="116"/>
    </row>
    <row r="52" spans="1:15" x14ac:dyDescent="0.2">
      <c r="A52" s="768"/>
      <c r="B52" s="766"/>
      <c r="C52" s="469" t="s">
        <v>1572</v>
      </c>
      <c r="D52" s="112" t="s">
        <v>1567</v>
      </c>
      <c r="E52" s="112"/>
      <c r="F52" s="112" t="s">
        <v>1487</v>
      </c>
      <c r="G52" s="112" t="s">
        <v>1592</v>
      </c>
      <c r="H52" s="112"/>
      <c r="I52" s="112"/>
      <c r="J52" s="112"/>
      <c r="K52" s="113" t="s">
        <v>1561</v>
      </c>
      <c r="L52" s="112"/>
      <c r="M52" s="112"/>
      <c r="N52" s="112"/>
      <c r="O52" s="116"/>
    </row>
    <row r="53" spans="1:15" x14ac:dyDescent="0.2">
      <c r="A53" s="768"/>
      <c r="B53" s="766"/>
      <c r="C53" s="469" t="s">
        <v>1573</v>
      </c>
      <c r="D53" s="112" t="s">
        <v>1567</v>
      </c>
      <c r="E53" s="112"/>
      <c r="F53" s="112" t="s">
        <v>1487</v>
      </c>
      <c r="G53" s="112" t="s">
        <v>1592</v>
      </c>
      <c r="H53" s="112"/>
      <c r="I53" s="112"/>
      <c r="J53" s="112"/>
      <c r="K53" s="113" t="s">
        <v>1561</v>
      </c>
      <c r="L53" s="112"/>
      <c r="M53" s="112"/>
      <c r="N53" s="112"/>
      <c r="O53" s="116"/>
    </row>
    <row r="54" spans="1:15" ht="25.5" x14ac:dyDescent="0.2">
      <c r="A54" s="768"/>
      <c r="B54" s="766"/>
      <c r="C54" s="122" t="s">
        <v>1574</v>
      </c>
      <c r="D54" s="112" t="s">
        <v>1566</v>
      </c>
      <c r="E54" s="112"/>
      <c r="F54" s="112" t="s">
        <v>1565</v>
      </c>
      <c r="G54" s="112" t="s">
        <v>1592</v>
      </c>
      <c r="H54" s="112"/>
      <c r="I54" s="112"/>
      <c r="J54" s="112"/>
      <c r="K54" s="113"/>
      <c r="L54" s="112"/>
      <c r="M54" s="112" t="s">
        <v>8554</v>
      </c>
      <c r="N54" s="112"/>
      <c r="O54" s="116"/>
    </row>
    <row r="55" spans="1:15" ht="45" x14ac:dyDescent="0.25">
      <c r="A55" s="768"/>
      <c r="B55" s="770" t="s">
        <v>1575</v>
      </c>
      <c r="C55" s="119" t="s">
        <v>1576</v>
      </c>
      <c r="D55" s="112"/>
      <c r="E55" s="112"/>
      <c r="F55" s="112" t="s">
        <v>1479</v>
      </c>
      <c r="G55" s="112" t="s">
        <v>791</v>
      </c>
      <c r="H55" s="112"/>
      <c r="I55" s="112"/>
      <c r="J55" s="112"/>
      <c r="K55" s="113"/>
      <c r="L55" s="112"/>
      <c r="M55" s="112" t="s">
        <v>788</v>
      </c>
      <c r="N55" s="112"/>
      <c r="O55" s="81" t="s">
        <v>10591</v>
      </c>
    </row>
    <row r="56" spans="1:15" x14ac:dyDescent="0.2">
      <c r="A56" s="768"/>
      <c r="B56" s="771"/>
      <c r="C56" s="102" t="s">
        <v>1577</v>
      </c>
      <c r="D56" s="112"/>
      <c r="E56" s="112"/>
      <c r="F56" s="112" t="s">
        <v>9283</v>
      </c>
      <c r="G56" s="112" t="s">
        <v>1455</v>
      </c>
      <c r="H56" s="112" t="s">
        <v>1453</v>
      </c>
      <c r="I56" s="112"/>
      <c r="J56" s="112"/>
      <c r="K56" s="113"/>
      <c r="L56" s="112"/>
      <c r="M56" s="112" t="s">
        <v>788</v>
      </c>
      <c r="N56" s="112"/>
      <c r="O56" s="116"/>
    </row>
    <row r="57" spans="1:15" x14ac:dyDescent="0.2">
      <c r="A57" s="768"/>
      <c r="B57" s="771"/>
      <c r="C57" s="102" t="s">
        <v>1578</v>
      </c>
      <c r="D57" s="112"/>
      <c r="E57" s="112"/>
      <c r="F57" s="112" t="s">
        <v>1579</v>
      </c>
      <c r="G57" s="112" t="s">
        <v>1455</v>
      </c>
      <c r="H57" s="112"/>
      <c r="I57" s="112" t="s">
        <v>1469</v>
      </c>
      <c r="J57" s="112"/>
      <c r="K57" s="113" t="s">
        <v>1463</v>
      </c>
      <c r="L57" s="112"/>
      <c r="M57" s="112" t="s">
        <v>788</v>
      </c>
      <c r="N57" s="112"/>
      <c r="O57" s="116"/>
    </row>
    <row r="58" spans="1:15" x14ac:dyDescent="0.2">
      <c r="A58" s="768"/>
      <c r="B58" s="771"/>
      <c r="C58" s="114" t="s">
        <v>1580</v>
      </c>
      <c r="D58" s="115"/>
      <c r="E58" s="115"/>
      <c r="F58" s="112" t="s">
        <v>1581</v>
      </c>
      <c r="G58" s="112" t="s">
        <v>1455</v>
      </c>
      <c r="H58" s="112"/>
      <c r="I58" s="112"/>
      <c r="J58" s="115"/>
      <c r="K58" s="113" t="s">
        <v>1509</v>
      </c>
      <c r="L58" s="112"/>
      <c r="M58" s="112" t="s">
        <v>788</v>
      </c>
      <c r="N58" s="112"/>
      <c r="O58" s="116"/>
    </row>
    <row r="59" spans="1:15" x14ac:dyDescent="0.2">
      <c r="A59" s="768"/>
      <c r="B59" s="772"/>
      <c r="C59" s="114" t="s">
        <v>1582</v>
      </c>
      <c r="D59" s="115"/>
      <c r="E59" s="115"/>
      <c r="F59" s="112" t="s">
        <v>1583</v>
      </c>
      <c r="G59" s="112" t="s">
        <v>1455</v>
      </c>
      <c r="H59" s="112"/>
      <c r="I59" s="112" t="s">
        <v>1469</v>
      </c>
      <c r="J59" s="115"/>
      <c r="K59" s="113" t="s">
        <v>1463</v>
      </c>
      <c r="L59" s="112"/>
      <c r="M59" s="112" t="s">
        <v>788</v>
      </c>
      <c r="N59" s="112"/>
      <c r="O59" s="116"/>
    </row>
    <row r="60" spans="1:15" ht="12.75" customHeight="1" x14ac:dyDescent="0.25">
      <c r="A60" s="768"/>
      <c r="B60" s="766" t="s">
        <v>9571</v>
      </c>
      <c r="C60" s="103" t="s">
        <v>1584</v>
      </c>
      <c r="D60" s="112" t="s">
        <v>1585</v>
      </c>
      <c r="E60" s="112" t="s">
        <v>1453</v>
      </c>
      <c r="F60" s="112" t="s">
        <v>1479</v>
      </c>
      <c r="G60" s="112" t="s">
        <v>791</v>
      </c>
      <c r="H60" s="112" t="s">
        <v>1453</v>
      </c>
      <c r="I60" s="112"/>
      <c r="J60" s="112"/>
      <c r="K60" s="113"/>
      <c r="L60" s="112"/>
      <c r="M60" s="112" t="s">
        <v>788</v>
      </c>
      <c r="N60" s="112"/>
      <c r="O60" s="81" t="s">
        <v>10587</v>
      </c>
    </row>
    <row r="61" spans="1:15" ht="30" x14ac:dyDescent="0.25">
      <c r="A61" s="768"/>
      <c r="B61" s="766"/>
      <c r="C61" s="103" t="s">
        <v>1586</v>
      </c>
      <c r="D61" s="112" t="s">
        <v>1585</v>
      </c>
      <c r="E61" s="112"/>
      <c r="F61" s="112" t="s">
        <v>1479</v>
      </c>
      <c r="G61" s="112" t="s">
        <v>791</v>
      </c>
      <c r="H61" s="112" t="s">
        <v>1453</v>
      </c>
      <c r="I61" s="112"/>
      <c r="J61" s="112"/>
      <c r="K61" s="113"/>
      <c r="L61" s="112"/>
      <c r="M61" s="112" t="s">
        <v>788</v>
      </c>
      <c r="N61" s="112"/>
      <c r="O61" s="81" t="s">
        <v>10588</v>
      </c>
    </row>
    <row r="62" spans="1:15" ht="30" x14ac:dyDescent="0.25">
      <c r="A62" s="768"/>
      <c r="B62" s="766"/>
      <c r="C62" s="103" t="s">
        <v>1587</v>
      </c>
      <c r="D62" s="112" t="s">
        <v>1585</v>
      </c>
      <c r="E62" s="112"/>
      <c r="F62" s="112" t="s">
        <v>1479</v>
      </c>
      <c r="G62" s="112" t="s">
        <v>791</v>
      </c>
      <c r="H62" s="112" t="s">
        <v>1453</v>
      </c>
      <c r="I62" s="112"/>
      <c r="J62" s="112"/>
      <c r="K62" s="113"/>
      <c r="L62" s="112"/>
      <c r="M62" s="112" t="s">
        <v>788</v>
      </c>
      <c r="N62" s="112"/>
      <c r="O62" s="81" t="s">
        <v>10588</v>
      </c>
    </row>
    <row r="63" spans="1:15" ht="30" x14ac:dyDescent="0.25">
      <c r="A63" s="768"/>
      <c r="B63" s="766"/>
      <c r="C63" s="103" t="s">
        <v>1588</v>
      </c>
      <c r="D63" s="112" t="s">
        <v>1585</v>
      </c>
      <c r="E63" s="112"/>
      <c r="F63" s="112" t="s">
        <v>1479</v>
      </c>
      <c r="G63" s="112" t="s">
        <v>791</v>
      </c>
      <c r="H63" s="112" t="s">
        <v>1453</v>
      </c>
      <c r="I63" s="112"/>
      <c r="J63" s="112"/>
      <c r="K63" s="113"/>
      <c r="L63" s="112"/>
      <c r="M63" s="112" t="s">
        <v>788</v>
      </c>
      <c r="N63" s="112"/>
      <c r="O63" s="81" t="s">
        <v>10588</v>
      </c>
    </row>
    <row r="64" spans="1:15" ht="15" x14ac:dyDescent="0.25">
      <c r="A64" s="768"/>
      <c r="B64" s="766"/>
      <c r="C64" s="103" t="s">
        <v>1589</v>
      </c>
      <c r="D64" s="112" t="s">
        <v>1585</v>
      </c>
      <c r="E64" s="112"/>
      <c r="F64" s="112" t="s">
        <v>1479</v>
      </c>
      <c r="G64" s="112" t="s">
        <v>791</v>
      </c>
      <c r="H64" s="112" t="s">
        <v>1453</v>
      </c>
      <c r="I64" s="112"/>
      <c r="J64" s="112"/>
      <c r="K64" s="113"/>
      <c r="L64" s="112"/>
      <c r="M64" s="112" t="s">
        <v>788</v>
      </c>
      <c r="N64" s="112"/>
      <c r="O64" s="81" t="s">
        <v>10589</v>
      </c>
    </row>
    <row r="65" spans="1:16" ht="60" x14ac:dyDescent="0.25">
      <c r="A65" s="768"/>
      <c r="B65" s="766"/>
      <c r="C65" s="103" t="s">
        <v>1590</v>
      </c>
      <c r="D65" s="112" t="s">
        <v>1585</v>
      </c>
      <c r="E65" s="112"/>
      <c r="F65" s="112" t="s">
        <v>1479</v>
      </c>
      <c r="G65" s="112" t="s">
        <v>791</v>
      </c>
      <c r="H65" s="112" t="s">
        <v>1453</v>
      </c>
      <c r="I65" s="112"/>
      <c r="J65" s="112"/>
      <c r="K65" s="113"/>
      <c r="L65" s="112"/>
      <c r="M65" s="112" t="s">
        <v>788</v>
      </c>
      <c r="N65" s="112"/>
      <c r="O65" s="81" t="s">
        <v>10590</v>
      </c>
    </row>
    <row r="66" spans="1:16" ht="30" x14ac:dyDescent="0.25">
      <c r="A66" s="768"/>
      <c r="B66" s="766"/>
      <c r="C66" s="103" t="s">
        <v>1591</v>
      </c>
      <c r="D66" s="112" t="s">
        <v>1585</v>
      </c>
      <c r="E66" s="112"/>
      <c r="F66" s="112" t="s">
        <v>1479</v>
      </c>
      <c r="G66" s="112" t="s">
        <v>791</v>
      </c>
      <c r="H66" s="112" t="s">
        <v>1453</v>
      </c>
      <c r="I66" s="112"/>
      <c r="J66" s="112"/>
      <c r="K66" s="113"/>
      <c r="L66" s="112"/>
      <c r="M66" s="112" t="s">
        <v>788</v>
      </c>
      <c r="N66" s="112"/>
      <c r="O66" s="81" t="s">
        <v>10588</v>
      </c>
    </row>
    <row r="67" spans="1:16" ht="25.5" x14ac:dyDescent="0.2">
      <c r="A67" s="768"/>
      <c r="B67" s="766" t="s">
        <v>1593</v>
      </c>
      <c r="C67" s="470" t="s">
        <v>1594</v>
      </c>
      <c r="D67" s="112" t="s">
        <v>1480</v>
      </c>
      <c r="E67" s="112"/>
      <c r="F67" s="112" t="s">
        <v>11</v>
      </c>
      <c r="G67" s="112" t="s">
        <v>792</v>
      </c>
      <c r="H67" s="112"/>
      <c r="I67" s="112"/>
      <c r="J67" s="112"/>
      <c r="K67" s="113" t="s">
        <v>1595</v>
      </c>
      <c r="L67" s="112"/>
      <c r="M67" s="112"/>
      <c r="N67" s="112"/>
      <c r="O67" s="116"/>
    </row>
    <row r="68" spans="1:16" ht="15" x14ac:dyDescent="0.25">
      <c r="A68" s="768"/>
      <c r="B68" s="766"/>
      <c r="C68" s="103" t="s">
        <v>10579</v>
      </c>
      <c r="D68" s="118"/>
      <c r="E68" s="118"/>
      <c r="F68" s="112" t="s">
        <v>1479</v>
      </c>
      <c r="G68" s="118" t="s">
        <v>791</v>
      </c>
      <c r="H68" s="118"/>
      <c r="I68" s="112"/>
      <c r="J68" s="118"/>
      <c r="K68" s="113"/>
      <c r="L68" s="118"/>
      <c r="M68" s="118" t="s">
        <v>788</v>
      </c>
      <c r="N68" s="118"/>
      <c r="O68" s="81" t="s">
        <v>10584</v>
      </c>
      <c r="P68" s="81"/>
    </row>
    <row r="69" spans="1:16" ht="150" x14ac:dyDescent="0.25">
      <c r="A69" s="768"/>
      <c r="B69" s="766"/>
      <c r="C69" s="103" t="s">
        <v>10580</v>
      </c>
      <c r="D69" s="118"/>
      <c r="E69" s="118"/>
      <c r="F69" s="112" t="s">
        <v>1479</v>
      </c>
      <c r="G69" s="118" t="s">
        <v>791</v>
      </c>
      <c r="H69" s="118"/>
      <c r="I69" s="112"/>
      <c r="J69" s="118"/>
      <c r="K69" s="113"/>
      <c r="L69" s="118"/>
      <c r="M69" s="118" t="s">
        <v>788</v>
      </c>
      <c r="N69" s="118"/>
      <c r="O69" s="81" t="s">
        <v>10585</v>
      </c>
      <c r="P69" s="81" t="s">
        <v>10586</v>
      </c>
    </row>
    <row r="70" spans="1:16" ht="15" x14ac:dyDescent="0.25">
      <c r="A70" s="768"/>
      <c r="B70" s="766"/>
      <c r="C70" s="103" t="s">
        <v>10581</v>
      </c>
      <c r="D70" s="118"/>
      <c r="E70" s="118"/>
      <c r="F70" s="112" t="s">
        <v>1479</v>
      </c>
      <c r="G70" s="118" t="s">
        <v>791</v>
      </c>
      <c r="H70" s="118"/>
      <c r="I70" s="112"/>
      <c r="J70" s="118"/>
      <c r="K70" s="113"/>
      <c r="L70" s="118"/>
      <c r="M70" s="118" t="s">
        <v>788</v>
      </c>
      <c r="N70" s="118"/>
      <c r="O70" s="81" t="s">
        <v>10584</v>
      </c>
      <c r="P70" s="81"/>
    </row>
    <row r="71" spans="1:16" ht="15" x14ac:dyDescent="0.25">
      <c r="A71" s="768"/>
      <c r="B71" s="766"/>
      <c r="C71" s="103" t="s">
        <v>10582</v>
      </c>
      <c r="D71" s="118"/>
      <c r="E71" s="118"/>
      <c r="F71" s="112" t="s">
        <v>1479</v>
      </c>
      <c r="G71" s="118" t="s">
        <v>791</v>
      </c>
      <c r="H71" s="118"/>
      <c r="I71" s="112"/>
      <c r="J71" s="118"/>
      <c r="K71" s="113"/>
      <c r="L71" s="118"/>
      <c r="M71" s="118" t="s">
        <v>788</v>
      </c>
      <c r="N71" s="118"/>
      <c r="O71" s="81" t="s">
        <v>10584</v>
      </c>
      <c r="P71" s="81"/>
    </row>
    <row r="72" spans="1:16" ht="25.5" customHeight="1" x14ac:dyDescent="0.25">
      <c r="A72" s="768"/>
      <c r="B72" s="766"/>
      <c r="C72" s="103" t="s">
        <v>10583</v>
      </c>
      <c r="D72" s="118"/>
      <c r="E72" s="118"/>
      <c r="F72" s="112" t="s">
        <v>1479</v>
      </c>
      <c r="G72" s="118" t="s">
        <v>791</v>
      </c>
      <c r="H72" s="118"/>
      <c r="I72" s="112"/>
      <c r="J72" s="118"/>
      <c r="K72" s="113"/>
      <c r="L72" s="118"/>
      <c r="M72" s="118" t="s">
        <v>788</v>
      </c>
      <c r="N72" s="118"/>
      <c r="O72" s="81" t="s">
        <v>10584</v>
      </c>
      <c r="P72" s="81"/>
    </row>
    <row r="73" spans="1:16" x14ac:dyDescent="0.2">
      <c r="A73" s="768"/>
      <c r="B73" s="766" t="s">
        <v>1596</v>
      </c>
      <c r="C73" s="470" t="s">
        <v>1597</v>
      </c>
      <c r="D73" s="118" t="s">
        <v>1598</v>
      </c>
      <c r="E73" s="118"/>
      <c r="F73" s="112" t="s">
        <v>1487</v>
      </c>
      <c r="G73" s="112" t="s">
        <v>1592</v>
      </c>
      <c r="H73" s="118"/>
      <c r="I73" s="112"/>
      <c r="J73" s="118"/>
      <c r="K73" s="113" t="s">
        <v>1598</v>
      </c>
      <c r="L73" s="118"/>
      <c r="M73" s="118"/>
      <c r="N73" s="118"/>
      <c r="O73" s="116"/>
    </row>
    <row r="74" spans="1:16" ht="25.5" x14ac:dyDescent="0.2">
      <c r="A74" s="768"/>
      <c r="B74" s="766"/>
      <c r="C74" s="469" t="s">
        <v>1599</v>
      </c>
      <c r="D74" s="112" t="s">
        <v>1598</v>
      </c>
      <c r="E74" s="112"/>
      <c r="F74" s="112" t="s">
        <v>1487</v>
      </c>
      <c r="G74" s="112" t="s">
        <v>1592</v>
      </c>
      <c r="H74" s="112"/>
      <c r="I74" s="112"/>
      <c r="J74" s="112"/>
      <c r="K74" s="113" t="s">
        <v>1598</v>
      </c>
      <c r="L74" s="112"/>
      <c r="M74" s="112"/>
      <c r="N74" s="112"/>
      <c r="O74" s="116"/>
    </row>
    <row r="75" spans="1:16" ht="25.5" x14ac:dyDescent="0.2">
      <c r="A75" s="768"/>
      <c r="B75" s="766"/>
      <c r="C75" s="469" t="s">
        <v>1600</v>
      </c>
      <c r="D75" s="112" t="s">
        <v>1598</v>
      </c>
      <c r="E75" s="112"/>
      <c r="F75" s="112" t="s">
        <v>1487</v>
      </c>
      <c r="G75" s="112" t="s">
        <v>1592</v>
      </c>
      <c r="H75" s="112"/>
      <c r="I75" s="112"/>
      <c r="J75" s="112"/>
      <c r="K75" s="113" t="s">
        <v>1598</v>
      </c>
      <c r="L75" s="112"/>
      <c r="M75" s="112"/>
      <c r="N75" s="112"/>
      <c r="O75" s="116"/>
    </row>
    <row r="76" spans="1:16" ht="25.5" x14ac:dyDescent="0.2">
      <c r="A76" s="768"/>
      <c r="B76" s="766"/>
      <c r="C76" s="469" t="s">
        <v>1601</v>
      </c>
      <c r="D76" s="112" t="s">
        <v>1602</v>
      </c>
      <c r="E76" s="112"/>
      <c r="F76" s="112" t="s">
        <v>1487</v>
      </c>
      <c r="G76" s="112" t="s">
        <v>1592</v>
      </c>
      <c r="H76" s="112"/>
      <c r="I76" s="112"/>
      <c r="J76" s="112"/>
      <c r="K76" s="113" t="s">
        <v>1603</v>
      </c>
      <c r="L76" s="112"/>
      <c r="M76" s="112"/>
      <c r="N76" s="112" t="s">
        <v>1604</v>
      </c>
      <c r="O76" s="116"/>
    </row>
    <row r="77" spans="1:16" ht="25.5" x14ac:dyDescent="0.2">
      <c r="A77" s="769"/>
      <c r="B77" s="766"/>
      <c r="C77" s="469" t="s">
        <v>1605</v>
      </c>
      <c r="D77" s="112" t="s">
        <v>1598</v>
      </c>
      <c r="E77" s="112"/>
      <c r="F77" s="112" t="s">
        <v>1487</v>
      </c>
      <c r="G77" s="112" t="s">
        <v>1592</v>
      </c>
      <c r="H77" s="112"/>
      <c r="I77" s="112"/>
      <c r="J77" s="112"/>
      <c r="K77" s="113" t="s">
        <v>1598</v>
      </c>
      <c r="L77" s="112"/>
      <c r="M77" s="112"/>
      <c r="N77" s="112"/>
      <c r="O77" s="116"/>
    </row>
    <row r="78" spans="1:16" ht="12.75" customHeight="1" x14ac:dyDescent="0.2">
      <c r="A78" s="765" t="s">
        <v>1606</v>
      </c>
      <c r="B78" s="766" t="s">
        <v>1607</v>
      </c>
      <c r="C78" s="469" t="s">
        <v>1608</v>
      </c>
      <c r="D78" s="112" t="s">
        <v>1609</v>
      </c>
      <c r="E78" s="112"/>
      <c r="F78" s="112" t="s">
        <v>1487</v>
      </c>
      <c r="G78" s="112" t="s">
        <v>1592</v>
      </c>
      <c r="H78" s="112"/>
      <c r="I78" s="112"/>
      <c r="J78" s="112"/>
      <c r="K78" s="113" t="s">
        <v>1610</v>
      </c>
      <c r="L78" s="112"/>
      <c r="M78" s="112" t="s">
        <v>1487</v>
      </c>
      <c r="N78" s="112"/>
      <c r="O78" s="116"/>
    </row>
    <row r="79" spans="1:16" ht="12.75" customHeight="1" x14ac:dyDescent="0.2">
      <c r="A79" s="765"/>
      <c r="B79" s="766"/>
      <c r="C79" s="469" t="s">
        <v>1611</v>
      </c>
      <c r="D79" s="112" t="s">
        <v>1609</v>
      </c>
      <c r="E79" s="112"/>
      <c r="F79" s="112" t="s">
        <v>1487</v>
      </c>
      <c r="G79" s="112" t="s">
        <v>1592</v>
      </c>
      <c r="H79" s="112"/>
      <c r="I79" s="112"/>
      <c r="J79" s="112"/>
      <c r="K79" s="113" t="s">
        <v>1610</v>
      </c>
      <c r="L79" s="112"/>
      <c r="M79" s="112" t="s">
        <v>1487</v>
      </c>
      <c r="N79" s="112"/>
      <c r="O79" s="116"/>
    </row>
    <row r="80" spans="1:16" ht="12.75" customHeight="1" x14ac:dyDescent="0.2">
      <c r="A80" s="765"/>
      <c r="B80" s="766"/>
      <c r="C80" s="469" t="s">
        <v>1612</v>
      </c>
      <c r="D80" s="112" t="s">
        <v>1609</v>
      </c>
      <c r="E80" s="112"/>
      <c r="F80" s="112" t="s">
        <v>1487</v>
      </c>
      <c r="G80" s="112" t="s">
        <v>1592</v>
      </c>
      <c r="H80" s="112"/>
      <c r="I80" s="112"/>
      <c r="J80" s="112"/>
      <c r="K80" s="113" t="s">
        <v>1610</v>
      </c>
      <c r="L80" s="112"/>
      <c r="M80" s="112" t="s">
        <v>1487</v>
      </c>
      <c r="N80" s="112"/>
      <c r="O80" s="116"/>
    </row>
    <row r="81" spans="1:15" ht="12.75" customHeight="1" x14ac:dyDescent="0.2">
      <c r="A81" s="765"/>
      <c r="B81" s="766"/>
      <c r="C81" s="469" t="s">
        <v>1613</v>
      </c>
      <c r="D81" s="112" t="s">
        <v>1609</v>
      </c>
      <c r="E81" s="112"/>
      <c r="F81" s="112" t="s">
        <v>1487</v>
      </c>
      <c r="G81" s="112" t="s">
        <v>1592</v>
      </c>
      <c r="H81" s="112"/>
      <c r="I81" s="112"/>
      <c r="J81" s="112"/>
      <c r="K81" s="113" t="s">
        <v>1610</v>
      </c>
      <c r="L81" s="112"/>
      <c r="M81" s="112" t="s">
        <v>1487</v>
      </c>
      <c r="N81" s="112"/>
      <c r="O81" s="116"/>
    </row>
    <row r="82" spans="1:15" ht="12.75" customHeight="1" x14ac:dyDescent="0.2">
      <c r="A82" s="765"/>
      <c r="B82" s="766"/>
      <c r="C82" s="469" t="s">
        <v>1614</v>
      </c>
      <c r="D82" s="112" t="s">
        <v>1609</v>
      </c>
      <c r="E82" s="112"/>
      <c r="F82" s="112" t="s">
        <v>1487</v>
      </c>
      <c r="G82" s="112" t="s">
        <v>1592</v>
      </c>
      <c r="H82" s="112"/>
      <c r="I82" s="112"/>
      <c r="J82" s="112"/>
      <c r="K82" s="113" t="s">
        <v>1610</v>
      </c>
      <c r="L82" s="112"/>
      <c r="M82" s="112" t="s">
        <v>1487</v>
      </c>
      <c r="N82" s="112"/>
      <c r="O82" s="116"/>
    </row>
    <row r="83" spans="1:15" ht="12.75" customHeight="1" x14ac:dyDescent="0.2">
      <c r="A83" s="765"/>
      <c r="B83" s="766" t="s">
        <v>1615</v>
      </c>
      <c r="C83" s="469" t="s">
        <v>1616</v>
      </c>
      <c r="D83" s="112" t="s">
        <v>1602</v>
      </c>
      <c r="E83" s="112"/>
      <c r="F83" s="112" t="s">
        <v>1487</v>
      </c>
      <c r="G83" s="112" t="s">
        <v>1592</v>
      </c>
      <c r="H83" s="112"/>
      <c r="I83" s="112"/>
      <c r="J83" s="112"/>
      <c r="K83" s="113" t="s">
        <v>1603</v>
      </c>
      <c r="L83" s="112"/>
      <c r="M83" s="112" t="s">
        <v>1487</v>
      </c>
      <c r="N83" s="112" t="s">
        <v>1604</v>
      </c>
      <c r="O83" s="116"/>
    </row>
    <row r="84" spans="1:15" ht="12.75" customHeight="1" x14ac:dyDescent="0.2">
      <c r="A84" s="765"/>
      <c r="B84" s="766"/>
      <c r="C84" s="470" t="s">
        <v>1617</v>
      </c>
      <c r="D84" s="112" t="s">
        <v>1567</v>
      </c>
      <c r="E84" s="112"/>
      <c r="F84" s="112" t="s">
        <v>1487</v>
      </c>
      <c r="G84" s="112" t="s">
        <v>1592</v>
      </c>
      <c r="H84" s="112"/>
      <c r="I84" s="112"/>
      <c r="J84" s="112"/>
      <c r="K84" s="113" t="s">
        <v>1561</v>
      </c>
      <c r="L84" s="112"/>
      <c r="M84" s="112" t="s">
        <v>1487</v>
      </c>
      <c r="N84" s="112"/>
      <c r="O84" s="116"/>
    </row>
    <row r="85" spans="1:15" ht="12.75" customHeight="1" x14ac:dyDescent="0.2">
      <c r="A85" s="765"/>
      <c r="B85" s="766"/>
      <c r="C85" s="470" t="s">
        <v>1618</v>
      </c>
      <c r="D85" s="112" t="s">
        <v>1609</v>
      </c>
      <c r="E85" s="112"/>
      <c r="F85" s="112" t="s">
        <v>1487</v>
      </c>
      <c r="G85" s="112" t="s">
        <v>1592</v>
      </c>
      <c r="H85" s="112"/>
      <c r="I85" s="112"/>
      <c r="J85" s="112"/>
      <c r="K85" s="113" t="s">
        <v>1610</v>
      </c>
      <c r="L85" s="112"/>
      <c r="M85" s="112" t="s">
        <v>1487</v>
      </c>
      <c r="N85" s="112"/>
      <c r="O85" s="116"/>
    </row>
    <row r="86" spans="1:15" ht="12.75" customHeight="1" x14ac:dyDescent="0.2">
      <c r="A86" s="765"/>
      <c r="B86" s="766"/>
      <c r="C86" s="470" t="s">
        <v>1619</v>
      </c>
      <c r="D86" s="112" t="s">
        <v>1609</v>
      </c>
      <c r="E86" s="112"/>
      <c r="F86" s="112" t="s">
        <v>1487</v>
      </c>
      <c r="G86" s="112" t="s">
        <v>1592</v>
      </c>
      <c r="H86" s="112"/>
      <c r="I86" s="112"/>
      <c r="J86" s="112"/>
      <c r="K86" s="113" t="s">
        <v>1610</v>
      </c>
      <c r="L86" s="112"/>
      <c r="M86" s="112" t="s">
        <v>1487</v>
      </c>
      <c r="N86" s="112"/>
      <c r="O86" s="116"/>
    </row>
    <row r="87" spans="1:15" ht="12.75" customHeight="1" x14ac:dyDescent="0.2">
      <c r="A87" s="765"/>
      <c r="B87" s="766"/>
      <c r="C87" s="469" t="s">
        <v>1620</v>
      </c>
      <c r="D87" s="112" t="s">
        <v>1602</v>
      </c>
      <c r="E87" s="112"/>
      <c r="F87" s="112" t="s">
        <v>1487</v>
      </c>
      <c r="G87" s="112" t="s">
        <v>1592</v>
      </c>
      <c r="H87" s="112"/>
      <c r="I87" s="112"/>
      <c r="J87" s="112"/>
      <c r="K87" s="113" t="s">
        <v>1603</v>
      </c>
      <c r="L87" s="112"/>
      <c r="M87" s="112" t="s">
        <v>1487</v>
      </c>
      <c r="N87" s="112" t="s">
        <v>1604</v>
      </c>
      <c r="O87" s="116"/>
    </row>
    <row r="88" spans="1:15" ht="12.75" customHeight="1" x14ac:dyDescent="0.2">
      <c r="A88" s="765"/>
      <c r="B88" s="766"/>
      <c r="C88" s="470" t="s">
        <v>1621</v>
      </c>
      <c r="D88" s="112" t="s">
        <v>1567</v>
      </c>
      <c r="E88" s="112"/>
      <c r="F88" s="112" t="s">
        <v>1487</v>
      </c>
      <c r="G88" s="112" t="s">
        <v>1592</v>
      </c>
      <c r="H88" s="112"/>
      <c r="I88" s="112"/>
      <c r="J88" s="112"/>
      <c r="K88" s="113" t="s">
        <v>1561</v>
      </c>
      <c r="L88" s="112"/>
      <c r="M88" s="112" t="s">
        <v>1487</v>
      </c>
      <c r="N88" s="112"/>
      <c r="O88" s="116"/>
    </row>
    <row r="89" spans="1:15" ht="12.75" customHeight="1" x14ac:dyDescent="0.2">
      <c r="A89" s="765"/>
      <c r="B89" s="766"/>
      <c r="C89" s="470" t="s">
        <v>1622</v>
      </c>
      <c r="D89" s="112" t="s">
        <v>1609</v>
      </c>
      <c r="E89" s="112"/>
      <c r="F89" s="112" t="s">
        <v>1487</v>
      </c>
      <c r="G89" s="112" t="s">
        <v>1592</v>
      </c>
      <c r="H89" s="112"/>
      <c r="I89" s="112"/>
      <c r="J89" s="112"/>
      <c r="K89" s="113" t="s">
        <v>1610</v>
      </c>
      <c r="L89" s="112"/>
      <c r="M89" s="112" t="s">
        <v>1487</v>
      </c>
      <c r="N89" s="112"/>
      <c r="O89" s="116"/>
    </row>
    <row r="90" spans="1:15" ht="12.75" customHeight="1" x14ac:dyDescent="0.2">
      <c r="A90" s="765"/>
      <c r="B90" s="766"/>
      <c r="C90" s="470" t="s">
        <v>1623</v>
      </c>
      <c r="D90" s="112" t="s">
        <v>1609</v>
      </c>
      <c r="E90" s="112"/>
      <c r="F90" s="112" t="s">
        <v>1487</v>
      </c>
      <c r="G90" s="112" t="s">
        <v>1592</v>
      </c>
      <c r="H90" s="112"/>
      <c r="I90" s="112"/>
      <c r="J90" s="112"/>
      <c r="K90" s="113" t="s">
        <v>1610</v>
      </c>
      <c r="L90" s="112"/>
      <c r="M90" s="112" t="s">
        <v>1487</v>
      </c>
      <c r="N90" s="112"/>
      <c r="O90" s="116"/>
    </row>
    <row r="91" spans="1:15" ht="12.75" customHeight="1" x14ac:dyDescent="0.2">
      <c r="A91" s="765"/>
      <c r="B91" s="766"/>
      <c r="C91" s="469" t="s">
        <v>1624</v>
      </c>
      <c r="D91" s="112" t="s">
        <v>1602</v>
      </c>
      <c r="E91" s="112"/>
      <c r="F91" s="112" t="s">
        <v>1487</v>
      </c>
      <c r="G91" s="112" t="s">
        <v>1592</v>
      </c>
      <c r="H91" s="112"/>
      <c r="I91" s="112"/>
      <c r="J91" s="112"/>
      <c r="K91" s="113" t="s">
        <v>1603</v>
      </c>
      <c r="L91" s="112"/>
      <c r="M91" s="112" t="s">
        <v>1487</v>
      </c>
      <c r="N91" s="112" t="s">
        <v>1604</v>
      </c>
      <c r="O91" s="116"/>
    </row>
    <row r="92" spans="1:15" ht="12.75" customHeight="1" x14ac:dyDescent="0.2">
      <c r="A92" s="765"/>
      <c r="B92" s="766"/>
      <c r="C92" s="470" t="s">
        <v>1625</v>
      </c>
      <c r="D92" s="112" t="s">
        <v>1567</v>
      </c>
      <c r="E92" s="112"/>
      <c r="F92" s="112" t="s">
        <v>1487</v>
      </c>
      <c r="G92" s="112" t="s">
        <v>1592</v>
      </c>
      <c r="H92" s="112"/>
      <c r="I92" s="112"/>
      <c r="J92" s="112"/>
      <c r="K92" s="113" t="s">
        <v>1561</v>
      </c>
      <c r="L92" s="112"/>
      <c r="M92" s="112" t="s">
        <v>1487</v>
      </c>
      <c r="N92" s="112"/>
      <c r="O92" s="116"/>
    </row>
    <row r="93" spans="1:15" ht="12.75" customHeight="1" x14ac:dyDescent="0.2">
      <c r="A93" s="765"/>
      <c r="B93" s="766"/>
      <c r="C93" s="470" t="s">
        <v>1626</v>
      </c>
      <c r="D93" s="112" t="s">
        <v>1609</v>
      </c>
      <c r="E93" s="112"/>
      <c r="F93" s="112" t="s">
        <v>1487</v>
      </c>
      <c r="G93" s="112" t="s">
        <v>1592</v>
      </c>
      <c r="H93" s="112"/>
      <c r="I93" s="112"/>
      <c r="J93" s="112"/>
      <c r="K93" s="113" t="s">
        <v>1610</v>
      </c>
      <c r="L93" s="112"/>
      <c r="M93" s="112" t="s">
        <v>1487</v>
      </c>
      <c r="N93" s="112"/>
      <c r="O93" s="116"/>
    </row>
    <row r="94" spans="1:15" ht="12.75" customHeight="1" x14ac:dyDescent="0.2">
      <c r="A94" s="765"/>
      <c r="B94" s="766"/>
      <c r="C94" s="470" t="s">
        <v>1627</v>
      </c>
      <c r="D94" s="112" t="s">
        <v>1609</v>
      </c>
      <c r="E94" s="112"/>
      <c r="F94" s="112" t="s">
        <v>1487</v>
      </c>
      <c r="G94" s="112" t="s">
        <v>1592</v>
      </c>
      <c r="H94" s="112"/>
      <c r="I94" s="112"/>
      <c r="J94" s="112"/>
      <c r="K94" s="113" t="s">
        <v>1610</v>
      </c>
      <c r="L94" s="112"/>
      <c r="M94" s="112" t="s">
        <v>1487</v>
      </c>
      <c r="N94" s="112"/>
      <c r="O94" s="116"/>
    </row>
    <row r="95" spans="1:15" ht="12.75" customHeight="1" x14ac:dyDescent="0.2">
      <c r="A95" s="765"/>
      <c r="B95" s="766"/>
      <c r="C95" s="469" t="s">
        <v>1628</v>
      </c>
      <c r="D95" s="112" t="s">
        <v>1602</v>
      </c>
      <c r="E95" s="112"/>
      <c r="F95" s="112" t="s">
        <v>1487</v>
      </c>
      <c r="G95" s="112" t="s">
        <v>1592</v>
      </c>
      <c r="H95" s="112"/>
      <c r="I95" s="112"/>
      <c r="J95" s="112"/>
      <c r="K95" s="113" t="s">
        <v>1603</v>
      </c>
      <c r="L95" s="112"/>
      <c r="M95" s="112" t="s">
        <v>1487</v>
      </c>
      <c r="N95" s="112" t="s">
        <v>1604</v>
      </c>
      <c r="O95" s="116"/>
    </row>
    <row r="96" spans="1:15" ht="12.75" customHeight="1" x14ac:dyDescent="0.2">
      <c r="A96" s="765"/>
      <c r="B96" s="766"/>
      <c r="C96" s="470" t="s">
        <v>1629</v>
      </c>
      <c r="D96" s="112" t="s">
        <v>1567</v>
      </c>
      <c r="E96" s="112"/>
      <c r="F96" s="112" t="s">
        <v>1487</v>
      </c>
      <c r="G96" s="112" t="s">
        <v>1592</v>
      </c>
      <c r="H96" s="112"/>
      <c r="I96" s="112"/>
      <c r="J96" s="112"/>
      <c r="K96" s="113" t="s">
        <v>1561</v>
      </c>
      <c r="L96" s="112"/>
      <c r="M96" s="112" t="s">
        <v>1487</v>
      </c>
      <c r="N96" s="112"/>
      <c r="O96" s="116"/>
    </row>
    <row r="97" spans="1:15" ht="12.75" customHeight="1" x14ac:dyDescent="0.2">
      <c r="A97" s="765"/>
      <c r="B97" s="766"/>
      <c r="C97" s="470" t="s">
        <v>1630</v>
      </c>
      <c r="D97" s="112" t="s">
        <v>1609</v>
      </c>
      <c r="E97" s="112"/>
      <c r="F97" s="112" t="s">
        <v>1487</v>
      </c>
      <c r="G97" s="112" t="s">
        <v>1592</v>
      </c>
      <c r="H97" s="112"/>
      <c r="I97" s="112"/>
      <c r="J97" s="112"/>
      <c r="K97" s="113" t="s">
        <v>1610</v>
      </c>
      <c r="L97" s="112"/>
      <c r="M97" s="112" t="s">
        <v>1487</v>
      </c>
      <c r="N97" s="112"/>
      <c r="O97" s="116"/>
    </row>
    <row r="98" spans="1:15" ht="12.75" customHeight="1" x14ac:dyDescent="0.2">
      <c r="A98" s="765"/>
      <c r="B98" s="766"/>
      <c r="C98" s="470" t="s">
        <v>1631</v>
      </c>
      <c r="D98" s="112" t="s">
        <v>1609</v>
      </c>
      <c r="E98" s="112"/>
      <c r="F98" s="112" t="s">
        <v>1487</v>
      </c>
      <c r="G98" s="112" t="s">
        <v>1592</v>
      </c>
      <c r="H98" s="112"/>
      <c r="I98" s="112"/>
      <c r="J98" s="112"/>
      <c r="K98" s="113" t="s">
        <v>1610</v>
      </c>
      <c r="L98" s="112"/>
      <c r="M98" s="112" t="s">
        <v>1487</v>
      </c>
      <c r="N98" s="112"/>
      <c r="O98" s="116"/>
    </row>
    <row r="99" spans="1:15" ht="12.75" customHeight="1" x14ac:dyDescent="0.2">
      <c r="A99" s="765"/>
      <c r="B99" s="766"/>
      <c r="C99" s="469" t="s">
        <v>1632</v>
      </c>
      <c r="D99" s="112" t="s">
        <v>1633</v>
      </c>
      <c r="E99" s="112"/>
      <c r="F99" s="112" t="s">
        <v>1487</v>
      </c>
      <c r="G99" s="112" t="s">
        <v>1592</v>
      </c>
      <c r="H99" s="112"/>
      <c r="I99" s="112"/>
      <c r="J99" s="112"/>
      <c r="K99" s="113" t="s">
        <v>1603</v>
      </c>
      <c r="L99" s="112"/>
      <c r="M99" s="112" t="s">
        <v>1487</v>
      </c>
      <c r="N99" s="112" t="s">
        <v>1604</v>
      </c>
      <c r="O99" s="116"/>
    </row>
    <row r="100" spans="1:15" ht="12.75" customHeight="1" x14ac:dyDescent="0.2">
      <c r="A100" s="765"/>
      <c r="B100" s="766"/>
      <c r="C100" s="470" t="s">
        <v>1634</v>
      </c>
      <c r="D100" s="112" t="s">
        <v>1567</v>
      </c>
      <c r="E100" s="112"/>
      <c r="F100" s="112" t="s">
        <v>1487</v>
      </c>
      <c r="G100" s="112" t="s">
        <v>1592</v>
      </c>
      <c r="H100" s="112"/>
      <c r="I100" s="112"/>
      <c r="J100" s="112"/>
      <c r="K100" s="113" t="s">
        <v>1561</v>
      </c>
      <c r="L100" s="112"/>
      <c r="M100" s="112" t="s">
        <v>1487</v>
      </c>
      <c r="N100" s="112"/>
      <c r="O100" s="116"/>
    </row>
    <row r="101" spans="1:15" ht="12.75" customHeight="1" x14ac:dyDescent="0.2">
      <c r="A101" s="765"/>
      <c r="B101" s="766"/>
      <c r="C101" s="470" t="s">
        <v>1635</v>
      </c>
      <c r="D101" s="112" t="s">
        <v>1609</v>
      </c>
      <c r="E101" s="112"/>
      <c r="F101" s="112" t="s">
        <v>1487</v>
      </c>
      <c r="G101" s="112" t="s">
        <v>1592</v>
      </c>
      <c r="H101" s="112"/>
      <c r="I101" s="112"/>
      <c r="J101" s="112"/>
      <c r="K101" s="113" t="s">
        <v>1610</v>
      </c>
      <c r="L101" s="112"/>
      <c r="M101" s="112" t="s">
        <v>1487</v>
      </c>
      <c r="N101" s="112"/>
      <c r="O101" s="116"/>
    </row>
    <row r="102" spans="1:15" ht="12.75" customHeight="1" x14ac:dyDescent="0.2">
      <c r="A102" s="765"/>
      <c r="B102" s="766"/>
      <c r="C102" s="470" t="s">
        <v>1636</v>
      </c>
      <c r="D102" s="112" t="s">
        <v>1609</v>
      </c>
      <c r="E102" s="112"/>
      <c r="F102" s="112" t="s">
        <v>1487</v>
      </c>
      <c r="G102" s="112" t="s">
        <v>1592</v>
      </c>
      <c r="H102" s="112"/>
      <c r="I102" s="112"/>
      <c r="J102" s="112"/>
      <c r="K102" s="113" t="s">
        <v>1610</v>
      </c>
      <c r="L102" s="112"/>
      <c r="M102" s="112" t="s">
        <v>1487</v>
      </c>
      <c r="N102" s="112"/>
      <c r="O102" s="116"/>
    </row>
    <row r="103" spans="1:15" ht="12.75" customHeight="1" x14ac:dyDescent="0.2">
      <c r="A103" s="765"/>
      <c r="B103" s="123" t="s">
        <v>1637</v>
      </c>
      <c r="C103" s="103" t="s">
        <v>1638</v>
      </c>
      <c r="D103" s="112"/>
      <c r="E103" s="112"/>
      <c r="F103" s="112" t="e">
        <v>#N/A</v>
      </c>
      <c r="G103" s="112" t="e">
        <v>#N/A</v>
      </c>
      <c r="H103" s="112"/>
      <c r="I103" s="112"/>
      <c r="J103" s="112"/>
      <c r="K103" s="113"/>
      <c r="L103" s="112"/>
      <c r="M103" s="112" t="s">
        <v>1487</v>
      </c>
      <c r="N103" s="112"/>
      <c r="O103" s="116"/>
    </row>
    <row r="104" spans="1:15" ht="25.5" customHeight="1" x14ac:dyDescent="0.2">
      <c r="A104" s="765"/>
      <c r="B104" s="123" t="s">
        <v>1639</v>
      </c>
      <c r="C104" s="103" t="s">
        <v>1640</v>
      </c>
      <c r="D104" s="112"/>
      <c r="E104" s="112"/>
      <c r="F104" s="112" t="e">
        <v>#N/A</v>
      </c>
      <c r="G104" s="112" t="e">
        <v>#N/A</v>
      </c>
      <c r="H104" s="112"/>
      <c r="I104" s="112"/>
      <c r="J104" s="112"/>
      <c r="K104" s="113"/>
      <c r="L104" s="112"/>
      <c r="M104" s="112" t="s">
        <v>1487</v>
      </c>
      <c r="N104" s="112"/>
      <c r="O104" s="116"/>
    </row>
    <row r="105" spans="1:15" x14ac:dyDescent="0.2">
      <c r="B105" s="112" t="s">
        <v>1641</v>
      </c>
      <c r="C105" s="104" t="s">
        <v>1642</v>
      </c>
      <c r="D105" s="112"/>
      <c r="E105" s="112"/>
      <c r="F105" s="112" t="s">
        <v>1643</v>
      </c>
      <c r="G105" s="112" t="s">
        <v>1455</v>
      </c>
      <c r="H105" s="112"/>
      <c r="I105" s="112"/>
      <c r="J105" s="112"/>
      <c r="K105" s="113" t="s">
        <v>1509</v>
      </c>
      <c r="L105" s="112"/>
      <c r="M105" s="112" t="s">
        <v>788</v>
      </c>
      <c r="N105" s="112"/>
      <c r="O105" s="116"/>
    </row>
  </sheetData>
  <mergeCells count="12">
    <mergeCell ref="A78:A104"/>
    <mergeCell ref="B78:B82"/>
    <mergeCell ref="B83:B102"/>
    <mergeCell ref="A2:A77"/>
    <mergeCell ref="B2:B26"/>
    <mergeCell ref="B27:B35"/>
    <mergeCell ref="B36:B45"/>
    <mergeCell ref="B46:B54"/>
    <mergeCell ref="B55:B59"/>
    <mergeCell ref="B60:B66"/>
    <mergeCell ref="B67:B72"/>
    <mergeCell ref="B73:B77"/>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workbookViewId="0">
      <selection activeCell="F1" sqref="F1"/>
    </sheetView>
  </sheetViews>
  <sheetFormatPr defaultRowHeight="12.75" x14ac:dyDescent="0.2"/>
  <cols>
    <col min="1" max="1" width="20.28515625" style="110" bestFit="1" customWidth="1"/>
    <col min="2" max="2" width="25.140625" style="110" customWidth="1"/>
    <col min="3" max="3" width="18.85546875" style="110" bestFit="1" customWidth="1"/>
    <col min="4" max="4" width="18.42578125" style="110" bestFit="1" customWidth="1"/>
    <col min="5" max="5" width="23.85546875" style="110" bestFit="1" customWidth="1"/>
    <col min="6" max="6" width="23.85546875" style="110" customWidth="1"/>
    <col min="7" max="7" width="8.7109375" style="110" bestFit="1" customWidth="1"/>
    <col min="8" max="8" width="8.7109375" style="110" customWidth="1"/>
    <col min="9" max="9" width="19.7109375" style="110" bestFit="1" customWidth="1"/>
    <col min="10" max="10" width="14.85546875" style="110" customWidth="1"/>
    <col min="11" max="11" width="12.42578125" style="151" bestFit="1" customWidth="1"/>
    <col min="12" max="12" width="19.42578125" style="110" customWidth="1"/>
    <col min="13" max="13" width="14.7109375" style="110" bestFit="1" customWidth="1"/>
    <col min="14" max="14" width="11.7109375" style="110" bestFit="1" customWidth="1"/>
    <col min="15" max="258" width="9.140625" style="110"/>
    <col min="259" max="259" width="21.140625" style="110" customWidth="1"/>
    <col min="260" max="260" width="25.140625" style="110" customWidth="1"/>
    <col min="261" max="261" width="22" style="110" customWidth="1"/>
    <col min="262" max="262" width="50.5703125" style="110" bestFit="1" customWidth="1"/>
    <col min="263" max="264" width="22" style="110" customWidth="1"/>
    <col min="265" max="265" width="13.42578125" style="110" customWidth="1"/>
    <col min="266" max="266" width="14.85546875" style="110" customWidth="1"/>
    <col min="267" max="267" width="17.28515625" style="110" customWidth="1"/>
    <col min="268" max="268" width="19.42578125" style="110" customWidth="1"/>
    <col min="269" max="269" width="15.140625" style="110" customWidth="1"/>
    <col min="270" max="270" width="15.7109375" style="110" customWidth="1"/>
    <col min="271" max="514" width="9.140625" style="110"/>
    <col min="515" max="515" width="21.140625" style="110" customWidth="1"/>
    <col min="516" max="516" width="25.140625" style="110" customWidth="1"/>
    <col min="517" max="517" width="22" style="110" customWidth="1"/>
    <col min="518" max="518" width="50.5703125" style="110" bestFit="1" customWidth="1"/>
    <col min="519" max="520" width="22" style="110" customWidth="1"/>
    <col min="521" max="521" width="13.42578125" style="110" customWidth="1"/>
    <col min="522" max="522" width="14.85546875" style="110" customWidth="1"/>
    <col min="523" max="523" width="17.28515625" style="110" customWidth="1"/>
    <col min="524" max="524" width="19.42578125" style="110" customWidth="1"/>
    <col min="525" max="525" width="15.140625" style="110" customWidth="1"/>
    <col min="526" max="526" width="15.7109375" style="110" customWidth="1"/>
    <col min="527" max="770" width="9.140625" style="110"/>
    <col min="771" max="771" width="21.140625" style="110" customWidth="1"/>
    <col min="772" max="772" width="25.140625" style="110" customWidth="1"/>
    <col min="773" max="773" width="22" style="110" customWidth="1"/>
    <col min="774" max="774" width="50.5703125" style="110" bestFit="1" customWidth="1"/>
    <col min="775" max="776" width="22" style="110" customWidth="1"/>
    <col min="777" max="777" width="13.42578125" style="110" customWidth="1"/>
    <col min="778" max="778" width="14.85546875" style="110" customWidth="1"/>
    <col min="779" max="779" width="17.28515625" style="110" customWidth="1"/>
    <col min="780" max="780" width="19.42578125" style="110" customWidth="1"/>
    <col min="781" max="781" width="15.140625" style="110" customWidth="1"/>
    <col min="782" max="782" width="15.7109375" style="110" customWidth="1"/>
    <col min="783" max="1026" width="9.140625" style="110"/>
    <col min="1027" max="1027" width="21.140625" style="110" customWidth="1"/>
    <col min="1028" max="1028" width="25.140625" style="110" customWidth="1"/>
    <col min="1029" max="1029" width="22" style="110" customWidth="1"/>
    <col min="1030" max="1030" width="50.5703125" style="110" bestFit="1" customWidth="1"/>
    <col min="1031" max="1032" width="22" style="110" customWidth="1"/>
    <col min="1033" max="1033" width="13.42578125" style="110" customWidth="1"/>
    <col min="1034" max="1034" width="14.85546875" style="110" customWidth="1"/>
    <col min="1035" max="1035" width="17.28515625" style="110" customWidth="1"/>
    <col min="1036" max="1036" width="19.42578125" style="110" customWidth="1"/>
    <col min="1037" max="1037" width="15.140625" style="110" customWidth="1"/>
    <col min="1038" max="1038" width="15.7109375" style="110" customWidth="1"/>
    <col min="1039" max="1282" width="9.140625" style="110"/>
    <col min="1283" max="1283" width="21.140625" style="110" customWidth="1"/>
    <col min="1284" max="1284" width="25.140625" style="110" customWidth="1"/>
    <col min="1285" max="1285" width="22" style="110" customWidth="1"/>
    <col min="1286" max="1286" width="50.5703125" style="110" bestFit="1" customWidth="1"/>
    <col min="1287" max="1288" width="22" style="110" customWidth="1"/>
    <col min="1289" max="1289" width="13.42578125" style="110" customWidth="1"/>
    <col min="1290" max="1290" width="14.85546875" style="110" customWidth="1"/>
    <col min="1291" max="1291" width="17.28515625" style="110" customWidth="1"/>
    <col min="1292" max="1292" width="19.42578125" style="110" customWidth="1"/>
    <col min="1293" max="1293" width="15.140625" style="110" customWidth="1"/>
    <col min="1294" max="1294" width="15.7109375" style="110" customWidth="1"/>
    <col min="1295" max="1538" width="9.140625" style="110"/>
    <col min="1539" max="1539" width="21.140625" style="110" customWidth="1"/>
    <col min="1540" max="1540" width="25.140625" style="110" customWidth="1"/>
    <col min="1541" max="1541" width="22" style="110" customWidth="1"/>
    <col min="1542" max="1542" width="50.5703125" style="110" bestFit="1" customWidth="1"/>
    <col min="1543" max="1544" width="22" style="110" customWidth="1"/>
    <col min="1545" max="1545" width="13.42578125" style="110" customWidth="1"/>
    <col min="1546" max="1546" width="14.85546875" style="110" customWidth="1"/>
    <col min="1547" max="1547" width="17.28515625" style="110" customWidth="1"/>
    <col min="1548" max="1548" width="19.42578125" style="110" customWidth="1"/>
    <col min="1549" max="1549" width="15.140625" style="110" customWidth="1"/>
    <col min="1550" max="1550" width="15.7109375" style="110" customWidth="1"/>
    <col min="1551" max="1794" width="9.140625" style="110"/>
    <col min="1795" max="1795" width="21.140625" style="110" customWidth="1"/>
    <col min="1796" max="1796" width="25.140625" style="110" customWidth="1"/>
    <col min="1797" max="1797" width="22" style="110" customWidth="1"/>
    <col min="1798" max="1798" width="50.5703125" style="110" bestFit="1" customWidth="1"/>
    <col min="1799" max="1800" width="22" style="110" customWidth="1"/>
    <col min="1801" max="1801" width="13.42578125" style="110" customWidth="1"/>
    <col min="1802" max="1802" width="14.85546875" style="110" customWidth="1"/>
    <col min="1803" max="1803" width="17.28515625" style="110" customWidth="1"/>
    <col min="1804" max="1804" width="19.42578125" style="110" customWidth="1"/>
    <col min="1805" max="1805" width="15.140625" style="110" customWidth="1"/>
    <col min="1806" max="1806" width="15.7109375" style="110" customWidth="1"/>
    <col min="1807" max="2050" width="9.140625" style="110"/>
    <col min="2051" max="2051" width="21.140625" style="110" customWidth="1"/>
    <col min="2052" max="2052" width="25.140625" style="110" customWidth="1"/>
    <col min="2053" max="2053" width="22" style="110" customWidth="1"/>
    <col min="2054" max="2054" width="50.5703125" style="110" bestFit="1" customWidth="1"/>
    <col min="2055" max="2056" width="22" style="110" customWidth="1"/>
    <col min="2057" max="2057" width="13.42578125" style="110" customWidth="1"/>
    <col min="2058" max="2058" width="14.85546875" style="110" customWidth="1"/>
    <col min="2059" max="2059" width="17.28515625" style="110" customWidth="1"/>
    <col min="2060" max="2060" width="19.42578125" style="110" customWidth="1"/>
    <col min="2061" max="2061" width="15.140625" style="110" customWidth="1"/>
    <col min="2062" max="2062" width="15.7109375" style="110" customWidth="1"/>
    <col min="2063" max="2306" width="9.140625" style="110"/>
    <col min="2307" max="2307" width="21.140625" style="110" customWidth="1"/>
    <col min="2308" max="2308" width="25.140625" style="110" customWidth="1"/>
    <col min="2309" max="2309" width="22" style="110" customWidth="1"/>
    <col min="2310" max="2310" width="50.5703125" style="110" bestFit="1" customWidth="1"/>
    <col min="2311" max="2312" width="22" style="110" customWidth="1"/>
    <col min="2313" max="2313" width="13.42578125" style="110" customWidth="1"/>
    <col min="2314" max="2314" width="14.85546875" style="110" customWidth="1"/>
    <col min="2315" max="2315" width="17.28515625" style="110" customWidth="1"/>
    <col min="2316" max="2316" width="19.42578125" style="110" customWidth="1"/>
    <col min="2317" max="2317" width="15.140625" style="110" customWidth="1"/>
    <col min="2318" max="2318" width="15.7109375" style="110" customWidth="1"/>
    <col min="2319" max="2562" width="9.140625" style="110"/>
    <col min="2563" max="2563" width="21.140625" style="110" customWidth="1"/>
    <col min="2564" max="2564" width="25.140625" style="110" customWidth="1"/>
    <col min="2565" max="2565" width="22" style="110" customWidth="1"/>
    <col min="2566" max="2566" width="50.5703125" style="110" bestFit="1" customWidth="1"/>
    <col min="2567" max="2568" width="22" style="110" customWidth="1"/>
    <col min="2569" max="2569" width="13.42578125" style="110" customWidth="1"/>
    <col min="2570" max="2570" width="14.85546875" style="110" customWidth="1"/>
    <col min="2571" max="2571" width="17.28515625" style="110" customWidth="1"/>
    <col min="2572" max="2572" width="19.42578125" style="110" customWidth="1"/>
    <col min="2573" max="2573" width="15.140625" style="110" customWidth="1"/>
    <col min="2574" max="2574" width="15.7109375" style="110" customWidth="1"/>
    <col min="2575" max="2818" width="9.140625" style="110"/>
    <col min="2819" max="2819" width="21.140625" style="110" customWidth="1"/>
    <col min="2820" max="2820" width="25.140625" style="110" customWidth="1"/>
    <col min="2821" max="2821" width="22" style="110" customWidth="1"/>
    <col min="2822" max="2822" width="50.5703125" style="110" bestFit="1" customWidth="1"/>
    <col min="2823" max="2824" width="22" style="110" customWidth="1"/>
    <col min="2825" max="2825" width="13.42578125" style="110" customWidth="1"/>
    <col min="2826" max="2826" width="14.85546875" style="110" customWidth="1"/>
    <col min="2827" max="2827" width="17.28515625" style="110" customWidth="1"/>
    <col min="2828" max="2828" width="19.42578125" style="110" customWidth="1"/>
    <col min="2829" max="2829" width="15.140625" style="110" customWidth="1"/>
    <col min="2830" max="2830" width="15.7109375" style="110" customWidth="1"/>
    <col min="2831" max="3074" width="9.140625" style="110"/>
    <col min="3075" max="3075" width="21.140625" style="110" customWidth="1"/>
    <col min="3076" max="3076" width="25.140625" style="110" customWidth="1"/>
    <col min="3077" max="3077" width="22" style="110" customWidth="1"/>
    <col min="3078" max="3078" width="50.5703125" style="110" bestFit="1" customWidth="1"/>
    <col min="3079" max="3080" width="22" style="110" customWidth="1"/>
    <col min="3081" max="3081" width="13.42578125" style="110" customWidth="1"/>
    <col min="3082" max="3082" width="14.85546875" style="110" customWidth="1"/>
    <col min="3083" max="3083" width="17.28515625" style="110" customWidth="1"/>
    <col min="3084" max="3084" width="19.42578125" style="110" customWidth="1"/>
    <col min="3085" max="3085" width="15.140625" style="110" customWidth="1"/>
    <col min="3086" max="3086" width="15.7109375" style="110" customWidth="1"/>
    <col min="3087" max="3330" width="9.140625" style="110"/>
    <col min="3331" max="3331" width="21.140625" style="110" customWidth="1"/>
    <col min="3332" max="3332" width="25.140625" style="110" customWidth="1"/>
    <col min="3333" max="3333" width="22" style="110" customWidth="1"/>
    <col min="3334" max="3334" width="50.5703125" style="110" bestFit="1" customWidth="1"/>
    <col min="3335" max="3336" width="22" style="110" customWidth="1"/>
    <col min="3337" max="3337" width="13.42578125" style="110" customWidth="1"/>
    <col min="3338" max="3338" width="14.85546875" style="110" customWidth="1"/>
    <col min="3339" max="3339" width="17.28515625" style="110" customWidth="1"/>
    <col min="3340" max="3340" width="19.42578125" style="110" customWidth="1"/>
    <col min="3341" max="3341" width="15.140625" style="110" customWidth="1"/>
    <col min="3342" max="3342" width="15.7109375" style="110" customWidth="1"/>
    <col min="3343" max="3586" width="9.140625" style="110"/>
    <col min="3587" max="3587" width="21.140625" style="110" customWidth="1"/>
    <col min="3588" max="3588" width="25.140625" style="110" customWidth="1"/>
    <col min="3589" max="3589" width="22" style="110" customWidth="1"/>
    <col min="3590" max="3590" width="50.5703125" style="110" bestFit="1" customWidth="1"/>
    <col min="3591" max="3592" width="22" style="110" customWidth="1"/>
    <col min="3593" max="3593" width="13.42578125" style="110" customWidth="1"/>
    <col min="3594" max="3594" width="14.85546875" style="110" customWidth="1"/>
    <col min="3595" max="3595" width="17.28515625" style="110" customWidth="1"/>
    <col min="3596" max="3596" width="19.42578125" style="110" customWidth="1"/>
    <col min="3597" max="3597" width="15.140625" style="110" customWidth="1"/>
    <col min="3598" max="3598" width="15.7109375" style="110" customWidth="1"/>
    <col min="3599" max="3842" width="9.140625" style="110"/>
    <col min="3843" max="3843" width="21.140625" style="110" customWidth="1"/>
    <col min="3844" max="3844" width="25.140625" style="110" customWidth="1"/>
    <col min="3845" max="3845" width="22" style="110" customWidth="1"/>
    <col min="3846" max="3846" width="50.5703125" style="110" bestFit="1" customWidth="1"/>
    <col min="3847" max="3848" width="22" style="110" customWidth="1"/>
    <col min="3849" max="3849" width="13.42578125" style="110" customWidth="1"/>
    <col min="3850" max="3850" width="14.85546875" style="110" customWidth="1"/>
    <col min="3851" max="3851" width="17.28515625" style="110" customWidth="1"/>
    <col min="3852" max="3852" width="19.42578125" style="110" customWidth="1"/>
    <col min="3853" max="3853" width="15.140625" style="110" customWidth="1"/>
    <col min="3854" max="3854" width="15.7109375" style="110" customWidth="1"/>
    <col min="3855" max="4098" width="9.140625" style="110"/>
    <col min="4099" max="4099" width="21.140625" style="110" customWidth="1"/>
    <col min="4100" max="4100" width="25.140625" style="110" customWidth="1"/>
    <col min="4101" max="4101" width="22" style="110" customWidth="1"/>
    <col min="4102" max="4102" width="50.5703125" style="110" bestFit="1" customWidth="1"/>
    <col min="4103" max="4104" width="22" style="110" customWidth="1"/>
    <col min="4105" max="4105" width="13.42578125" style="110" customWidth="1"/>
    <col min="4106" max="4106" width="14.85546875" style="110" customWidth="1"/>
    <col min="4107" max="4107" width="17.28515625" style="110" customWidth="1"/>
    <col min="4108" max="4108" width="19.42578125" style="110" customWidth="1"/>
    <col min="4109" max="4109" width="15.140625" style="110" customWidth="1"/>
    <col min="4110" max="4110" width="15.7109375" style="110" customWidth="1"/>
    <col min="4111" max="4354" width="9.140625" style="110"/>
    <col min="4355" max="4355" width="21.140625" style="110" customWidth="1"/>
    <col min="4356" max="4356" width="25.140625" style="110" customWidth="1"/>
    <col min="4357" max="4357" width="22" style="110" customWidth="1"/>
    <col min="4358" max="4358" width="50.5703125" style="110" bestFit="1" customWidth="1"/>
    <col min="4359" max="4360" width="22" style="110" customWidth="1"/>
    <col min="4361" max="4361" width="13.42578125" style="110" customWidth="1"/>
    <col min="4362" max="4362" width="14.85546875" style="110" customWidth="1"/>
    <col min="4363" max="4363" width="17.28515625" style="110" customWidth="1"/>
    <col min="4364" max="4364" width="19.42578125" style="110" customWidth="1"/>
    <col min="4365" max="4365" width="15.140625" style="110" customWidth="1"/>
    <col min="4366" max="4366" width="15.7109375" style="110" customWidth="1"/>
    <col min="4367" max="4610" width="9.140625" style="110"/>
    <col min="4611" max="4611" width="21.140625" style="110" customWidth="1"/>
    <col min="4612" max="4612" width="25.140625" style="110" customWidth="1"/>
    <col min="4613" max="4613" width="22" style="110" customWidth="1"/>
    <col min="4614" max="4614" width="50.5703125" style="110" bestFit="1" customWidth="1"/>
    <col min="4615" max="4616" width="22" style="110" customWidth="1"/>
    <col min="4617" max="4617" width="13.42578125" style="110" customWidth="1"/>
    <col min="4618" max="4618" width="14.85546875" style="110" customWidth="1"/>
    <col min="4619" max="4619" width="17.28515625" style="110" customWidth="1"/>
    <col min="4620" max="4620" width="19.42578125" style="110" customWidth="1"/>
    <col min="4621" max="4621" width="15.140625" style="110" customWidth="1"/>
    <col min="4622" max="4622" width="15.7109375" style="110" customWidth="1"/>
    <col min="4623" max="4866" width="9.140625" style="110"/>
    <col min="4867" max="4867" width="21.140625" style="110" customWidth="1"/>
    <col min="4868" max="4868" width="25.140625" style="110" customWidth="1"/>
    <col min="4869" max="4869" width="22" style="110" customWidth="1"/>
    <col min="4870" max="4870" width="50.5703125" style="110" bestFit="1" customWidth="1"/>
    <col min="4871" max="4872" width="22" style="110" customWidth="1"/>
    <col min="4873" max="4873" width="13.42578125" style="110" customWidth="1"/>
    <col min="4874" max="4874" width="14.85546875" style="110" customWidth="1"/>
    <col min="4875" max="4875" width="17.28515625" style="110" customWidth="1"/>
    <col min="4876" max="4876" width="19.42578125" style="110" customWidth="1"/>
    <col min="4877" max="4877" width="15.140625" style="110" customWidth="1"/>
    <col min="4878" max="4878" width="15.7109375" style="110" customWidth="1"/>
    <col min="4879" max="5122" width="9.140625" style="110"/>
    <col min="5123" max="5123" width="21.140625" style="110" customWidth="1"/>
    <col min="5124" max="5124" width="25.140625" style="110" customWidth="1"/>
    <col min="5125" max="5125" width="22" style="110" customWidth="1"/>
    <col min="5126" max="5126" width="50.5703125" style="110" bestFit="1" customWidth="1"/>
    <col min="5127" max="5128" width="22" style="110" customWidth="1"/>
    <col min="5129" max="5129" width="13.42578125" style="110" customWidth="1"/>
    <col min="5130" max="5130" width="14.85546875" style="110" customWidth="1"/>
    <col min="5131" max="5131" width="17.28515625" style="110" customWidth="1"/>
    <col min="5132" max="5132" width="19.42578125" style="110" customWidth="1"/>
    <col min="5133" max="5133" width="15.140625" style="110" customWidth="1"/>
    <col min="5134" max="5134" width="15.7109375" style="110" customWidth="1"/>
    <col min="5135" max="5378" width="9.140625" style="110"/>
    <col min="5379" max="5379" width="21.140625" style="110" customWidth="1"/>
    <col min="5380" max="5380" width="25.140625" style="110" customWidth="1"/>
    <col min="5381" max="5381" width="22" style="110" customWidth="1"/>
    <col min="5382" max="5382" width="50.5703125" style="110" bestFit="1" customWidth="1"/>
    <col min="5383" max="5384" width="22" style="110" customWidth="1"/>
    <col min="5385" max="5385" width="13.42578125" style="110" customWidth="1"/>
    <col min="5386" max="5386" width="14.85546875" style="110" customWidth="1"/>
    <col min="5387" max="5387" width="17.28515625" style="110" customWidth="1"/>
    <col min="5388" max="5388" width="19.42578125" style="110" customWidth="1"/>
    <col min="5389" max="5389" width="15.140625" style="110" customWidth="1"/>
    <col min="5390" max="5390" width="15.7109375" style="110" customWidth="1"/>
    <col min="5391" max="5634" width="9.140625" style="110"/>
    <col min="5635" max="5635" width="21.140625" style="110" customWidth="1"/>
    <col min="5636" max="5636" width="25.140625" style="110" customWidth="1"/>
    <col min="5637" max="5637" width="22" style="110" customWidth="1"/>
    <col min="5638" max="5638" width="50.5703125" style="110" bestFit="1" customWidth="1"/>
    <col min="5639" max="5640" width="22" style="110" customWidth="1"/>
    <col min="5641" max="5641" width="13.42578125" style="110" customWidth="1"/>
    <col min="5642" max="5642" width="14.85546875" style="110" customWidth="1"/>
    <col min="5643" max="5643" width="17.28515625" style="110" customWidth="1"/>
    <col min="5644" max="5644" width="19.42578125" style="110" customWidth="1"/>
    <col min="5645" max="5645" width="15.140625" style="110" customWidth="1"/>
    <col min="5646" max="5646" width="15.7109375" style="110" customWidth="1"/>
    <col min="5647" max="5890" width="9.140625" style="110"/>
    <col min="5891" max="5891" width="21.140625" style="110" customWidth="1"/>
    <col min="5892" max="5892" width="25.140625" style="110" customWidth="1"/>
    <col min="5893" max="5893" width="22" style="110" customWidth="1"/>
    <col min="5894" max="5894" width="50.5703125" style="110" bestFit="1" customWidth="1"/>
    <col min="5895" max="5896" width="22" style="110" customWidth="1"/>
    <col min="5897" max="5897" width="13.42578125" style="110" customWidth="1"/>
    <col min="5898" max="5898" width="14.85546875" style="110" customWidth="1"/>
    <col min="5899" max="5899" width="17.28515625" style="110" customWidth="1"/>
    <col min="5900" max="5900" width="19.42578125" style="110" customWidth="1"/>
    <col min="5901" max="5901" width="15.140625" style="110" customWidth="1"/>
    <col min="5902" max="5902" width="15.7109375" style="110" customWidth="1"/>
    <col min="5903" max="6146" width="9.140625" style="110"/>
    <col min="6147" max="6147" width="21.140625" style="110" customWidth="1"/>
    <col min="6148" max="6148" width="25.140625" style="110" customWidth="1"/>
    <col min="6149" max="6149" width="22" style="110" customWidth="1"/>
    <col min="6150" max="6150" width="50.5703125" style="110" bestFit="1" customWidth="1"/>
    <col min="6151" max="6152" width="22" style="110" customWidth="1"/>
    <col min="6153" max="6153" width="13.42578125" style="110" customWidth="1"/>
    <col min="6154" max="6154" width="14.85546875" style="110" customWidth="1"/>
    <col min="6155" max="6155" width="17.28515625" style="110" customWidth="1"/>
    <col min="6156" max="6156" width="19.42578125" style="110" customWidth="1"/>
    <col min="6157" max="6157" width="15.140625" style="110" customWidth="1"/>
    <col min="6158" max="6158" width="15.7109375" style="110" customWidth="1"/>
    <col min="6159" max="6402" width="9.140625" style="110"/>
    <col min="6403" max="6403" width="21.140625" style="110" customWidth="1"/>
    <col min="6404" max="6404" width="25.140625" style="110" customWidth="1"/>
    <col min="6405" max="6405" width="22" style="110" customWidth="1"/>
    <col min="6406" max="6406" width="50.5703125" style="110" bestFit="1" customWidth="1"/>
    <col min="6407" max="6408" width="22" style="110" customWidth="1"/>
    <col min="6409" max="6409" width="13.42578125" style="110" customWidth="1"/>
    <col min="6410" max="6410" width="14.85546875" style="110" customWidth="1"/>
    <col min="6411" max="6411" width="17.28515625" style="110" customWidth="1"/>
    <col min="6412" max="6412" width="19.42578125" style="110" customWidth="1"/>
    <col min="6413" max="6413" width="15.140625" style="110" customWidth="1"/>
    <col min="6414" max="6414" width="15.7109375" style="110" customWidth="1"/>
    <col min="6415" max="6658" width="9.140625" style="110"/>
    <col min="6659" max="6659" width="21.140625" style="110" customWidth="1"/>
    <col min="6660" max="6660" width="25.140625" style="110" customWidth="1"/>
    <col min="6661" max="6661" width="22" style="110" customWidth="1"/>
    <col min="6662" max="6662" width="50.5703125" style="110" bestFit="1" customWidth="1"/>
    <col min="6663" max="6664" width="22" style="110" customWidth="1"/>
    <col min="6665" max="6665" width="13.42578125" style="110" customWidth="1"/>
    <col min="6666" max="6666" width="14.85546875" style="110" customWidth="1"/>
    <col min="6667" max="6667" width="17.28515625" style="110" customWidth="1"/>
    <col min="6668" max="6668" width="19.42578125" style="110" customWidth="1"/>
    <col min="6669" max="6669" width="15.140625" style="110" customWidth="1"/>
    <col min="6670" max="6670" width="15.7109375" style="110" customWidth="1"/>
    <col min="6671" max="6914" width="9.140625" style="110"/>
    <col min="6915" max="6915" width="21.140625" style="110" customWidth="1"/>
    <col min="6916" max="6916" width="25.140625" style="110" customWidth="1"/>
    <col min="6917" max="6917" width="22" style="110" customWidth="1"/>
    <col min="6918" max="6918" width="50.5703125" style="110" bestFit="1" customWidth="1"/>
    <col min="6919" max="6920" width="22" style="110" customWidth="1"/>
    <col min="6921" max="6921" width="13.42578125" style="110" customWidth="1"/>
    <col min="6922" max="6922" width="14.85546875" style="110" customWidth="1"/>
    <col min="6923" max="6923" width="17.28515625" style="110" customWidth="1"/>
    <col min="6924" max="6924" width="19.42578125" style="110" customWidth="1"/>
    <col min="6925" max="6925" width="15.140625" style="110" customWidth="1"/>
    <col min="6926" max="6926" width="15.7109375" style="110" customWidth="1"/>
    <col min="6927" max="7170" width="9.140625" style="110"/>
    <col min="7171" max="7171" width="21.140625" style="110" customWidth="1"/>
    <col min="7172" max="7172" width="25.140625" style="110" customWidth="1"/>
    <col min="7173" max="7173" width="22" style="110" customWidth="1"/>
    <col min="7174" max="7174" width="50.5703125" style="110" bestFit="1" customWidth="1"/>
    <col min="7175" max="7176" width="22" style="110" customWidth="1"/>
    <col min="7177" max="7177" width="13.42578125" style="110" customWidth="1"/>
    <col min="7178" max="7178" width="14.85546875" style="110" customWidth="1"/>
    <col min="7179" max="7179" width="17.28515625" style="110" customWidth="1"/>
    <col min="7180" max="7180" width="19.42578125" style="110" customWidth="1"/>
    <col min="7181" max="7181" width="15.140625" style="110" customWidth="1"/>
    <col min="7182" max="7182" width="15.7109375" style="110" customWidth="1"/>
    <col min="7183" max="7426" width="9.140625" style="110"/>
    <col min="7427" max="7427" width="21.140625" style="110" customWidth="1"/>
    <col min="7428" max="7428" width="25.140625" style="110" customWidth="1"/>
    <col min="7429" max="7429" width="22" style="110" customWidth="1"/>
    <col min="7430" max="7430" width="50.5703125" style="110" bestFit="1" customWidth="1"/>
    <col min="7431" max="7432" width="22" style="110" customWidth="1"/>
    <col min="7433" max="7433" width="13.42578125" style="110" customWidth="1"/>
    <col min="7434" max="7434" width="14.85546875" style="110" customWidth="1"/>
    <col min="7435" max="7435" width="17.28515625" style="110" customWidth="1"/>
    <col min="7436" max="7436" width="19.42578125" style="110" customWidth="1"/>
    <col min="7437" max="7437" width="15.140625" style="110" customWidth="1"/>
    <col min="7438" max="7438" width="15.7109375" style="110" customWidth="1"/>
    <col min="7439" max="7682" width="9.140625" style="110"/>
    <col min="7683" max="7683" width="21.140625" style="110" customWidth="1"/>
    <col min="7684" max="7684" width="25.140625" style="110" customWidth="1"/>
    <col min="7685" max="7685" width="22" style="110" customWidth="1"/>
    <col min="7686" max="7686" width="50.5703125" style="110" bestFit="1" customWidth="1"/>
    <col min="7687" max="7688" width="22" style="110" customWidth="1"/>
    <col min="7689" max="7689" width="13.42578125" style="110" customWidth="1"/>
    <col min="7690" max="7690" width="14.85546875" style="110" customWidth="1"/>
    <col min="7691" max="7691" width="17.28515625" style="110" customWidth="1"/>
    <col min="7692" max="7692" width="19.42578125" style="110" customWidth="1"/>
    <col min="7693" max="7693" width="15.140625" style="110" customWidth="1"/>
    <col min="7694" max="7694" width="15.7109375" style="110" customWidth="1"/>
    <col min="7695" max="7938" width="9.140625" style="110"/>
    <col min="7939" max="7939" width="21.140625" style="110" customWidth="1"/>
    <col min="7940" max="7940" width="25.140625" style="110" customWidth="1"/>
    <col min="7941" max="7941" width="22" style="110" customWidth="1"/>
    <col min="7942" max="7942" width="50.5703125" style="110" bestFit="1" customWidth="1"/>
    <col min="7943" max="7944" width="22" style="110" customWidth="1"/>
    <col min="7945" max="7945" width="13.42578125" style="110" customWidth="1"/>
    <col min="7946" max="7946" width="14.85546875" style="110" customWidth="1"/>
    <col min="7947" max="7947" width="17.28515625" style="110" customWidth="1"/>
    <col min="7948" max="7948" width="19.42578125" style="110" customWidth="1"/>
    <col min="7949" max="7949" width="15.140625" style="110" customWidth="1"/>
    <col min="7950" max="7950" width="15.7109375" style="110" customWidth="1"/>
    <col min="7951" max="8194" width="9.140625" style="110"/>
    <col min="8195" max="8195" width="21.140625" style="110" customWidth="1"/>
    <col min="8196" max="8196" width="25.140625" style="110" customWidth="1"/>
    <col min="8197" max="8197" width="22" style="110" customWidth="1"/>
    <col min="8198" max="8198" width="50.5703125" style="110" bestFit="1" customWidth="1"/>
    <col min="8199" max="8200" width="22" style="110" customWidth="1"/>
    <col min="8201" max="8201" width="13.42578125" style="110" customWidth="1"/>
    <col min="8202" max="8202" width="14.85546875" style="110" customWidth="1"/>
    <col min="8203" max="8203" width="17.28515625" style="110" customWidth="1"/>
    <col min="8204" max="8204" width="19.42578125" style="110" customWidth="1"/>
    <col min="8205" max="8205" width="15.140625" style="110" customWidth="1"/>
    <col min="8206" max="8206" width="15.7109375" style="110" customWidth="1"/>
    <col min="8207" max="8450" width="9.140625" style="110"/>
    <col min="8451" max="8451" width="21.140625" style="110" customWidth="1"/>
    <col min="8452" max="8452" width="25.140625" style="110" customWidth="1"/>
    <col min="8453" max="8453" width="22" style="110" customWidth="1"/>
    <col min="8454" max="8454" width="50.5703125" style="110" bestFit="1" customWidth="1"/>
    <col min="8455" max="8456" width="22" style="110" customWidth="1"/>
    <col min="8457" max="8457" width="13.42578125" style="110" customWidth="1"/>
    <col min="8458" max="8458" width="14.85546875" style="110" customWidth="1"/>
    <col min="8459" max="8459" width="17.28515625" style="110" customWidth="1"/>
    <col min="8460" max="8460" width="19.42578125" style="110" customWidth="1"/>
    <col min="8461" max="8461" width="15.140625" style="110" customWidth="1"/>
    <col min="8462" max="8462" width="15.7109375" style="110" customWidth="1"/>
    <col min="8463" max="8706" width="9.140625" style="110"/>
    <col min="8707" max="8707" width="21.140625" style="110" customWidth="1"/>
    <col min="8708" max="8708" width="25.140625" style="110" customWidth="1"/>
    <col min="8709" max="8709" width="22" style="110" customWidth="1"/>
    <col min="8710" max="8710" width="50.5703125" style="110" bestFit="1" customWidth="1"/>
    <col min="8711" max="8712" width="22" style="110" customWidth="1"/>
    <col min="8713" max="8713" width="13.42578125" style="110" customWidth="1"/>
    <col min="8714" max="8714" width="14.85546875" style="110" customWidth="1"/>
    <col min="8715" max="8715" width="17.28515625" style="110" customWidth="1"/>
    <col min="8716" max="8716" width="19.42578125" style="110" customWidth="1"/>
    <col min="8717" max="8717" width="15.140625" style="110" customWidth="1"/>
    <col min="8718" max="8718" width="15.7109375" style="110" customWidth="1"/>
    <col min="8719" max="8962" width="9.140625" style="110"/>
    <col min="8963" max="8963" width="21.140625" style="110" customWidth="1"/>
    <col min="8964" max="8964" width="25.140625" style="110" customWidth="1"/>
    <col min="8965" max="8965" width="22" style="110" customWidth="1"/>
    <col min="8966" max="8966" width="50.5703125" style="110" bestFit="1" customWidth="1"/>
    <col min="8967" max="8968" width="22" style="110" customWidth="1"/>
    <col min="8969" max="8969" width="13.42578125" style="110" customWidth="1"/>
    <col min="8970" max="8970" width="14.85546875" style="110" customWidth="1"/>
    <col min="8971" max="8971" width="17.28515625" style="110" customWidth="1"/>
    <col min="8972" max="8972" width="19.42578125" style="110" customWidth="1"/>
    <col min="8973" max="8973" width="15.140625" style="110" customWidth="1"/>
    <col min="8974" max="8974" width="15.7109375" style="110" customWidth="1"/>
    <col min="8975" max="9218" width="9.140625" style="110"/>
    <col min="9219" max="9219" width="21.140625" style="110" customWidth="1"/>
    <col min="9220" max="9220" width="25.140625" style="110" customWidth="1"/>
    <col min="9221" max="9221" width="22" style="110" customWidth="1"/>
    <col min="9222" max="9222" width="50.5703125" style="110" bestFit="1" customWidth="1"/>
    <col min="9223" max="9224" width="22" style="110" customWidth="1"/>
    <col min="9225" max="9225" width="13.42578125" style="110" customWidth="1"/>
    <col min="9226" max="9226" width="14.85546875" style="110" customWidth="1"/>
    <col min="9227" max="9227" width="17.28515625" style="110" customWidth="1"/>
    <col min="9228" max="9228" width="19.42578125" style="110" customWidth="1"/>
    <col min="9229" max="9229" width="15.140625" style="110" customWidth="1"/>
    <col min="9230" max="9230" width="15.7109375" style="110" customWidth="1"/>
    <col min="9231" max="9474" width="9.140625" style="110"/>
    <col min="9475" max="9475" width="21.140625" style="110" customWidth="1"/>
    <col min="9476" max="9476" width="25.140625" style="110" customWidth="1"/>
    <col min="9477" max="9477" width="22" style="110" customWidth="1"/>
    <col min="9478" max="9478" width="50.5703125" style="110" bestFit="1" customWidth="1"/>
    <col min="9479" max="9480" width="22" style="110" customWidth="1"/>
    <col min="9481" max="9481" width="13.42578125" style="110" customWidth="1"/>
    <col min="9482" max="9482" width="14.85546875" style="110" customWidth="1"/>
    <col min="9483" max="9483" width="17.28515625" style="110" customWidth="1"/>
    <col min="9484" max="9484" width="19.42578125" style="110" customWidth="1"/>
    <col min="9485" max="9485" width="15.140625" style="110" customWidth="1"/>
    <col min="9486" max="9486" width="15.7109375" style="110" customWidth="1"/>
    <col min="9487" max="9730" width="9.140625" style="110"/>
    <col min="9731" max="9731" width="21.140625" style="110" customWidth="1"/>
    <col min="9732" max="9732" width="25.140625" style="110" customWidth="1"/>
    <col min="9733" max="9733" width="22" style="110" customWidth="1"/>
    <col min="9734" max="9734" width="50.5703125" style="110" bestFit="1" customWidth="1"/>
    <col min="9735" max="9736" width="22" style="110" customWidth="1"/>
    <col min="9737" max="9737" width="13.42578125" style="110" customWidth="1"/>
    <col min="9738" max="9738" width="14.85546875" style="110" customWidth="1"/>
    <col min="9739" max="9739" width="17.28515625" style="110" customWidth="1"/>
    <col min="9740" max="9740" width="19.42578125" style="110" customWidth="1"/>
    <col min="9741" max="9741" width="15.140625" style="110" customWidth="1"/>
    <col min="9742" max="9742" width="15.7109375" style="110" customWidth="1"/>
    <col min="9743" max="9986" width="9.140625" style="110"/>
    <col min="9987" max="9987" width="21.140625" style="110" customWidth="1"/>
    <col min="9988" max="9988" width="25.140625" style="110" customWidth="1"/>
    <col min="9989" max="9989" width="22" style="110" customWidth="1"/>
    <col min="9990" max="9990" width="50.5703125" style="110" bestFit="1" customWidth="1"/>
    <col min="9991" max="9992" width="22" style="110" customWidth="1"/>
    <col min="9993" max="9993" width="13.42578125" style="110" customWidth="1"/>
    <col min="9994" max="9994" width="14.85546875" style="110" customWidth="1"/>
    <col min="9995" max="9995" width="17.28515625" style="110" customWidth="1"/>
    <col min="9996" max="9996" width="19.42578125" style="110" customWidth="1"/>
    <col min="9997" max="9997" width="15.140625" style="110" customWidth="1"/>
    <col min="9998" max="9998" width="15.7109375" style="110" customWidth="1"/>
    <col min="9999" max="10242" width="9.140625" style="110"/>
    <col min="10243" max="10243" width="21.140625" style="110" customWidth="1"/>
    <col min="10244" max="10244" width="25.140625" style="110" customWidth="1"/>
    <col min="10245" max="10245" width="22" style="110" customWidth="1"/>
    <col min="10246" max="10246" width="50.5703125" style="110" bestFit="1" customWidth="1"/>
    <col min="10247" max="10248" width="22" style="110" customWidth="1"/>
    <col min="10249" max="10249" width="13.42578125" style="110" customWidth="1"/>
    <col min="10250" max="10250" width="14.85546875" style="110" customWidth="1"/>
    <col min="10251" max="10251" width="17.28515625" style="110" customWidth="1"/>
    <col min="10252" max="10252" width="19.42578125" style="110" customWidth="1"/>
    <col min="10253" max="10253" width="15.140625" style="110" customWidth="1"/>
    <col min="10254" max="10254" width="15.7109375" style="110" customWidth="1"/>
    <col min="10255" max="10498" width="9.140625" style="110"/>
    <col min="10499" max="10499" width="21.140625" style="110" customWidth="1"/>
    <col min="10500" max="10500" width="25.140625" style="110" customWidth="1"/>
    <col min="10501" max="10501" width="22" style="110" customWidth="1"/>
    <col min="10502" max="10502" width="50.5703125" style="110" bestFit="1" customWidth="1"/>
    <col min="10503" max="10504" width="22" style="110" customWidth="1"/>
    <col min="10505" max="10505" width="13.42578125" style="110" customWidth="1"/>
    <col min="10506" max="10506" width="14.85546875" style="110" customWidth="1"/>
    <col min="10507" max="10507" width="17.28515625" style="110" customWidth="1"/>
    <col min="10508" max="10508" width="19.42578125" style="110" customWidth="1"/>
    <col min="10509" max="10509" width="15.140625" style="110" customWidth="1"/>
    <col min="10510" max="10510" width="15.7109375" style="110" customWidth="1"/>
    <col min="10511" max="10754" width="9.140625" style="110"/>
    <col min="10755" max="10755" width="21.140625" style="110" customWidth="1"/>
    <col min="10756" max="10756" width="25.140625" style="110" customWidth="1"/>
    <col min="10757" max="10757" width="22" style="110" customWidth="1"/>
    <col min="10758" max="10758" width="50.5703125" style="110" bestFit="1" customWidth="1"/>
    <col min="10759" max="10760" width="22" style="110" customWidth="1"/>
    <col min="10761" max="10761" width="13.42578125" style="110" customWidth="1"/>
    <col min="10762" max="10762" width="14.85546875" style="110" customWidth="1"/>
    <col min="10763" max="10763" width="17.28515625" style="110" customWidth="1"/>
    <col min="10764" max="10764" width="19.42578125" style="110" customWidth="1"/>
    <col min="10765" max="10765" width="15.140625" style="110" customWidth="1"/>
    <col min="10766" max="10766" width="15.7109375" style="110" customWidth="1"/>
    <col min="10767" max="11010" width="9.140625" style="110"/>
    <col min="11011" max="11011" width="21.140625" style="110" customWidth="1"/>
    <col min="11012" max="11012" width="25.140625" style="110" customWidth="1"/>
    <col min="11013" max="11013" width="22" style="110" customWidth="1"/>
    <col min="11014" max="11014" width="50.5703125" style="110" bestFit="1" customWidth="1"/>
    <col min="11015" max="11016" width="22" style="110" customWidth="1"/>
    <col min="11017" max="11017" width="13.42578125" style="110" customWidth="1"/>
    <col min="11018" max="11018" width="14.85546875" style="110" customWidth="1"/>
    <col min="11019" max="11019" width="17.28515625" style="110" customWidth="1"/>
    <col min="11020" max="11020" width="19.42578125" style="110" customWidth="1"/>
    <col min="11021" max="11021" width="15.140625" style="110" customWidth="1"/>
    <col min="11022" max="11022" width="15.7109375" style="110" customWidth="1"/>
    <col min="11023" max="11266" width="9.140625" style="110"/>
    <col min="11267" max="11267" width="21.140625" style="110" customWidth="1"/>
    <col min="11268" max="11268" width="25.140625" style="110" customWidth="1"/>
    <col min="11269" max="11269" width="22" style="110" customWidth="1"/>
    <col min="11270" max="11270" width="50.5703125" style="110" bestFit="1" customWidth="1"/>
    <col min="11271" max="11272" width="22" style="110" customWidth="1"/>
    <col min="11273" max="11273" width="13.42578125" style="110" customWidth="1"/>
    <col min="11274" max="11274" width="14.85546875" style="110" customWidth="1"/>
    <col min="11275" max="11275" width="17.28515625" style="110" customWidth="1"/>
    <col min="11276" max="11276" width="19.42578125" style="110" customWidth="1"/>
    <col min="11277" max="11277" width="15.140625" style="110" customWidth="1"/>
    <col min="11278" max="11278" width="15.7109375" style="110" customWidth="1"/>
    <col min="11279" max="11522" width="9.140625" style="110"/>
    <col min="11523" max="11523" width="21.140625" style="110" customWidth="1"/>
    <col min="11524" max="11524" width="25.140625" style="110" customWidth="1"/>
    <col min="11525" max="11525" width="22" style="110" customWidth="1"/>
    <col min="11526" max="11526" width="50.5703125" style="110" bestFit="1" customWidth="1"/>
    <col min="11527" max="11528" width="22" style="110" customWidth="1"/>
    <col min="11529" max="11529" width="13.42578125" style="110" customWidth="1"/>
    <col min="11530" max="11530" width="14.85546875" style="110" customWidth="1"/>
    <col min="11531" max="11531" width="17.28515625" style="110" customWidth="1"/>
    <col min="11532" max="11532" width="19.42578125" style="110" customWidth="1"/>
    <col min="11533" max="11533" width="15.140625" style="110" customWidth="1"/>
    <col min="11534" max="11534" width="15.7109375" style="110" customWidth="1"/>
    <col min="11535" max="11778" width="9.140625" style="110"/>
    <col min="11779" max="11779" width="21.140625" style="110" customWidth="1"/>
    <col min="11780" max="11780" width="25.140625" style="110" customWidth="1"/>
    <col min="11781" max="11781" width="22" style="110" customWidth="1"/>
    <col min="11782" max="11782" width="50.5703125" style="110" bestFit="1" customWidth="1"/>
    <col min="11783" max="11784" width="22" style="110" customWidth="1"/>
    <col min="11785" max="11785" width="13.42578125" style="110" customWidth="1"/>
    <col min="11786" max="11786" width="14.85546875" style="110" customWidth="1"/>
    <col min="11787" max="11787" width="17.28515625" style="110" customWidth="1"/>
    <col min="11788" max="11788" width="19.42578125" style="110" customWidth="1"/>
    <col min="11789" max="11789" width="15.140625" style="110" customWidth="1"/>
    <col min="11790" max="11790" width="15.7109375" style="110" customWidth="1"/>
    <col min="11791" max="12034" width="9.140625" style="110"/>
    <col min="12035" max="12035" width="21.140625" style="110" customWidth="1"/>
    <col min="12036" max="12036" width="25.140625" style="110" customWidth="1"/>
    <col min="12037" max="12037" width="22" style="110" customWidth="1"/>
    <col min="12038" max="12038" width="50.5703125" style="110" bestFit="1" customWidth="1"/>
    <col min="12039" max="12040" width="22" style="110" customWidth="1"/>
    <col min="12041" max="12041" width="13.42578125" style="110" customWidth="1"/>
    <col min="12042" max="12042" width="14.85546875" style="110" customWidth="1"/>
    <col min="12043" max="12043" width="17.28515625" style="110" customWidth="1"/>
    <col min="12044" max="12044" width="19.42578125" style="110" customWidth="1"/>
    <col min="12045" max="12045" width="15.140625" style="110" customWidth="1"/>
    <col min="12046" max="12046" width="15.7109375" style="110" customWidth="1"/>
    <col min="12047" max="12290" width="9.140625" style="110"/>
    <col min="12291" max="12291" width="21.140625" style="110" customWidth="1"/>
    <col min="12292" max="12292" width="25.140625" style="110" customWidth="1"/>
    <col min="12293" max="12293" width="22" style="110" customWidth="1"/>
    <col min="12294" max="12294" width="50.5703125" style="110" bestFit="1" customWidth="1"/>
    <col min="12295" max="12296" width="22" style="110" customWidth="1"/>
    <col min="12297" max="12297" width="13.42578125" style="110" customWidth="1"/>
    <col min="12298" max="12298" width="14.85546875" style="110" customWidth="1"/>
    <col min="12299" max="12299" width="17.28515625" style="110" customWidth="1"/>
    <col min="12300" max="12300" width="19.42578125" style="110" customWidth="1"/>
    <col min="12301" max="12301" width="15.140625" style="110" customWidth="1"/>
    <col min="12302" max="12302" width="15.7109375" style="110" customWidth="1"/>
    <col min="12303" max="12546" width="9.140625" style="110"/>
    <col min="12547" max="12547" width="21.140625" style="110" customWidth="1"/>
    <col min="12548" max="12548" width="25.140625" style="110" customWidth="1"/>
    <col min="12549" max="12549" width="22" style="110" customWidth="1"/>
    <col min="12550" max="12550" width="50.5703125" style="110" bestFit="1" customWidth="1"/>
    <col min="12551" max="12552" width="22" style="110" customWidth="1"/>
    <col min="12553" max="12553" width="13.42578125" style="110" customWidth="1"/>
    <col min="12554" max="12554" width="14.85546875" style="110" customWidth="1"/>
    <col min="12555" max="12555" width="17.28515625" style="110" customWidth="1"/>
    <col min="12556" max="12556" width="19.42578125" style="110" customWidth="1"/>
    <col min="12557" max="12557" width="15.140625" style="110" customWidth="1"/>
    <col min="12558" max="12558" width="15.7109375" style="110" customWidth="1"/>
    <col min="12559" max="12802" width="9.140625" style="110"/>
    <col min="12803" max="12803" width="21.140625" style="110" customWidth="1"/>
    <col min="12804" max="12804" width="25.140625" style="110" customWidth="1"/>
    <col min="12805" max="12805" width="22" style="110" customWidth="1"/>
    <col min="12806" max="12806" width="50.5703125" style="110" bestFit="1" customWidth="1"/>
    <col min="12807" max="12808" width="22" style="110" customWidth="1"/>
    <col min="12809" max="12809" width="13.42578125" style="110" customWidth="1"/>
    <col min="12810" max="12810" width="14.85546875" style="110" customWidth="1"/>
    <col min="12811" max="12811" width="17.28515625" style="110" customWidth="1"/>
    <col min="12812" max="12812" width="19.42578125" style="110" customWidth="1"/>
    <col min="12813" max="12813" width="15.140625" style="110" customWidth="1"/>
    <col min="12814" max="12814" width="15.7109375" style="110" customWidth="1"/>
    <col min="12815" max="13058" width="9.140625" style="110"/>
    <col min="13059" max="13059" width="21.140625" style="110" customWidth="1"/>
    <col min="13060" max="13060" width="25.140625" style="110" customWidth="1"/>
    <col min="13061" max="13061" width="22" style="110" customWidth="1"/>
    <col min="13062" max="13062" width="50.5703125" style="110" bestFit="1" customWidth="1"/>
    <col min="13063" max="13064" width="22" style="110" customWidth="1"/>
    <col min="13065" max="13065" width="13.42578125" style="110" customWidth="1"/>
    <col min="13066" max="13066" width="14.85546875" style="110" customWidth="1"/>
    <col min="13067" max="13067" width="17.28515625" style="110" customWidth="1"/>
    <col min="13068" max="13068" width="19.42578125" style="110" customWidth="1"/>
    <col min="13069" max="13069" width="15.140625" style="110" customWidth="1"/>
    <col min="13070" max="13070" width="15.7109375" style="110" customWidth="1"/>
    <col min="13071" max="13314" width="9.140625" style="110"/>
    <col min="13315" max="13315" width="21.140625" style="110" customWidth="1"/>
    <col min="13316" max="13316" width="25.140625" style="110" customWidth="1"/>
    <col min="13317" max="13317" width="22" style="110" customWidth="1"/>
    <col min="13318" max="13318" width="50.5703125" style="110" bestFit="1" customWidth="1"/>
    <col min="13319" max="13320" width="22" style="110" customWidth="1"/>
    <col min="13321" max="13321" width="13.42578125" style="110" customWidth="1"/>
    <col min="13322" max="13322" width="14.85546875" style="110" customWidth="1"/>
    <col min="13323" max="13323" width="17.28515625" style="110" customWidth="1"/>
    <col min="13324" max="13324" width="19.42578125" style="110" customWidth="1"/>
    <col min="13325" max="13325" width="15.140625" style="110" customWidth="1"/>
    <col min="13326" max="13326" width="15.7109375" style="110" customWidth="1"/>
    <col min="13327" max="13570" width="9.140625" style="110"/>
    <col min="13571" max="13571" width="21.140625" style="110" customWidth="1"/>
    <col min="13572" max="13572" width="25.140625" style="110" customWidth="1"/>
    <col min="13573" max="13573" width="22" style="110" customWidth="1"/>
    <col min="13574" max="13574" width="50.5703125" style="110" bestFit="1" customWidth="1"/>
    <col min="13575" max="13576" width="22" style="110" customWidth="1"/>
    <col min="13577" max="13577" width="13.42578125" style="110" customWidth="1"/>
    <col min="13578" max="13578" width="14.85546875" style="110" customWidth="1"/>
    <col min="13579" max="13579" width="17.28515625" style="110" customWidth="1"/>
    <col min="13580" max="13580" width="19.42578125" style="110" customWidth="1"/>
    <col min="13581" max="13581" width="15.140625" style="110" customWidth="1"/>
    <col min="13582" max="13582" width="15.7109375" style="110" customWidth="1"/>
    <col min="13583" max="13826" width="9.140625" style="110"/>
    <col min="13827" max="13827" width="21.140625" style="110" customWidth="1"/>
    <col min="13828" max="13828" width="25.140625" style="110" customWidth="1"/>
    <col min="13829" max="13829" width="22" style="110" customWidth="1"/>
    <col min="13830" max="13830" width="50.5703125" style="110" bestFit="1" customWidth="1"/>
    <col min="13831" max="13832" width="22" style="110" customWidth="1"/>
    <col min="13833" max="13833" width="13.42578125" style="110" customWidth="1"/>
    <col min="13834" max="13834" width="14.85546875" style="110" customWidth="1"/>
    <col min="13835" max="13835" width="17.28515625" style="110" customWidth="1"/>
    <col min="13836" max="13836" width="19.42578125" style="110" customWidth="1"/>
    <col min="13837" max="13837" width="15.140625" style="110" customWidth="1"/>
    <col min="13838" max="13838" width="15.7109375" style="110" customWidth="1"/>
    <col min="13839" max="14082" width="9.140625" style="110"/>
    <col min="14083" max="14083" width="21.140625" style="110" customWidth="1"/>
    <col min="14084" max="14084" width="25.140625" style="110" customWidth="1"/>
    <col min="14085" max="14085" width="22" style="110" customWidth="1"/>
    <col min="14086" max="14086" width="50.5703125" style="110" bestFit="1" customWidth="1"/>
    <col min="14087" max="14088" width="22" style="110" customWidth="1"/>
    <col min="14089" max="14089" width="13.42578125" style="110" customWidth="1"/>
    <col min="14090" max="14090" width="14.85546875" style="110" customWidth="1"/>
    <col min="14091" max="14091" width="17.28515625" style="110" customWidth="1"/>
    <col min="14092" max="14092" width="19.42578125" style="110" customWidth="1"/>
    <col min="14093" max="14093" width="15.140625" style="110" customWidth="1"/>
    <col min="14094" max="14094" width="15.7109375" style="110" customWidth="1"/>
    <col min="14095" max="14338" width="9.140625" style="110"/>
    <col min="14339" max="14339" width="21.140625" style="110" customWidth="1"/>
    <col min="14340" max="14340" width="25.140625" style="110" customWidth="1"/>
    <col min="14341" max="14341" width="22" style="110" customWidth="1"/>
    <col min="14342" max="14342" width="50.5703125" style="110" bestFit="1" customWidth="1"/>
    <col min="14343" max="14344" width="22" style="110" customWidth="1"/>
    <col min="14345" max="14345" width="13.42578125" style="110" customWidth="1"/>
    <col min="14346" max="14346" width="14.85546875" style="110" customWidth="1"/>
    <col min="14347" max="14347" width="17.28515625" style="110" customWidth="1"/>
    <col min="14348" max="14348" width="19.42578125" style="110" customWidth="1"/>
    <col min="14349" max="14349" width="15.140625" style="110" customWidth="1"/>
    <col min="14350" max="14350" width="15.7109375" style="110" customWidth="1"/>
    <col min="14351" max="14594" width="9.140625" style="110"/>
    <col min="14595" max="14595" width="21.140625" style="110" customWidth="1"/>
    <col min="14596" max="14596" width="25.140625" style="110" customWidth="1"/>
    <col min="14597" max="14597" width="22" style="110" customWidth="1"/>
    <col min="14598" max="14598" width="50.5703125" style="110" bestFit="1" customWidth="1"/>
    <col min="14599" max="14600" width="22" style="110" customWidth="1"/>
    <col min="14601" max="14601" width="13.42578125" style="110" customWidth="1"/>
    <col min="14602" max="14602" width="14.85546875" style="110" customWidth="1"/>
    <col min="14603" max="14603" width="17.28515625" style="110" customWidth="1"/>
    <col min="14604" max="14604" width="19.42578125" style="110" customWidth="1"/>
    <col min="14605" max="14605" width="15.140625" style="110" customWidth="1"/>
    <col min="14606" max="14606" width="15.7109375" style="110" customWidth="1"/>
    <col min="14607" max="14850" width="9.140625" style="110"/>
    <col min="14851" max="14851" width="21.140625" style="110" customWidth="1"/>
    <col min="14852" max="14852" width="25.140625" style="110" customWidth="1"/>
    <col min="14853" max="14853" width="22" style="110" customWidth="1"/>
    <col min="14854" max="14854" width="50.5703125" style="110" bestFit="1" customWidth="1"/>
    <col min="14855" max="14856" width="22" style="110" customWidth="1"/>
    <col min="14857" max="14857" width="13.42578125" style="110" customWidth="1"/>
    <col min="14858" max="14858" width="14.85546875" style="110" customWidth="1"/>
    <col min="14859" max="14859" width="17.28515625" style="110" customWidth="1"/>
    <col min="14860" max="14860" width="19.42578125" style="110" customWidth="1"/>
    <col min="14861" max="14861" width="15.140625" style="110" customWidth="1"/>
    <col min="14862" max="14862" width="15.7109375" style="110" customWidth="1"/>
    <col min="14863" max="15106" width="9.140625" style="110"/>
    <col min="15107" max="15107" width="21.140625" style="110" customWidth="1"/>
    <col min="15108" max="15108" width="25.140625" style="110" customWidth="1"/>
    <col min="15109" max="15109" width="22" style="110" customWidth="1"/>
    <col min="15110" max="15110" width="50.5703125" style="110" bestFit="1" customWidth="1"/>
    <col min="15111" max="15112" width="22" style="110" customWidth="1"/>
    <col min="15113" max="15113" width="13.42578125" style="110" customWidth="1"/>
    <col min="15114" max="15114" width="14.85546875" style="110" customWidth="1"/>
    <col min="15115" max="15115" width="17.28515625" style="110" customWidth="1"/>
    <col min="15116" max="15116" width="19.42578125" style="110" customWidth="1"/>
    <col min="15117" max="15117" width="15.140625" style="110" customWidth="1"/>
    <col min="15118" max="15118" width="15.7109375" style="110" customWidth="1"/>
    <col min="15119" max="15362" width="9.140625" style="110"/>
    <col min="15363" max="15363" width="21.140625" style="110" customWidth="1"/>
    <col min="15364" max="15364" width="25.140625" style="110" customWidth="1"/>
    <col min="15365" max="15365" width="22" style="110" customWidth="1"/>
    <col min="15366" max="15366" width="50.5703125" style="110" bestFit="1" customWidth="1"/>
    <col min="15367" max="15368" width="22" style="110" customWidth="1"/>
    <col min="15369" max="15369" width="13.42578125" style="110" customWidth="1"/>
    <col min="15370" max="15370" width="14.85546875" style="110" customWidth="1"/>
    <col min="15371" max="15371" width="17.28515625" style="110" customWidth="1"/>
    <col min="15372" max="15372" width="19.42578125" style="110" customWidth="1"/>
    <col min="15373" max="15373" width="15.140625" style="110" customWidth="1"/>
    <col min="15374" max="15374" width="15.7109375" style="110" customWidth="1"/>
    <col min="15375" max="15618" width="9.140625" style="110"/>
    <col min="15619" max="15619" width="21.140625" style="110" customWidth="1"/>
    <col min="15620" max="15620" width="25.140625" style="110" customWidth="1"/>
    <col min="15621" max="15621" width="22" style="110" customWidth="1"/>
    <col min="15622" max="15622" width="50.5703125" style="110" bestFit="1" customWidth="1"/>
    <col min="15623" max="15624" width="22" style="110" customWidth="1"/>
    <col min="15625" max="15625" width="13.42578125" style="110" customWidth="1"/>
    <col min="15626" max="15626" width="14.85546875" style="110" customWidth="1"/>
    <col min="15627" max="15627" width="17.28515625" style="110" customWidth="1"/>
    <col min="15628" max="15628" width="19.42578125" style="110" customWidth="1"/>
    <col min="15629" max="15629" width="15.140625" style="110" customWidth="1"/>
    <col min="15630" max="15630" width="15.7109375" style="110" customWidth="1"/>
    <col min="15631" max="15874" width="9.140625" style="110"/>
    <col min="15875" max="15875" width="21.140625" style="110" customWidth="1"/>
    <col min="15876" max="15876" width="25.140625" style="110" customWidth="1"/>
    <col min="15877" max="15877" width="22" style="110" customWidth="1"/>
    <col min="15878" max="15878" width="50.5703125" style="110" bestFit="1" customWidth="1"/>
    <col min="15879" max="15880" width="22" style="110" customWidth="1"/>
    <col min="15881" max="15881" width="13.42578125" style="110" customWidth="1"/>
    <col min="15882" max="15882" width="14.85546875" style="110" customWidth="1"/>
    <col min="15883" max="15883" width="17.28515625" style="110" customWidth="1"/>
    <col min="15884" max="15884" width="19.42578125" style="110" customWidth="1"/>
    <col min="15885" max="15885" width="15.140625" style="110" customWidth="1"/>
    <col min="15886" max="15886" width="15.7109375" style="110" customWidth="1"/>
    <col min="15887" max="16130" width="9.140625" style="110"/>
    <col min="16131" max="16131" width="21.140625" style="110" customWidth="1"/>
    <col min="16132" max="16132" width="25.140625" style="110" customWidth="1"/>
    <col min="16133" max="16133" width="22" style="110" customWidth="1"/>
    <col min="16134" max="16134" width="50.5703125" style="110" bestFit="1" customWidth="1"/>
    <col min="16135" max="16136" width="22" style="110" customWidth="1"/>
    <col min="16137" max="16137" width="13.42578125" style="110" customWidth="1"/>
    <col min="16138" max="16138" width="14.85546875" style="110" customWidth="1"/>
    <col min="16139" max="16139" width="17.28515625" style="110" customWidth="1"/>
    <col min="16140" max="16140" width="19.42578125" style="110" customWidth="1"/>
    <col min="16141" max="16141" width="15.140625" style="110" customWidth="1"/>
    <col min="16142" max="16142" width="15.7109375" style="110" customWidth="1"/>
    <col min="16143" max="16384" width="9.140625" style="110"/>
  </cols>
  <sheetData>
    <row r="1" spans="1:14" x14ac:dyDescent="0.2">
      <c r="A1" s="131" t="s">
        <v>1438</v>
      </c>
      <c r="B1" s="132" t="s">
        <v>1439</v>
      </c>
      <c r="C1" s="131" t="s">
        <v>1644</v>
      </c>
      <c r="D1" s="131" t="s">
        <v>1445</v>
      </c>
      <c r="E1" s="131" t="s">
        <v>123</v>
      </c>
      <c r="F1" s="131" t="s">
        <v>806</v>
      </c>
      <c r="G1" s="131" t="s">
        <v>1469</v>
      </c>
      <c r="H1" s="131" t="s">
        <v>963</v>
      </c>
      <c r="I1" s="131" t="s">
        <v>1446</v>
      </c>
      <c r="J1" s="133" t="s">
        <v>1447</v>
      </c>
      <c r="K1" s="132" t="s">
        <v>1645</v>
      </c>
      <c r="L1" s="131" t="s">
        <v>1646</v>
      </c>
      <c r="M1" s="131" t="s">
        <v>1361</v>
      </c>
      <c r="N1" s="108" t="s">
        <v>1449</v>
      </c>
    </row>
    <row r="2" spans="1:14" x14ac:dyDescent="0.2">
      <c r="A2" s="134"/>
      <c r="B2" s="135" t="s">
        <v>1457</v>
      </c>
      <c r="C2" s="135"/>
      <c r="D2" s="135"/>
      <c r="E2" s="135" t="s">
        <v>1647</v>
      </c>
      <c r="F2" s="135" t="s">
        <v>787</v>
      </c>
      <c r="G2" s="135"/>
      <c r="H2" s="485" t="s">
        <v>788</v>
      </c>
      <c r="I2" s="136" t="s">
        <v>1459</v>
      </c>
      <c r="J2" s="137"/>
      <c r="K2" s="135"/>
      <c r="L2" s="135"/>
      <c r="M2" s="135"/>
      <c r="N2" s="138"/>
    </row>
    <row r="3" spans="1:14" ht="76.5" x14ac:dyDescent="0.2">
      <c r="A3" s="773" t="s">
        <v>1648</v>
      </c>
      <c r="B3" s="139" t="s">
        <v>1649</v>
      </c>
      <c r="C3" s="140" t="s">
        <v>1525</v>
      </c>
      <c r="D3" s="116" t="s">
        <v>1650</v>
      </c>
      <c r="E3" s="140" t="s">
        <v>1651</v>
      </c>
      <c r="F3" s="140" t="s">
        <v>787</v>
      </c>
      <c r="G3" s="141" t="s">
        <v>1469</v>
      </c>
      <c r="H3" s="141" t="s">
        <v>788</v>
      </c>
      <c r="I3" s="113"/>
      <c r="J3" s="112"/>
      <c r="K3" s="142"/>
      <c r="L3" s="112"/>
      <c r="M3" s="112"/>
    </row>
    <row r="4" spans="1:14" ht="39" x14ac:dyDescent="0.25">
      <c r="A4" s="774"/>
      <c r="B4" s="126" t="s">
        <v>1652</v>
      </c>
      <c r="C4" s="112"/>
      <c r="D4" s="112"/>
      <c r="E4" s="112" t="s">
        <v>1488</v>
      </c>
      <c r="F4" s="112" t="s">
        <v>1487</v>
      </c>
      <c r="G4" s="112"/>
      <c r="H4" s="141" t="s">
        <v>788</v>
      </c>
      <c r="I4" s="113"/>
      <c r="J4" s="112"/>
      <c r="K4" s="142"/>
      <c r="L4" s="112"/>
      <c r="M4" s="116" t="s">
        <v>1653</v>
      </c>
      <c r="N4" s="143"/>
    </row>
    <row r="5" spans="1:14" x14ac:dyDescent="0.2">
      <c r="A5" s="774"/>
      <c r="B5" s="127" t="s">
        <v>1654</v>
      </c>
      <c r="C5" s="144" t="s">
        <v>1655</v>
      </c>
      <c r="D5" s="112" t="s">
        <v>1656</v>
      </c>
      <c r="E5" s="110" t="s">
        <v>1488</v>
      </c>
      <c r="F5" s="112" t="s">
        <v>1487</v>
      </c>
      <c r="G5" s="142"/>
      <c r="H5" s="141" t="s">
        <v>788</v>
      </c>
      <c r="I5" s="113" t="s">
        <v>1658</v>
      </c>
      <c r="J5" s="112"/>
      <c r="K5" s="142" t="s">
        <v>1453</v>
      </c>
      <c r="L5" s="112"/>
      <c r="M5" s="112"/>
      <c r="N5" s="143"/>
    </row>
    <row r="6" spans="1:14" x14ac:dyDescent="0.2">
      <c r="A6" s="774"/>
      <c r="B6" s="127" t="s">
        <v>1659</v>
      </c>
      <c r="C6" s="144"/>
      <c r="D6" s="112" t="s">
        <v>1656</v>
      </c>
      <c r="E6" s="477" t="s">
        <v>1488</v>
      </c>
      <c r="F6" s="112" t="s">
        <v>1487</v>
      </c>
      <c r="G6" s="142"/>
      <c r="H6" s="141" t="s">
        <v>788</v>
      </c>
      <c r="I6" s="113" t="s">
        <v>1658</v>
      </c>
      <c r="J6" s="112"/>
      <c r="K6" s="142"/>
      <c r="L6" s="112"/>
      <c r="M6" s="112"/>
      <c r="N6" s="143"/>
    </row>
    <row r="7" spans="1:14" ht="15" x14ac:dyDescent="0.25">
      <c r="A7" s="774"/>
      <c r="B7" s="128" t="s">
        <v>1660</v>
      </c>
      <c r="C7" s="144"/>
      <c r="D7" s="112" t="s">
        <v>1656</v>
      </c>
      <c r="E7" s="477" t="s">
        <v>1657</v>
      </c>
      <c r="F7" s="140" t="s">
        <v>787</v>
      </c>
      <c r="G7" s="142"/>
      <c r="H7" s="141" t="s">
        <v>788</v>
      </c>
      <c r="I7" s="113" t="s">
        <v>1658</v>
      </c>
      <c r="J7" s="112"/>
      <c r="K7" s="142" t="s">
        <v>1453</v>
      </c>
      <c r="L7" s="112"/>
      <c r="M7" s="112"/>
      <c r="N7" s="143"/>
    </row>
    <row r="8" spans="1:14" ht="38.25" x14ac:dyDescent="0.2">
      <c r="A8" s="774"/>
      <c r="B8" s="103" t="s">
        <v>1661</v>
      </c>
      <c r="C8" s="112"/>
      <c r="D8" s="112"/>
      <c r="E8" s="112" t="s">
        <v>1488</v>
      </c>
      <c r="F8" s="112" t="s">
        <v>1487</v>
      </c>
      <c r="G8" s="112"/>
      <c r="H8" s="141" t="s">
        <v>788</v>
      </c>
      <c r="I8" s="113"/>
      <c r="J8" s="112"/>
      <c r="K8" s="142"/>
      <c r="L8" s="112"/>
      <c r="M8" s="116" t="s">
        <v>1662</v>
      </c>
      <c r="N8" s="143"/>
    </row>
    <row r="9" spans="1:14" x14ac:dyDescent="0.2">
      <c r="A9" s="774"/>
      <c r="B9" s="145" t="s">
        <v>1663</v>
      </c>
      <c r="C9" s="112"/>
      <c r="D9" s="112" t="s">
        <v>1663</v>
      </c>
      <c r="E9" s="112" t="s">
        <v>1488</v>
      </c>
      <c r="F9" s="112" t="s">
        <v>1487</v>
      </c>
      <c r="G9" s="112"/>
      <c r="H9" s="141" t="s">
        <v>788</v>
      </c>
      <c r="I9" s="113" t="s">
        <v>1658</v>
      </c>
      <c r="J9" s="112"/>
      <c r="K9" s="142" t="s">
        <v>1453</v>
      </c>
      <c r="L9" s="112"/>
      <c r="M9" s="112"/>
      <c r="N9" s="143"/>
    </row>
    <row r="10" spans="1:14" x14ac:dyDescent="0.2">
      <c r="A10" s="774"/>
      <c r="B10" s="129" t="s">
        <v>1664</v>
      </c>
      <c r="C10" s="112"/>
      <c r="D10" s="112" t="s">
        <v>1665</v>
      </c>
      <c r="E10" s="112" t="s">
        <v>1488</v>
      </c>
      <c r="F10" s="112" t="s">
        <v>1487</v>
      </c>
      <c r="G10" s="112"/>
      <c r="H10" s="141" t="s">
        <v>788</v>
      </c>
      <c r="I10" s="113" t="s">
        <v>1666</v>
      </c>
      <c r="J10" s="112"/>
      <c r="K10" s="142" t="s">
        <v>1453</v>
      </c>
      <c r="L10" s="112"/>
      <c r="M10" s="112"/>
      <c r="N10" s="143"/>
    </row>
    <row r="11" spans="1:14" ht="25.5" x14ac:dyDescent="0.2">
      <c r="A11" s="774"/>
      <c r="B11" s="119" t="s">
        <v>1667</v>
      </c>
      <c r="C11" s="146"/>
      <c r="D11" s="145" t="s">
        <v>1668</v>
      </c>
      <c r="E11" s="112" t="s">
        <v>1488</v>
      </c>
      <c r="F11" s="112" t="s">
        <v>1487</v>
      </c>
      <c r="G11" s="146"/>
      <c r="H11" s="141" t="s">
        <v>788</v>
      </c>
      <c r="I11" s="145" t="s">
        <v>1669</v>
      </c>
      <c r="J11" s="147"/>
      <c r="K11" s="148" t="s">
        <v>1453</v>
      </c>
      <c r="L11" s="149"/>
      <c r="M11" s="149"/>
      <c r="N11" s="150"/>
    </row>
    <row r="12" spans="1:14" ht="25.5" x14ac:dyDescent="0.2">
      <c r="A12" s="774"/>
      <c r="B12" s="119" t="s">
        <v>1670</v>
      </c>
      <c r="C12" s="146"/>
      <c r="D12" s="146" t="s">
        <v>1671</v>
      </c>
      <c r="E12" s="112" t="s">
        <v>1488</v>
      </c>
      <c r="F12" s="112" t="s">
        <v>1487</v>
      </c>
      <c r="G12" s="146"/>
      <c r="H12" s="141" t="s">
        <v>788</v>
      </c>
      <c r="I12" s="145" t="s">
        <v>1486</v>
      </c>
      <c r="J12" s="147"/>
      <c r="K12" s="148" t="s">
        <v>1453</v>
      </c>
      <c r="L12" s="149"/>
      <c r="M12" s="149"/>
      <c r="N12" s="150"/>
    </row>
    <row r="13" spans="1:14" x14ac:dyDescent="0.2">
      <c r="A13" s="774"/>
      <c r="B13" s="145" t="s">
        <v>1672</v>
      </c>
      <c r="C13" s="112"/>
      <c r="D13" s="112" t="s">
        <v>1673</v>
      </c>
      <c r="E13" s="112" t="s">
        <v>1488</v>
      </c>
      <c r="F13" s="112" t="s">
        <v>1487</v>
      </c>
      <c r="G13" s="112"/>
      <c r="H13" s="141" t="s">
        <v>788</v>
      </c>
      <c r="I13" s="113" t="s">
        <v>1658</v>
      </c>
      <c r="J13" s="112"/>
      <c r="K13" s="142"/>
      <c r="L13" s="112"/>
      <c r="M13" s="112"/>
      <c r="N13" s="143"/>
    </row>
    <row r="14" spans="1:14" x14ac:dyDescent="0.2">
      <c r="A14" s="774"/>
      <c r="B14" s="145" t="s">
        <v>1489</v>
      </c>
      <c r="C14" s="112"/>
      <c r="D14" s="112"/>
      <c r="E14" s="112" t="s">
        <v>1488</v>
      </c>
      <c r="F14" s="112" t="s">
        <v>1487</v>
      </c>
      <c r="G14" s="112"/>
      <c r="H14" s="141" t="s">
        <v>788</v>
      </c>
      <c r="I14" s="113" t="s">
        <v>1486</v>
      </c>
      <c r="J14" s="112"/>
      <c r="K14" s="142"/>
      <c r="L14" s="112"/>
      <c r="M14" s="112"/>
      <c r="N14" s="143"/>
    </row>
    <row r="15" spans="1:14" x14ac:dyDescent="0.2">
      <c r="A15" s="774"/>
      <c r="B15" s="129" t="s">
        <v>1674</v>
      </c>
      <c r="C15" s="112"/>
      <c r="D15" s="112" t="s">
        <v>1675</v>
      </c>
      <c r="E15" s="112" t="s">
        <v>1488</v>
      </c>
      <c r="F15" s="112" t="s">
        <v>1487</v>
      </c>
      <c r="G15" s="112"/>
      <c r="H15" s="141" t="s">
        <v>788</v>
      </c>
      <c r="I15" s="113" t="s">
        <v>1658</v>
      </c>
      <c r="J15" s="112"/>
      <c r="K15" s="142"/>
      <c r="L15" s="112"/>
      <c r="M15" s="112"/>
      <c r="N15" s="143"/>
    </row>
    <row r="16" spans="1:14" x14ac:dyDescent="0.2">
      <c r="A16" s="774"/>
      <c r="B16" s="145" t="s">
        <v>1676</v>
      </c>
      <c r="C16" s="112"/>
      <c r="D16" s="112"/>
      <c r="E16" s="112" t="s">
        <v>1488</v>
      </c>
      <c r="F16" s="112" t="s">
        <v>1487</v>
      </c>
      <c r="G16" s="112"/>
      <c r="H16" s="141" t="s">
        <v>788</v>
      </c>
      <c r="I16" s="113" t="s">
        <v>1525</v>
      </c>
      <c r="J16" s="112"/>
      <c r="K16" s="142"/>
      <c r="L16" s="112"/>
      <c r="M16" s="112"/>
      <c r="N16" s="143"/>
    </row>
    <row r="17" spans="1:14" x14ac:dyDescent="0.2">
      <c r="A17" s="774"/>
      <c r="B17" s="145" t="s">
        <v>1677</v>
      </c>
      <c r="C17" s="112"/>
      <c r="D17" s="112" t="s">
        <v>1656</v>
      </c>
      <c r="E17" s="112" t="s">
        <v>1488</v>
      </c>
      <c r="F17" s="112" t="s">
        <v>1487</v>
      </c>
      <c r="G17" s="112"/>
      <c r="H17" s="141" t="s">
        <v>788</v>
      </c>
      <c r="I17" s="113" t="s">
        <v>1658</v>
      </c>
      <c r="J17" s="112"/>
      <c r="K17" s="142"/>
      <c r="L17" s="112"/>
      <c r="M17" s="112"/>
      <c r="N17" s="143"/>
    </row>
    <row r="18" spans="1:14" x14ac:dyDescent="0.2">
      <c r="A18" s="775"/>
      <c r="B18" s="129" t="s">
        <v>1361</v>
      </c>
      <c r="C18" s="112"/>
      <c r="D18" s="112" t="s">
        <v>1675</v>
      </c>
      <c r="E18" s="112" t="s">
        <v>1488</v>
      </c>
      <c r="F18" s="112" t="s">
        <v>1487</v>
      </c>
      <c r="G18" s="112"/>
      <c r="H18" s="141" t="s">
        <v>788</v>
      </c>
      <c r="I18" s="113" t="s">
        <v>1678</v>
      </c>
      <c r="J18" s="112"/>
      <c r="K18" s="142"/>
      <c r="L18" s="112"/>
      <c r="M18" s="112"/>
      <c r="N18" s="143"/>
    </row>
    <row r="19" spans="1:14" x14ac:dyDescent="0.2">
      <c r="A19" s="134"/>
      <c r="B19" s="484" t="s">
        <v>8607</v>
      </c>
      <c r="C19" s="135"/>
      <c r="D19" s="135"/>
      <c r="E19" s="112" t="s">
        <v>11</v>
      </c>
      <c r="F19" s="478" t="s">
        <v>8606</v>
      </c>
      <c r="G19" s="135"/>
      <c r="H19" s="141" t="s">
        <v>788</v>
      </c>
      <c r="I19" s="136" t="s">
        <v>1459</v>
      </c>
      <c r="J19" s="137"/>
      <c r="K19" s="135"/>
      <c r="L19" s="135"/>
      <c r="M19" s="135"/>
      <c r="N19" s="138"/>
    </row>
    <row r="20" spans="1:14" ht="76.5" x14ac:dyDescent="0.2">
      <c r="A20" s="773" t="s">
        <v>1648</v>
      </c>
      <c r="B20" s="479" t="s">
        <v>8608</v>
      </c>
      <c r="C20" s="140" t="s">
        <v>1525</v>
      </c>
      <c r="D20" s="116" t="s">
        <v>1650</v>
      </c>
      <c r="E20" s="112" t="s">
        <v>11</v>
      </c>
      <c r="F20" s="478" t="s">
        <v>8606</v>
      </c>
      <c r="G20" s="141" t="s">
        <v>1469</v>
      </c>
      <c r="H20" s="141" t="s">
        <v>788</v>
      </c>
      <c r="I20" s="113"/>
      <c r="J20" s="112"/>
      <c r="K20" s="142"/>
      <c r="L20" s="112"/>
      <c r="M20" s="112"/>
    </row>
    <row r="21" spans="1:14" ht="39" x14ac:dyDescent="0.25">
      <c r="A21" s="774"/>
      <c r="B21" s="480" t="s">
        <v>8609</v>
      </c>
      <c r="C21" s="112"/>
      <c r="D21" s="112"/>
      <c r="E21" s="112" t="s">
        <v>11</v>
      </c>
      <c r="F21" s="478" t="s">
        <v>8606</v>
      </c>
      <c r="G21" s="112"/>
      <c r="H21" s="141" t="s">
        <v>788</v>
      </c>
      <c r="I21" s="113"/>
      <c r="J21" s="112"/>
      <c r="K21" s="142"/>
      <c r="L21" s="112"/>
      <c r="M21" s="116" t="s">
        <v>1653</v>
      </c>
      <c r="N21" s="143"/>
    </row>
    <row r="22" spans="1:14" x14ac:dyDescent="0.2">
      <c r="A22" s="774"/>
      <c r="B22" s="481" t="s">
        <v>8610</v>
      </c>
      <c r="C22" s="144" t="s">
        <v>1655</v>
      </c>
      <c r="D22" s="112" t="s">
        <v>1656</v>
      </c>
      <c r="E22" s="112" t="s">
        <v>11</v>
      </c>
      <c r="F22" s="478" t="s">
        <v>8606</v>
      </c>
      <c r="G22" s="142"/>
      <c r="H22" s="141" t="s">
        <v>788</v>
      </c>
      <c r="I22" s="113" t="s">
        <v>1658</v>
      </c>
      <c r="J22" s="112"/>
      <c r="K22" s="142" t="s">
        <v>1453</v>
      </c>
      <c r="L22" s="112"/>
      <c r="M22" s="112"/>
      <c r="N22" s="143"/>
    </row>
    <row r="23" spans="1:14" x14ac:dyDescent="0.2">
      <c r="A23" s="774"/>
      <c r="B23" s="481" t="s">
        <v>8611</v>
      </c>
      <c r="C23" s="144"/>
      <c r="D23" s="112" t="s">
        <v>1656</v>
      </c>
      <c r="E23" s="112" t="s">
        <v>11</v>
      </c>
      <c r="F23" s="478" t="s">
        <v>8606</v>
      </c>
      <c r="G23" s="142"/>
      <c r="H23" s="141" t="s">
        <v>788</v>
      </c>
      <c r="I23" s="113" t="s">
        <v>1658</v>
      </c>
      <c r="J23" s="112"/>
      <c r="K23" s="142"/>
      <c r="L23" s="112"/>
      <c r="M23" s="112"/>
      <c r="N23" s="143"/>
    </row>
    <row r="24" spans="1:14" ht="15" x14ac:dyDescent="0.25">
      <c r="A24" s="774"/>
      <c r="B24" s="480" t="s">
        <v>8612</v>
      </c>
      <c r="C24" s="144"/>
      <c r="D24" s="112" t="s">
        <v>1656</v>
      </c>
      <c r="E24" s="112" t="s">
        <v>11</v>
      </c>
      <c r="F24" s="478" t="s">
        <v>8606</v>
      </c>
      <c r="G24" s="142"/>
      <c r="H24" s="141" t="s">
        <v>788</v>
      </c>
      <c r="I24" s="113" t="s">
        <v>1658</v>
      </c>
      <c r="J24" s="112"/>
      <c r="K24" s="142" t="s">
        <v>1453</v>
      </c>
      <c r="L24" s="112"/>
      <c r="M24" s="112"/>
      <c r="N24" s="143"/>
    </row>
    <row r="25" spans="1:14" ht="38.25" x14ac:dyDescent="0.2">
      <c r="A25" s="774"/>
      <c r="B25" s="482" t="s">
        <v>8613</v>
      </c>
      <c r="C25" s="112"/>
      <c r="D25" s="112"/>
      <c r="E25" s="112" t="s">
        <v>11</v>
      </c>
      <c r="F25" s="478" t="s">
        <v>8606</v>
      </c>
      <c r="G25" s="112"/>
      <c r="H25" s="141" t="s">
        <v>788</v>
      </c>
      <c r="I25" s="113"/>
      <c r="J25" s="112"/>
      <c r="K25" s="142"/>
      <c r="L25" s="112"/>
      <c r="M25" s="116" t="s">
        <v>1662</v>
      </c>
      <c r="N25" s="143"/>
    </row>
    <row r="26" spans="1:14" x14ac:dyDescent="0.2">
      <c r="A26" s="774"/>
      <c r="B26" s="479" t="s">
        <v>8614</v>
      </c>
      <c r="C26" s="112"/>
      <c r="D26" s="112" t="s">
        <v>1663</v>
      </c>
      <c r="E26" s="112" t="s">
        <v>11</v>
      </c>
      <c r="F26" s="478" t="s">
        <v>8606</v>
      </c>
      <c r="G26" s="112"/>
      <c r="H26" s="141" t="s">
        <v>788</v>
      </c>
      <c r="I26" s="113" t="s">
        <v>1658</v>
      </c>
      <c r="J26" s="112"/>
      <c r="K26" s="142" t="s">
        <v>1453</v>
      </c>
      <c r="L26" s="112"/>
      <c r="M26" s="112"/>
      <c r="N26" s="143"/>
    </row>
    <row r="27" spans="1:14" x14ac:dyDescent="0.2">
      <c r="A27" s="774"/>
      <c r="B27" s="481" t="s">
        <v>8615</v>
      </c>
      <c r="C27" s="112"/>
      <c r="D27" s="112" t="s">
        <v>1665</v>
      </c>
      <c r="E27" s="112" t="s">
        <v>11</v>
      </c>
      <c r="F27" s="478" t="s">
        <v>8606</v>
      </c>
      <c r="G27" s="112"/>
      <c r="H27" s="141" t="s">
        <v>788</v>
      </c>
      <c r="I27" s="113" t="s">
        <v>1666</v>
      </c>
      <c r="J27" s="112"/>
      <c r="K27" s="142" t="s">
        <v>1453</v>
      </c>
      <c r="L27" s="112"/>
      <c r="M27" s="112"/>
      <c r="N27" s="143"/>
    </row>
    <row r="28" spans="1:14" ht="25.5" x14ac:dyDescent="0.2">
      <c r="A28" s="774"/>
      <c r="B28" s="483" t="s">
        <v>8616</v>
      </c>
      <c r="C28" s="146"/>
      <c r="D28" s="145" t="s">
        <v>1668</v>
      </c>
      <c r="E28" s="112" t="s">
        <v>11</v>
      </c>
      <c r="F28" s="478" t="s">
        <v>8606</v>
      </c>
      <c r="G28" s="146"/>
      <c r="H28" s="141" t="s">
        <v>788</v>
      </c>
      <c r="I28" s="145" t="s">
        <v>1669</v>
      </c>
      <c r="J28" s="147"/>
      <c r="K28" s="148" t="s">
        <v>1453</v>
      </c>
      <c r="L28" s="149"/>
      <c r="M28" s="149"/>
      <c r="N28" s="150"/>
    </row>
    <row r="29" spans="1:14" ht="25.5" x14ac:dyDescent="0.2">
      <c r="A29" s="774"/>
      <c r="B29" s="483" t="s">
        <v>8617</v>
      </c>
      <c r="C29" s="146"/>
      <c r="D29" s="146" t="s">
        <v>1671</v>
      </c>
      <c r="E29" s="112" t="s">
        <v>11</v>
      </c>
      <c r="F29" s="478" t="s">
        <v>8606</v>
      </c>
      <c r="G29" s="146"/>
      <c r="H29" s="141" t="s">
        <v>788</v>
      </c>
      <c r="I29" s="145" t="s">
        <v>1486</v>
      </c>
      <c r="J29" s="147"/>
      <c r="K29" s="148" t="s">
        <v>1453</v>
      </c>
      <c r="L29" s="149"/>
      <c r="M29" s="149"/>
      <c r="N29" s="150"/>
    </row>
    <row r="30" spans="1:14" x14ac:dyDescent="0.2">
      <c r="A30" s="774"/>
      <c r="B30" s="479" t="s">
        <v>8618</v>
      </c>
      <c r="C30" s="112"/>
      <c r="D30" s="112" t="s">
        <v>1673</v>
      </c>
      <c r="E30" s="112" t="s">
        <v>11</v>
      </c>
      <c r="F30" s="478" t="s">
        <v>8606</v>
      </c>
      <c r="G30" s="112"/>
      <c r="H30" s="141" t="s">
        <v>788</v>
      </c>
      <c r="I30" s="113" t="s">
        <v>1658</v>
      </c>
      <c r="J30" s="112"/>
      <c r="K30" s="142"/>
      <c r="L30" s="112"/>
      <c r="M30" s="112"/>
      <c r="N30" s="143"/>
    </row>
    <row r="31" spans="1:14" x14ac:dyDescent="0.2">
      <c r="A31" s="774"/>
      <c r="B31" s="479" t="s">
        <v>8619</v>
      </c>
      <c r="C31" s="112"/>
      <c r="D31" s="112"/>
      <c r="E31" s="112" t="s">
        <v>11</v>
      </c>
      <c r="F31" s="478" t="s">
        <v>8606</v>
      </c>
      <c r="G31" s="112"/>
      <c r="H31" s="141" t="s">
        <v>788</v>
      </c>
      <c r="I31" s="113" t="s">
        <v>1486</v>
      </c>
      <c r="J31" s="112"/>
      <c r="K31" s="142"/>
      <c r="L31" s="112"/>
      <c r="M31" s="112"/>
      <c r="N31" s="143"/>
    </row>
    <row r="32" spans="1:14" ht="25.5" x14ac:dyDescent="0.2">
      <c r="A32" s="774"/>
      <c r="B32" s="481" t="s">
        <v>8620</v>
      </c>
      <c r="C32" s="112"/>
      <c r="D32" s="112" t="s">
        <v>1675</v>
      </c>
      <c r="E32" s="112" t="s">
        <v>11</v>
      </c>
      <c r="F32" s="478" t="s">
        <v>8606</v>
      </c>
      <c r="G32" s="112"/>
      <c r="H32" s="141" t="s">
        <v>788</v>
      </c>
      <c r="I32" s="113" t="s">
        <v>1658</v>
      </c>
      <c r="J32" s="112"/>
      <c r="K32" s="142"/>
      <c r="L32" s="112"/>
      <c r="M32" s="112"/>
      <c r="N32" s="143"/>
    </row>
    <row r="33" spans="1:14" x14ac:dyDescent="0.2">
      <c r="A33" s="774"/>
      <c r="B33" s="479" t="s">
        <v>8621</v>
      </c>
      <c r="C33" s="112"/>
      <c r="D33" s="112"/>
      <c r="E33" s="112" t="s">
        <v>11</v>
      </c>
      <c r="F33" s="478" t="s">
        <v>8606</v>
      </c>
      <c r="G33" s="112"/>
      <c r="H33" s="141" t="s">
        <v>788</v>
      </c>
      <c r="I33" s="113" t="s">
        <v>1525</v>
      </c>
      <c r="J33" s="112"/>
      <c r="K33" s="142"/>
      <c r="L33" s="112"/>
      <c r="M33" s="112"/>
      <c r="N33" s="143"/>
    </row>
    <row r="34" spans="1:14" x14ac:dyDescent="0.2">
      <c r="A34" s="774"/>
      <c r="B34" s="479" t="s">
        <v>8622</v>
      </c>
      <c r="C34" s="112"/>
      <c r="D34" s="112" t="s">
        <v>1656</v>
      </c>
      <c r="E34" s="112" t="s">
        <v>11</v>
      </c>
      <c r="F34" s="478" t="s">
        <v>8606</v>
      </c>
      <c r="G34" s="112"/>
      <c r="H34" s="141" t="s">
        <v>788</v>
      </c>
      <c r="I34" s="113" t="s">
        <v>1658</v>
      </c>
      <c r="J34" s="112"/>
      <c r="K34" s="142"/>
      <c r="L34" s="112"/>
      <c r="M34" s="112"/>
      <c r="N34" s="143"/>
    </row>
    <row r="35" spans="1:14" x14ac:dyDescent="0.2">
      <c r="A35" s="775"/>
      <c r="B35" s="481" t="s">
        <v>8623</v>
      </c>
      <c r="C35" s="112"/>
      <c r="D35" s="112" t="s">
        <v>1675</v>
      </c>
      <c r="E35" s="112" t="s">
        <v>11</v>
      </c>
      <c r="F35" s="478" t="s">
        <v>8606</v>
      </c>
      <c r="G35" s="112"/>
      <c r="H35" s="141" t="s">
        <v>788</v>
      </c>
      <c r="I35" s="113" t="s">
        <v>1678</v>
      </c>
      <c r="J35" s="112"/>
      <c r="K35" s="142"/>
      <c r="L35" s="112"/>
      <c r="M35" s="112"/>
      <c r="N35" s="143"/>
    </row>
  </sheetData>
  <autoFilter ref="A1:N35"/>
  <mergeCells count="2">
    <mergeCell ref="A3:A18"/>
    <mergeCell ref="A20:A35"/>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6"/>
  <sheetViews>
    <sheetView workbookViewId="0">
      <selection activeCell="K10" sqref="K10"/>
    </sheetView>
  </sheetViews>
  <sheetFormatPr defaultRowHeight="12.75" x14ac:dyDescent="0.2"/>
  <cols>
    <col min="1" max="2" width="9.140625" style="110"/>
    <col min="3" max="3" width="8" style="110" bestFit="1" customWidth="1"/>
    <col min="4" max="4" width="12.7109375" style="110" bestFit="1" customWidth="1"/>
    <col min="5" max="5" width="28.5703125" style="110" bestFit="1" customWidth="1"/>
    <col min="6" max="6" width="18.28515625" style="110" bestFit="1" customWidth="1"/>
    <col min="7" max="7" width="16.5703125" style="110" bestFit="1" customWidth="1"/>
    <col min="8" max="8" width="11.140625" style="110" customWidth="1"/>
    <col min="9" max="9" width="9.140625" style="110"/>
    <col min="10" max="10" width="20.85546875" style="203" customWidth="1"/>
    <col min="11" max="11" width="27.42578125" style="110" bestFit="1" customWidth="1"/>
    <col min="12" max="16384" width="9.140625" style="110"/>
  </cols>
  <sheetData>
    <row r="2" spans="1:10" ht="13.5" thickBot="1" x14ac:dyDescent="0.25"/>
    <row r="3" spans="1:10" ht="13.5" thickBot="1" x14ac:dyDescent="0.25">
      <c r="A3" s="776" t="s">
        <v>9377</v>
      </c>
      <c r="B3" s="777"/>
      <c r="C3" s="777"/>
      <c r="D3" s="777"/>
      <c r="E3" s="777"/>
      <c r="F3" s="777"/>
      <c r="G3" s="777"/>
      <c r="H3" s="778"/>
    </row>
    <row r="5" spans="1:10" ht="13.5" thickBot="1" x14ac:dyDescent="0.25"/>
    <row r="6" spans="1:10" ht="26.25" thickBot="1" x14ac:dyDescent="0.25">
      <c r="A6" s="621" t="s">
        <v>1356</v>
      </c>
      <c r="B6" s="621" t="s">
        <v>9369</v>
      </c>
      <c r="C6" s="621" t="s">
        <v>122</v>
      </c>
      <c r="D6" s="621" t="s">
        <v>9370</v>
      </c>
      <c r="E6" s="621" t="s">
        <v>9371</v>
      </c>
      <c r="F6" s="621" t="s">
        <v>9372</v>
      </c>
      <c r="G6" s="621" t="s">
        <v>2272</v>
      </c>
      <c r="H6" s="621" t="s">
        <v>9376</v>
      </c>
    </row>
    <row r="7" spans="1:10" x14ac:dyDescent="0.2">
      <c r="J7" s="568"/>
    </row>
    <row r="15" spans="1:10" x14ac:dyDescent="0.2">
      <c r="B15" s="110" t="s">
        <v>1679</v>
      </c>
    </row>
    <row r="16" spans="1:10" x14ac:dyDescent="0.2">
      <c r="B16" s="110" t="s">
        <v>1680</v>
      </c>
    </row>
  </sheetData>
  <mergeCells count="1">
    <mergeCell ref="A3:H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5"/>
  <sheetViews>
    <sheetView workbookViewId="0">
      <pane xSplit="1" ySplit="1" topLeftCell="B2" activePane="bottomRight" state="frozen"/>
      <selection pane="topRight" activeCell="B1" sqref="B1"/>
      <selection pane="bottomLeft" activeCell="A2" sqref="A2"/>
      <selection pane="bottomRight" activeCell="C8" sqref="C8"/>
    </sheetView>
  </sheetViews>
  <sheetFormatPr defaultRowHeight="12.75" x14ac:dyDescent="0.2"/>
  <cols>
    <col min="1" max="1" width="27.140625" style="110" bestFit="1" customWidth="1"/>
    <col min="2" max="2" width="33.42578125" style="110" bestFit="1" customWidth="1"/>
    <col min="3" max="3" width="33.7109375" style="203" customWidth="1"/>
    <col min="4" max="4" width="9.140625" style="110" bestFit="1" customWidth="1"/>
    <col min="5" max="5" width="32.7109375" style="110" bestFit="1" customWidth="1"/>
    <col min="6" max="6" width="18" style="110" customWidth="1"/>
    <col min="7" max="7" width="16.42578125" style="110" bestFit="1" customWidth="1"/>
    <col min="8" max="8" width="30.5703125" style="110" bestFit="1" customWidth="1"/>
    <col min="9" max="9" width="21.7109375" style="110" bestFit="1" customWidth="1"/>
    <col min="10" max="10" width="13" style="110" customWidth="1"/>
    <col min="11" max="12" width="18" style="110" customWidth="1"/>
    <col min="13" max="13" width="23" style="110" customWidth="1"/>
    <col min="14" max="14" width="16.28515625" style="110" customWidth="1"/>
    <col min="15" max="15" width="14.7109375" style="110" customWidth="1"/>
    <col min="16" max="16" width="63.42578125" style="110" bestFit="1" customWidth="1"/>
    <col min="17" max="256" width="9.140625" style="110"/>
    <col min="257" max="257" width="27.5703125" style="110" customWidth="1"/>
    <col min="258" max="258" width="35.5703125" style="110" customWidth="1"/>
    <col min="259" max="259" width="40.42578125" style="110" bestFit="1" customWidth="1"/>
    <col min="260" max="261" width="11.85546875" style="110" customWidth="1"/>
    <col min="262" max="262" width="30.5703125" style="110" bestFit="1" customWidth="1"/>
    <col min="263" max="263" width="21.7109375" style="110" bestFit="1" customWidth="1"/>
    <col min="264" max="264" width="13" style="110" customWidth="1"/>
    <col min="265" max="265" width="32.7109375" style="110" bestFit="1" customWidth="1"/>
    <col min="266" max="268" width="18" style="110" customWidth="1"/>
    <col min="269" max="269" width="23" style="110" customWidth="1"/>
    <col min="270" max="270" width="16.28515625" style="110" customWidth="1"/>
    <col min="271" max="271" width="14.7109375" style="110" customWidth="1"/>
    <col min="272" max="272" width="63.42578125" style="110" bestFit="1" customWidth="1"/>
    <col min="273" max="512" width="9.140625" style="110"/>
    <col min="513" max="513" width="27.5703125" style="110" customWidth="1"/>
    <col min="514" max="514" width="35.5703125" style="110" customWidth="1"/>
    <col min="515" max="515" width="40.42578125" style="110" bestFit="1" customWidth="1"/>
    <col min="516" max="517" width="11.85546875" style="110" customWidth="1"/>
    <col min="518" max="518" width="30.5703125" style="110" bestFit="1" customWidth="1"/>
    <col min="519" max="519" width="21.7109375" style="110" bestFit="1" customWidth="1"/>
    <col min="520" max="520" width="13" style="110" customWidth="1"/>
    <col min="521" max="521" width="32.7109375" style="110" bestFit="1" customWidth="1"/>
    <col min="522" max="524" width="18" style="110" customWidth="1"/>
    <col min="525" max="525" width="23" style="110" customWidth="1"/>
    <col min="526" max="526" width="16.28515625" style="110" customWidth="1"/>
    <col min="527" max="527" width="14.7109375" style="110" customWidth="1"/>
    <col min="528" max="528" width="63.42578125" style="110" bestFit="1" customWidth="1"/>
    <col min="529" max="768" width="9.140625" style="110"/>
    <col min="769" max="769" width="27.5703125" style="110" customWidth="1"/>
    <col min="770" max="770" width="35.5703125" style="110" customWidth="1"/>
    <col min="771" max="771" width="40.42578125" style="110" bestFit="1" customWidth="1"/>
    <col min="772" max="773" width="11.85546875" style="110" customWidth="1"/>
    <col min="774" max="774" width="30.5703125" style="110" bestFit="1" customWidth="1"/>
    <col min="775" max="775" width="21.7109375" style="110" bestFit="1" customWidth="1"/>
    <col min="776" max="776" width="13" style="110" customWidth="1"/>
    <col min="777" max="777" width="32.7109375" style="110" bestFit="1" customWidth="1"/>
    <col min="778" max="780" width="18" style="110" customWidth="1"/>
    <col min="781" max="781" width="23" style="110" customWidth="1"/>
    <col min="782" max="782" width="16.28515625" style="110" customWidth="1"/>
    <col min="783" max="783" width="14.7109375" style="110" customWidth="1"/>
    <col min="784" max="784" width="63.42578125" style="110" bestFit="1" customWidth="1"/>
    <col min="785" max="1024" width="9.140625" style="110"/>
    <col min="1025" max="1025" width="27.5703125" style="110" customWidth="1"/>
    <col min="1026" max="1026" width="35.5703125" style="110" customWidth="1"/>
    <col min="1027" max="1027" width="40.42578125" style="110" bestFit="1" customWidth="1"/>
    <col min="1028" max="1029" width="11.85546875" style="110" customWidth="1"/>
    <col min="1030" max="1030" width="30.5703125" style="110" bestFit="1" customWidth="1"/>
    <col min="1031" max="1031" width="21.7109375" style="110" bestFit="1" customWidth="1"/>
    <col min="1032" max="1032" width="13" style="110" customWidth="1"/>
    <col min="1033" max="1033" width="32.7109375" style="110" bestFit="1" customWidth="1"/>
    <col min="1034" max="1036" width="18" style="110" customWidth="1"/>
    <col min="1037" max="1037" width="23" style="110" customWidth="1"/>
    <col min="1038" max="1038" width="16.28515625" style="110" customWidth="1"/>
    <col min="1039" max="1039" width="14.7109375" style="110" customWidth="1"/>
    <col min="1040" max="1040" width="63.42578125" style="110" bestFit="1" customWidth="1"/>
    <col min="1041" max="1280" width="9.140625" style="110"/>
    <col min="1281" max="1281" width="27.5703125" style="110" customWidth="1"/>
    <col min="1282" max="1282" width="35.5703125" style="110" customWidth="1"/>
    <col min="1283" max="1283" width="40.42578125" style="110" bestFit="1" customWidth="1"/>
    <col min="1284" max="1285" width="11.85546875" style="110" customWidth="1"/>
    <col min="1286" max="1286" width="30.5703125" style="110" bestFit="1" customWidth="1"/>
    <col min="1287" max="1287" width="21.7109375" style="110" bestFit="1" customWidth="1"/>
    <col min="1288" max="1288" width="13" style="110" customWidth="1"/>
    <col min="1289" max="1289" width="32.7109375" style="110" bestFit="1" customWidth="1"/>
    <col min="1290" max="1292" width="18" style="110" customWidth="1"/>
    <col min="1293" max="1293" width="23" style="110" customWidth="1"/>
    <col min="1294" max="1294" width="16.28515625" style="110" customWidth="1"/>
    <col min="1295" max="1295" width="14.7109375" style="110" customWidth="1"/>
    <col min="1296" max="1296" width="63.42578125" style="110" bestFit="1" customWidth="1"/>
    <col min="1297" max="1536" width="9.140625" style="110"/>
    <col min="1537" max="1537" width="27.5703125" style="110" customWidth="1"/>
    <col min="1538" max="1538" width="35.5703125" style="110" customWidth="1"/>
    <col min="1539" max="1539" width="40.42578125" style="110" bestFit="1" customWidth="1"/>
    <col min="1540" max="1541" width="11.85546875" style="110" customWidth="1"/>
    <col min="1542" max="1542" width="30.5703125" style="110" bestFit="1" customWidth="1"/>
    <col min="1543" max="1543" width="21.7109375" style="110" bestFit="1" customWidth="1"/>
    <col min="1544" max="1544" width="13" style="110" customWidth="1"/>
    <col min="1545" max="1545" width="32.7109375" style="110" bestFit="1" customWidth="1"/>
    <col min="1546" max="1548" width="18" style="110" customWidth="1"/>
    <col min="1549" max="1549" width="23" style="110" customWidth="1"/>
    <col min="1550" max="1550" width="16.28515625" style="110" customWidth="1"/>
    <col min="1551" max="1551" width="14.7109375" style="110" customWidth="1"/>
    <col min="1552" max="1552" width="63.42578125" style="110" bestFit="1" customWidth="1"/>
    <col min="1553" max="1792" width="9.140625" style="110"/>
    <col min="1793" max="1793" width="27.5703125" style="110" customWidth="1"/>
    <col min="1794" max="1794" width="35.5703125" style="110" customWidth="1"/>
    <col min="1795" max="1795" width="40.42578125" style="110" bestFit="1" customWidth="1"/>
    <col min="1796" max="1797" width="11.85546875" style="110" customWidth="1"/>
    <col min="1798" max="1798" width="30.5703125" style="110" bestFit="1" customWidth="1"/>
    <col min="1799" max="1799" width="21.7109375" style="110" bestFit="1" customWidth="1"/>
    <col min="1800" max="1800" width="13" style="110" customWidth="1"/>
    <col min="1801" max="1801" width="32.7109375" style="110" bestFit="1" customWidth="1"/>
    <col min="1802" max="1804" width="18" style="110" customWidth="1"/>
    <col min="1805" max="1805" width="23" style="110" customWidth="1"/>
    <col min="1806" max="1806" width="16.28515625" style="110" customWidth="1"/>
    <col min="1807" max="1807" width="14.7109375" style="110" customWidth="1"/>
    <col min="1808" max="1808" width="63.42578125" style="110" bestFit="1" customWidth="1"/>
    <col min="1809" max="2048" width="9.140625" style="110"/>
    <col min="2049" max="2049" width="27.5703125" style="110" customWidth="1"/>
    <col min="2050" max="2050" width="35.5703125" style="110" customWidth="1"/>
    <col min="2051" max="2051" width="40.42578125" style="110" bestFit="1" customWidth="1"/>
    <col min="2052" max="2053" width="11.85546875" style="110" customWidth="1"/>
    <col min="2054" max="2054" width="30.5703125" style="110" bestFit="1" customWidth="1"/>
    <col min="2055" max="2055" width="21.7109375" style="110" bestFit="1" customWidth="1"/>
    <col min="2056" max="2056" width="13" style="110" customWidth="1"/>
    <col min="2057" max="2057" width="32.7109375" style="110" bestFit="1" customWidth="1"/>
    <col min="2058" max="2060" width="18" style="110" customWidth="1"/>
    <col min="2061" max="2061" width="23" style="110" customWidth="1"/>
    <col min="2062" max="2062" width="16.28515625" style="110" customWidth="1"/>
    <col min="2063" max="2063" width="14.7109375" style="110" customWidth="1"/>
    <col min="2064" max="2064" width="63.42578125" style="110" bestFit="1" customWidth="1"/>
    <col min="2065" max="2304" width="9.140625" style="110"/>
    <col min="2305" max="2305" width="27.5703125" style="110" customWidth="1"/>
    <col min="2306" max="2306" width="35.5703125" style="110" customWidth="1"/>
    <col min="2307" max="2307" width="40.42578125" style="110" bestFit="1" customWidth="1"/>
    <col min="2308" max="2309" width="11.85546875" style="110" customWidth="1"/>
    <col min="2310" max="2310" width="30.5703125" style="110" bestFit="1" customWidth="1"/>
    <col min="2311" max="2311" width="21.7109375" style="110" bestFit="1" customWidth="1"/>
    <col min="2312" max="2312" width="13" style="110" customWidth="1"/>
    <col min="2313" max="2313" width="32.7109375" style="110" bestFit="1" customWidth="1"/>
    <col min="2314" max="2316" width="18" style="110" customWidth="1"/>
    <col min="2317" max="2317" width="23" style="110" customWidth="1"/>
    <col min="2318" max="2318" width="16.28515625" style="110" customWidth="1"/>
    <col min="2319" max="2319" width="14.7109375" style="110" customWidth="1"/>
    <col min="2320" max="2320" width="63.42578125" style="110" bestFit="1" customWidth="1"/>
    <col min="2321" max="2560" width="9.140625" style="110"/>
    <col min="2561" max="2561" width="27.5703125" style="110" customWidth="1"/>
    <col min="2562" max="2562" width="35.5703125" style="110" customWidth="1"/>
    <col min="2563" max="2563" width="40.42578125" style="110" bestFit="1" customWidth="1"/>
    <col min="2564" max="2565" width="11.85546875" style="110" customWidth="1"/>
    <col min="2566" max="2566" width="30.5703125" style="110" bestFit="1" customWidth="1"/>
    <col min="2567" max="2567" width="21.7109375" style="110" bestFit="1" customWidth="1"/>
    <col min="2568" max="2568" width="13" style="110" customWidth="1"/>
    <col min="2569" max="2569" width="32.7109375" style="110" bestFit="1" customWidth="1"/>
    <col min="2570" max="2572" width="18" style="110" customWidth="1"/>
    <col min="2573" max="2573" width="23" style="110" customWidth="1"/>
    <col min="2574" max="2574" width="16.28515625" style="110" customWidth="1"/>
    <col min="2575" max="2575" width="14.7109375" style="110" customWidth="1"/>
    <col min="2576" max="2576" width="63.42578125" style="110" bestFit="1" customWidth="1"/>
    <col min="2577" max="2816" width="9.140625" style="110"/>
    <col min="2817" max="2817" width="27.5703125" style="110" customWidth="1"/>
    <col min="2818" max="2818" width="35.5703125" style="110" customWidth="1"/>
    <col min="2819" max="2819" width="40.42578125" style="110" bestFit="1" customWidth="1"/>
    <col min="2820" max="2821" width="11.85546875" style="110" customWidth="1"/>
    <col min="2822" max="2822" width="30.5703125" style="110" bestFit="1" customWidth="1"/>
    <col min="2823" max="2823" width="21.7109375" style="110" bestFit="1" customWidth="1"/>
    <col min="2824" max="2824" width="13" style="110" customWidth="1"/>
    <col min="2825" max="2825" width="32.7109375" style="110" bestFit="1" customWidth="1"/>
    <col min="2826" max="2828" width="18" style="110" customWidth="1"/>
    <col min="2829" max="2829" width="23" style="110" customWidth="1"/>
    <col min="2830" max="2830" width="16.28515625" style="110" customWidth="1"/>
    <col min="2831" max="2831" width="14.7109375" style="110" customWidth="1"/>
    <col min="2832" max="2832" width="63.42578125" style="110" bestFit="1" customWidth="1"/>
    <col min="2833" max="3072" width="9.140625" style="110"/>
    <col min="3073" max="3073" width="27.5703125" style="110" customWidth="1"/>
    <col min="3074" max="3074" width="35.5703125" style="110" customWidth="1"/>
    <col min="3075" max="3075" width="40.42578125" style="110" bestFit="1" customWidth="1"/>
    <col min="3076" max="3077" width="11.85546875" style="110" customWidth="1"/>
    <col min="3078" max="3078" width="30.5703125" style="110" bestFit="1" customWidth="1"/>
    <col min="3079" max="3079" width="21.7109375" style="110" bestFit="1" customWidth="1"/>
    <col min="3080" max="3080" width="13" style="110" customWidth="1"/>
    <col min="3081" max="3081" width="32.7109375" style="110" bestFit="1" customWidth="1"/>
    <col min="3082" max="3084" width="18" style="110" customWidth="1"/>
    <col min="3085" max="3085" width="23" style="110" customWidth="1"/>
    <col min="3086" max="3086" width="16.28515625" style="110" customWidth="1"/>
    <col min="3087" max="3087" width="14.7109375" style="110" customWidth="1"/>
    <col min="3088" max="3088" width="63.42578125" style="110" bestFit="1" customWidth="1"/>
    <col min="3089" max="3328" width="9.140625" style="110"/>
    <col min="3329" max="3329" width="27.5703125" style="110" customWidth="1"/>
    <col min="3330" max="3330" width="35.5703125" style="110" customWidth="1"/>
    <col min="3331" max="3331" width="40.42578125" style="110" bestFit="1" customWidth="1"/>
    <col min="3332" max="3333" width="11.85546875" style="110" customWidth="1"/>
    <col min="3334" max="3334" width="30.5703125" style="110" bestFit="1" customWidth="1"/>
    <col min="3335" max="3335" width="21.7109375" style="110" bestFit="1" customWidth="1"/>
    <col min="3336" max="3336" width="13" style="110" customWidth="1"/>
    <col min="3337" max="3337" width="32.7109375" style="110" bestFit="1" customWidth="1"/>
    <col min="3338" max="3340" width="18" style="110" customWidth="1"/>
    <col min="3341" max="3341" width="23" style="110" customWidth="1"/>
    <col min="3342" max="3342" width="16.28515625" style="110" customWidth="1"/>
    <col min="3343" max="3343" width="14.7109375" style="110" customWidth="1"/>
    <col min="3344" max="3344" width="63.42578125" style="110" bestFit="1" customWidth="1"/>
    <col min="3345" max="3584" width="9.140625" style="110"/>
    <col min="3585" max="3585" width="27.5703125" style="110" customWidth="1"/>
    <col min="3586" max="3586" width="35.5703125" style="110" customWidth="1"/>
    <col min="3587" max="3587" width="40.42578125" style="110" bestFit="1" customWidth="1"/>
    <col min="3588" max="3589" width="11.85546875" style="110" customWidth="1"/>
    <col min="3590" max="3590" width="30.5703125" style="110" bestFit="1" customWidth="1"/>
    <col min="3591" max="3591" width="21.7109375" style="110" bestFit="1" customWidth="1"/>
    <col min="3592" max="3592" width="13" style="110" customWidth="1"/>
    <col min="3593" max="3593" width="32.7109375" style="110" bestFit="1" customWidth="1"/>
    <col min="3594" max="3596" width="18" style="110" customWidth="1"/>
    <col min="3597" max="3597" width="23" style="110" customWidth="1"/>
    <col min="3598" max="3598" width="16.28515625" style="110" customWidth="1"/>
    <col min="3599" max="3599" width="14.7109375" style="110" customWidth="1"/>
    <col min="3600" max="3600" width="63.42578125" style="110" bestFit="1" customWidth="1"/>
    <col min="3601" max="3840" width="9.140625" style="110"/>
    <col min="3841" max="3841" width="27.5703125" style="110" customWidth="1"/>
    <col min="3842" max="3842" width="35.5703125" style="110" customWidth="1"/>
    <col min="3843" max="3843" width="40.42578125" style="110" bestFit="1" customWidth="1"/>
    <col min="3844" max="3845" width="11.85546875" style="110" customWidth="1"/>
    <col min="3846" max="3846" width="30.5703125" style="110" bestFit="1" customWidth="1"/>
    <col min="3847" max="3847" width="21.7109375" style="110" bestFit="1" customWidth="1"/>
    <col min="3848" max="3848" width="13" style="110" customWidth="1"/>
    <col min="3849" max="3849" width="32.7109375" style="110" bestFit="1" customWidth="1"/>
    <col min="3850" max="3852" width="18" style="110" customWidth="1"/>
    <col min="3853" max="3853" width="23" style="110" customWidth="1"/>
    <col min="3854" max="3854" width="16.28515625" style="110" customWidth="1"/>
    <col min="3855" max="3855" width="14.7109375" style="110" customWidth="1"/>
    <col min="3856" max="3856" width="63.42578125" style="110" bestFit="1" customWidth="1"/>
    <col min="3857" max="4096" width="9.140625" style="110"/>
    <col min="4097" max="4097" width="27.5703125" style="110" customWidth="1"/>
    <col min="4098" max="4098" width="35.5703125" style="110" customWidth="1"/>
    <col min="4099" max="4099" width="40.42578125" style="110" bestFit="1" customWidth="1"/>
    <col min="4100" max="4101" width="11.85546875" style="110" customWidth="1"/>
    <col min="4102" max="4102" width="30.5703125" style="110" bestFit="1" customWidth="1"/>
    <col min="4103" max="4103" width="21.7109375" style="110" bestFit="1" customWidth="1"/>
    <col min="4104" max="4104" width="13" style="110" customWidth="1"/>
    <col min="4105" max="4105" width="32.7109375" style="110" bestFit="1" customWidth="1"/>
    <col min="4106" max="4108" width="18" style="110" customWidth="1"/>
    <col min="4109" max="4109" width="23" style="110" customWidth="1"/>
    <col min="4110" max="4110" width="16.28515625" style="110" customWidth="1"/>
    <col min="4111" max="4111" width="14.7109375" style="110" customWidth="1"/>
    <col min="4112" max="4112" width="63.42578125" style="110" bestFit="1" customWidth="1"/>
    <col min="4113" max="4352" width="9.140625" style="110"/>
    <col min="4353" max="4353" width="27.5703125" style="110" customWidth="1"/>
    <col min="4354" max="4354" width="35.5703125" style="110" customWidth="1"/>
    <col min="4355" max="4355" width="40.42578125" style="110" bestFit="1" customWidth="1"/>
    <col min="4356" max="4357" width="11.85546875" style="110" customWidth="1"/>
    <col min="4358" max="4358" width="30.5703125" style="110" bestFit="1" customWidth="1"/>
    <col min="4359" max="4359" width="21.7109375" style="110" bestFit="1" customWidth="1"/>
    <col min="4360" max="4360" width="13" style="110" customWidth="1"/>
    <col min="4361" max="4361" width="32.7109375" style="110" bestFit="1" customWidth="1"/>
    <col min="4362" max="4364" width="18" style="110" customWidth="1"/>
    <col min="4365" max="4365" width="23" style="110" customWidth="1"/>
    <col min="4366" max="4366" width="16.28515625" style="110" customWidth="1"/>
    <col min="4367" max="4367" width="14.7109375" style="110" customWidth="1"/>
    <col min="4368" max="4368" width="63.42578125" style="110" bestFit="1" customWidth="1"/>
    <col min="4369" max="4608" width="9.140625" style="110"/>
    <col min="4609" max="4609" width="27.5703125" style="110" customWidth="1"/>
    <col min="4610" max="4610" width="35.5703125" style="110" customWidth="1"/>
    <col min="4611" max="4611" width="40.42578125" style="110" bestFit="1" customWidth="1"/>
    <col min="4612" max="4613" width="11.85546875" style="110" customWidth="1"/>
    <col min="4614" max="4614" width="30.5703125" style="110" bestFit="1" customWidth="1"/>
    <col min="4615" max="4615" width="21.7109375" style="110" bestFit="1" customWidth="1"/>
    <col min="4616" max="4616" width="13" style="110" customWidth="1"/>
    <col min="4617" max="4617" width="32.7109375" style="110" bestFit="1" customWidth="1"/>
    <col min="4618" max="4620" width="18" style="110" customWidth="1"/>
    <col min="4621" max="4621" width="23" style="110" customWidth="1"/>
    <col min="4622" max="4622" width="16.28515625" style="110" customWidth="1"/>
    <col min="4623" max="4623" width="14.7109375" style="110" customWidth="1"/>
    <col min="4624" max="4624" width="63.42578125" style="110" bestFit="1" customWidth="1"/>
    <col min="4625" max="4864" width="9.140625" style="110"/>
    <col min="4865" max="4865" width="27.5703125" style="110" customWidth="1"/>
    <col min="4866" max="4866" width="35.5703125" style="110" customWidth="1"/>
    <col min="4867" max="4867" width="40.42578125" style="110" bestFit="1" customWidth="1"/>
    <col min="4868" max="4869" width="11.85546875" style="110" customWidth="1"/>
    <col min="4870" max="4870" width="30.5703125" style="110" bestFit="1" customWidth="1"/>
    <col min="4871" max="4871" width="21.7109375" style="110" bestFit="1" customWidth="1"/>
    <col min="4872" max="4872" width="13" style="110" customWidth="1"/>
    <col min="4873" max="4873" width="32.7109375" style="110" bestFit="1" customWidth="1"/>
    <col min="4874" max="4876" width="18" style="110" customWidth="1"/>
    <col min="4877" max="4877" width="23" style="110" customWidth="1"/>
    <col min="4878" max="4878" width="16.28515625" style="110" customWidth="1"/>
    <col min="4879" max="4879" width="14.7109375" style="110" customWidth="1"/>
    <col min="4880" max="4880" width="63.42578125" style="110" bestFit="1" customWidth="1"/>
    <col min="4881" max="5120" width="9.140625" style="110"/>
    <col min="5121" max="5121" width="27.5703125" style="110" customWidth="1"/>
    <col min="5122" max="5122" width="35.5703125" style="110" customWidth="1"/>
    <col min="5123" max="5123" width="40.42578125" style="110" bestFit="1" customWidth="1"/>
    <col min="5124" max="5125" width="11.85546875" style="110" customWidth="1"/>
    <col min="5126" max="5126" width="30.5703125" style="110" bestFit="1" customWidth="1"/>
    <col min="5127" max="5127" width="21.7109375" style="110" bestFit="1" customWidth="1"/>
    <col min="5128" max="5128" width="13" style="110" customWidth="1"/>
    <col min="5129" max="5129" width="32.7109375" style="110" bestFit="1" customWidth="1"/>
    <col min="5130" max="5132" width="18" style="110" customWidth="1"/>
    <col min="5133" max="5133" width="23" style="110" customWidth="1"/>
    <col min="5134" max="5134" width="16.28515625" style="110" customWidth="1"/>
    <col min="5135" max="5135" width="14.7109375" style="110" customWidth="1"/>
    <col min="5136" max="5136" width="63.42578125" style="110" bestFit="1" customWidth="1"/>
    <col min="5137" max="5376" width="9.140625" style="110"/>
    <col min="5377" max="5377" width="27.5703125" style="110" customWidth="1"/>
    <col min="5378" max="5378" width="35.5703125" style="110" customWidth="1"/>
    <col min="5379" max="5379" width="40.42578125" style="110" bestFit="1" customWidth="1"/>
    <col min="5380" max="5381" width="11.85546875" style="110" customWidth="1"/>
    <col min="5382" max="5382" width="30.5703125" style="110" bestFit="1" customWidth="1"/>
    <col min="5383" max="5383" width="21.7109375" style="110" bestFit="1" customWidth="1"/>
    <col min="5384" max="5384" width="13" style="110" customWidth="1"/>
    <col min="5385" max="5385" width="32.7109375" style="110" bestFit="1" customWidth="1"/>
    <col min="5386" max="5388" width="18" style="110" customWidth="1"/>
    <col min="5389" max="5389" width="23" style="110" customWidth="1"/>
    <col min="5390" max="5390" width="16.28515625" style="110" customWidth="1"/>
    <col min="5391" max="5391" width="14.7109375" style="110" customWidth="1"/>
    <col min="5392" max="5392" width="63.42578125" style="110" bestFit="1" customWidth="1"/>
    <col min="5393" max="5632" width="9.140625" style="110"/>
    <col min="5633" max="5633" width="27.5703125" style="110" customWidth="1"/>
    <col min="5634" max="5634" width="35.5703125" style="110" customWidth="1"/>
    <col min="5635" max="5635" width="40.42578125" style="110" bestFit="1" customWidth="1"/>
    <col min="5636" max="5637" width="11.85546875" style="110" customWidth="1"/>
    <col min="5638" max="5638" width="30.5703125" style="110" bestFit="1" customWidth="1"/>
    <col min="5639" max="5639" width="21.7109375" style="110" bestFit="1" customWidth="1"/>
    <col min="5640" max="5640" width="13" style="110" customWidth="1"/>
    <col min="5641" max="5641" width="32.7109375" style="110" bestFit="1" customWidth="1"/>
    <col min="5642" max="5644" width="18" style="110" customWidth="1"/>
    <col min="5645" max="5645" width="23" style="110" customWidth="1"/>
    <col min="5646" max="5646" width="16.28515625" style="110" customWidth="1"/>
    <col min="5647" max="5647" width="14.7109375" style="110" customWidth="1"/>
    <col min="5648" max="5648" width="63.42578125" style="110" bestFit="1" customWidth="1"/>
    <col min="5649" max="5888" width="9.140625" style="110"/>
    <col min="5889" max="5889" width="27.5703125" style="110" customWidth="1"/>
    <col min="5890" max="5890" width="35.5703125" style="110" customWidth="1"/>
    <col min="5891" max="5891" width="40.42578125" style="110" bestFit="1" customWidth="1"/>
    <col min="5892" max="5893" width="11.85546875" style="110" customWidth="1"/>
    <col min="5894" max="5894" width="30.5703125" style="110" bestFit="1" customWidth="1"/>
    <col min="5895" max="5895" width="21.7109375" style="110" bestFit="1" customWidth="1"/>
    <col min="5896" max="5896" width="13" style="110" customWidth="1"/>
    <col min="5897" max="5897" width="32.7109375" style="110" bestFit="1" customWidth="1"/>
    <col min="5898" max="5900" width="18" style="110" customWidth="1"/>
    <col min="5901" max="5901" width="23" style="110" customWidth="1"/>
    <col min="5902" max="5902" width="16.28515625" style="110" customWidth="1"/>
    <col min="5903" max="5903" width="14.7109375" style="110" customWidth="1"/>
    <col min="5904" max="5904" width="63.42578125" style="110" bestFit="1" customWidth="1"/>
    <col min="5905" max="6144" width="9.140625" style="110"/>
    <col min="6145" max="6145" width="27.5703125" style="110" customWidth="1"/>
    <col min="6146" max="6146" width="35.5703125" style="110" customWidth="1"/>
    <col min="6147" max="6147" width="40.42578125" style="110" bestFit="1" customWidth="1"/>
    <col min="6148" max="6149" width="11.85546875" style="110" customWidth="1"/>
    <col min="6150" max="6150" width="30.5703125" style="110" bestFit="1" customWidth="1"/>
    <col min="6151" max="6151" width="21.7109375" style="110" bestFit="1" customWidth="1"/>
    <col min="6152" max="6152" width="13" style="110" customWidth="1"/>
    <col min="6153" max="6153" width="32.7109375" style="110" bestFit="1" customWidth="1"/>
    <col min="6154" max="6156" width="18" style="110" customWidth="1"/>
    <col min="6157" max="6157" width="23" style="110" customWidth="1"/>
    <col min="6158" max="6158" width="16.28515625" style="110" customWidth="1"/>
    <col min="6159" max="6159" width="14.7109375" style="110" customWidth="1"/>
    <col min="6160" max="6160" width="63.42578125" style="110" bestFit="1" customWidth="1"/>
    <col min="6161" max="6400" width="9.140625" style="110"/>
    <col min="6401" max="6401" width="27.5703125" style="110" customWidth="1"/>
    <col min="6402" max="6402" width="35.5703125" style="110" customWidth="1"/>
    <col min="6403" max="6403" width="40.42578125" style="110" bestFit="1" customWidth="1"/>
    <col min="6404" max="6405" width="11.85546875" style="110" customWidth="1"/>
    <col min="6406" max="6406" width="30.5703125" style="110" bestFit="1" customWidth="1"/>
    <col min="6407" max="6407" width="21.7109375" style="110" bestFit="1" customWidth="1"/>
    <col min="6408" max="6408" width="13" style="110" customWidth="1"/>
    <col min="6409" max="6409" width="32.7109375" style="110" bestFit="1" customWidth="1"/>
    <col min="6410" max="6412" width="18" style="110" customWidth="1"/>
    <col min="6413" max="6413" width="23" style="110" customWidth="1"/>
    <col min="6414" max="6414" width="16.28515625" style="110" customWidth="1"/>
    <col min="6415" max="6415" width="14.7109375" style="110" customWidth="1"/>
    <col min="6416" max="6416" width="63.42578125" style="110" bestFit="1" customWidth="1"/>
    <col min="6417" max="6656" width="9.140625" style="110"/>
    <col min="6657" max="6657" width="27.5703125" style="110" customWidth="1"/>
    <col min="6658" max="6658" width="35.5703125" style="110" customWidth="1"/>
    <col min="6659" max="6659" width="40.42578125" style="110" bestFit="1" customWidth="1"/>
    <col min="6660" max="6661" width="11.85546875" style="110" customWidth="1"/>
    <col min="6662" max="6662" width="30.5703125" style="110" bestFit="1" customWidth="1"/>
    <col min="6663" max="6663" width="21.7109375" style="110" bestFit="1" customWidth="1"/>
    <col min="6664" max="6664" width="13" style="110" customWidth="1"/>
    <col min="6665" max="6665" width="32.7109375" style="110" bestFit="1" customWidth="1"/>
    <col min="6666" max="6668" width="18" style="110" customWidth="1"/>
    <col min="6669" max="6669" width="23" style="110" customWidth="1"/>
    <col min="6670" max="6670" width="16.28515625" style="110" customWidth="1"/>
    <col min="6671" max="6671" width="14.7109375" style="110" customWidth="1"/>
    <col min="6672" max="6672" width="63.42578125" style="110" bestFit="1" customWidth="1"/>
    <col min="6673" max="6912" width="9.140625" style="110"/>
    <col min="6913" max="6913" width="27.5703125" style="110" customWidth="1"/>
    <col min="6914" max="6914" width="35.5703125" style="110" customWidth="1"/>
    <col min="6915" max="6915" width="40.42578125" style="110" bestFit="1" customWidth="1"/>
    <col min="6916" max="6917" width="11.85546875" style="110" customWidth="1"/>
    <col min="6918" max="6918" width="30.5703125" style="110" bestFit="1" customWidth="1"/>
    <col min="6919" max="6919" width="21.7109375" style="110" bestFit="1" customWidth="1"/>
    <col min="6920" max="6920" width="13" style="110" customWidth="1"/>
    <col min="6921" max="6921" width="32.7109375" style="110" bestFit="1" customWidth="1"/>
    <col min="6922" max="6924" width="18" style="110" customWidth="1"/>
    <col min="6925" max="6925" width="23" style="110" customWidth="1"/>
    <col min="6926" max="6926" width="16.28515625" style="110" customWidth="1"/>
    <col min="6927" max="6927" width="14.7109375" style="110" customWidth="1"/>
    <col min="6928" max="6928" width="63.42578125" style="110" bestFit="1" customWidth="1"/>
    <col min="6929" max="7168" width="9.140625" style="110"/>
    <col min="7169" max="7169" width="27.5703125" style="110" customWidth="1"/>
    <col min="7170" max="7170" width="35.5703125" style="110" customWidth="1"/>
    <col min="7171" max="7171" width="40.42578125" style="110" bestFit="1" customWidth="1"/>
    <col min="7172" max="7173" width="11.85546875" style="110" customWidth="1"/>
    <col min="7174" max="7174" width="30.5703125" style="110" bestFit="1" customWidth="1"/>
    <col min="7175" max="7175" width="21.7109375" style="110" bestFit="1" customWidth="1"/>
    <col min="7176" max="7176" width="13" style="110" customWidth="1"/>
    <col min="7177" max="7177" width="32.7109375" style="110" bestFit="1" customWidth="1"/>
    <col min="7178" max="7180" width="18" style="110" customWidth="1"/>
    <col min="7181" max="7181" width="23" style="110" customWidth="1"/>
    <col min="7182" max="7182" width="16.28515625" style="110" customWidth="1"/>
    <col min="7183" max="7183" width="14.7109375" style="110" customWidth="1"/>
    <col min="7184" max="7184" width="63.42578125" style="110" bestFit="1" customWidth="1"/>
    <col min="7185" max="7424" width="9.140625" style="110"/>
    <col min="7425" max="7425" width="27.5703125" style="110" customWidth="1"/>
    <col min="7426" max="7426" width="35.5703125" style="110" customWidth="1"/>
    <col min="7427" max="7427" width="40.42578125" style="110" bestFit="1" customWidth="1"/>
    <col min="7428" max="7429" width="11.85546875" style="110" customWidth="1"/>
    <col min="7430" max="7430" width="30.5703125" style="110" bestFit="1" customWidth="1"/>
    <col min="7431" max="7431" width="21.7109375" style="110" bestFit="1" customWidth="1"/>
    <col min="7432" max="7432" width="13" style="110" customWidth="1"/>
    <col min="7433" max="7433" width="32.7109375" style="110" bestFit="1" customWidth="1"/>
    <col min="7434" max="7436" width="18" style="110" customWidth="1"/>
    <col min="7437" max="7437" width="23" style="110" customWidth="1"/>
    <col min="7438" max="7438" width="16.28515625" style="110" customWidth="1"/>
    <col min="7439" max="7439" width="14.7109375" style="110" customWidth="1"/>
    <col min="7440" max="7440" width="63.42578125" style="110" bestFit="1" customWidth="1"/>
    <col min="7441" max="7680" width="9.140625" style="110"/>
    <col min="7681" max="7681" width="27.5703125" style="110" customWidth="1"/>
    <col min="7682" max="7682" width="35.5703125" style="110" customWidth="1"/>
    <col min="7683" max="7683" width="40.42578125" style="110" bestFit="1" customWidth="1"/>
    <col min="7684" max="7685" width="11.85546875" style="110" customWidth="1"/>
    <col min="7686" max="7686" width="30.5703125" style="110" bestFit="1" customWidth="1"/>
    <col min="7687" max="7687" width="21.7109375" style="110" bestFit="1" customWidth="1"/>
    <col min="7688" max="7688" width="13" style="110" customWidth="1"/>
    <col min="7689" max="7689" width="32.7109375" style="110" bestFit="1" customWidth="1"/>
    <col min="7690" max="7692" width="18" style="110" customWidth="1"/>
    <col min="7693" max="7693" width="23" style="110" customWidth="1"/>
    <col min="7694" max="7694" width="16.28515625" style="110" customWidth="1"/>
    <col min="7695" max="7695" width="14.7109375" style="110" customWidth="1"/>
    <col min="7696" max="7696" width="63.42578125" style="110" bestFit="1" customWidth="1"/>
    <col min="7697" max="7936" width="9.140625" style="110"/>
    <col min="7937" max="7937" width="27.5703125" style="110" customWidth="1"/>
    <col min="7938" max="7938" width="35.5703125" style="110" customWidth="1"/>
    <col min="7939" max="7939" width="40.42578125" style="110" bestFit="1" customWidth="1"/>
    <col min="7940" max="7941" width="11.85546875" style="110" customWidth="1"/>
    <col min="7942" max="7942" width="30.5703125" style="110" bestFit="1" customWidth="1"/>
    <col min="7943" max="7943" width="21.7109375" style="110" bestFit="1" customWidth="1"/>
    <col min="7944" max="7944" width="13" style="110" customWidth="1"/>
    <col min="7945" max="7945" width="32.7109375" style="110" bestFit="1" customWidth="1"/>
    <col min="7946" max="7948" width="18" style="110" customWidth="1"/>
    <col min="7949" max="7949" width="23" style="110" customWidth="1"/>
    <col min="7950" max="7950" width="16.28515625" style="110" customWidth="1"/>
    <col min="7951" max="7951" width="14.7109375" style="110" customWidth="1"/>
    <col min="7952" max="7952" width="63.42578125" style="110" bestFit="1" customWidth="1"/>
    <col min="7953" max="8192" width="9.140625" style="110"/>
    <col min="8193" max="8193" width="27.5703125" style="110" customWidth="1"/>
    <col min="8194" max="8194" width="35.5703125" style="110" customWidth="1"/>
    <col min="8195" max="8195" width="40.42578125" style="110" bestFit="1" customWidth="1"/>
    <col min="8196" max="8197" width="11.85546875" style="110" customWidth="1"/>
    <col min="8198" max="8198" width="30.5703125" style="110" bestFit="1" customWidth="1"/>
    <col min="8199" max="8199" width="21.7109375" style="110" bestFit="1" customWidth="1"/>
    <col min="8200" max="8200" width="13" style="110" customWidth="1"/>
    <col min="8201" max="8201" width="32.7109375" style="110" bestFit="1" customWidth="1"/>
    <col min="8202" max="8204" width="18" style="110" customWidth="1"/>
    <col min="8205" max="8205" width="23" style="110" customWidth="1"/>
    <col min="8206" max="8206" width="16.28515625" style="110" customWidth="1"/>
    <col min="8207" max="8207" width="14.7109375" style="110" customWidth="1"/>
    <col min="8208" max="8208" width="63.42578125" style="110" bestFit="1" customWidth="1"/>
    <col min="8209" max="8448" width="9.140625" style="110"/>
    <col min="8449" max="8449" width="27.5703125" style="110" customWidth="1"/>
    <col min="8450" max="8450" width="35.5703125" style="110" customWidth="1"/>
    <col min="8451" max="8451" width="40.42578125" style="110" bestFit="1" customWidth="1"/>
    <col min="8452" max="8453" width="11.85546875" style="110" customWidth="1"/>
    <col min="8454" max="8454" width="30.5703125" style="110" bestFit="1" customWidth="1"/>
    <col min="8455" max="8455" width="21.7109375" style="110" bestFit="1" customWidth="1"/>
    <col min="8456" max="8456" width="13" style="110" customWidth="1"/>
    <col min="8457" max="8457" width="32.7109375" style="110" bestFit="1" customWidth="1"/>
    <col min="8458" max="8460" width="18" style="110" customWidth="1"/>
    <col min="8461" max="8461" width="23" style="110" customWidth="1"/>
    <col min="8462" max="8462" width="16.28515625" style="110" customWidth="1"/>
    <col min="8463" max="8463" width="14.7109375" style="110" customWidth="1"/>
    <col min="8464" max="8464" width="63.42578125" style="110" bestFit="1" customWidth="1"/>
    <col min="8465" max="8704" width="9.140625" style="110"/>
    <col min="8705" max="8705" width="27.5703125" style="110" customWidth="1"/>
    <col min="8706" max="8706" width="35.5703125" style="110" customWidth="1"/>
    <col min="8707" max="8707" width="40.42578125" style="110" bestFit="1" customWidth="1"/>
    <col min="8708" max="8709" width="11.85546875" style="110" customWidth="1"/>
    <col min="8710" max="8710" width="30.5703125" style="110" bestFit="1" customWidth="1"/>
    <col min="8711" max="8711" width="21.7109375" style="110" bestFit="1" customWidth="1"/>
    <col min="8712" max="8712" width="13" style="110" customWidth="1"/>
    <col min="8713" max="8713" width="32.7109375" style="110" bestFit="1" customWidth="1"/>
    <col min="8714" max="8716" width="18" style="110" customWidth="1"/>
    <col min="8717" max="8717" width="23" style="110" customWidth="1"/>
    <col min="8718" max="8718" width="16.28515625" style="110" customWidth="1"/>
    <col min="8719" max="8719" width="14.7109375" style="110" customWidth="1"/>
    <col min="8720" max="8720" width="63.42578125" style="110" bestFit="1" customWidth="1"/>
    <col min="8721" max="8960" width="9.140625" style="110"/>
    <col min="8961" max="8961" width="27.5703125" style="110" customWidth="1"/>
    <col min="8962" max="8962" width="35.5703125" style="110" customWidth="1"/>
    <col min="8963" max="8963" width="40.42578125" style="110" bestFit="1" customWidth="1"/>
    <col min="8964" max="8965" width="11.85546875" style="110" customWidth="1"/>
    <col min="8966" max="8966" width="30.5703125" style="110" bestFit="1" customWidth="1"/>
    <col min="8967" max="8967" width="21.7109375" style="110" bestFit="1" customWidth="1"/>
    <col min="8968" max="8968" width="13" style="110" customWidth="1"/>
    <col min="8969" max="8969" width="32.7109375" style="110" bestFit="1" customWidth="1"/>
    <col min="8970" max="8972" width="18" style="110" customWidth="1"/>
    <col min="8973" max="8973" width="23" style="110" customWidth="1"/>
    <col min="8974" max="8974" width="16.28515625" style="110" customWidth="1"/>
    <col min="8975" max="8975" width="14.7109375" style="110" customWidth="1"/>
    <col min="8976" max="8976" width="63.42578125" style="110" bestFit="1" customWidth="1"/>
    <col min="8977" max="9216" width="9.140625" style="110"/>
    <col min="9217" max="9217" width="27.5703125" style="110" customWidth="1"/>
    <col min="9218" max="9218" width="35.5703125" style="110" customWidth="1"/>
    <col min="9219" max="9219" width="40.42578125" style="110" bestFit="1" customWidth="1"/>
    <col min="9220" max="9221" width="11.85546875" style="110" customWidth="1"/>
    <col min="9222" max="9222" width="30.5703125" style="110" bestFit="1" customWidth="1"/>
    <col min="9223" max="9223" width="21.7109375" style="110" bestFit="1" customWidth="1"/>
    <col min="9224" max="9224" width="13" style="110" customWidth="1"/>
    <col min="9225" max="9225" width="32.7109375" style="110" bestFit="1" customWidth="1"/>
    <col min="9226" max="9228" width="18" style="110" customWidth="1"/>
    <col min="9229" max="9229" width="23" style="110" customWidth="1"/>
    <col min="9230" max="9230" width="16.28515625" style="110" customWidth="1"/>
    <col min="9231" max="9231" width="14.7109375" style="110" customWidth="1"/>
    <col min="9232" max="9232" width="63.42578125" style="110" bestFit="1" customWidth="1"/>
    <col min="9233" max="9472" width="9.140625" style="110"/>
    <col min="9473" max="9473" width="27.5703125" style="110" customWidth="1"/>
    <col min="9474" max="9474" width="35.5703125" style="110" customWidth="1"/>
    <col min="9475" max="9475" width="40.42578125" style="110" bestFit="1" customWidth="1"/>
    <col min="9476" max="9477" width="11.85546875" style="110" customWidth="1"/>
    <col min="9478" max="9478" width="30.5703125" style="110" bestFit="1" customWidth="1"/>
    <col min="9479" max="9479" width="21.7109375" style="110" bestFit="1" customWidth="1"/>
    <col min="9480" max="9480" width="13" style="110" customWidth="1"/>
    <col min="9481" max="9481" width="32.7109375" style="110" bestFit="1" customWidth="1"/>
    <col min="9482" max="9484" width="18" style="110" customWidth="1"/>
    <col min="9485" max="9485" width="23" style="110" customWidth="1"/>
    <col min="9486" max="9486" width="16.28515625" style="110" customWidth="1"/>
    <col min="9487" max="9487" width="14.7109375" style="110" customWidth="1"/>
    <col min="9488" max="9488" width="63.42578125" style="110" bestFit="1" customWidth="1"/>
    <col min="9489" max="9728" width="9.140625" style="110"/>
    <col min="9729" max="9729" width="27.5703125" style="110" customWidth="1"/>
    <col min="9730" max="9730" width="35.5703125" style="110" customWidth="1"/>
    <col min="9731" max="9731" width="40.42578125" style="110" bestFit="1" customWidth="1"/>
    <col min="9732" max="9733" width="11.85546875" style="110" customWidth="1"/>
    <col min="9734" max="9734" width="30.5703125" style="110" bestFit="1" customWidth="1"/>
    <col min="9735" max="9735" width="21.7109375" style="110" bestFit="1" customWidth="1"/>
    <col min="9736" max="9736" width="13" style="110" customWidth="1"/>
    <col min="9737" max="9737" width="32.7109375" style="110" bestFit="1" customWidth="1"/>
    <col min="9738" max="9740" width="18" style="110" customWidth="1"/>
    <col min="9741" max="9741" width="23" style="110" customWidth="1"/>
    <col min="9742" max="9742" width="16.28515625" style="110" customWidth="1"/>
    <col min="9743" max="9743" width="14.7109375" style="110" customWidth="1"/>
    <col min="9744" max="9744" width="63.42578125" style="110" bestFit="1" customWidth="1"/>
    <col min="9745" max="9984" width="9.140625" style="110"/>
    <col min="9985" max="9985" width="27.5703125" style="110" customWidth="1"/>
    <col min="9986" max="9986" width="35.5703125" style="110" customWidth="1"/>
    <col min="9987" max="9987" width="40.42578125" style="110" bestFit="1" customWidth="1"/>
    <col min="9988" max="9989" width="11.85546875" style="110" customWidth="1"/>
    <col min="9990" max="9990" width="30.5703125" style="110" bestFit="1" customWidth="1"/>
    <col min="9991" max="9991" width="21.7109375" style="110" bestFit="1" customWidth="1"/>
    <col min="9992" max="9992" width="13" style="110" customWidth="1"/>
    <col min="9993" max="9993" width="32.7109375" style="110" bestFit="1" customWidth="1"/>
    <col min="9994" max="9996" width="18" style="110" customWidth="1"/>
    <col min="9997" max="9997" width="23" style="110" customWidth="1"/>
    <col min="9998" max="9998" width="16.28515625" style="110" customWidth="1"/>
    <col min="9999" max="9999" width="14.7109375" style="110" customWidth="1"/>
    <col min="10000" max="10000" width="63.42578125" style="110" bestFit="1" customWidth="1"/>
    <col min="10001" max="10240" width="9.140625" style="110"/>
    <col min="10241" max="10241" width="27.5703125" style="110" customWidth="1"/>
    <col min="10242" max="10242" width="35.5703125" style="110" customWidth="1"/>
    <col min="10243" max="10243" width="40.42578125" style="110" bestFit="1" customWidth="1"/>
    <col min="10244" max="10245" width="11.85546875" style="110" customWidth="1"/>
    <col min="10246" max="10246" width="30.5703125" style="110" bestFit="1" customWidth="1"/>
    <col min="10247" max="10247" width="21.7109375" style="110" bestFit="1" customWidth="1"/>
    <col min="10248" max="10248" width="13" style="110" customWidth="1"/>
    <col min="10249" max="10249" width="32.7109375" style="110" bestFit="1" customWidth="1"/>
    <col min="10250" max="10252" width="18" style="110" customWidth="1"/>
    <col min="10253" max="10253" width="23" style="110" customWidth="1"/>
    <col min="10254" max="10254" width="16.28515625" style="110" customWidth="1"/>
    <col min="10255" max="10255" width="14.7109375" style="110" customWidth="1"/>
    <col min="10256" max="10256" width="63.42578125" style="110" bestFit="1" customWidth="1"/>
    <col min="10257" max="10496" width="9.140625" style="110"/>
    <col min="10497" max="10497" width="27.5703125" style="110" customWidth="1"/>
    <col min="10498" max="10498" width="35.5703125" style="110" customWidth="1"/>
    <col min="10499" max="10499" width="40.42578125" style="110" bestFit="1" customWidth="1"/>
    <col min="10500" max="10501" width="11.85546875" style="110" customWidth="1"/>
    <col min="10502" max="10502" width="30.5703125" style="110" bestFit="1" customWidth="1"/>
    <col min="10503" max="10503" width="21.7109375" style="110" bestFit="1" customWidth="1"/>
    <col min="10504" max="10504" width="13" style="110" customWidth="1"/>
    <col min="10505" max="10505" width="32.7109375" style="110" bestFit="1" customWidth="1"/>
    <col min="10506" max="10508" width="18" style="110" customWidth="1"/>
    <col min="10509" max="10509" width="23" style="110" customWidth="1"/>
    <col min="10510" max="10510" width="16.28515625" style="110" customWidth="1"/>
    <col min="10511" max="10511" width="14.7109375" style="110" customWidth="1"/>
    <col min="10512" max="10512" width="63.42578125" style="110" bestFit="1" customWidth="1"/>
    <col min="10513" max="10752" width="9.140625" style="110"/>
    <col min="10753" max="10753" width="27.5703125" style="110" customWidth="1"/>
    <col min="10754" max="10754" width="35.5703125" style="110" customWidth="1"/>
    <col min="10755" max="10755" width="40.42578125" style="110" bestFit="1" customWidth="1"/>
    <col min="10756" max="10757" width="11.85546875" style="110" customWidth="1"/>
    <col min="10758" max="10758" width="30.5703125" style="110" bestFit="1" customWidth="1"/>
    <col min="10759" max="10759" width="21.7109375" style="110" bestFit="1" customWidth="1"/>
    <col min="10760" max="10760" width="13" style="110" customWidth="1"/>
    <col min="10761" max="10761" width="32.7109375" style="110" bestFit="1" customWidth="1"/>
    <col min="10762" max="10764" width="18" style="110" customWidth="1"/>
    <col min="10765" max="10765" width="23" style="110" customWidth="1"/>
    <col min="10766" max="10766" width="16.28515625" style="110" customWidth="1"/>
    <col min="10767" max="10767" width="14.7109375" style="110" customWidth="1"/>
    <col min="10768" max="10768" width="63.42578125" style="110" bestFit="1" customWidth="1"/>
    <col min="10769" max="11008" width="9.140625" style="110"/>
    <col min="11009" max="11009" width="27.5703125" style="110" customWidth="1"/>
    <col min="11010" max="11010" width="35.5703125" style="110" customWidth="1"/>
    <col min="11011" max="11011" width="40.42578125" style="110" bestFit="1" customWidth="1"/>
    <col min="11012" max="11013" width="11.85546875" style="110" customWidth="1"/>
    <col min="11014" max="11014" width="30.5703125" style="110" bestFit="1" customWidth="1"/>
    <col min="11015" max="11015" width="21.7109375" style="110" bestFit="1" customWidth="1"/>
    <col min="11016" max="11016" width="13" style="110" customWidth="1"/>
    <col min="11017" max="11017" width="32.7109375" style="110" bestFit="1" customWidth="1"/>
    <col min="11018" max="11020" width="18" style="110" customWidth="1"/>
    <col min="11021" max="11021" width="23" style="110" customWidth="1"/>
    <col min="11022" max="11022" width="16.28515625" style="110" customWidth="1"/>
    <col min="11023" max="11023" width="14.7109375" style="110" customWidth="1"/>
    <col min="11024" max="11024" width="63.42578125" style="110" bestFit="1" customWidth="1"/>
    <col min="11025" max="11264" width="9.140625" style="110"/>
    <col min="11265" max="11265" width="27.5703125" style="110" customWidth="1"/>
    <col min="11266" max="11266" width="35.5703125" style="110" customWidth="1"/>
    <col min="11267" max="11267" width="40.42578125" style="110" bestFit="1" customWidth="1"/>
    <col min="11268" max="11269" width="11.85546875" style="110" customWidth="1"/>
    <col min="11270" max="11270" width="30.5703125" style="110" bestFit="1" customWidth="1"/>
    <col min="11271" max="11271" width="21.7109375" style="110" bestFit="1" customWidth="1"/>
    <col min="11272" max="11272" width="13" style="110" customWidth="1"/>
    <col min="11273" max="11273" width="32.7109375" style="110" bestFit="1" customWidth="1"/>
    <col min="11274" max="11276" width="18" style="110" customWidth="1"/>
    <col min="11277" max="11277" width="23" style="110" customWidth="1"/>
    <col min="11278" max="11278" width="16.28515625" style="110" customWidth="1"/>
    <col min="11279" max="11279" width="14.7109375" style="110" customWidth="1"/>
    <col min="11280" max="11280" width="63.42578125" style="110" bestFit="1" customWidth="1"/>
    <col min="11281" max="11520" width="9.140625" style="110"/>
    <col min="11521" max="11521" width="27.5703125" style="110" customWidth="1"/>
    <col min="11522" max="11522" width="35.5703125" style="110" customWidth="1"/>
    <col min="11523" max="11523" width="40.42578125" style="110" bestFit="1" customWidth="1"/>
    <col min="11524" max="11525" width="11.85546875" style="110" customWidth="1"/>
    <col min="11526" max="11526" width="30.5703125" style="110" bestFit="1" customWidth="1"/>
    <col min="11527" max="11527" width="21.7109375" style="110" bestFit="1" customWidth="1"/>
    <col min="11528" max="11528" width="13" style="110" customWidth="1"/>
    <col min="11529" max="11529" width="32.7109375" style="110" bestFit="1" customWidth="1"/>
    <col min="11530" max="11532" width="18" style="110" customWidth="1"/>
    <col min="11533" max="11533" width="23" style="110" customWidth="1"/>
    <col min="11534" max="11534" width="16.28515625" style="110" customWidth="1"/>
    <col min="11535" max="11535" width="14.7109375" style="110" customWidth="1"/>
    <col min="11536" max="11536" width="63.42578125" style="110" bestFit="1" customWidth="1"/>
    <col min="11537" max="11776" width="9.140625" style="110"/>
    <col min="11777" max="11777" width="27.5703125" style="110" customWidth="1"/>
    <col min="11778" max="11778" width="35.5703125" style="110" customWidth="1"/>
    <col min="11779" max="11779" width="40.42578125" style="110" bestFit="1" customWidth="1"/>
    <col min="11780" max="11781" width="11.85546875" style="110" customWidth="1"/>
    <col min="11782" max="11782" width="30.5703125" style="110" bestFit="1" customWidth="1"/>
    <col min="11783" max="11783" width="21.7109375" style="110" bestFit="1" customWidth="1"/>
    <col min="11784" max="11784" width="13" style="110" customWidth="1"/>
    <col min="11785" max="11785" width="32.7109375" style="110" bestFit="1" customWidth="1"/>
    <col min="11786" max="11788" width="18" style="110" customWidth="1"/>
    <col min="11789" max="11789" width="23" style="110" customWidth="1"/>
    <col min="11790" max="11790" width="16.28515625" style="110" customWidth="1"/>
    <col min="11791" max="11791" width="14.7109375" style="110" customWidth="1"/>
    <col min="11792" max="11792" width="63.42578125" style="110" bestFit="1" customWidth="1"/>
    <col min="11793" max="12032" width="9.140625" style="110"/>
    <col min="12033" max="12033" width="27.5703125" style="110" customWidth="1"/>
    <col min="12034" max="12034" width="35.5703125" style="110" customWidth="1"/>
    <col min="12035" max="12035" width="40.42578125" style="110" bestFit="1" customWidth="1"/>
    <col min="12036" max="12037" width="11.85546875" style="110" customWidth="1"/>
    <col min="12038" max="12038" width="30.5703125" style="110" bestFit="1" customWidth="1"/>
    <col min="12039" max="12039" width="21.7109375" style="110" bestFit="1" customWidth="1"/>
    <col min="12040" max="12040" width="13" style="110" customWidth="1"/>
    <col min="12041" max="12041" width="32.7109375" style="110" bestFit="1" customWidth="1"/>
    <col min="12042" max="12044" width="18" style="110" customWidth="1"/>
    <col min="12045" max="12045" width="23" style="110" customWidth="1"/>
    <col min="12046" max="12046" width="16.28515625" style="110" customWidth="1"/>
    <col min="12047" max="12047" width="14.7109375" style="110" customWidth="1"/>
    <col min="12048" max="12048" width="63.42578125" style="110" bestFit="1" customWidth="1"/>
    <col min="12049" max="12288" width="9.140625" style="110"/>
    <col min="12289" max="12289" width="27.5703125" style="110" customWidth="1"/>
    <col min="12290" max="12290" width="35.5703125" style="110" customWidth="1"/>
    <col min="12291" max="12291" width="40.42578125" style="110" bestFit="1" customWidth="1"/>
    <col min="12292" max="12293" width="11.85546875" style="110" customWidth="1"/>
    <col min="12294" max="12294" width="30.5703125" style="110" bestFit="1" customWidth="1"/>
    <col min="12295" max="12295" width="21.7109375" style="110" bestFit="1" customWidth="1"/>
    <col min="12296" max="12296" width="13" style="110" customWidth="1"/>
    <col min="12297" max="12297" width="32.7109375" style="110" bestFit="1" customWidth="1"/>
    <col min="12298" max="12300" width="18" style="110" customWidth="1"/>
    <col min="12301" max="12301" width="23" style="110" customWidth="1"/>
    <col min="12302" max="12302" width="16.28515625" style="110" customWidth="1"/>
    <col min="12303" max="12303" width="14.7109375" style="110" customWidth="1"/>
    <col min="12304" max="12304" width="63.42578125" style="110" bestFit="1" customWidth="1"/>
    <col min="12305" max="12544" width="9.140625" style="110"/>
    <col min="12545" max="12545" width="27.5703125" style="110" customWidth="1"/>
    <col min="12546" max="12546" width="35.5703125" style="110" customWidth="1"/>
    <col min="12547" max="12547" width="40.42578125" style="110" bestFit="1" customWidth="1"/>
    <col min="12548" max="12549" width="11.85546875" style="110" customWidth="1"/>
    <col min="12550" max="12550" width="30.5703125" style="110" bestFit="1" customWidth="1"/>
    <col min="12551" max="12551" width="21.7109375" style="110" bestFit="1" customWidth="1"/>
    <col min="12552" max="12552" width="13" style="110" customWidth="1"/>
    <col min="12553" max="12553" width="32.7109375" style="110" bestFit="1" customWidth="1"/>
    <col min="12554" max="12556" width="18" style="110" customWidth="1"/>
    <col min="12557" max="12557" width="23" style="110" customWidth="1"/>
    <col min="12558" max="12558" width="16.28515625" style="110" customWidth="1"/>
    <col min="12559" max="12559" width="14.7109375" style="110" customWidth="1"/>
    <col min="12560" max="12560" width="63.42578125" style="110" bestFit="1" customWidth="1"/>
    <col min="12561" max="12800" width="9.140625" style="110"/>
    <col min="12801" max="12801" width="27.5703125" style="110" customWidth="1"/>
    <col min="12802" max="12802" width="35.5703125" style="110" customWidth="1"/>
    <col min="12803" max="12803" width="40.42578125" style="110" bestFit="1" customWidth="1"/>
    <col min="12804" max="12805" width="11.85546875" style="110" customWidth="1"/>
    <col min="12806" max="12806" width="30.5703125" style="110" bestFit="1" customWidth="1"/>
    <col min="12807" max="12807" width="21.7109375" style="110" bestFit="1" customWidth="1"/>
    <col min="12808" max="12808" width="13" style="110" customWidth="1"/>
    <col min="12809" max="12809" width="32.7109375" style="110" bestFit="1" customWidth="1"/>
    <col min="12810" max="12812" width="18" style="110" customWidth="1"/>
    <col min="12813" max="12813" width="23" style="110" customWidth="1"/>
    <col min="12814" max="12814" width="16.28515625" style="110" customWidth="1"/>
    <col min="12815" max="12815" width="14.7109375" style="110" customWidth="1"/>
    <col min="12816" max="12816" width="63.42578125" style="110" bestFit="1" customWidth="1"/>
    <col min="12817" max="13056" width="9.140625" style="110"/>
    <col min="13057" max="13057" width="27.5703125" style="110" customWidth="1"/>
    <col min="13058" max="13058" width="35.5703125" style="110" customWidth="1"/>
    <col min="13059" max="13059" width="40.42578125" style="110" bestFit="1" customWidth="1"/>
    <col min="13060" max="13061" width="11.85546875" style="110" customWidth="1"/>
    <col min="13062" max="13062" width="30.5703125" style="110" bestFit="1" customWidth="1"/>
    <col min="13063" max="13063" width="21.7109375" style="110" bestFit="1" customWidth="1"/>
    <col min="13064" max="13064" width="13" style="110" customWidth="1"/>
    <col min="13065" max="13065" width="32.7109375" style="110" bestFit="1" customWidth="1"/>
    <col min="13066" max="13068" width="18" style="110" customWidth="1"/>
    <col min="13069" max="13069" width="23" style="110" customWidth="1"/>
    <col min="13070" max="13070" width="16.28515625" style="110" customWidth="1"/>
    <col min="13071" max="13071" width="14.7109375" style="110" customWidth="1"/>
    <col min="13072" max="13072" width="63.42578125" style="110" bestFit="1" customWidth="1"/>
    <col min="13073" max="13312" width="9.140625" style="110"/>
    <col min="13313" max="13313" width="27.5703125" style="110" customWidth="1"/>
    <col min="13314" max="13314" width="35.5703125" style="110" customWidth="1"/>
    <col min="13315" max="13315" width="40.42578125" style="110" bestFit="1" customWidth="1"/>
    <col min="13316" max="13317" width="11.85546875" style="110" customWidth="1"/>
    <col min="13318" max="13318" width="30.5703125" style="110" bestFit="1" customWidth="1"/>
    <col min="13319" max="13319" width="21.7109375" style="110" bestFit="1" customWidth="1"/>
    <col min="13320" max="13320" width="13" style="110" customWidth="1"/>
    <col min="13321" max="13321" width="32.7109375" style="110" bestFit="1" customWidth="1"/>
    <col min="13322" max="13324" width="18" style="110" customWidth="1"/>
    <col min="13325" max="13325" width="23" style="110" customWidth="1"/>
    <col min="13326" max="13326" width="16.28515625" style="110" customWidth="1"/>
    <col min="13327" max="13327" width="14.7109375" style="110" customWidth="1"/>
    <col min="13328" max="13328" width="63.42578125" style="110" bestFit="1" customWidth="1"/>
    <col min="13329" max="13568" width="9.140625" style="110"/>
    <col min="13569" max="13569" width="27.5703125" style="110" customWidth="1"/>
    <col min="13570" max="13570" width="35.5703125" style="110" customWidth="1"/>
    <col min="13571" max="13571" width="40.42578125" style="110" bestFit="1" customWidth="1"/>
    <col min="13572" max="13573" width="11.85546875" style="110" customWidth="1"/>
    <col min="13574" max="13574" width="30.5703125" style="110" bestFit="1" customWidth="1"/>
    <col min="13575" max="13575" width="21.7109375" style="110" bestFit="1" customWidth="1"/>
    <col min="13576" max="13576" width="13" style="110" customWidth="1"/>
    <col min="13577" max="13577" width="32.7109375" style="110" bestFit="1" customWidth="1"/>
    <col min="13578" max="13580" width="18" style="110" customWidth="1"/>
    <col min="13581" max="13581" width="23" style="110" customWidth="1"/>
    <col min="13582" max="13582" width="16.28515625" style="110" customWidth="1"/>
    <col min="13583" max="13583" width="14.7109375" style="110" customWidth="1"/>
    <col min="13584" max="13584" width="63.42578125" style="110" bestFit="1" customWidth="1"/>
    <col min="13585" max="13824" width="9.140625" style="110"/>
    <col min="13825" max="13825" width="27.5703125" style="110" customWidth="1"/>
    <col min="13826" max="13826" width="35.5703125" style="110" customWidth="1"/>
    <col min="13827" max="13827" width="40.42578125" style="110" bestFit="1" customWidth="1"/>
    <col min="13828" max="13829" width="11.85546875" style="110" customWidth="1"/>
    <col min="13830" max="13830" width="30.5703125" style="110" bestFit="1" customWidth="1"/>
    <col min="13831" max="13831" width="21.7109375" style="110" bestFit="1" customWidth="1"/>
    <col min="13832" max="13832" width="13" style="110" customWidth="1"/>
    <col min="13833" max="13833" width="32.7109375" style="110" bestFit="1" customWidth="1"/>
    <col min="13834" max="13836" width="18" style="110" customWidth="1"/>
    <col min="13837" max="13837" width="23" style="110" customWidth="1"/>
    <col min="13838" max="13838" width="16.28515625" style="110" customWidth="1"/>
    <col min="13839" max="13839" width="14.7109375" style="110" customWidth="1"/>
    <col min="13840" max="13840" width="63.42578125" style="110" bestFit="1" customWidth="1"/>
    <col min="13841" max="14080" width="9.140625" style="110"/>
    <col min="14081" max="14081" width="27.5703125" style="110" customWidth="1"/>
    <col min="14082" max="14082" width="35.5703125" style="110" customWidth="1"/>
    <col min="14083" max="14083" width="40.42578125" style="110" bestFit="1" customWidth="1"/>
    <col min="14084" max="14085" width="11.85546875" style="110" customWidth="1"/>
    <col min="14086" max="14086" width="30.5703125" style="110" bestFit="1" customWidth="1"/>
    <col min="14087" max="14087" width="21.7109375" style="110" bestFit="1" customWidth="1"/>
    <col min="14088" max="14088" width="13" style="110" customWidth="1"/>
    <col min="14089" max="14089" width="32.7109375" style="110" bestFit="1" customWidth="1"/>
    <col min="14090" max="14092" width="18" style="110" customWidth="1"/>
    <col min="14093" max="14093" width="23" style="110" customWidth="1"/>
    <col min="14094" max="14094" width="16.28515625" style="110" customWidth="1"/>
    <col min="14095" max="14095" width="14.7109375" style="110" customWidth="1"/>
    <col min="14096" max="14096" width="63.42578125" style="110" bestFit="1" customWidth="1"/>
    <col min="14097" max="14336" width="9.140625" style="110"/>
    <col min="14337" max="14337" width="27.5703125" style="110" customWidth="1"/>
    <col min="14338" max="14338" width="35.5703125" style="110" customWidth="1"/>
    <col min="14339" max="14339" width="40.42578125" style="110" bestFit="1" customWidth="1"/>
    <col min="14340" max="14341" width="11.85546875" style="110" customWidth="1"/>
    <col min="14342" max="14342" width="30.5703125" style="110" bestFit="1" customWidth="1"/>
    <col min="14343" max="14343" width="21.7109375" style="110" bestFit="1" customWidth="1"/>
    <col min="14344" max="14344" width="13" style="110" customWidth="1"/>
    <col min="14345" max="14345" width="32.7109375" style="110" bestFit="1" customWidth="1"/>
    <col min="14346" max="14348" width="18" style="110" customWidth="1"/>
    <col min="14349" max="14349" width="23" style="110" customWidth="1"/>
    <col min="14350" max="14350" width="16.28515625" style="110" customWidth="1"/>
    <col min="14351" max="14351" width="14.7109375" style="110" customWidth="1"/>
    <col min="14352" max="14352" width="63.42578125" style="110" bestFit="1" customWidth="1"/>
    <col min="14353" max="14592" width="9.140625" style="110"/>
    <col min="14593" max="14593" width="27.5703125" style="110" customWidth="1"/>
    <col min="14594" max="14594" width="35.5703125" style="110" customWidth="1"/>
    <col min="14595" max="14595" width="40.42578125" style="110" bestFit="1" customWidth="1"/>
    <col min="14596" max="14597" width="11.85546875" style="110" customWidth="1"/>
    <col min="14598" max="14598" width="30.5703125" style="110" bestFit="1" customWidth="1"/>
    <col min="14599" max="14599" width="21.7109375" style="110" bestFit="1" customWidth="1"/>
    <col min="14600" max="14600" width="13" style="110" customWidth="1"/>
    <col min="14601" max="14601" width="32.7109375" style="110" bestFit="1" customWidth="1"/>
    <col min="14602" max="14604" width="18" style="110" customWidth="1"/>
    <col min="14605" max="14605" width="23" style="110" customWidth="1"/>
    <col min="14606" max="14606" width="16.28515625" style="110" customWidth="1"/>
    <col min="14607" max="14607" width="14.7109375" style="110" customWidth="1"/>
    <col min="14608" max="14608" width="63.42578125" style="110" bestFit="1" customWidth="1"/>
    <col min="14609" max="14848" width="9.140625" style="110"/>
    <col min="14849" max="14849" width="27.5703125" style="110" customWidth="1"/>
    <col min="14850" max="14850" width="35.5703125" style="110" customWidth="1"/>
    <col min="14851" max="14851" width="40.42578125" style="110" bestFit="1" customWidth="1"/>
    <col min="14852" max="14853" width="11.85546875" style="110" customWidth="1"/>
    <col min="14854" max="14854" width="30.5703125" style="110" bestFit="1" customWidth="1"/>
    <col min="14855" max="14855" width="21.7109375" style="110" bestFit="1" customWidth="1"/>
    <col min="14856" max="14856" width="13" style="110" customWidth="1"/>
    <col min="14857" max="14857" width="32.7109375" style="110" bestFit="1" customWidth="1"/>
    <col min="14858" max="14860" width="18" style="110" customWidth="1"/>
    <col min="14861" max="14861" width="23" style="110" customWidth="1"/>
    <col min="14862" max="14862" width="16.28515625" style="110" customWidth="1"/>
    <col min="14863" max="14863" width="14.7109375" style="110" customWidth="1"/>
    <col min="14864" max="14864" width="63.42578125" style="110" bestFit="1" customWidth="1"/>
    <col min="14865" max="15104" width="9.140625" style="110"/>
    <col min="15105" max="15105" width="27.5703125" style="110" customWidth="1"/>
    <col min="15106" max="15106" width="35.5703125" style="110" customWidth="1"/>
    <col min="15107" max="15107" width="40.42578125" style="110" bestFit="1" customWidth="1"/>
    <col min="15108" max="15109" width="11.85546875" style="110" customWidth="1"/>
    <col min="15110" max="15110" width="30.5703125" style="110" bestFit="1" customWidth="1"/>
    <col min="15111" max="15111" width="21.7109375" style="110" bestFit="1" customWidth="1"/>
    <col min="15112" max="15112" width="13" style="110" customWidth="1"/>
    <col min="15113" max="15113" width="32.7109375" style="110" bestFit="1" customWidth="1"/>
    <col min="15114" max="15116" width="18" style="110" customWidth="1"/>
    <col min="15117" max="15117" width="23" style="110" customWidth="1"/>
    <col min="15118" max="15118" width="16.28515625" style="110" customWidth="1"/>
    <col min="15119" max="15119" width="14.7109375" style="110" customWidth="1"/>
    <col min="15120" max="15120" width="63.42578125" style="110" bestFit="1" customWidth="1"/>
    <col min="15121" max="15360" width="9.140625" style="110"/>
    <col min="15361" max="15361" width="27.5703125" style="110" customWidth="1"/>
    <col min="15362" max="15362" width="35.5703125" style="110" customWidth="1"/>
    <col min="15363" max="15363" width="40.42578125" style="110" bestFit="1" customWidth="1"/>
    <col min="15364" max="15365" width="11.85546875" style="110" customWidth="1"/>
    <col min="15366" max="15366" width="30.5703125" style="110" bestFit="1" customWidth="1"/>
    <col min="15367" max="15367" width="21.7109375" style="110" bestFit="1" customWidth="1"/>
    <col min="15368" max="15368" width="13" style="110" customWidth="1"/>
    <col min="15369" max="15369" width="32.7109375" style="110" bestFit="1" customWidth="1"/>
    <col min="15370" max="15372" width="18" style="110" customWidth="1"/>
    <col min="15373" max="15373" width="23" style="110" customWidth="1"/>
    <col min="15374" max="15374" width="16.28515625" style="110" customWidth="1"/>
    <col min="15375" max="15375" width="14.7109375" style="110" customWidth="1"/>
    <col min="15376" max="15376" width="63.42578125" style="110" bestFit="1" customWidth="1"/>
    <col min="15377" max="15616" width="9.140625" style="110"/>
    <col min="15617" max="15617" width="27.5703125" style="110" customWidth="1"/>
    <col min="15618" max="15618" width="35.5703125" style="110" customWidth="1"/>
    <col min="15619" max="15619" width="40.42578125" style="110" bestFit="1" customWidth="1"/>
    <col min="15620" max="15621" width="11.85546875" style="110" customWidth="1"/>
    <col min="15622" max="15622" width="30.5703125" style="110" bestFit="1" customWidth="1"/>
    <col min="15623" max="15623" width="21.7109375" style="110" bestFit="1" customWidth="1"/>
    <col min="15624" max="15624" width="13" style="110" customWidth="1"/>
    <col min="15625" max="15625" width="32.7109375" style="110" bestFit="1" customWidth="1"/>
    <col min="15626" max="15628" width="18" style="110" customWidth="1"/>
    <col min="15629" max="15629" width="23" style="110" customWidth="1"/>
    <col min="15630" max="15630" width="16.28515625" style="110" customWidth="1"/>
    <col min="15631" max="15631" width="14.7109375" style="110" customWidth="1"/>
    <col min="15632" max="15632" width="63.42578125" style="110" bestFit="1" customWidth="1"/>
    <col min="15633" max="15872" width="9.140625" style="110"/>
    <col min="15873" max="15873" width="27.5703125" style="110" customWidth="1"/>
    <col min="15874" max="15874" width="35.5703125" style="110" customWidth="1"/>
    <col min="15875" max="15875" width="40.42578125" style="110" bestFit="1" customWidth="1"/>
    <col min="15876" max="15877" width="11.85546875" style="110" customWidth="1"/>
    <col min="15878" max="15878" width="30.5703125" style="110" bestFit="1" customWidth="1"/>
    <col min="15879" max="15879" width="21.7109375" style="110" bestFit="1" customWidth="1"/>
    <col min="15880" max="15880" width="13" style="110" customWidth="1"/>
    <col min="15881" max="15881" width="32.7109375" style="110" bestFit="1" customWidth="1"/>
    <col min="15882" max="15884" width="18" style="110" customWidth="1"/>
    <col min="15885" max="15885" width="23" style="110" customWidth="1"/>
    <col min="15886" max="15886" width="16.28515625" style="110" customWidth="1"/>
    <col min="15887" max="15887" width="14.7109375" style="110" customWidth="1"/>
    <col min="15888" max="15888" width="63.42578125" style="110" bestFit="1" customWidth="1"/>
    <col min="15889" max="16128" width="9.140625" style="110"/>
    <col min="16129" max="16129" width="27.5703125" style="110" customWidth="1"/>
    <col min="16130" max="16130" width="35.5703125" style="110" customWidth="1"/>
    <col min="16131" max="16131" width="40.42578125" style="110" bestFit="1" customWidth="1"/>
    <col min="16132" max="16133" width="11.85546875" style="110" customWidth="1"/>
    <col min="16134" max="16134" width="30.5703125" style="110" bestFit="1" customWidth="1"/>
    <col min="16135" max="16135" width="21.7109375" style="110" bestFit="1" customWidth="1"/>
    <col min="16136" max="16136" width="13" style="110" customWidth="1"/>
    <col min="16137" max="16137" width="32.7109375" style="110" bestFit="1" customWidth="1"/>
    <col min="16138" max="16140" width="18" style="110" customWidth="1"/>
    <col min="16141" max="16141" width="23" style="110" customWidth="1"/>
    <col min="16142" max="16142" width="16.28515625" style="110" customWidth="1"/>
    <col min="16143" max="16143" width="14.7109375" style="110" customWidth="1"/>
    <col min="16144" max="16144" width="63.42578125" style="110" bestFit="1" customWidth="1"/>
    <col min="16145" max="16384" width="9.140625" style="110"/>
  </cols>
  <sheetData>
    <row r="1" spans="1:16" ht="51" x14ac:dyDescent="0.2">
      <c r="A1" s="106" t="s">
        <v>1438</v>
      </c>
      <c r="B1" s="106" t="s">
        <v>1439</v>
      </c>
      <c r="C1" s="107" t="s">
        <v>1681</v>
      </c>
      <c r="D1" s="108" t="s">
        <v>1682</v>
      </c>
      <c r="E1" s="107" t="s">
        <v>1646</v>
      </c>
      <c r="F1" s="107" t="s">
        <v>1684</v>
      </c>
      <c r="G1" s="108" t="s">
        <v>1683</v>
      </c>
      <c r="H1" s="107" t="s">
        <v>1445</v>
      </c>
      <c r="I1" s="107" t="s">
        <v>1446</v>
      </c>
      <c r="J1" s="109" t="s">
        <v>1447</v>
      </c>
      <c r="K1" s="107" t="s">
        <v>8624</v>
      </c>
      <c r="L1" s="107" t="s">
        <v>1685</v>
      </c>
      <c r="M1" s="107" t="s">
        <v>1686</v>
      </c>
      <c r="N1" s="107" t="s">
        <v>1361</v>
      </c>
      <c r="O1" s="108" t="s">
        <v>1449</v>
      </c>
      <c r="P1" s="107" t="s">
        <v>1488</v>
      </c>
    </row>
    <row r="2" spans="1:16" ht="127.5" x14ac:dyDescent="0.25">
      <c r="A2" s="780" t="s">
        <v>1687</v>
      </c>
      <c r="B2" s="129" t="s">
        <v>1652</v>
      </c>
      <c r="C2" s="146" t="s">
        <v>1688</v>
      </c>
      <c r="D2" s="154" t="s">
        <v>1453</v>
      </c>
      <c r="E2" s="113" t="s">
        <v>1690</v>
      </c>
      <c r="F2" s="112" t="s">
        <v>1455</v>
      </c>
      <c r="G2" s="113" t="s">
        <v>1469</v>
      </c>
      <c r="H2" s="146" t="s">
        <v>1689</v>
      </c>
      <c r="I2" s="145" t="s">
        <v>1463</v>
      </c>
      <c r="J2" s="155">
        <v>40</v>
      </c>
      <c r="K2" s="149" t="s">
        <v>1463</v>
      </c>
      <c r="L2" s="149"/>
      <c r="M2" s="149" t="s">
        <v>788</v>
      </c>
      <c r="N2" s="156"/>
      <c r="O2" s="157"/>
      <c r="P2" s="112"/>
    </row>
    <row r="3" spans="1:16" ht="15" x14ac:dyDescent="0.25">
      <c r="A3" s="780"/>
      <c r="B3" s="129" t="s">
        <v>1654</v>
      </c>
      <c r="C3" s="146"/>
      <c r="D3" s="154" t="s">
        <v>1453</v>
      </c>
      <c r="E3" s="145" t="s">
        <v>1454</v>
      </c>
      <c r="F3" s="112" t="s">
        <v>1455</v>
      </c>
      <c r="G3" s="158"/>
      <c r="H3" s="145"/>
      <c r="I3" s="145" t="s">
        <v>1456</v>
      </c>
      <c r="J3" s="155">
        <v>40</v>
      </c>
      <c r="K3" s="112" t="s">
        <v>1456</v>
      </c>
      <c r="L3" s="149"/>
      <c r="M3" s="149" t="s">
        <v>788</v>
      </c>
      <c r="N3" s="156"/>
      <c r="O3" s="157"/>
      <c r="P3" s="112"/>
    </row>
    <row r="4" spans="1:16" ht="15" x14ac:dyDescent="0.25">
      <c r="A4" s="780"/>
      <c r="B4" s="129" t="s">
        <v>1660</v>
      </c>
      <c r="C4" s="146"/>
      <c r="D4" s="154"/>
      <c r="E4" s="145" t="s">
        <v>1692</v>
      </c>
      <c r="F4" s="112" t="s">
        <v>1455</v>
      </c>
      <c r="G4" s="158"/>
      <c r="H4" s="145"/>
      <c r="I4" s="145" t="s">
        <v>1691</v>
      </c>
      <c r="J4" s="155">
        <v>40</v>
      </c>
      <c r="K4" s="112" t="s">
        <v>1691</v>
      </c>
      <c r="L4" s="149"/>
      <c r="M4" s="149" t="s">
        <v>788</v>
      </c>
      <c r="N4" s="156"/>
      <c r="O4" s="157"/>
      <c r="P4" s="112"/>
    </row>
    <row r="5" spans="1:16" ht="25.5" x14ac:dyDescent="0.25">
      <c r="A5" s="780"/>
      <c r="B5" s="129" t="s">
        <v>1464</v>
      </c>
      <c r="C5" s="146"/>
      <c r="D5" s="154"/>
      <c r="E5" s="113" t="s">
        <v>1465</v>
      </c>
      <c r="F5" s="112" t="s">
        <v>1455</v>
      </c>
      <c r="G5" s="158" t="s">
        <v>1469</v>
      </c>
      <c r="H5" s="146" t="s">
        <v>1693</v>
      </c>
      <c r="I5" s="145" t="s">
        <v>1463</v>
      </c>
      <c r="J5" s="155"/>
      <c r="K5" s="112" t="s">
        <v>1463</v>
      </c>
      <c r="L5" s="149"/>
      <c r="M5" s="149" t="s">
        <v>788</v>
      </c>
      <c r="N5" s="156"/>
      <c r="O5" s="157"/>
      <c r="P5" s="112"/>
    </row>
    <row r="6" spans="1:16" x14ac:dyDescent="0.2">
      <c r="A6" s="780"/>
      <c r="B6" s="129" t="s">
        <v>1474</v>
      </c>
      <c r="C6" s="146" t="s">
        <v>1476</v>
      </c>
      <c r="D6" s="154"/>
      <c r="E6" s="113" t="s">
        <v>1475</v>
      </c>
      <c r="F6" s="112" t="s">
        <v>1455</v>
      </c>
      <c r="G6" s="158" t="s">
        <v>1476</v>
      </c>
      <c r="H6" s="146"/>
      <c r="I6" s="145" t="s">
        <v>1477</v>
      </c>
      <c r="J6" s="155"/>
      <c r="K6" s="112" t="s">
        <v>1477</v>
      </c>
      <c r="L6" s="149"/>
      <c r="M6" s="149" t="s">
        <v>788</v>
      </c>
      <c r="N6" s="145"/>
      <c r="O6" s="157"/>
      <c r="P6" s="112"/>
    </row>
    <row r="7" spans="1:16" ht="38.25" x14ac:dyDescent="0.2">
      <c r="A7" s="780"/>
      <c r="B7" s="471" t="s">
        <v>1694</v>
      </c>
      <c r="C7" s="116" t="s">
        <v>8555</v>
      </c>
      <c r="D7" s="112"/>
      <c r="E7" s="113" t="s">
        <v>1696</v>
      </c>
      <c r="F7" s="112" t="s">
        <v>1455</v>
      </c>
      <c r="G7" s="113" t="s">
        <v>1695</v>
      </c>
      <c r="H7" s="113"/>
      <c r="I7" s="145" t="s">
        <v>1496</v>
      </c>
      <c r="J7" s="113"/>
      <c r="K7" s="112"/>
      <c r="L7" s="112"/>
      <c r="M7" s="149" t="s">
        <v>788</v>
      </c>
      <c r="N7" s="112"/>
      <c r="O7" s="112"/>
      <c r="P7" s="112"/>
    </row>
    <row r="8" spans="1:16" ht="38.25" x14ac:dyDescent="0.2">
      <c r="A8" s="780"/>
      <c r="B8" s="112" t="s">
        <v>1697</v>
      </c>
      <c r="C8" s="116"/>
      <c r="D8" s="112"/>
      <c r="E8" s="113" t="s">
        <v>1699</v>
      </c>
      <c r="F8" s="112" t="s">
        <v>1455</v>
      </c>
      <c r="G8" s="158" t="s">
        <v>1469</v>
      </c>
      <c r="H8" s="159" t="s">
        <v>1698</v>
      </c>
      <c r="I8" s="145" t="s">
        <v>1556</v>
      </c>
      <c r="J8" s="113"/>
      <c r="K8" s="112"/>
      <c r="L8" s="112"/>
      <c r="M8" s="149" t="s">
        <v>788</v>
      </c>
      <c r="N8" s="112"/>
      <c r="O8" s="112"/>
      <c r="P8" s="112"/>
    </row>
    <row r="9" spans="1:16" x14ac:dyDescent="0.2">
      <c r="A9" s="780"/>
      <c r="B9" s="112" t="s">
        <v>1700</v>
      </c>
      <c r="C9" s="116"/>
      <c r="D9" s="112"/>
      <c r="E9" s="113" t="s">
        <v>1579</v>
      </c>
      <c r="F9" s="112" t="s">
        <v>1455</v>
      </c>
      <c r="G9" s="113"/>
      <c r="H9" s="113"/>
      <c r="I9" s="145" t="s">
        <v>1463</v>
      </c>
      <c r="J9" s="113"/>
      <c r="K9" s="112"/>
      <c r="L9" s="112"/>
      <c r="M9" s="149" t="s">
        <v>788</v>
      </c>
      <c r="N9" s="112"/>
      <c r="O9" s="112"/>
      <c r="P9" s="112"/>
    </row>
    <row r="10" spans="1:16" x14ac:dyDescent="0.2">
      <c r="A10" s="780"/>
      <c r="B10" s="112" t="s">
        <v>1580</v>
      </c>
      <c r="C10" s="116"/>
      <c r="D10" s="112"/>
      <c r="E10" s="113" t="s">
        <v>1581</v>
      </c>
      <c r="F10" s="112" t="s">
        <v>1455</v>
      </c>
      <c r="G10" s="113"/>
      <c r="H10" s="113"/>
      <c r="I10" s="145" t="s">
        <v>1509</v>
      </c>
      <c r="J10" s="113"/>
      <c r="K10" s="112"/>
      <c r="L10" s="112"/>
      <c r="M10" s="149" t="s">
        <v>788</v>
      </c>
      <c r="N10" s="112"/>
      <c r="O10" s="112"/>
      <c r="P10" s="112"/>
    </row>
    <row r="11" spans="1:16" x14ac:dyDescent="0.2">
      <c r="A11" s="780"/>
      <c r="B11" s="112" t="s">
        <v>1520</v>
      </c>
      <c r="C11" s="116"/>
      <c r="D11" s="112"/>
      <c r="E11" s="113" t="s">
        <v>1521</v>
      </c>
      <c r="F11" s="112" t="s">
        <v>1455</v>
      </c>
      <c r="G11" s="113" t="s">
        <v>1469</v>
      </c>
      <c r="H11" s="113"/>
      <c r="I11" s="145" t="s">
        <v>1463</v>
      </c>
      <c r="J11" s="113"/>
      <c r="K11" s="112"/>
      <c r="L11" s="112"/>
      <c r="M11" s="149" t="s">
        <v>788</v>
      </c>
      <c r="N11" s="112"/>
      <c r="O11" s="112"/>
      <c r="P11" s="112"/>
    </row>
    <row r="12" spans="1:16" x14ac:dyDescent="0.2">
      <c r="A12" s="780"/>
      <c r="B12" s="112" t="s">
        <v>1701</v>
      </c>
      <c r="C12" s="116"/>
      <c r="D12" s="112"/>
      <c r="E12" s="113" t="s">
        <v>1702</v>
      </c>
      <c r="F12" s="112" t="s">
        <v>1455</v>
      </c>
      <c r="G12" s="113" t="s">
        <v>1469</v>
      </c>
      <c r="H12" s="113"/>
      <c r="I12" s="145" t="s">
        <v>1556</v>
      </c>
      <c r="J12" s="113"/>
      <c r="K12" s="112"/>
      <c r="L12" s="112"/>
      <c r="M12" s="149" t="s">
        <v>788</v>
      </c>
      <c r="N12" s="112"/>
      <c r="O12" s="112"/>
      <c r="P12" s="112"/>
    </row>
    <row r="13" spans="1:16" ht="25.5" x14ac:dyDescent="0.2">
      <c r="A13" s="780"/>
      <c r="B13" s="471" t="s">
        <v>1582</v>
      </c>
      <c r="C13" s="116" t="s">
        <v>8556</v>
      </c>
      <c r="D13" s="112"/>
      <c r="E13" s="113" t="s">
        <v>1583</v>
      </c>
      <c r="F13" s="112" t="s">
        <v>1455</v>
      </c>
      <c r="G13" s="113"/>
      <c r="H13" s="113"/>
      <c r="I13" s="145" t="s">
        <v>1463</v>
      </c>
      <c r="J13" s="113"/>
      <c r="K13" s="112"/>
      <c r="L13" s="112"/>
      <c r="M13" s="149" t="s">
        <v>788</v>
      </c>
      <c r="N13" s="112"/>
      <c r="O13" s="112"/>
      <c r="P13" s="112"/>
    </row>
    <row r="14" spans="1:16" x14ac:dyDescent="0.2">
      <c r="A14" s="780"/>
      <c r="B14" s="112" t="s">
        <v>1703</v>
      </c>
      <c r="C14" s="116"/>
      <c r="D14" s="112"/>
      <c r="E14" s="113" t="s">
        <v>1704</v>
      </c>
      <c r="F14" s="112" t="s">
        <v>1455</v>
      </c>
      <c r="G14" s="113" t="s">
        <v>1469</v>
      </c>
      <c r="H14" s="113"/>
      <c r="I14" s="145" t="s">
        <v>1556</v>
      </c>
      <c r="J14" s="113"/>
      <c r="K14" s="112"/>
      <c r="L14" s="112"/>
      <c r="M14" s="149" t="s">
        <v>788</v>
      </c>
      <c r="N14" s="112"/>
      <c r="O14" s="112"/>
      <c r="P14" s="112"/>
    </row>
    <row r="15" spans="1:16" x14ac:dyDescent="0.2">
      <c r="A15" s="780"/>
      <c r="B15" s="112" t="s">
        <v>1705</v>
      </c>
      <c r="C15" s="116"/>
      <c r="D15" s="112"/>
      <c r="E15" s="113" t="s">
        <v>1706</v>
      </c>
      <c r="F15" s="112" t="s">
        <v>1455</v>
      </c>
      <c r="G15" s="113"/>
      <c r="H15" s="113"/>
      <c r="I15" s="145" t="s">
        <v>1509</v>
      </c>
      <c r="J15" s="113"/>
      <c r="K15" s="112"/>
      <c r="L15" s="112"/>
      <c r="M15" s="149" t="s">
        <v>788</v>
      </c>
      <c r="N15" s="112"/>
      <c r="O15" s="112"/>
      <c r="P15" s="112"/>
    </row>
    <row r="16" spans="1:16" x14ac:dyDescent="0.2">
      <c r="A16" s="780"/>
      <c r="B16" s="112" t="s">
        <v>1551</v>
      </c>
      <c r="C16" s="116"/>
      <c r="D16" s="112"/>
      <c r="E16" s="113" t="s">
        <v>1552</v>
      </c>
      <c r="F16" s="112" t="s">
        <v>1455</v>
      </c>
      <c r="G16" s="113"/>
      <c r="H16" s="113"/>
      <c r="I16" s="145" t="s">
        <v>1553</v>
      </c>
      <c r="J16" s="113"/>
      <c r="K16" s="112"/>
      <c r="L16" s="112"/>
      <c r="M16" s="149" t="s">
        <v>788</v>
      </c>
      <c r="N16" s="112"/>
      <c r="O16" s="112"/>
      <c r="P16" s="112"/>
    </row>
    <row r="17" spans="1:16" x14ac:dyDescent="0.2">
      <c r="A17" s="780"/>
      <c r="B17" s="160" t="s">
        <v>1518</v>
      </c>
      <c r="C17" s="116" t="s">
        <v>8557</v>
      </c>
      <c r="D17" s="112"/>
      <c r="E17" s="113" t="s">
        <v>1519</v>
      </c>
      <c r="F17" s="112" t="s">
        <v>1455</v>
      </c>
      <c r="G17" s="113"/>
      <c r="H17" s="113"/>
      <c r="I17" s="145" t="s">
        <v>1496</v>
      </c>
      <c r="J17" s="113"/>
      <c r="K17" s="112"/>
      <c r="L17" s="112"/>
      <c r="M17" s="149" t="s">
        <v>788</v>
      </c>
      <c r="N17" s="112"/>
      <c r="O17" s="112"/>
      <c r="P17" s="112"/>
    </row>
    <row r="18" spans="1:16" x14ac:dyDescent="0.2">
      <c r="A18" s="780"/>
      <c r="B18" s="112" t="s">
        <v>128</v>
      </c>
      <c r="C18" s="116"/>
      <c r="D18" s="112"/>
      <c r="E18" s="113" t="s">
        <v>1708</v>
      </c>
      <c r="F18" s="112" t="s">
        <v>1455</v>
      </c>
      <c r="G18" s="113" t="s">
        <v>1469</v>
      </c>
      <c r="H18" s="113"/>
      <c r="I18" s="145" t="s">
        <v>1707</v>
      </c>
      <c r="J18" s="113"/>
      <c r="K18" s="112"/>
      <c r="L18" s="112"/>
      <c r="M18" s="149" t="s">
        <v>788</v>
      </c>
      <c r="N18" s="112"/>
      <c r="O18" s="112"/>
      <c r="P18" s="112"/>
    </row>
    <row r="19" spans="1:16" x14ac:dyDescent="0.2">
      <c r="A19" s="780"/>
      <c r="B19" s="112" t="s">
        <v>1709</v>
      </c>
      <c r="C19" s="116"/>
      <c r="D19" s="112"/>
      <c r="E19" s="113" t="s">
        <v>1461</v>
      </c>
      <c r="F19" s="112" t="s">
        <v>1455</v>
      </c>
      <c r="G19" s="113" t="s">
        <v>1469</v>
      </c>
      <c r="H19" s="113"/>
      <c r="I19" s="145" t="s">
        <v>1463</v>
      </c>
      <c r="J19" s="113"/>
      <c r="K19" s="112"/>
      <c r="L19" s="112"/>
      <c r="M19" s="149" t="s">
        <v>788</v>
      </c>
      <c r="N19" s="112"/>
      <c r="O19" s="112"/>
      <c r="P19" s="112"/>
    </row>
    <row r="20" spans="1:16" ht="38.25" x14ac:dyDescent="0.2">
      <c r="A20" s="780"/>
      <c r="B20" s="471" t="s">
        <v>1710</v>
      </c>
      <c r="C20" s="116" t="s">
        <v>8558</v>
      </c>
      <c r="D20" s="112"/>
      <c r="E20" s="113" t="s">
        <v>1711</v>
      </c>
      <c r="F20" s="112" t="s">
        <v>1455</v>
      </c>
      <c r="G20" s="113" t="s">
        <v>1469</v>
      </c>
      <c r="H20" s="113" t="s">
        <v>8559</v>
      </c>
      <c r="I20" s="145" t="s">
        <v>1463</v>
      </c>
      <c r="J20" s="113"/>
      <c r="K20" s="112"/>
      <c r="L20" s="112"/>
      <c r="M20" s="149" t="s">
        <v>788</v>
      </c>
      <c r="N20" s="112"/>
      <c r="O20" s="112"/>
      <c r="P20" s="112"/>
    </row>
    <row r="21" spans="1:16" x14ac:dyDescent="0.2">
      <c r="A21" s="780"/>
      <c r="B21" s="112" t="s">
        <v>1548</v>
      </c>
      <c r="C21" s="116"/>
      <c r="D21" s="112"/>
      <c r="E21" s="112" t="s">
        <v>1549</v>
      </c>
      <c r="F21" s="112" t="s">
        <v>1455</v>
      </c>
      <c r="G21" s="113" t="s">
        <v>1469</v>
      </c>
      <c r="H21" s="113"/>
      <c r="I21" s="145" t="s">
        <v>1463</v>
      </c>
      <c r="J21" s="113"/>
      <c r="K21" s="112"/>
      <c r="L21" s="112"/>
      <c r="M21" s="149" t="s">
        <v>788</v>
      </c>
      <c r="N21" s="112"/>
      <c r="O21" s="112"/>
      <c r="P21" s="112"/>
    </row>
    <row r="22" spans="1:16" ht="38.25" x14ac:dyDescent="0.2">
      <c r="A22" s="780"/>
      <c r="B22" s="161" t="s">
        <v>1554</v>
      </c>
      <c r="C22" s="162" t="s">
        <v>1712</v>
      </c>
      <c r="D22" s="154"/>
      <c r="E22" s="112" t="s">
        <v>1555</v>
      </c>
      <c r="F22" s="112" t="s">
        <v>1455</v>
      </c>
      <c r="G22" s="113" t="s">
        <v>1492</v>
      </c>
      <c r="H22" s="146" t="s">
        <v>1713</v>
      </c>
      <c r="I22" s="145" t="s">
        <v>1556</v>
      </c>
      <c r="J22" s="155"/>
      <c r="K22" s="112" t="s">
        <v>1556</v>
      </c>
      <c r="L22" s="149"/>
      <c r="M22" s="149" t="s">
        <v>788</v>
      </c>
      <c r="N22" s="145" t="s">
        <v>1714</v>
      </c>
      <c r="O22" s="157"/>
      <c r="P22" s="112"/>
    </row>
    <row r="23" spans="1:16" ht="63.75" x14ac:dyDescent="0.2">
      <c r="A23" s="780"/>
      <c r="B23" s="158" t="s">
        <v>1715</v>
      </c>
      <c r="C23" s="157" t="s">
        <v>1716</v>
      </c>
      <c r="D23" s="154"/>
      <c r="E23" s="159" t="s">
        <v>1491</v>
      </c>
      <c r="F23" s="112" t="s">
        <v>1455</v>
      </c>
      <c r="G23" s="113" t="s">
        <v>1492</v>
      </c>
      <c r="H23" s="157" t="s">
        <v>1713</v>
      </c>
      <c r="I23" s="145" t="s">
        <v>1463</v>
      </c>
      <c r="J23" s="163"/>
      <c r="K23" s="112" t="s">
        <v>1463</v>
      </c>
      <c r="L23" s="154"/>
      <c r="M23" s="149" t="s">
        <v>788</v>
      </c>
      <c r="N23" s="158" t="s">
        <v>1714</v>
      </c>
      <c r="O23" s="157"/>
      <c r="P23" s="112"/>
    </row>
    <row r="24" spans="1:16" ht="25.5" x14ac:dyDescent="0.2">
      <c r="A24" s="780"/>
      <c r="B24" s="129" t="s">
        <v>1717</v>
      </c>
      <c r="C24" s="146" t="s">
        <v>1718</v>
      </c>
      <c r="D24" s="154"/>
      <c r="E24" s="113" t="s">
        <v>1505</v>
      </c>
      <c r="F24" s="112" t="s">
        <v>1455</v>
      </c>
      <c r="G24" s="158"/>
      <c r="H24" s="146"/>
      <c r="I24" s="145" t="s">
        <v>1506</v>
      </c>
      <c r="J24" s="155">
        <v>10</v>
      </c>
      <c r="K24" s="112" t="s">
        <v>1506</v>
      </c>
      <c r="L24" s="149"/>
      <c r="M24" s="149" t="s">
        <v>788</v>
      </c>
      <c r="N24" s="145"/>
      <c r="O24" s="157"/>
      <c r="P24" s="112"/>
    </row>
    <row r="25" spans="1:16" ht="76.5" x14ac:dyDescent="0.2">
      <c r="A25" s="780"/>
      <c r="B25" s="129" t="s">
        <v>1719</v>
      </c>
      <c r="C25" s="146" t="s">
        <v>1720</v>
      </c>
      <c r="D25" s="154"/>
      <c r="E25" s="145" t="s">
        <v>1722</v>
      </c>
      <c r="F25" s="112" t="s">
        <v>1455</v>
      </c>
      <c r="G25" s="158"/>
      <c r="H25" s="146"/>
      <c r="I25" s="145" t="s">
        <v>1721</v>
      </c>
      <c r="J25" s="155">
        <v>15</v>
      </c>
      <c r="K25" s="149" t="s">
        <v>1721</v>
      </c>
      <c r="L25" s="149"/>
      <c r="M25" s="149" t="s">
        <v>788</v>
      </c>
      <c r="N25" s="145"/>
      <c r="O25" s="157"/>
      <c r="P25" s="112"/>
    </row>
    <row r="26" spans="1:16" s="174" customFormat="1" x14ac:dyDescent="0.2">
      <c r="A26" s="780"/>
      <c r="B26" s="164" t="s">
        <v>1723</v>
      </c>
      <c r="C26" s="165"/>
      <c r="D26" s="166"/>
      <c r="E26" s="169" t="s">
        <v>1724</v>
      </c>
      <c r="F26" s="112" t="s">
        <v>1455</v>
      </c>
      <c r="G26" s="167"/>
      <c r="H26" s="165"/>
      <c r="I26" s="145" t="s">
        <v>1509</v>
      </c>
      <c r="J26" s="168"/>
      <c r="K26" s="170"/>
      <c r="L26" s="170"/>
      <c r="M26" s="149" t="s">
        <v>788</v>
      </c>
      <c r="N26" s="171"/>
      <c r="O26" s="172"/>
      <c r="P26" s="173"/>
    </row>
    <row r="27" spans="1:16" s="174" customFormat="1" x14ac:dyDescent="0.2">
      <c r="A27" s="780"/>
      <c r="B27" s="164" t="s">
        <v>1725</v>
      </c>
      <c r="C27" s="165"/>
      <c r="D27" s="166"/>
      <c r="E27" s="169" t="s">
        <v>1727</v>
      </c>
      <c r="F27" s="112" t="s">
        <v>1455</v>
      </c>
      <c r="G27" s="167"/>
      <c r="H27" s="165"/>
      <c r="I27" s="145" t="s">
        <v>1726</v>
      </c>
      <c r="J27" s="168"/>
      <c r="K27" s="170"/>
      <c r="L27" s="170"/>
      <c r="M27" s="149" t="s">
        <v>788</v>
      </c>
      <c r="N27" s="171"/>
      <c r="O27" s="172"/>
      <c r="P27" s="173"/>
    </row>
    <row r="28" spans="1:16" s="174" customFormat="1" x14ac:dyDescent="0.2">
      <c r="A28" s="780"/>
      <c r="B28" s="164" t="s">
        <v>1728</v>
      </c>
      <c r="C28" s="165"/>
      <c r="D28" s="166"/>
      <c r="E28" s="113" t="s">
        <v>1729</v>
      </c>
      <c r="F28" s="112" t="s">
        <v>1455</v>
      </c>
      <c r="G28" s="167"/>
      <c r="H28" s="165"/>
      <c r="I28" s="145" t="s">
        <v>1509</v>
      </c>
      <c r="J28" s="168"/>
      <c r="K28" s="170"/>
      <c r="L28" s="170"/>
      <c r="M28" s="149" t="s">
        <v>788</v>
      </c>
      <c r="N28" s="171"/>
      <c r="O28" s="172"/>
      <c r="P28" s="173"/>
    </row>
    <row r="29" spans="1:16" x14ac:dyDescent="0.2">
      <c r="A29" s="780"/>
      <c r="B29" s="129" t="s">
        <v>1730</v>
      </c>
      <c r="C29" s="146" t="s">
        <v>1731</v>
      </c>
      <c r="D29" s="154"/>
      <c r="E29" s="113" t="s">
        <v>1508</v>
      </c>
      <c r="F29" s="112" t="s">
        <v>1455</v>
      </c>
      <c r="G29" s="158"/>
      <c r="H29" s="146"/>
      <c r="I29" s="145" t="s">
        <v>1509</v>
      </c>
      <c r="J29" s="155"/>
      <c r="K29" s="112" t="s">
        <v>1509</v>
      </c>
      <c r="L29" s="149"/>
      <c r="M29" s="149" t="s">
        <v>788</v>
      </c>
      <c r="N29" s="145"/>
      <c r="O29" s="157"/>
      <c r="P29" s="112"/>
    </row>
    <row r="30" spans="1:16" ht="25.5" x14ac:dyDescent="0.2">
      <c r="A30" s="780"/>
      <c r="B30" s="129" t="s">
        <v>1732</v>
      </c>
      <c r="C30" s="146"/>
      <c r="D30" s="154"/>
      <c r="E30" s="113" t="s">
        <v>1735</v>
      </c>
      <c r="F30" s="112" t="s">
        <v>1455</v>
      </c>
      <c r="G30" s="158" t="s">
        <v>1469</v>
      </c>
      <c r="H30" s="162" t="s">
        <v>1733</v>
      </c>
      <c r="I30" s="145" t="s">
        <v>1556</v>
      </c>
      <c r="J30" s="155" t="s">
        <v>1734</v>
      </c>
      <c r="K30" s="149" t="s">
        <v>1556</v>
      </c>
      <c r="L30" s="149"/>
      <c r="M30" s="149" t="s">
        <v>788</v>
      </c>
      <c r="N30" s="145"/>
      <c r="O30" s="157"/>
      <c r="P30" s="112"/>
    </row>
    <row r="31" spans="1:16" ht="89.25" x14ac:dyDescent="0.2">
      <c r="A31" s="780"/>
      <c r="B31" s="129" t="s">
        <v>1736</v>
      </c>
      <c r="C31" s="146"/>
      <c r="D31" s="154"/>
      <c r="E31" s="113" t="s">
        <v>1739</v>
      </c>
      <c r="F31" s="112" t="s">
        <v>1455</v>
      </c>
      <c r="G31" s="157" t="s">
        <v>1737</v>
      </c>
      <c r="H31" s="162" t="s">
        <v>1738</v>
      </c>
      <c r="I31" s="145" t="s">
        <v>1463</v>
      </c>
      <c r="J31" s="155" t="s">
        <v>1734</v>
      </c>
      <c r="K31" s="112" t="s">
        <v>1463</v>
      </c>
      <c r="L31" s="149"/>
      <c r="M31" s="149" t="s">
        <v>788</v>
      </c>
      <c r="N31" s="145"/>
      <c r="O31" s="157"/>
      <c r="P31" s="112"/>
    </row>
    <row r="32" spans="1:16" ht="25.5" x14ac:dyDescent="0.2">
      <c r="A32" s="780"/>
      <c r="B32" s="152" t="s">
        <v>1740</v>
      </c>
      <c r="C32" s="146" t="s">
        <v>1741</v>
      </c>
      <c r="D32" s="154"/>
      <c r="E32" s="145" t="s">
        <v>1488</v>
      </c>
      <c r="F32" s="112" t="s">
        <v>1592</v>
      </c>
      <c r="G32" s="158"/>
      <c r="H32" s="146"/>
      <c r="I32" s="145" t="s">
        <v>1742</v>
      </c>
      <c r="J32" s="155">
        <v>40</v>
      </c>
      <c r="K32" s="149"/>
      <c r="L32" s="149"/>
      <c r="M32" s="149" t="s">
        <v>1487</v>
      </c>
      <c r="N32" s="145"/>
      <c r="O32" s="157"/>
      <c r="P32" s="112"/>
    </row>
    <row r="33" spans="1:16" x14ac:dyDescent="0.2">
      <c r="A33" s="780"/>
      <c r="B33" s="152" t="s">
        <v>1743</v>
      </c>
      <c r="C33" s="146"/>
      <c r="D33" s="154"/>
      <c r="E33" s="145" t="s">
        <v>1488</v>
      </c>
      <c r="F33" s="112" t="s">
        <v>1592</v>
      </c>
      <c r="G33" s="158"/>
      <c r="H33" s="146"/>
      <c r="I33" s="145" t="s">
        <v>1744</v>
      </c>
      <c r="J33" s="155"/>
      <c r="K33" s="149"/>
      <c r="L33" s="149"/>
      <c r="M33" s="149" t="s">
        <v>1487</v>
      </c>
      <c r="N33" s="145"/>
      <c r="O33" s="157"/>
      <c r="P33" s="112"/>
    </row>
    <row r="34" spans="1:16" ht="25.5" x14ac:dyDescent="0.2">
      <c r="A34" s="780"/>
      <c r="B34" s="152" t="s">
        <v>1745</v>
      </c>
      <c r="C34" s="146" t="s">
        <v>1746</v>
      </c>
      <c r="D34" s="154"/>
      <c r="E34" s="113" t="s">
        <v>1468</v>
      </c>
      <c r="F34" s="112" t="s">
        <v>1455</v>
      </c>
      <c r="G34" s="158" t="s">
        <v>1469</v>
      </c>
      <c r="H34" s="146"/>
      <c r="I34" s="145" t="s">
        <v>1463</v>
      </c>
      <c r="J34" s="155"/>
      <c r="K34" s="149"/>
      <c r="L34" s="149"/>
      <c r="M34" s="149" t="s">
        <v>788</v>
      </c>
      <c r="N34" s="145"/>
      <c r="O34" s="157"/>
      <c r="P34" s="112"/>
    </row>
    <row r="35" spans="1:16" ht="76.5" x14ac:dyDescent="0.2">
      <c r="A35" s="780"/>
      <c r="B35" s="145" t="s">
        <v>1747</v>
      </c>
      <c r="C35" s="116" t="s">
        <v>1746</v>
      </c>
      <c r="D35" s="112" t="s">
        <v>1525</v>
      </c>
      <c r="E35" s="113" t="s">
        <v>1488</v>
      </c>
      <c r="F35" s="112" t="s">
        <v>1592</v>
      </c>
      <c r="G35" s="113" t="s">
        <v>1469</v>
      </c>
      <c r="H35" s="159" t="s">
        <v>1748</v>
      </c>
      <c r="I35" s="113" t="s">
        <v>1749</v>
      </c>
      <c r="J35" s="113"/>
      <c r="K35" s="112"/>
      <c r="L35" s="112"/>
      <c r="M35" s="149" t="s">
        <v>1487</v>
      </c>
      <c r="N35" s="112"/>
      <c r="O35" s="112"/>
      <c r="P35" s="112"/>
    </row>
    <row r="36" spans="1:16" x14ac:dyDescent="0.2">
      <c r="A36" s="780" t="s">
        <v>1750</v>
      </c>
      <c r="B36" s="145" t="s">
        <v>1751</v>
      </c>
      <c r="C36" s="116" t="s">
        <v>1752</v>
      </c>
      <c r="D36" s="112"/>
      <c r="E36" s="113" t="s">
        <v>1488</v>
      </c>
      <c r="F36" s="112" t="s">
        <v>1592</v>
      </c>
      <c r="G36" s="113" t="s">
        <v>1469</v>
      </c>
      <c r="H36" s="113"/>
      <c r="I36" s="113" t="s">
        <v>1749</v>
      </c>
      <c r="J36" s="113"/>
      <c r="K36" s="112"/>
      <c r="L36" s="112"/>
      <c r="M36" s="149" t="s">
        <v>1487</v>
      </c>
      <c r="N36" s="112"/>
      <c r="O36" s="112"/>
      <c r="P36" s="112" t="s">
        <v>1753</v>
      </c>
    </row>
    <row r="37" spans="1:16" x14ac:dyDescent="0.2">
      <c r="A37" s="780"/>
      <c r="B37" s="153" t="s">
        <v>1754</v>
      </c>
      <c r="C37" s="146"/>
      <c r="D37" s="154"/>
      <c r="E37" s="145" t="s">
        <v>1755</v>
      </c>
      <c r="F37" s="112" t="s">
        <v>1455</v>
      </c>
      <c r="G37" s="158"/>
      <c r="H37" s="146"/>
      <c r="I37" s="145" t="s">
        <v>1496</v>
      </c>
      <c r="J37" s="155"/>
      <c r="K37" s="149"/>
      <c r="L37" s="149"/>
      <c r="M37" s="149" t="s">
        <v>788</v>
      </c>
      <c r="N37" s="145"/>
      <c r="O37" s="157"/>
      <c r="P37" s="112"/>
    </row>
    <row r="38" spans="1:16" x14ac:dyDescent="0.2">
      <c r="A38" s="780"/>
      <c r="B38" s="129" t="s">
        <v>1756</v>
      </c>
      <c r="C38" s="146"/>
      <c r="D38" s="154"/>
      <c r="E38" s="113" t="s">
        <v>1503</v>
      </c>
      <c r="F38" s="112" t="s">
        <v>1455</v>
      </c>
      <c r="G38" s="158"/>
      <c r="H38" s="146"/>
      <c r="I38" s="145" t="s">
        <v>1496</v>
      </c>
      <c r="J38" s="155">
        <v>10</v>
      </c>
      <c r="K38" s="149"/>
      <c r="L38" s="149"/>
      <c r="M38" s="149" t="s">
        <v>788</v>
      </c>
      <c r="N38" s="145"/>
      <c r="O38" s="157"/>
      <c r="P38" s="112"/>
    </row>
    <row r="39" spans="1:16" x14ac:dyDescent="0.2">
      <c r="A39" s="780"/>
      <c r="B39" s="152" t="s">
        <v>1757</v>
      </c>
      <c r="C39" s="146"/>
      <c r="D39" s="154" t="s">
        <v>1453</v>
      </c>
      <c r="E39" s="113" t="s">
        <v>1495</v>
      </c>
      <c r="F39" s="112" t="s">
        <v>1455</v>
      </c>
      <c r="G39" s="158"/>
      <c r="H39" s="146"/>
      <c r="I39" s="145" t="s">
        <v>1496</v>
      </c>
      <c r="J39" s="155">
        <v>10</v>
      </c>
      <c r="K39" s="149"/>
      <c r="L39" s="149"/>
      <c r="M39" s="149" t="s">
        <v>788</v>
      </c>
      <c r="N39" s="145"/>
      <c r="O39" s="157"/>
      <c r="P39" s="112"/>
    </row>
    <row r="40" spans="1:16" x14ac:dyDescent="0.2">
      <c r="A40" s="780"/>
      <c r="B40" s="129" t="s">
        <v>1664</v>
      </c>
      <c r="C40" s="146"/>
      <c r="D40" s="154" t="s">
        <v>1453</v>
      </c>
      <c r="E40" s="113" t="s">
        <v>1498</v>
      </c>
      <c r="F40" s="112" t="s">
        <v>1455</v>
      </c>
      <c r="G40" s="158" t="s">
        <v>1758</v>
      </c>
      <c r="H40" s="146"/>
      <c r="I40" s="145" t="s">
        <v>1499</v>
      </c>
      <c r="J40" s="155"/>
      <c r="K40" s="149"/>
      <c r="L40" s="149"/>
      <c r="M40" s="149" t="s">
        <v>788</v>
      </c>
      <c r="N40" s="145"/>
      <c r="O40" s="157"/>
      <c r="P40" s="112"/>
    </row>
    <row r="41" spans="1:16" x14ac:dyDescent="0.2">
      <c r="A41" s="780"/>
      <c r="B41" s="145" t="s">
        <v>1759</v>
      </c>
      <c r="C41" s="146"/>
      <c r="D41" s="154"/>
      <c r="E41" s="113" t="s">
        <v>1511</v>
      </c>
      <c r="F41" s="112" t="s">
        <v>1455</v>
      </c>
      <c r="G41" s="158"/>
      <c r="H41" s="146"/>
      <c r="I41" s="145" t="s">
        <v>1512</v>
      </c>
      <c r="J41" s="155"/>
      <c r="K41" s="149"/>
      <c r="L41" s="149"/>
      <c r="M41" s="149" t="s">
        <v>788</v>
      </c>
      <c r="N41" s="145"/>
      <c r="O41" s="157"/>
      <c r="P41" s="112"/>
    </row>
    <row r="42" spans="1:16" x14ac:dyDescent="0.2">
      <c r="A42" s="780"/>
      <c r="B42" s="145" t="s">
        <v>1760</v>
      </c>
      <c r="C42" s="146"/>
      <c r="D42" s="154"/>
      <c r="E42" s="113" t="s">
        <v>1514</v>
      </c>
      <c r="F42" s="112" t="s">
        <v>1455</v>
      </c>
      <c r="G42" s="158"/>
      <c r="H42" s="146"/>
      <c r="I42" s="145" t="s">
        <v>1512</v>
      </c>
      <c r="J42" s="155"/>
      <c r="K42" s="149"/>
      <c r="L42" s="149"/>
      <c r="M42" s="149" t="s">
        <v>788</v>
      </c>
      <c r="N42" s="145"/>
      <c r="O42" s="157"/>
      <c r="P42" s="112"/>
    </row>
    <row r="43" spans="1:16" ht="15" x14ac:dyDescent="0.25">
      <c r="A43" s="780"/>
      <c r="B43" s="145" t="s">
        <v>1761</v>
      </c>
      <c r="C43" s="146"/>
      <c r="D43" s="154"/>
      <c r="E43" s="113" t="s">
        <v>1516</v>
      </c>
      <c r="F43" s="112" t="s">
        <v>1455</v>
      </c>
      <c r="G43" s="158"/>
      <c r="H43" s="175"/>
      <c r="I43" s="145" t="s">
        <v>1517</v>
      </c>
      <c r="J43" s="155"/>
      <c r="K43" s="149"/>
      <c r="L43" s="149"/>
      <c r="M43" s="149" t="s">
        <v>788</v>
      </c>
      <c r="N43" s="156"/>
      <c r="O43" s="157"/>
      <c r="P43" s="112"/>
    </row>
    <row r="44" spans="1:16" ht="51" x14ac:dyDescent="0.25">
      <c r="A44" s="780"/>
      <c r="B44" s="129" t="s">
        <v>1489</v>
      </c>
      <c r="C44" s="146"/>
      <c r="D44" s="154"/>
      <c r="E44" s="113" t="s">
        <v>1491</v>
      </c>
      <c r="F44" s="112" t="s">
        <v>1455</v>
      </c>
      <c r="G44" s="113" t="s">
        <v>1492</v>
      </c>
      <c r="H44" s="146" t="s">
        <v>1762</v>
      </c>
      <c r="I44" s="145" t="s">
        <v>1463</v>
      </c>
      <c r="J44" s="155"/>
      <c r="K44" s="149"/>
      <c r="L44" s="149"/>
      <c r="M44" s="149" t="s">
        <v>788</v>
      </c>
      <c r="N44" s="156"/>
      <c r="O44" s="157"/>
      <c r="P44" s="112"/>
    </row>
    <row r="45" spans="1:16" ht="15" x14ac:dyDescent="0.25">
      <c r="A45" s="780"/>
      <c r="B45" s="129" t="s">
        <v>1763</v>
      </c>
      <c r="C45" s="146"/>
      <c r="D45" s="154"/>
      <c r="E45" s="113" t="s">
        <v>1765</v>
      </c>
      <c r="F45" s="112" t="s">
        <v>1455</v>
      </c>
      <c r="G45" s="158" t="s">
        <v>1764</v>
      </c>
      <c r="H45" s="146"/>
      <c r="I45" s="145" t="s">
        <v>1463</v>
      </c>
      <c r="J45" s="155"/>
      <c r="K45" s="149"/>
      <c r="L45" s="149"/>
      <c r="M45" s="149" t="s">
        <v>788</v>
      </c>
      <c r="N45" s="156"/>
      <c r="O45" s="157"/>
      <c r="P45" s="112"/>
    </row>
    <row r="46" spans="1:16" ht="15" x14ac:dyDescent="0.25">
      <c r="A46" s="780"/>
      <c r="B46" s="129" t="s">
        <v>1766</v>
      </c>
      <c r="C46" s="146"/>
      <c r="D46" s="154"/>
      <c r="E46" s="113" t="s">
        <v>1768</v>
      </c>
      <c r="F46" s="112" t="s">
        <v>1455</v>
      </c>
      <c r="G46" s="158" t="s">
        <v>1767</v>
      </c>
      <c r="H46" s="146"/>
      <c r="I46" s="145" t="s">
        <v>1463</v>
      </c>
      <c r="J46" s="155"/>
      <c r="K46" s="149"/>
      <c r="L46" s="149"/>
      <c r="M46" s="149" t="s">
        <v>788</v>
      </c>
      <c r="N46" s="156"/>
      <c r="O46" s="157"/>
      <c r="P46" s="112"/>
    </row>
    <row r="47" spans="1:16" ht="15" x14ac:dyDescent="0.2">
      <c r="A47" s="780"/>
      <c r="B47" s="145" t="s">
        <v>1769</v>
      </c>
      <c r="C47" s="146"/>
      <c r="D47" s="154"/>
      <c r="E47" s="113" t="s">
        <v>1519</v>
      </c>
      <c r="F47" s="112" t="s">
        <v>1455</v>
      </c>
      <c r="G47" s="158"/>
      <c r="H47" s="146"/>
      <c r="I47" s="145" t="s">
        <v>1496</v>
      </c>
      <c r="J47" s="155"/>
      <c r="K47" s="149"/>
      <c r="L47" s="149"/>
      <c r="M47" s="149" t="s">
        <v>788</v>
      </c>
      <c r="N47" s="176"/>
      <c r="O47" s="157"/>
      <c r="P47" s="112"/>
    </row>
    <row r="48" spans="1:16" x14ac:dyDescent="0.2">
      <c r="A48" s="780" t="s">
        <v>1770</v>
      </c>
      <c r="B48" s="145" t="s">
        <v>1771</v>
      </c>
      <c r="C48" s="146"/>
      <c r="D48" s="154"/>
      <c r="E48" s="113" t="s">
        <v>1772</v>
      </c>
      <c r="F48" s="112" t="s">
        <v>1455</v>
      </c>
      <c r="G48" s="158"/>
      <c r="H48" s="146"/>
      <c r="I48" s="145" t="s">
        <v>1512</v>
      </c>
      <c r="J48" s="155"/>
      <c r="K48" s="149"/>
      <c r="L48" s="149"/>
      <c r="M48" s="149" t="s">
        <v>788</v>
      </c>
      <c r="N48" s="145"/>
      <c r="O48" s="157"/>
      <c r="P48" s="112"/>
    </row>
    <row r="49" spans="1:16" x14ac:dyDescent="0.2">
      <c r="A49" s="780"/>
      <c r="B49" s="145" t="s">
        <v>1773</v>
      </c>
      <c r="C49" s="146"/>
      <c r="D49" s="154"/>
      <c r="E49" s="113" t="s">
        <v>1774</v>
      </c>
      <c r="F49" s="112" t="s">
        <v>1455</v>
      </c>
      <c r="G49" s="158"/>
      <c r="H49" s="146"/>
      <c r="I49" s="145" t="s">
        <v>1512</v>
      </c>
      <c r="J49" s="155"/>
      <c r="K49" s="149"/>
      <c r="L49" s="149"/>
      <c r="M49" s="149" t="s">
        <v>788</v>
      </c>
      <c r="N49" s="145"/>
      <c r="O49" s="157"/>
      <c r="P49" s="112"/>
    </row>
    <row r="50" spans="1:16" x14ac:dyDescent="0.2">
      <c r="A50" s="780"/>
      <c r="B50" s="145" t="s">
        <v>1775</v>
      </c>
      <c r="C50" s="146"/>
      <c r="D50" s="154"/>
      <c r="E50" s="113" t="s">
        <v>1776</v>
      </c>
      <c r="F50" s="112" t="s">
        <v>1455</v>
      </c>
      <c r="G50" s="158"/>
      <c r="H50" s="146"/>
      <c r="I50" s="145" t="s">
        <v>1517</v>
      </c>
      <c r="J50" s="155"/>
      <c r="K50" s="149"/>
      <c r="L50" s="149"/>
      <c r="M50" s="149" t="s">
        <v>788</v>
      </c>
      <c r="N50" s="145"/>
      <c r="O50" s="157"/>
      <c r="P50" s="112"/>
    </row>
    <row r="51" spans="1:16" x14ac:dyDescent="0.2">
      <c r="A51" s="780"/>
      <c r="B51" s="145" t="s">
        <v>1777</v>
      </c>
      <c r="C51" s="146"/>
      <c r="D51" s="154"/>
      <c r="E51" s="145" t="s">
        <v>1778</v>
      </c>
      <c r="F51" s="112" t="s">
        <v>1455</v>
      </c>
      <c r="G51" s="158"/>
      <c r="H51" s="146"/>
      <c r="I51" s="145" t="s">
        <v>1496</v>
      </c>
      <c r="J51" s="155">
        <v>10</v>
      </c>
      <c r="K51" s="149"/>
      <c r="L51" s="149"/>
      <c r="M51" s="149" t="s">
        <v>788</v>
      </c>
      <c r="N51" s="145"/>
      <c r="O51" s="157"/>
      <c r="P51" s="112"/>
    </row>
    <row r="52" spans="1:16" x14ac:dyDescent="0.2">
      <c r="A52" s="780"/>
      <c r="B52" s="145" t="s">
        <v>1779</v>
      </c>
      <c r="C52" s="146"/>
      <c r="D52" s="154"/>
      <c r="E52" s="113" t="s">
        <v>1501</v>
      </c>
      <c r="F52" s="112" t="s">
        <v>1455</v>
      </c>
      <c r="G52" s="158"/>
      <c r="H52" s="146"/>
      <c r="I52" s="145" t="s">
        <v>1499</v>
      </c>
      <c r="J52" s="155"/>
      <c r="K52" s="149"/>
      <c r="L52" s="149"/>
      <c r="M52" s="149" t="s">
        <v>788</v>
      </c>
      <c r="N52" s="145"/>
      <c r="O52" s="157"/>
      <c r="P52" s="112"/>
    </row>
    <row r="53" spans="1:16" ht="51" x14ac:dyDescent="0.25">
      <c r="A53" s="780"/>
      <c r="B53" s="129" t="s">
        <v>1780</v>
      </c>
      <c r="C53" s="146"/>
      <c r="D53" s="112"/>
      <c r="E53" s="113" t="s">
        <v>1781</v>
      </c>
      <c r="F53" s="112" t="s">
        <v>1455</v>
      </c>
      <c r="G53" s="113" t="s">
        <v>1492</v>
      </c>
      <c r="H53" s="146" t="s">
        <v>1762</v>
      </c>
      <c r="I53" s="145" t="s">
        <v>1463</v>
      </c>
      <c r="J53" s="155"/>
      <c r="K53" s="149"/>
      <c r="L53" s="149"/>
      <c r="M53" s="149" t="s">
        <v>788</v>
      </c>
      <c r="N53" s="156"/>
      <c r="O53" s="157"/>
      <c r="P53" s="112"/>
    </row>
    <row r="54" spans="1:16" ht="15" x14ac:dyDescent="0.25">
      <c r="A54" s="780"/>
      <c r="B54" s="129" t="s">
        <v>1782</v>
      </c>
      <c r="C54" s="146"/>
      <c r="E54" s="113" t="s">
        <v>1783</v>
      </c>
      <c r="F54" s="112" t="s">
        <v>1455</v>
      </c>
      <c r="G54" s="158" t="s">
        <v>1767</v>
      </c>
      <c r="H54" s="146"/>
      <c r="I54" s="145" t="s">
        <v>1463</v>
      </c>
      <c r="J54" s="155"/>
      <c r="K54" s="149"/>
      <c r="L54" s="149"/>
      <c r="M54" s="149" t="s">
        <v>788</v>
      </c>
      <c r="N54" s="156"/>
      <c r="O54" s="157"/>
      <c r="P54" s="112"/>
    </row>
    <row r="55" spans="1:16" ht="15" x14ac:dyDescent="0.25">
      <c r="A55" s="780"/>
      <c r="B55" s="129" t="s">
        <v>1784</v>
      </c>
      <c r="C55" s="146"/>
      <c r="E55" s="113" t="s">
        <v>1785</v>
      </c>
      <c r="F55" s="112" t="s">
        <v>1455</v>
      </c>
      <c r="G55" s="158" t="s">
        <v>1764</v>
      </c>
      <c r="H55" s="146"/>
      <c r="I55" s="145" t="s">
        <v>1463</v>
      </c>
      <c r="J55" s="155"/>
      <c r="K55" s="149"/>
      <c r="L55" s="149"/>
      <c r="M55" s="149" t="s">
        <v>788</v>
      </c>
      <c r="N55" s="156"/>
      <c r="O55" s="157"/>
      <c r="P55" s="112"/>
    </row>
    <row r="56" spans="1:16" ht="15" x14ac:dyDescent="0.2">
      <c r="A56" s="780"/>
      <c r="B56" s="145" t="s">
        <v>1786</v>
      </c>
      <c r="C56" s="146"/>
      <c r="D56" s="154"/>
      <c r="E56" s="113" t="s">
        <v>1776</v>
      </c>
      <c r="F56" s="112" t="s">
        <v>1455</v>
      </c>
      <c r="G56" s="158"/>
      <c r="H56" s="146"/>
      <c r="I56" s="145" t="s">
        <v>1517</v>
      </c>
      <c r="J56" s="155"/>
      <c r="K56" s="149"/>
      <c r="L56" s="149"/>
      <c r="M56" s="149" t="s">
        <v>788</v>
      </c>
      <c r="N56" s="176"/>
      <c r="O56" s="157"/>
      <c r="P56" s="112"/>
    </row>
    <row r="57" spans="1:16" ht="76.5" x14ac:dyDescent="0.2">
      <c r="A57" s="779" t="s">
        <v>1787</v>
      </c>
      <c r="B57" s="145" t="s">
        <v>1788</v>
      </c>
      <c r="C57" s="116"/>
      <c r="D57" s="112"/>
      <c r="E57" s="113" t="s">
        <v>1488</v>
      </c>
      <c r="F57" s="112" t="s">
        <v>1592</v>
      </c>
      <c r="G57" s="113" t="s">
        <v>1469</v>
      </c>
      <c r="H57" s="159" t="s">
        <v>1789</v>
      </c>
      <c r="I57" s="113" t="s">
        <v>1749</v>
      </c>
      <c r="J57" s="113"/>
      <c r="K57" s="112"/>
      <c r="L57" s="112"/>
      <c r="M57" s="149" t="s">
        <v>1487</v>
      </c>
      <c r="N57" s="112"/>
      <c r="O57" s="112"/>
      <c r="P57" s="112" t="s">
        <v>1753</v>
      </c>
    </row>
    <row r="58" spans="1:16" x14ac:dyDescent="0.2">
      <c r="A58" s="779"/>
      <c r="B58" s="145" t="s">
        <v>1790</v>
      </c>
      <c r="C58" s="146"/>
      <c r="D58" s="154"/>
      <c r="E58" s="113" t="s">
        <v>1488</v>
      </c>
      <c r="F58" s="112" t="s">
        <v>1592</v>
      </c>
      <c r="G58" s="158"/>
      <c r="H58" s="145"/>
      <c r="I58" s="145" t="s">
        <v>1791</v>
      </c>
      <c r="J58" s="155"/>
      <c r="K58" s="149"/>
      <c r="L58" s="149"/>
      <c r="M58" s="149" t="s">
        <v>1487</v>
      </c>
      <c r="N58" s="149"/>
      <c r="O58" s="157"/>
      <c r="P58" s="112"/>
    </row>
    <row r="59" spans="1:16" x14ac:dyDescent="0.2">
      <c r="A59" s="779"/>
      <c r="B59" s="145" t="s">
        <v>1792</v>
      </c>
      <c r="C59" s="146"/>
      <c r="D59" s="154"/>
      <c r="E59" s="113" t="s">
        <v>1488</v>
      </c>
      <c r="F59" s="112" t="s">
        <v>1592</v>
      </c>
      <c r="G59" s="158"/>
      <c r="H59" s="145"/>
      <c r="I59" s="145" t="s">
        <v>1791</v>
      </c>
      <c r="J59" s="155"/>
      <c r="K59" s="149"/>
      <c r="L59" s="149"/>
      <c r="M59" s="149" t="s">
        <v>1487</v>
      </c>
      <c r="N59" s="149"/>
      <c r="O59" s="157"/>
      <c r="P59" s="112"/>
    </row>
    <row r="60" spans="1:16" x14ac:dyDescent="0.2">
      <c r="A60" s="779" t="s">
        <v>1793</v>
      </c>
      <c r="B60" s="129" t="s">
        <v>1794</v>
      </c>
      <c r="C60" s="146"/>
      <c r="D60" s="154" t="s">
        <v>1453</v>
      </c>
      <c r="E60" s="145" t="s">
        <v>1488</v>
      </c>
      <c r="F60" s="112" t="s">
        <v>1592</v>
      </c>
      <c r="G60" s="158"/>
      <c r="H60" s="145"/>
      <c r="I60" s="145" t="s">
        <v>1742</v>
      </c>
      <c r="J60" s="155">
        <v>100</v>
      </c>
      <c r="K60" s="149"/>
      <c r="L60" s="149"/>
      <c r="M60" s="149" t="s">
        <v>1487</v>
      </c>
      <c r="N60" s="145"/>
      <c r="O60" s="157"/>
      <c r="P60" s="112"/>
    </row>
    <row r="61" spans="1:16" x14ac:dyDescent="0.2">
      <c r="A61" s="779"/>
      <c r="B61" s="129" t="s">
        <v>1510</v>
      </c>
      <c r="C61" s="116"/>
      <c r="D61" s="154" t="s">
        <v>1453</v>
      </c>
      <c r="E61" s="113" t="s">
        <v>1795</v>
      </c>
      <c r="F61" s="112" t="s">
        <v>1455</v>
      </c>
      <c r="G61" s="158"/>
      <c r="H61" s="145"/>
      <c r="I61" s="145" t="s">
        <v>1512</v>
      </c>
      <c r="J61" s="155">
        <v>1024</v>
      </c>
      <c r="K61" s="149"/>
      <c r="L61" s="149"/>
      <c r="M61" s="149" t="s">
        <v>788</v>
      </c>
      <c r="N61" s="149"/>
      <c r="O61" s="157"/>
      <c r="P61" s="112"/>
    </row>
    <row r="62" spans="1:16" x14ac:dyDescent="0.2">
      <c r="A62" s="779"/>
      <c r="B62" s="129" t="s">
        <v>1513</v>
      </c>
      <c r="C62" s="116"/>
      <c r="D62" s="154"/>
      <c r="E62" s="113" t="s">
        <v>1796</v>
      </c>
      <c r="F62" s="112" t="s">
        <v>1455</v>
      </c>
      <c r="G62" s="177"/>
      <c r="H62" s="145"/>
      <c r="I62" s="145" t="s">
        <v>1512</v>
      </c>
      <c r="J62" s="155"/>
      <c r="K62" s="149"/>
      <c r="L62" s="149"/>
      <c r="M62" s="149" t="s">
        <v>788</v>
      </c>
      <c r="N62" s="149"/>
      <c r="O62" s="157"/>
      <c r="P62" s="112"/>
    </row>
    <row r="63" spans="1:16" x14ac:dyDescent="0.2">
      <c r="A63" s="779"/>
      <c r="B63" s="129" t="s">
        <v>1797</v>
      </c>
      <c r="C63" s="116"/>
      <c r="D63" s="154"/>
      <c r="E63" s="113" t="s">
        <v>1798</v>
      </c>
      <c r="F63" s="112" t="s">
        <v>1455</v>
      </c>
      <c r="G63" s="158" t="s">
        <v>1767</v>
      </c>
      <c r="H63" s="145"/>
      <c r="I63" s="145" t="s">
        <v>1463</v>
      </c>
      <c r="J63" s="155"/>
      <c r="K63" s="149"/>
      <c r="L63" s="149"/>
      <c r="M63" s="149" t="s">
        <v>788</v>
      </c>
      <c r="N63" s="149"/>
      <c r="O63" s="157"/>
      <c r="P63" s="112"/>
    </row>
    <row r="64" spans="1:16" x14ac:dyDescent="0.2">
      <c r="A64" s="779"/>
      <c r="B64" s="129" t="s">
        <v>1799</v>
      </c>
      <c r="C64" s="116"/>
      <c r="D64" s="154"/>
      <c r="E64" s="113" t="s">
        <v>1800</v>
      </c>
      <c r="F64" s="112" t="s">
        <v>1455</v>
      </c>
      <c r="G64" s="158" t="s">
        <v>1764</v>
      </c>
      <c r="H64" s="145"/>
      <c r="I64" s="145" t="s">
        <v>1463</v>
      </c>
      <c r="J64" s="155"/>
      <c r="K64" s="149"/>
      <c r="L64" s="149"/>
      <c r="M64" s="149" t="s">
        <v>788</v>
      </c>
      <c r="N64" s="149"/>
      <c r="O64" s="157"/>
      <c r="P64" s="112"/>
    </row>
    <row r="65" spans="1:16" x14ac:dyDescent="0.2">
      <c r="A65" s="779"/>
      <c r="B65" s="129" t="s">
        <v>1801</v>
      </c>
      <c r="C65" s="116"/>
      <c r="D65" s="112"/>
      <c r="E65" s="113" t="s">
        <v>1802</v>
      </c>
      <c r="F65" s="112" t="s">
        <v>1455</v>
      </c>
      <c r="G65" s="177"/>
      <c r="H65" s="113"/>
      <c r="I65" s="145" t="s">
        <v>1517</v>
      </c>
      <c r="J65" s="113"/>
      <c r="K65" s="149"/>
      <c r="L65" s="149"/>
      <c r="M65" s="149" t="s">
        <v>788</v>
      </c>
      <c r="N65" s="149"/>
      <c r="O65" s="157"/>
      <c r="P65" s="112"/>
    </row>
    <row r="66" spans="1:16" x14ac:dyDescent="0.2">
      <c r="A66" s="779"/>
      <c r="B66" s="129" t="s">
        <v>1803</v>
      </c>
      <c r="C66" s="116"/>
      <c r="D66" s="112"/>
      <c r="E66" s="113" t="s">
        <v>1804</v>
      </c>
      <c r="F66" s="112" t="s">
        <v>1455</v>
      </c>
      <c r="G66" s="113" t="s">
        <v>1492</v>
      </c>
      <c r="H66" s="113"/>
      <c r="I66" s="145" t="s">
        <v>1463</v>
      </c>
      <c r="J66" s="113"/>
      <c r="K66" s="149"/>
      <c r="L66" s="149"/>
      <c r="M66" s="149" t="s">
        <v>788</v>
      </c>
      <c r="N66" s="149"/>
      <c r="O66" s="157"/>
      <c r="P66" s="112"/>
    </row>
    <row r="67" spans="1:16" x14ac:dyDescent="0.2">
      <c r="A67" s="779"/>
      <c r="B67" s="145" t="s">
        <v>1805</v>
      </c>
      <c r="C67" s="116"/>
      <c r="D67" s="112"/>
      <c r="E67" s="113" t="s">
        <v>1806</v>
      </c>
      <c r="F67" s="112" t="s">
        <v>1455</v>
      </c>
      <c r="G67" s="177"/>
      <c r="H67" s="113"/>
      <c r="I67" s="145" t="s">
        <v>1496</v>
      </c>
      <c r="J67" s="113"/>
      <c r="K67" s="149"/>
      <c r="L67" s="149"/>
      <c r="M67" s="149" t="s">
        <v>788</v>
      </c>
      <c r="N67" s="149"/>
      <c r="O67" s="157"/>
      <c r="P67" s="112"/>
    </row>
    <row r="68" spans="1:16" x14ac:dyDescent="0.2">
      <c r="A68" s="779"/>
      <c r="B68" s="145" t="s">
        <v>1807</v>
      </c>
      <c r="C68" s="146"/>
      <c r="D68" s="154"/>
      <c r="E68" s="113" t="s">
        <v>1808</v>
      </c>
      <c r="F68" s="112" t="s">
        <v>1455</v>
      </c>
      <c r="G68" s="158"/>
      <c r="H68" s="145"/>
      <c r="I68" s="145" t="s">
        <v>1496</v>
      </c>
      <c r="J68" s="155"/>
      <c r="K68" s="149"/>
      <c r="L68" s="149"/>
      <c r="M68" s="149" t="s">
        <v>788</v>
      </c>
      <c r="N68" s="149"/>
      <c r="O68" s="157"/>
      <c r="P68" s="112"/>
    </row>
    <row r="69" spans="1:16" x14ac:dyDescent="0.2">
      <c r="A69" s="779"/>
      <c r="B69" s="145" t="s">
        <v>1809</v>
      </c>
      <c r="C69" s="146"/>
      <c r="D69" s="154"/>
      <c r="E69" s="113" t="s">
        <v>1810</v>
      </c>
      <c r="F69" s="112" t="s">
        <v>1455</v>
      </c>
      <c r="G69" s="158"/>
      <c r="H69" s="145"/>
      <c r="I69" s="145" t="s">
        <v>1496</v>
      </c>
      <c r="J69" s="155"/>
      <c r="K69" s="149"/>
      <c r="L69" s="149"/>
      <c r="M69" s="149" t="s">
        <v>788</v>
      </c>
      <c r="N69" s="149"/>
      <c r="O69" s="157"/>
      <c r="P69" s="112"/>
    </row>
    <row r="70" spans="1:16" x14ac:dyDescent="0.2">
      <c r="A70" s="779"/>
      <c r="B70" s="145" t="s">
        <v>1811</v>
      </c>
      <c r="C70" s="146"/>
      <c r="D70" s="154"/>
      <c r="E70" s="113" t="s">
        <v>1812</v>
      </c>
      <c r="F70" s="112" t="s">
        <v>1455</v>
      </c>
      <c r="G70" s="158"/>
      <c r="H70" s="145"/>
      <c r="I70" s="145" t="s">
        <v>1499</v>
      </c>
      <c r="J70" s="155"/>
      <c r="K70" s="149"/>
      <c r="L70" s="149"/>
      <c r="M70" s="149" t="s">
        <v>788</v>
      </c>
      <c r="N70" s="149"/>
      <c r="O70" s="157"/>
      <c r="P70" s="112"/>
    </row>
    <row r="71" spans="1:16" x14ac:dyDescent="0.2">
      <c r="A71" s="779"/>
      <c r="B71" s="129" t="s">
        <v>1813</v>
      </c>
      <c r="C71" s="116"/>
      <c r="D71" s="154" t="s">
        <v>1453</v>
      </c>
      <c r="E71" s="113" t="s">
        <v>1488</v>
      </c>
      <c r="F71" s="112" t="s">
        <v>1592</v>
      </c>
      <c r="G71" s="158"/>
      <c r="H71" s="145"/>
      <c r="I71" s="145" t="s">
        <v>1742</v>
      </c>
      <c r="J71" s="155">
        <v>100</v>
      </c>
      <c r="K71" s="149"/>
      <c r="L71" s="149"/>
      <c r="M71" s="149" t="s">
        <v>1487</v>
      </c>
      <c r="N71" s="149"/>
      <c r="O71" s="157"/>
      <c r="P71" s="112"/>
    </row>
    <row r="72" spans="1:16" x14ac:dyDescent="0.2">
      <c r="A72" s="779"/>
      <c r="B72" s="145" t="s">
        <v>1814</v>
      </c>
      <c r="C72" s="146"/>
      <c r="D72" s="154"/>
      <c r="E72" s="113" t="s">
        <v>1816</v>
      </c>
      <c r="F72" s="112" t="s">
        <v>1455</v>
      </c>
      <c r="G72" s="158"/>
      <c r="H72" s="145"/>
      <c r="I72" s="145" t="s">
        <v>1815</v>
      </c>
      <c r="J72" s="155"/>
      <c r="K72" s="149"/>
      <c r="L72" s="149"/>
      <c r="M72" s="149" t="s">
        <v>788</v>
      </c>
      <c r="N72" s="149"/>
      <c r="O72" s="157"/>
      <c r="P72" s="112"/>
    </row>
    <row r="73" spans="1:16" x14ac:dyDescent="0.2">
      <c r="A73" s="779" t="s">
        <v>1817</v>
      </c>
      <c r="B73" s="145" t="s">
        <v>1818</v>
      </c>
      <c r="C73" s="146"/>
      <c r="D73" s="154"/>
      <c r="E73" s="113" t="s">
        <v>1488</v>
      </c>
      <c r="F73" s="112" t="s">
        <v>1592</v>
      </c>
      <c r="G73" s="158"/>
      <c r="H73" s="145"/>
      <c r="I73" s="145" t="s">
        <v>1742</v>
      </c>
      <c r="J73" s="155">
        <v>40</v>
      </c>
      <c r="K73" s="149"/>
      <c r="L73" s="149"/>
      <c r="M73" s="149" t="s">
        <v>1487</v>
      </c>
      <c r="N73" s="149"/>
      <c r="O73" s="157"/>
      <c r="P73" s="112"/>
    </row>
    <row r="74" spans="1:16" x14ac:dyDescent="0.2">
      <c r="A74" s="779"/>
      <c r="B74" s="145" t="s">
        <v>1819</v>
      </c>
      <c r="C74" s="146"/>
      <c r="D74" s="154"/>
      <c r="E74" s="113" t="s">
        <v>1488</v>
      </c>
      <c r="F74" s="112" t="s">
        <v>1592</v>
      </c>
      <c r="G74" s="158"/>
      <c r="H74" s="145"/>
      <c r="I74" s="145" t="s">
        <v>1742</v>
      </c>
      <c r="J74" s="155">
        <v>40</v>
      </c>
      <c r="K74" s="149"/>
      <c r="L74" s="149"/>
      <c r="M74" s="149" t="s">
        <v>1487</v>
      </c>
      <c r="N74" s="149"/>
      <c r="O74" s="157"/>
      <c r="P74" s="112"/>
    </row>
    <row r="75" spans="1:16" x14ac:dyDescent="0.2">
      <c r="A75" s="779"/>
      <c r="B75" s="145" t="s">
        <v>1820</v>
      </c>
      <c r="C75" s="146"/>
      <c r="D75" s="154"/>
      <c r="E75" s="113" t="s">
        <v>1488</v>
      </c>
      <c r="F75" s="112" t="s">
        <v>1592</v>
      </c>
      <c r="G75" s="158"/>
      <c r="H75" s="145"/>
      <c r="I75" s="145" t="s">
        <v>1742</v>
      </c>
      <c r="J75" s="155">
        <v>40</v>
      </c>
      <c r="K75" s="149"/>
      <c r="L75" s="149"/>
      <c r="M75" s="149" t="s">
        <v>1487</v>
      </c>
      <c r="N75" s="149"/>
      <c r="O75" s="157"/>
      <c r="P75" s="112"/>
    </row>
    <row r="76" spans="1:16" ht="114.75" x14ac:dyDescent="0.2">
      <c r="A76" s="779" t="s">
        <v>1821</v>
      </c>
      <c r="B76" s="145" t="s">
        <v>1822</v>
      </c>
      <c r="C76" s="116" t="s">
        <v>1823</v>
      </c>
      <c r="D76" s="112"/>
      <c r="E76" s="113" t="s">
        <v>1825</v>
      </c>
      <c r="F76" s="112" t="s">
        <v>1455</v>
      </c>
      <c r="G76" s="113" t="s">
        <v>1469</v>
      </c>
      <c r="H76" s="159" t="s">
        <v>1824</v>
      </c>
      <c r="I76" s="145" t="e">
        <v>#N/A</v>
      </c>
      <c r="J76" s="113"/>
      <c r="K76" s="112"/>
      <c r="L76" s="112"/>
      <c r="M76" s="149" t="s">
        <v>788</v>
      </c>
      <c r="N76" s="112"/>
      <c r="O76" s="112"/>
      <c r="P76" s="112"/>
    </row>
    <row r="77" spans="1:16" ht="38.25" x14ac:dyDescent="0.2">
      <c r="A77" s="779"/>
      <c r="B77" s="145" t="s">
        <v>1826</v>
      </c>
      <c r="C77" s="116" t="s">
        <v>1823</v>
      </c>
      <c r="D77" s="112"/>
      <c r="E77" s="113" t="s">
        <v>1825</v>
      </c>
      <c r="F77" s="112" t="s">
        <v>1455</v>
      </c>
      <c r="G77" s="113"/>
      <c r="H77" s="113"/>
      <c r="I77" s="145" t="e">
        <v>#N/A</v>
      </c>
      <c r="J77" s="113"/>
      <c r="K77" s="112"/>
      <c r="L77" s="112"/>
      <c r="M77" s="149" t="s">
        <v>788</v>
      </c>
      <c r="N77" s="112"/>
      <c r="O77" s="112"/>
      <c r="P77" s="112"/>
    </row>
    <row r="78" spans="1:16" ht="38.25" x14ac:dyDescent="0.2">
      <c r="A78" s="779"/>
      <c r="B78" s="145" t="s">
        <v>1827</v>
      </c>
      <c r="C78" s="116" t="s">
        <v>1823</v>
      </c>
      <c r="D78" s="112"/>
      <c r="E78" s="113" t="s">
        <v>1825</v>
      </c>
      <c r="F78" s="112" t="s">
        <v>1455</v>
      </c>
      <c r="G78" s="113"/>
      <c r="H78" s="113"/>
      <c r="I78" s="145" t="e">
        <v>#N/A</v>
      </c>
      <c r="J78" s="113"/>
      <c r="K78" s="112"/>
      <c r="L78" s="112"/>
      <c r="M78" s="149" t="s">
        <v>788</v>
      </c>
      <c r="N78" s="112"/>
      <c r="O78" s="112"/>
      <c r="P78" s="112"/>
    </row>
    <row r="79" spans="1:16" ht="38.25" x14ac:dyDescent="0.2">
      <c r="A79" s="779"/>
      <c r="B79" s="145" t="s">
        <v>1828</v>
      </c>
      <c r="C79" s="116" t="s">
        <v>1823</v>
      </c>
      <c r="D79" s="112"/>
      <c r="E79" s="113" t="s">
        <v>1825</v>
      </c>
      <c r="F79" s="112" t="s">
        <v>1455</v>
      </c>
      <c r="G79" s="113"/>
      <c r="H79" s="113"/>
      <c r="I79" s="145" t="e">
        <v>#N/A</v>
      </c>
      <c r="J79" s="113"/>
      <c r="K79" s="112"/>
      <c r="L79" s="112"/>
      <c r="M79" s="149" t="s">
        <v>788</v>
      </c>
      <c r="N79" s="112"/>
      <c r="O79" s="112"/>
      <c r="P79" s="112"/>
    </row>
    <row r="80" spans="1:16" ht="38.25" x14ac:dyDescent="0.2">
      <c r="A80" s="779" t="s">
        <v>1829</v>
      </c>
      <c r="B80" s="145" t="s">
        <v>1830</v>
      </c>
      <c r="C80" s="116" t="s">
        <v>1823</v>
      </c>
      <c r="D80" s="112" t="s">
        <v>1525</v>
      </c>
      <c r="E80" s="113" t="s">
        <v>1488</v>
      </c>
      <c r="F80" s="112" t="s">
        <v>1592</v>
      </c>
      <c r="G80" s="113" t="s">
        <v>1469</v>
      </c>
      <c r="H80" s="113" t="s">
        <v>1480</v>
      </c>
      <c r="I80" s="113" t="s">
        <v>1556</v>
      </c>
      <c r="J80" s="113"/>
      <c r="K80" s="112"/>
      <c r="L80" s="112"/>
      <c r="M80" s="149" t="s">
        <v>1487</v>
      </c>
      <c r="N80" s="112"/>
      <c r="O80" s="112"/>
      <c r="P80" s="112"/>
    </row>
    <row r="81" spans="1:16" x14ac:dyDescent="0.2">
      <c r="A81" s="779"/>
      <c r="B81" s="145" t="s">
        <v>1831</v>
      </c>
      <c r="C81" s="116"/>
      <c r="D81" s="112"/>
      <c r="E81" s="113" t="s">
        <v>1488</v>
      </c>
      <c r="F81" s="112" t="s">
        <v>1592</v>
      </c>
      <c r="G81" s="113"/>
      <c r="H81" s="113"/>
      <c r="I81" s="145" t="s">
        <v>1742</v>
      </c>
      <c r="J81" s="113">
        <v>1024</v>
      </c>
      <c r="K81" s="112"/>
      <c r="L81" s="112"/>
      <c r="M81" s="149" t="s">
        <v>1487</v>
      </c>
      <c r="N81" s="112"/>
      <c r="O81" s="112"/>
      <c r="P81" s="112"/>
    </row>
    <row r="82" spans="1:16" x14ac:dyDescent="0.2">
      <c r="A82" s="779" t="s">
        <v>1832</v>
      </c>
      <c r="B82" s="145" t="s">
        <v>1833</v>
      </c>
      <c r="C82" s="116"/>
      <c r="D82" s="112"/>
      <c r="E82" s="113" t="s">
        <v>1834</v>
      </c>
      <c r="F82" s="112" t="s">
        <v>1455</v>
      </c>
      <c r="G82" s="113"/>
      <c r="H82" s="113"/>
      <c r="I82" s="145" t="s">
        <v>1459</v>
      </c>
      <c r="J82" s="113"/>
      <c r="K82" s="112"/>
      <c r="L82" s="112"/>
      <c r="M82" s="149" t="s">
        <v>788</v>
      </c>
      <c r="N82" s="112"/>
      <c r="O82" s="112"/>
      <c r="P82" s="112"/>
    </row>
    <row r="83" spans="1:16" x14ac:dyDescent="0.2">
      <c r="A83" s="779"/>
      <c r="B83" s="145" t="s">
        <v>1835</v>
      </c>
      <c r="C83" s="116"/>
      <c r="D83" s="112"/>
      <c r="E83" s="113" t="s">
        <v>1836</v>
      </c>
      <c r="F83" s="112" t="s">
        <v>1455</v>
      </c>
      <c r="G83" s="113"/>
      <c r="H83" s="113"/>
      <c r="I83" s="145" t="s">
        <v>1463</v>
      </c>
      <c r="J83" s="113"/>
      <c r="K83" s="112"/>
      <c r="L83" s="112"/>
      <c r="M83" s="149" t="s">
        <v>788</v>
      </c>
      <c r="N83" s="112"/>
      <c r="O83" s="112"/>
      <c r="P83" s="112"/>
    </row>
    <row r="84" spans="1:16" x14ac:dyDescent="0.2">
      <c r="A84" s="779"/>
      <c r="B84" s="145" t="s">
        <v>1837</v>
      </c>
      <c r="C84" s="116"/>
      <c r="D84" s="112"/>
      <c r="E84" s="113" t="s">
        <v>1838</v>
      </c>
      <c r="F84" s="112" t="s">
        <v>1455</v>
      </c>
      <c r="G84" s="113"/>
      <c r="H84" s="113"/>
      <c r="I84" s="145" t="s">
        <v>1603</v>
      </c>
      <c r="J84" s="113"/>
      <c r="K84" s="112"/>
      <c r="L84" s="112"/>
      <c r="M84" s="149" t="s">
        <v>788</v>
      </c>
      <c r="N84" s="112"/>
      <c r="O84" s="112"/>
      <c r="P84" s="112"/>
    </row>
    <row r="85" spans="1:16" x14ac:dyDescent="0.2">
      <c r="A85" s="779"/>
      <c r="B85" s="145" t="s">
        <v>1839</v>
      </c>
      <c r="C85" s="116"/>
      <c r="D85" s="112"/>
      <c r="E85" s="113" t="s">
        <v>1840</v>
      </c>
      <c r="F85" s="112" t="s">
        <v>1455</v>
      </c>
      <c r="G85" s="113"/>
      <c r="H85" s="113"/>
      <c r="I85" s="145" t="s">
        <v>1463</v>
      </c>
      <c r="J85" s="113"/>
      <c r="K85" s="112"/>
      <c r="L85" s="112"/>
      <c r="M85" s="149" t="s">
        <v>788</v>
      </c>
      <c r="N85" s="112"/>
      <c r="O85" s="112"/>
      <c r="P85" s="112"/>
    </row>
  </sheetData>
  <autoFilter ref="A1:P85"/>
  <mergeCells count="9">
    <mergeCell ref="A76:A79"/>
    <mergeCell ref="A80:A81"/>
    <mergeCell ref="A82:A85"/>
    <mergeCell ref="A2:A35"/>
    <mergeCell ref="A36:A47"/>
    <mergeCell ref="A48:A56"/>
    <mergeCell ref="A57:A59"/>
    <mergeCell ref="A60:A72"/>
    <mergeCell ref="A73:A7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8"/>
  <sheetViews>
    <sheetView topLeftCell="B1" workbookViewId="0">
      <pane xSplit="1" ySplit="1" topLeftCell="C4" activePane="bottomRight" state="frozen"/>
      <selection activeCell="B1" sqref="B1"/>
      <selection pane="topRight" activeCell="C1" sqref="C1"/>
      <selection pane="bottomLeft" activeCell="B2" sqref="B2"/>
      <selection pane="bottomRight" activeCell="C16" sqref="C16"/>
    </sheetView>
  </sheetViews>
  <sheetFormatPr defaultColWidth="8.42578125" defaultRowHeight="12.75" x14ac:dyDescent="0.25"/>
  <cols>
    <col min="1" max="1" width="7.7109375" style="183" hidden="1" customWidth="1"/>
    <col min="2" max="2" width="29.5703125" style="188" bestFit="1" customWidth="1"/>
    <col min="3" max="3" width="26.42578125" style="602" bestFit="1" customWidth="1"/>
    <col min="4" max="4" width="23.42578125" style="189" bestFit="1" customWidth="1"/>
    <col min="5" max="5" width="15.140625" style="188" customWidth="1"/>
    <col min="6" max="6" width="23.140625" style="188" bestFit="1" customWidth="1"/>
    <col min="7" max="7" width="20.85546875" style="183" bestFit="1" customWidth="1"/>
    <col min="8" max="9" width="16" style="190" customWidth="1"/>
    <col min="10" max="10" width="12.7109375" style="183" bestFit="1" customWidth="1"/>
    <col min="11" max="11" width="17.28515625" style="183" customWidth="1"/>
    <col min="12" max="13" width="18.5703125" style="183" customWidth="1"/>
    <col min="14" max="14" width="11.42578125" style="191" customWidth="1"/>
    <col min="15" max="15" width="23.140625" style="182" bestFit="1" customWidth="1"/>
    <col min="16" max="16" width="26.42578125" style="182" bestFit="1" customWidth="1"/>
    <col min="17" max="17" width="9.140625" style="182" customWidth="1"/>
    <col min="18" max="18" width="13.5703125" style="182" bestFit="1" customWidth="1"/>
    <col min="19" max="19" width="8.7109375" style="182" bestFit="1" customWidth="1"/>
    <col min="20" max="256" width="8.42578125" style="182"/>
    <col min="257" max="257" width="0" style="182" hidden="1" customWidth="1"/>
    <col min="258" max="258" width="29.5703125" style="182" bestFit="1" customWidth="1"/>
    <col min="259" max="259" width="31.140625" style="182" customWidth="1"/>
    <col min="260" max="260" width="0" style="182" hidden="1" customWidth="1"/>
    <col min="261" max="261" width="15.140625" style="182" customWidth="1"/>
    <col min="262" max="262" width="23.140625" style="182" bestFit="1" customWidth="1"/>
    <col min="263" max="263" width="20.85546875" style="182" bestFit="1" customWidth="1"/>
    <col min="264" max="265" width="16" style="182" customWidth="1"/>
    <col min="266" max="266" width="12.7109375" style="182" bestFit="1" customWidth="1"/>
    <col min="267" max="267" width="17.28515625" style="182" customWidth="1"/>
    <col min="268" max="269" width="18.5703125" style="182" customWidth="1"/>
    <col min="270" max="270" width="11.42578125" style="182" customWidth="1"/>
    <col min="271" max="271" width="23.140625" style="182" bestFit="1" customWidth="1"/>
    <col min="272" max="272" width="26.42578125" style="182" bestFit="1" customWidth="1"/>
    <col min="273" max="273" width="9.140625" style="182" customWidth="1"/>
    <col min="274" max="274" width="13.5703125" style="182" bestFit="1" customWidth="1"/>
    <col min="275" max="275" width="8.7109375" style="182" bestFit="1" customWidth="1"/>
    <col min="276" max="512" width="8.42578125" style="182"/>
    <col min="513" max="513" width="0" style="182" hidden="1" customWidth="1"/>
    <col min="514" max="514" width="29.5703125" style="182" bestFit="1" customWidth="1"/>
    <col min="515" max="515" width="31.140625" style="182" customWidth="1"/>
    <col min="516" max="516" width="0" style="182" hidden="1" customWidth="1"/>
    <col min="517" max="517" width="15.140625" style="182" customWidth="1"/>
    <col min="518" max="518" width="23.140625" style="182" bestFit="1" customWidth="1"/>
    <col min="519" max="519" width="20.85546875" style="182" bestFit="1" customWidth="1"/>
    <col min="520" max="521" width="16" style="182" customWidth="1"/>
    <col min="522" max="522" width="12.7109375" style="182" bestFit="1" customWidth="1"/>
    <col min="523" max="523" width="17.28515625" style="182" customWidth="1"/>
    <col min="524" max="525" width="18.5703125" style="182" customWidth="1"/>
    <col min="526" max="526" width="11.42578125" style="182" customWidth="1"/>
    <col min="527" max="527" width="23.140625" style="182" bestFit="1" customWidth="1"/>
    <col min="528" max="528" width="26.42578125" style="182" bestFit="1" customWidth="1"/>
    <col min="529" max="529" width="9.140625" style="182" customWidth="1"/>
    <col min="530" max="530" width="13.5703125" style="182" bestFit="1" customWidth="1"/>
    <col min="531" max="531" width="8.7109375" style="182" bestFit="1" customWidth="1"/>
    <col min="532" max="768" width="8.42578125" style="182"/>
    <col min="769" max="769" width="0" style="182" hidden="1" customWidth="1"/>
    <col min="770" max="770" width="29.5703125" style="182" bestFit="1" customWidth="1"/>
    <col min="771" max="771" width="31.140625" style="182" customWidth="1"/>
    <col min="772" max="772" width="0" style="182" hidden="1" customWidth="1"/>
    <col min="773" max="773" width="15.140625" style="182" customWidth="1"/>
    <col min="774" max="774" width="23.140625" style="182" bestFit="1" customWidth="1"/>
    <col min="775" max="775" width="20.85546875" style="182" bestFit="1" customWidth="1"/>
    <col min="776" max="777" width="16" style="182" customWidth="1"/>
    <col min="778" max="778" width="12.7109375" style="182" bestFit="1" customWidth="1"/>
    <col min="779" max="779" width="17.28515625" style="182" customWidth="1"/>
    <col min="780" max="781" width="18.5703125" style="182" customWidth="1"/>
    <col min="782" max="782" width="11.42578125" style="182" customWidth="1"/>
    <col min="783" max="783" width="23.140625" style="182" bestFit="1" customWidth="1"/>
    <col min="784" max="784" width="26.42578125" style="182" bestFit="1" customWidth="1"/>
    <col min="785" max="785" width="9.140625" style="182" customWidth="1"/>
    <col min="786" max="786" width="13.5703125" style="182" bestFit="1" customWidth="1"/>
    <col min="787" max="787" width="8.7109375" style="182" bestFit="1" customWidth="1"/>
    <col min="788" max="1024" width="8.42578125" style="182"/>
    <col min="1025" max="1025" width="0" style="182" hidden="1" customWidth="1"/>
    <col min="1026" max="1026" width="29.5703125" style="182" bestFit="1" customWidth="1"/>
    <col min="1027" max="1027" width="31.140625" style="182" customWidth="1"/>
    <col min="1028" max="1028" width="0" style="182" hidden="1" customWidth="1"/>
    <col min="1029" max="1029" width="15.140625" style="182" customWidth="1"/>
    <col min="1030" max="1030" width="23.140625" style="182" bestFit="1" customWidth="1"/>
    <col min="1031" max="1031" width="20.85546875" style="182" bestFit="1" customWidth="1"/>
    <col min="1032" max="1033" width="16" style="182" customWidth="1"/>
    <col min="1034" max="1034" width="12.7109375" style="182" bestFit="1" customWidth="1"/>
    <col min="1035" max="1035" width="17.28515625" style="182" customWidth="1"/>
    <col min="1036" max="1037" width="18.5703125" style="182" customWidth="1"/>
    <col min="1038" max="1038" width="11.42578125" style="182" customWidth="1"/>
    <col min="1039" max="1039" width="23.140625" style="182" bestFit="1" customWidth="1"/>
    <col min="1040" max="1040" width="26.42578125" style="182" bestFit="1" customWidth="1"/>
    <col min="1041" max="1041" width="9.140625" style="182" customWidth="1"/>
    <col min="1042" max="1042" width="13.5703125" style="182" bestFit="1" customWidth="1"/>
    <col min="1043" max="1043" width="8.7109375" style="182" bestFit="1" customWidth="1"/>
    <col min="1044" max="1280" width="8.42578125" style="182"/>
    <col min="1281" max="1281" width="0" style="182" hidden="1" customWidth="1"/>
    <col min="1282" max="1282" width="29.5703125" style="182" bestFit="1" customWidth="1"/>
    <col min="1283" max="1283" width="31.140625" style="182" customWidth="1"/>
    <col min="1284" max="1284" width="0" style="182" hidden="1" customWidth="1"/>
    <col min="1285" max="1285" width="15.140625" style="182" customWidth="1"/>
    <col min="1286" max="1286" width="23.140625" style="182" bestFit="1" customWidth="1"/>
    <col min="1287" max="1287" width="20.85546875" style="182" bestFit="1" customWidth="1"/>
    <col min="1288" max="1289" width="16" style="182" customWidth="1"/>
    <col min="1290" max="1290" width="12.7109375" style="182" bestFit="1" customWidth="1"/>
    <col min="1291" max="1291" width="17.28515625" style="182" customWidth="1"/>
    <col min="1292" max="1293" width="18.5703125" style="182" customWidth="1"/>
    <col min="1294" max="1294" width="11.42578125" style="182" customWidth="1"/>
    <col min="1295" max="1295" width="23.140625" style="182" bestFit="1" customWidth="1"/>
    <col min="1296" max="1296" width="26.42578125" style="182" bestFit="1" customWidth="1"/>
    <col min="1297" max="1297" width="9.140625" style="182" customWidth="1"/>
    <col min="1298" max="1298" width="13.5703125" style="182" bestFit="1" customWidth="1"/>
    <col min="1299" max="1299" width="8.7109375" style="182" bestFit="1" customWidth="1"/>
    <col min="1300" max="1536" width="8.42578125" style="182"/>
    <col min="1537" max="1537" width="0" style="182" hidden="1" customWidth="1"/>
    <col min="1538" max="1538" width="29.5703125" style="182" bestFit="1" customWidth="1"/>
    <col min="1539" max="1539" width="31.140625" style="182" customWidth="1"/>
    <col min="1540" max="1540" width="0" style="182" hidden="1" customWidth="1"/>
    <col min="1541" max="1541" width="15.140625" style="182" customWidth="1"/>
    <col min="1542" max="1542" width="23.140625" style="182" bestFit="1" customWidth="1"/>
    <col min="1543" max="1543" width="20.85546875" style="182" bestFit="1" customWidth="1"/>
    <col min="1544" max="1545" width="16" style="182" customWidth="1"/>
    <col min="1546" max="1546" width="12.7109375" style="182" bestFit="1" customWidth="1"/>
    <col min="1547" max="1547" width="17.28515625" style="182" customWidth="1"/>
    <col min="1548" max="1549" width="18.5703125" style="182" customWidth="1"/>
    <col min="1550" max="1550" width="11.42578125" style="182" customWidth="1"/>
    <col min="1551" max="1551" width="23.140625" style="182" bestFit="1" customWidth="1"/>
    <col min="1552" max="1552" width="26.42578125" style="182" bestFit="1" customWidth="1"/>
    <col min="1553" max="1553" width="9.140625" style="182" customWidth="1"/>
    <col min="1554" max="1554" width="13.5703125" style="182" bestFit="1" customWidth="1"/>
    <col min="1555" max="1555" width="8.7109375" style="182" bestFit="1" customWidth="1"/>
    <col min="1556" max="1792" width="8.42578125" style="182"/>
    <col min="1793" max="1793" width="0" style="182" hidden="1" customWidth="1"/>
    <col min="1794" max="1794" width="29.5703125" style="182" bestFit="1" customWidth="1"/>
    <col min="1795" max="1795" width="31.140625" style="182" customWidth="1"/>
    <col min="1796" max="1796" width="0" style="182" hidden="1" customWidth="1"/>
    <col min="1797" max="1797" width="15.140625" style="182" customWidth="1"/>
    <col min="1798" max="1798" width="23.140625" style="182" bestFit="1" customWidth="1"/>
    <col min="1799" max="1799" width="20.85546875" style="182" bestFit="1" customWidth="1"/>
    <col min="1800" max="1801" width="16" style="182" customWidth="1"/>
    <col min="1802" max="1802" width="12.7109375" style="182" bestFit="1" customWidth="1"/>
    <col min="1803" max="1803" width="17.28515625" style="182" customWidth="1"/>
    <col min="1804" max="1805" width="18.5703125" style="182" customWidth="1"/>
    <col min="1806" max="1806" width="11.42578125" style="182" customWidth="1"/>
    <col min="1807" max="1807" width="23.140625" style="182" bestFit="1" customWidth="1"/>
    <col min="1808" max="1808" width="26.42578125" style="182" bestFit="1" customWidth="1"/>
    <col min="1809" max="1809" width="9.140625" style="182" customWidth="1"/>
    <col min="1810" max="1810" width="13.5703125" style="182" bestFit="1" customWidth="1"/>
    <col min="1811" max="1811" width="8.7109375" style="182" bestFit="1" customWidth="1"/>
    <col min="1812" max="2048" width="8.42578125" style="182"/>
    <col min="2049" max="2049" width="0" style="182" hidden="1" customWidth="1"/>
    <col min="2050" max="2050" width="29.5703125" style="182" bestFit="1" customWidth="1"/>
    <col min="2051" max="2051" width="31.140625" style="182" customWidth="1"/>
    <col min="2052" max="2052" width="0" style="182" hidden="1" customWidth="1"/>
    <col min="2053" max="2053" width="15.140625" style="182" customWidth="1"/>
    <col min="2054" max="2054" width="23.140625" style="182" bestFit="1" customWidth="1"/>
    <col min="2055" max="2055" width="20.85546875" style="182" bestFit="1" customWidth="1"/>
    <col min="2056" max="2057" width="16" style="182" customWidth="1"/>
    <col min="2058" max="2058" width="12.7109375" style="182" bestFit="1" customWidth="1"/>
    <col min="2059" max="2059" width="17.28515625" style="182" customWidth="1"/>
    <col min="2060" max="2061" width="18.5703125" style="182" customWidth="1"/>
    <col min="2062" max="2062" width="11.42578125" style="182" customWidth="1"/>
    <col min="2063" max="2063" width="23.140625" style="182" bestFit="1" customWidth="1"/>
    <col min="2064" max="2064" width="26.42578125" style="182" bestFit="1" customWidth="1"/>
    <col min="2065" max="2065" width="9.140625" style="182" customWidth="1"/>
    <col min="2066" max="2066" width="13.5703125" style="182" bestFit="1" customWidth="1"/>
    <col min="2067" max="2067" width="8.7109375" style="182" bestFit="1" customWidth="1"/>
    <col min="2068" max="2304" width="8.42578125" style="182"/>
    <col min="2305" max="2305" width="0" style="182" hidden="1" customWidth="1"/>
    <col min="2306" max="2306" width="29.5703125" style="182" bestFit="1" customWidth="1"/>
    <col min="2307" max="2307" width="31.140625" style="182" customWidth="1"/>
    <col min="2308" max="2308" width="0" style="182" hidden="1" customWidth="1"/>
    <col min="2309" max="2309" width="15.140625" style="182" customWidth="1"/>
    <col min="2310" max="2310" width="23.140625" style="182" bestFit="1" customWidth="1"/>
    <col min="2311" max="2311" width="20.85546875" style="182" bestFit="1" customWidth="1"/>
    <col min="2312" max="2313" width="16" style="182" customWidth="1"/>
    <col min="2314" max="2314" width="12.7109375" style="182" bestFit="1" customWidth="1"/>
    <col min="2315" max="2315" width="17.28515625" style="182" customWidth="1"/>
    <col min="2316" max="2317" width="18.5703125" style="182" customWidth="1"/>
    <col min="2318" max="2318" width="11.42578125" style="182" customWidth="1"/>
    <col min="2319" max="2319" width="23.140625" style="182" bestFit="1" customWidth="1"/>
    <col min="2320" max="2320" width="26.42578125" style="182" bestFit="1" customWidth="1"/>
    <col min="2321" max="2321" width="9.140625" style="182" customWidth="1"/>
    <col min="2322" max="2322" width="13.5703125" style="182" bestFit="1" customWidth="1"/>
    <col min="2323" max="2323" width="8.7109375" style="182" bestFit="1" customWidth="1"/>
    <col min="2324" max="2560" width="8.42578125" style="182"/>
    <col min="2561" max="2561" width="0" style="182" hidden="1" customWidth="1"/>
    <col min="2562" max="2562" width="29.5703125" style="182" bestFit="1" customWidth="1"/>
    <col min="2563" max="2563" width="31.140625" style="182" customWidth="1"/>
    <col min="2564" max="2564" width="0" style="182" hidden="1" customWidth="1"/>
    <col min="2565" max="2565" width="15.140625" style="182" customWidth="1"/>
    <col min="2566" max="2566" width="23.140625" style="182" bestFit="1" customWidth="1"/>
    <col min="2567" max="2567" width="20.85546875" style="182" bestFit="1" customWidth="1"/>
    <col min="2568" max="2569" width="16" style="182" customWidth="1"/>
    <col min="2570" max="2570" width="12.7109375" style="182" bestFit="1" customWidth="1"/>
    <col min="2571" max="2571" width="17.28515625" style="182" customWidth="1"/>
    <col min="2572" max="2573" width="18.5703125" style="182" customWidth="1"/>
    <col min="2574" max="2574" width="11.42578125" style="182" customWidth="1"/>
    <col min="2575" max="2575" width="23.140625" style="182" bestFit="1" customWidth="1"/>
    <col min="2576" max="2576" width="26.42578125" style="182" bestFit="1" customWidth="1"/>
    <col min="2577" max="2577" width="9.140625" style="182" customWidth="1"/>
    <col min="2578" max="2578" width="13.5703125" style="182" bestFit="1" customWidth="1"/>
    <col min="2579" max="2579" width="8.7109375" style="182" bestFit="1" customWidth="1"/>
    <col min="2580" max="2816" width="8.42578125" style="182"/>
    <col min="2817" max="2817" width="0" style="182" hidden="1" customWidth="1"/>
    <col min="2818" max="2818" width="29.5703125" style="182" bestFit="1" customWidth="1"/>
    <col min="2819" max="2819" width="31.140625" style="182" customWidth="1"/>
    <col min="2820" max="2820" width="0" style="182" hidden="1" customWidth="1"/>
    <col min="2821" max="2821" width="15.140625" style="182" customWidth="1"/>
    <col min="2822" max="2822" width="23.140625" style="182" bestFit="1" customWidth="1"/>
    <col min="2823" max="2823" width="20.85546875" style="182" bestFit="1" customWidth="1"/>
    <col min="2824" max="2825" width="16" style="182" customWidth="1"/>
    <col min="2826" max="2826" width="12.7109375" style="182" bestFit="1" customWidth="1"/>
    <col min="2827" max="2827" width="17.28515625" style="182" customWidth="1"/>
    <col min="2828" max="2829" width="18.5703125" style="182" customWidth="1"/>
    <col min="2830" max="2830" width="11.42578125" style="182" customWidth="1"/>
    <col min="2831" max="2831" width="23.140625" style="182" bestFit="1" customWidth="1"/>
    <col min="2832" max="2832" width="26.42578125" style="182" bestFit="1" customWidth="1"/>
    <col min="2833" max="2833" width="9.140625" style="182" customWidth="1"/>
    <col min="2834" max="2834" width="13.5703125" style="182" bestFit="1" customWidth="1"/>
    <col min="2835" max="2835" width="8.7109375" style="182" bestFit="1" customWidth="1"/>
    <col min="2836" max="3072" width="8.42578125" style="182"/>
    <col min="3073" max="3073" width="0" style="182" hidden="1" customWidth="1"/>
    <col min="3074" max="3074" width="29.5703125" style="182" bestFit="1" customWidth="1"/>
    <col min="3075" max="3075" width="31.140625" style="182" customWidth="1"/>
    <col min="3076" max="3076" width="0" style="182" hidden="1" customWidth="1"/>
    <col min="3077" max="3077" width="15.140625" style="182" customWidth="1"/>
    <col min="3078" max="3078" width="23.140625" style="182" bestFit="1" customWidth="1"/>
    <col min="3079" max="3079" width="20.85546875" style="182" bestFit="1" customWidth="1"/>
    <col min="3080" max="3081" width="16" style="182" customWidth="1"/>
    <col min="3082" max="3082" width="12.7109375" style="182" bestFit="1" customWidth="1"/>
    <col min="3083" max="3083" width="17.28515625" style="182" customWidth="1"/>
    <col min="3084" max="3085" width="18.5703125" style="182" customWidth="1"/>
    <col min="3086" max="3086" width="11.42578125" style="182" customWidth="1"/>
    <col min="3087" max="3087" width="23.140625" style="182" bestFit="1" customWidth="1"/>
    <col min="3088" max="3088" width="26.42578125" style="182" bestFit="1" customWidth="1"/>
    <col min="3089" max="3089" width="9.140625" style="182" customWidth="1"/>
    <col min="3090" max="3090" width="13.5703125" style="182" bestFit="1" customWidth="1"/>
    <col min="3091" max="3091" width="8.7109375" style="182" bestFit="1" customWidth="1"/>
    <col min="3092" max="3328" width="8.42578125" style="182"/>
    <col min="3329" max="3329" width="0" style="182" hidden="1" customWidth="1"/>
    <col min="3330" max="3330" width="29.5703125" style="182" bestFit="1" customWidth="1"/>
    <col min="3331" max="3331" width="31.140625" style="182" customWidth="1"/>
    <col min="3332" max="3332" width="0" style="182" hidden="1" customWidth="1"/>
    <col min="3333" max="3333" width="15.140625" style="182" customWidth="1"/>
    <col min="3334" max="3334" width="23.140625" style="182" bestFit="1" customWidth="1"/>
    <col min="3335" max="3335" width="20.85546875" style="182" bestFit="1" customWidth="1"/>
    <col min="3336" max="3337" width="16" style="182" customWidth="1"/>
    <col min="3338" max="3338" width="12.7109375" style="182" bestFit="1" customWidth="1"/>
    <col min="3339" max="3339" width="17.28515625" style="182" customWidth="1"/>
    <col min="3340" max="3341" width="18.5703125" style="182" customWidth="1"/>
    <col min="3342" max="3342" width="11.42578125" style="182" customWidth="1"/>
    <col min="3343" max="3343" width="23.140625" style="182" bestFit="1" customWidth="1"/>
    <col min="3344" max="3344" width="26.42578125" style="182" bestFit="1" customWidth="1"/>
    <col min="3345" max="3345" width="9.140625" style="182" customWidth="1"/>
    <col min="3346" max="3346" width="13.5703125" style="182" bestFit="1" customWidth="1"/>
    <col min="3347" max="3347" width="8.7109375" style="182" bestFit="1" customWidth="1"/>
    <col min="3348" max="3584" width="8.42578125" style="182"/>
    <col min="3585" max="3585" width="0" style="182" hidden="1" customWidth="1"/>
    <col min="3586" max="3586" width="29.5703125" style="182" bestFit="1" customWidth="1"/>
    <col min="3587" max="3587" width="31.140625" style="182" customWidth="1"/>
    <col min="3588" max="3588" width="0" style="182" hidden="1" customWidth="1"/>
    <col min="3589" max="3589" width="15.140625" style="182" customWidth="1"/>
    <col min="3590" max="3590" width="23.140625" style="182" bestFit="1" customWidth="1"/>
    <col min="3591" max="3591" width="20.85546875" style="182" bestFit="1" customWidth="1"/>
    <col min="3592" max="3593" width="16" style="182" customWidth="1"/>
    <col min="3594" max="3594" width="12.7109375" style="182" bestFit="1" customWidth="1"/>
    <col min="3595" max="3595" width="17.28515625" style="182" customWidth="1"/>
    <col min="3596" max="3597" width="18.5703125" style="182" customWidth="1"/>
    <col min="3598" max="3598" width="11.42578125" style="182" customWidth="1"/>
    <col min="3599" max="3599" width="23.140625" style="182" bestFit="1" customWidth="1"/>
    <col min="3600" max="3600" width="26.42578125" style="182" bestFit="1" customWidth="1"/>
    <col min="3601" max="3601" width="9.140625" style="182" customWidth="1"/>
    <col min="3602" max="3602" width="13.5703125" style="182" bestFit="1" customWidth="1"/>
    <col min="3603" max="3603" width="8.7109375" style="182" bestFit="1" customWidth="1"/>
    <col min="3604" max="3840" width="8.42578125" style="182"/>
    <col min="3841" max="3841" width="0" style="182" hidden="1" customWidth="1"/>
    <col min="3842" max="3842" width="29.5703125" style="182" bestFit="1" customWidth="1"/>
    <col min="3843" max="3843" width="31.140625" style="182" customWidth="1"/>
    <col min="3844" max="3844" width="0" style="182" hidden="1" customWidth="1"/>
    <col min="3845" max="3845" width="15.140625" style="182" customWidth="1"/>
    <col min="3846" max="3846" width="23.140625" style="182" bestFit="1" customWidth="1"/>
    <col min="3847" max="3847" width="20.85546875" style="182" bestFit="1" customWidth="1"/>
    <col min="3848" max="3849" width="16" style="182" customWidth="1"/>
    <col min="3850" max="3850" width="12.7109375" style="182" bestFit="1" customWidth="1"/>
    <col min="3851" max="3851" width="17.28515625" style="182" customWidth="1"/>
    <col min="3852" max="3853" width="18.5703125" style="182" customWidth="1"/>
    <col min="3854" max="3854" width="11.42578125" style="182" customWidth="1"/>
    <col min="3855" max="3855" width="23.140625" style="182" bestFit="1" customWidth="1"/>
    <col min="3856" max="3856" width="26.42578125" style="182" bestFit="1" customWidth="1"/>
    <col min="3857" max="3857" width="9.140625" style="182" customWidth="1"/>
    <col min="3858" max="3858" width="13.5703125" style="182" bestFit="1" customWidth="1"/>
    <col min="3859" max="3859" width="8.7109375" style="182" bestFit="1" customWidth="1"/>
    <col min="3860" max="4096" width="8.42578125" style="182"/>
    <col min="4097" max="4097" width="0" style="182" hidden="1" customWidth="1"/>
    <col min="4098" max="4098" width="29.5703125" style="182" bestFit="1" customWidth="1"/>
    <col min="4099" max="4099" width="31.140625" style="182" customWidth="1"/>
    <col min="4100" max="4100" width="0" style="182" hidden="1" customWidth="1"/>
    <col min="4101" max="4101" width="15.140625" style="182" customWidth="1"/>
    <col min="4102" max="4102" width="23.140625" style="182" bestFit="1" customWidth="1"/>
    <col min="4103" max="4103" width="20.85546875" style="182" bestFit="1" customWidth="1"/>
    <col min="4104" max="4105" width="16" style="182" customWidth="1"/>
    <col min="4106" max="4106" width="12.7109375" style="182" bestFit="1" customWidth="1"/>
    <col min="4107" max="4107" width="17.28515625" style="182" customWidth="1"/>
    <col min="4108" max="4109" width="18.5703125" style="182" customWidth="1"/>
    <col min="4110" max="4110" width="11.42578125" style="182" customWidth="1"/>
    <col min="4111" max="4111" width="23.140625" style="182" bestFit="1" customWidth="1"/>
    <col min="4112" max="4112" width="26.42578125" style="182" bestFit="1" customWidth="1"/>
    <col min="4113" max="4113" width="9.140625" style="182" customWidth="1"/>
    <col min="4114" max="4114" width="13.5703125" style="182" bestFit="1" customWidth="1"/>
    <col min="4115" max="4115" width="8.7109375" style="182" bestFit="1" customWidth="1"/>
    <col min="4116" max="4352" width="8.42578125" style="182"/>
    <col min="4353" max="4353" width="0" style="182" hidden="1" customWidth="1"/>
    <col min="4354" max="4354" width="29.5703125" style="182" bestFit="1" customWidth="1"/>
    <col min="4355" max="4355" width="31.140625" style="182" customWidth="1"/>
    <col min="4356" max="4356" width="0" style="182" hidden="1" customWidth="1"/>
    <col min="4357" max="4357" width="15.140625" style="182" customWidth="1"/>
    <col min="4358" max="4358" width="23.140625" style="182" bestFit="1" customWidth="1"/>
    <col min="4359" max="4359" width="20.85546875" style="182" bestFit="1" customWidth="1"/>
    <col min="4360" max="4361" width="16" style="182" customWidth="1"/>
    <col min="4362" max="4362" width="12.7109375" style="182" bestFit="1" customWidth="1"/>
    <col min="4363" max="4363" width="17.28515625" style="182" customWidth="1"/>
    <col min="4364" max="4365" width="18.5703125" style="182" customWidth="1"/>
    <col min="4366" max="4366" width="11.42578125" style="182" customWidth="1"/>
    <col min="4367" max="4367" width="23.140625" style="182" bestFit="1" customWidth="1"/>
    <col min="4368" max="4368" width="26.42578125" style="182" bestFit="1" customWidth="1"/>
    <col min="4369" max="4369" width="9.140625" style="182" customWidth="1"/>
    <col min="4370" max="4370" width="13.5703125" style="182" bestFit="1" customWidth="1"/>
    <col min="4371" max="4371" width="8.7109375" style="182" bestFit="1" customWidth="1"/>
    <col min="4372" max="4608" width="8.42578125" style="182"/>
    <col min="4609" max="4609" width="0" style="182" hidden="1" customWidth="1"/>
    <col min="4610" max="4610" width="29.5703125" style="182" bestFit="1" customWidth="1"/>
    <col min="4611" max="4611" width="31.140625" style="182" customWidth="1"/>
    <col min="4612" max="4612" width="0" style="182" hidden="1" customWidth="1"/>
    <col min="4613" max="4613" width="15.140625" style="182" customWidth="1"/>
    <col min="4614" max="4614" width="23.140625" style="182" bestFit="1" customWidth="1"/>
    <col min="4615" max="4615" width="20.85546875" style="182" bestFit="1" customWidth="1"/>
    <col min="4616" max="4617" width="16" style="182" customWidth="1"/>
    <col min="4618" max="4618" width="12.7109375" style="182" bestFit="1" customWidth="1"/>
    <col min="4619" max="4619" width="17.28515625" style="182" customWidth="1"/>
    <col min="4620" max="4621" width="18.5703125" style="182" customWidth="1"/>
    <col min="4622" max="4622" width="11.42578125" style="182" customWidth="1"/>
    <col min="4623" max="4623" width="23.140625" style="182" bestFit="1" customWidth="1"/>
    <col min="4624" max="4624" width="26.42578125" style="182" bestFit="1" customWidth="1"/>
    <col min="4625" max="4625" width="9.140625" style="182" customWidth="1"/>
    <col min="4626" max="4626" width="13.5703125" style="182" bestFit="1" customWidth="1"/>
    <col min="4627" max="4627" width="8.7109375" style="182" bestFit="1" customWidth="1"/>
    <col min="4628" max="4864" width="8.42578125" style="182"/>
    <col min="4865" max="4865" width="0" style="182" hidden="1" customWidth="1"/>
    <col min="4866" max="4866" width="29.5703125" style="182" bestFit="1" customWidth="1"/>
    <col min="4867" max="4867" width="31.140625" style="182" customWidth="1"/>
    <col min="4868" max="4868" width="0" style="182" hidden="1" customWidth="1"/>
    <col min="4869" max="4869" width="15.140625" style="182" customWidth="1"/>
    <col min="4870" max="4870" width="23.140625" style="182" bestFit="1" customWidth="1"/>
    <col min="4871" max="4871" width="20.85546875" style="182" bestFit="1" customWidth="1"/>
    <col min="4872" max="4873" width="16" style="182" customWidth="1"/>
    <col min="4874" max="4874" width="12.7109375" style="182" bestFit="1" customWidth="1"/>
    <col min="4875" max="4875" width="17.28515625" style="182" customWidth="1"/>
    <col min="4876" max="4877" width="18.5703125" style="182" customWidth="1"/>
    <col min="4878" max="4878" width="11.42578125" style="182" customWidth="1"/>
    <col min="4879" max="4879" width="23.140625" style="182" bestFit="1" customWidth="1"/>
    <col min="4880" max="4880" width="26.42578125" style="182" bestFit="1" customWidth="1"/>
    <col min="4881" max="4881" width="9.140625" style="182" customWidth="1"/>
    <col min="4882" max="4882" width="13.5703125" style="182" bestFit="1" customWidth="1"/>
    <col min="4883" max="4883" width="8.7109375" style="182" bestFit="1" customWidth="1"/>
    <col min="4884" max="5120" width="8.42578125" style="182"/>
    <col min="5121" max="5121" width="0" style="182" hidden="1" customWidth="1"/>
    <col min="5122" max="5122" width="29.5703125" style="182" bestFit="1" customWidth="1"/>
    <col min="5123" max="5123" width="31.140625" style="182" customWidth="1"/>
    <col min="5124" max="5124" width="0" style="182" hidden="1" customWidth="1"/>
    <col min="5125" max="5125" width="15.140625" style="182" customWidth="1"/>
    <col min="5126" max="5126" width="23.140625" style="182" bestFit="1" customWidth="1"/>
    <col min="5127" max="5127" width="20.85546875" style="182" bestFit="1" customWidth="1"/>
    <col min="5128" max="5129" width="16" style="182" customWidth="1"/>
    <col min="5130" max="5130" width="12.7109375" style="182" bestFit="1" customWidth="1"/>
    <col min="5131" max="5131" width="17.28515625" style="182" customWidth="1"/>
    <col min="5132" max="5133" width="18.5703125" style="182" customWidth="1"/>
    <col min="5134" max="5134" width="11.42578125" style="182" customWidth="1"/>
    <col min="5135" max="5135" width="23.140625" style="182" bestFit="1" customWidth="1"/>
    <col min="5136" max="5136" width="26.42578125" style="182" bestFit="1" customWidth="1"/>
    <col min="5137" max="5137" width="9.140625" style="182" customWidth="1"/>
    <col min="5138" max="5138" width="13.5703125" style="182" bestFit="1" customWidth="1"/>
    <col min="5139" max="5139" width="8.7109375" style="182" bestFit="1" customWidth="1"/>
    <col min="5140" max="5376" width="8.42578125" style="182"/>
    <col min="5377" max="5377" width="0" style="182" hidden="1" customWidth="1"/>
    <col min="5378" max="5378" width="29.5703125" style="182" bestFit="1" customWidth="1"/>
    <col min="5379" max="5379" width="31.140625" style="182" customWidth="1"/>
    <col min="5380" max="5380" width="0" style="182" hidden="1" customWidth="1"/>
    <col min="5381" max="5381" width="15.140625" style="182" customWidth="1"/>
    <col min="5382" max="5382" width="23.140625" style="182" bestFit="1" customWidth="1"/>
    <col min="5383" max="5383" width="20.85546875" style="182" bestFit="1" customWidth="1"/>
    <col min="5384" max="5385" width="16" style="182" customWidth="1"/>
    <col min="5386" max="5386" width="12.7109375" style="182" bestFit="1" customWidth="1"/>
    <col min="5387" max="5387" width="17.28515625" style="182" customWidth="1"/>
    <col min="5388" max="5389" width="18.5703125" style="182" customWidth="1"/>
    <col min="5390" max="5390" width="11.42578125" style="182" customWidth="1"/>
    <col min="5391" max="5391" width="23.140625" style="182" bestFit="1" customWidth="1"/>
    <col min="5392" max="5392" width="26.42578125" style="182" bestFit="1" customWidth="1"/>
    <col min="5393" max="5393" width="9.140625" style="182" customWidth="1"/>
    <col min="5394" max="5394" width="13.5703125" style="182" bestFit="1" customWidth="1"/>
    <col min="5395" max="5395" width="8.7109375" style="182" bestFit="1" customWidth="1"/>
    <col min="5396" max="5632" width="8.42578125" style="182"/>
    <col min="5633" max="5633" width="0" style="182" hidden="1" customWidth="1"/>
    <col min="5634" max="5634" width="29.5703125" style="182" bestFit="1" customWidth="1"/>
    <col min="5635" max="5635" width="31.140625" style="182" customWidth="1"/>
    <col min="5636" max="5636" width="0" style="182" hidden="1" customWidth="1"/>
    <col min="5637" max="5637" width="15.140625" style="182" customWidth="1"/>
    <col min="5638" max="5638" width="23.140625" style="182" bestFit="1" customWidth="1"/>
    <col min="5639" max="5639" width="20.85546875" style="182" bestFit="1" customWidth="1"/>
    <col min="5640" max="5641" width="16" style="182" customWidth="1"/>
    <col min="5642" max="5642" width="12.7109375" style="182" bestFit="1" customWidth="1"/>
    <col min="5643" max="5643" width="17.28515625" style="182" customWidth="1"/>
    <col min="5644" max="5645" width="18.5703125" style="182" customWidth="1"/>
    <col min="5646" max="5646" width="11.42578125" style="182" customWidth="1"/>
    <col min="5647" max="5647" width="23.140625" style="182" bestFit="1" customWidth="1"/>
    <col min="5648" max="5648" width="26.42578125" style="182" bestFit="1" customWidth="1"/>
    <col min="5649" max="5649" width="9.140625" style="182" customWidth="1"/>
    <col min="5650" max="5650" width="13.5703125" style="182" bestFit="1" customWidth="1"/>
    <col min="5651" max="5651" width="8.7109375" style="182" bestFit="1" customWidth="1"/>
    <col min="5652" max="5888" width="8.42578125" style="182"/>
    <col min="5889" max="5889" width="0" style="182" hidden="1" customWidth="1"/>
    <col min="5890" max="5890" width="29.5703125" style="182" bestFit="1" customWidth="1"/>
    <col min="5891" max="5891" width="31.140625" style="182" customWidth="1"/>
    <col min="5892" max="5892" width="0" style="182" hidden="1" customWidth="1"/>
    <col min="5893" max="5893" width="15.140625" style="182" customWidth="1"/>
    <col min="5894" max="5894" width="23.140625" style="182" bestFit="1" customWidth="1"/>
    <col min="5895" max="5895" width="20.85546875" style="182" bestFit="1" customWidth="1"/>
    <col min="5896" max="5897" width="16" style="182" customWidth="1"/>
    <col min="5898" max="5898" width="12.7109375" style="182" bestFit="1" customWidth="1"/>
    <col min="5899" max="5899" width="17.28515625" style="182" customWidth="1"/>
    <col min="5900" max="5901" width="18.5703125" style="182" customWidth="1"/>
    <col min="5902" max="5902" width="11.42578125" style="182" customWidth="1"/>
    <col min="5903" max="5903" width="23.140625" style="182" bestFit="1" customWidth="1"/>
    <col min="5904" max="5904" width="26.42578125" style="182" bestFit="1" customWidth="1"/>
    <col min="5905" max="5905" width="9.140625" style="182" customWidth="1"/>
    <col min="5906" max="5906" width="13.5703125" style="182" bestFit="1" customWidth="1"/>
    <col min="5907" max="5907" width="8.7109375" style="182" bestFit="1" customWidth="1"/>
    <col min="5908" max="6144" width="8.42578125" style="182"/>
    <col min="6145" max="6145" width="0" style="182" hidden="1" customWidth="1"/>
    <col min="6146" max="6146" width="29.5703125" style="182" bestFit="1" customWidth="1"/>
    <col min="6147" max="6147" width="31.140625" style="182" customWidth="1"/>
    <col min="6148" max="6148" width="0" style="182" hidden="1" customWidth="1"/>
    <col min="6149" max="6149" width="15.140625" style="182" customWidth="1"/>
    <col min="6150" max="6150" width="23.140625" style="182" bestFit="1" customWidth="1"/>
    <col min="6151" max="6151" width="20.85546875" style="182" bestFit="1" customWidth="1"/>
    <col min="6152" max="6153" width="16" style="182" customWidth="1"/>
    <col min="6154" max="6154" width="12.7109375" style="182" bestFit="1" customWidth="1"/>
    <col min="6155" max="6155" width="17.28515625" style="182" customWidth="1"/>
    <col min="6156" max="6157" width="18.5703125" style="182" customWidth="1"/>
    <col min="6158" max="6158" width="11.42578125" style="182" customWidth="1"/>
    <col min="6159" max="6159" width="23.140625" style="182" bestFit="1" customWidth="1"/>
    <col min="6160" max="6160" width="26.42578125" style="182" bestFit="1" customWidth="1"/>
    <col min="6161" max="6161" width="9.140625" style="182" customWidth="1"/>
    <col min="6162" max="6162" width="13.5703125" style="182" bestFit="1" customWidth="1"/>
    <col min="6163" max="6163" width="8.7109375" style="182" bestFit="1" customWidth="1"/>
    <col min="6164" max="6400" width="8.42578125" style="182"/>
    <col min="6401" max="6401" width="0" style="182" hidden="1" customWidth="1"/>
    <col min="6402" max="6402" width="29.5703125" style="182" bestFit="1" customWidth="1"/>
    <col min="6403" max="6403" width="31.140625" style="182" customWidth="1"/>
    <col min="6404" max="6404" width="0" style="182" hidden="1" customWidth="1"/>
    <col min="6405" max="6405" width="15.140625" style="182" customWidth="1"/>
    <col min="6406" max="6406" width="23.140625" style="182" bestFit="1" customWidth="1"/>
    <col min="6407" max="6407" width="20.85546875" style="182" bestFit="1" customWidth="1"/>
    <col min="6408" max="6409" width="16" style="182" customWidth="1"/>
    <col min="6410" max="6410" width="12.7109375" style="182" bestFit="1" customWidth="1"/>
    <col min="6411" max="6411" width="17.28515625" style="182" customWidth="1"/>
    <col min="6412" max="6413" width="18.5703125" style="182" customWidth="1"/>
    <col min="6414" max="6414" width="11.42578125" style="182" customWidth="1"/>
    <col min="6415" max="6415" width="23.140625" style="182" bestFit="1" customWidth="1"/>
    <col min="6416" max="6416" width="26.42578125" style="182" bestFit="1" customWidth="1"/>
    <col min="6417" max="6417" width="9.140625" style="182" customWidth="1"/>
    <col min="6418" max="6418" width="13.5703125" style="182" bestFit="1" customWidth="1"/>
    <col min="6419" max="6419" width="8.7109375" style="182" bestFit="1" customWidth="1"/>
    <col min="6420" max="6656" width="8.42578125" style="182"/>
    <col min="6657" max="6657" width="0" style="182" hidden="1" customWidth="1"/>
    <col min="6658" max="6658" width="29.5703125" style="182" bestFit="1" customWidth="1"/>
    <col min="6659" max="6659" width="31.140625" style="182" customWidth="1"/>
    <col min="6660" max="6660" width="0" style="182" hidden="1" customWidth="1"/>
    <col min="6661" max="6661" width="15.140625" style="182" customWidth="1"/>
    <col min="6662" max="6662" width="23.140625" style="182" bestFit="1" customWidth="1"/>
    <col min="6663" max="6663" width="20.85546875" style="182" bestFit="1" customWidth="1"/>
    <col min="6664" max="6665" width="16" style="182" customWidth="1"/>
    <col min="6666" max="6666" width="12.7109375" style="182" bestFit="1" customWidth="1"/>
    <col min="6667" max="6667" width="17.28515625" style="182" customWidth="1"/>
    <col min="6668" max="6669" width="18.5703125" style="182" customWidth="1"/>
    <col min="6670" max="6670" width="11.42578125" style="182" customWidth="1"/>
    <col min="6671" max="6671" width="23.140625" style="182" bestFit="1" customWidth="1"/>
    <col min="6672" max="6672" width="26.42578125" style="182" bestFit="1" customWidth="1"/>
    <col min="6673" max="6673" width="9.140625" style="182" customWidth="1"/>
    <col min="6674" max="6674" width="13.5703125" style="182" bestFit="1" customWidth="1"/>
    <col min="6675" max="6675" width="8.7109375" style="182" bestFit="1" customWidth="1"/>
    <col min="6676" max="6912" width="8.42578125" style="182"/>
    <col min="6913" max="6913" width="0" style="182" hidden="1" customWidth="1"/>
    <col min="6914" max="6914" width="29.5703125" style="182" bestFit="1" customWidth="1"/>
    <col min="6915" max="6915" width="31.140625" style="182" customWidth="1"/>
    <col min="6916" max="6916" width="0" style="182" hidden="1" customWidth="1"/>
    <col min="6917" max="6917" width="15.140625" style="182" customWidth="1"/>
    <col min="6918" max="6918" width="23.140625" style="182" bestFit="1" customWidth="1"/>
    <col min="6919" max="6919" width="20.85546875" style="182" bestFit="1" customWidth="1"/>
    <col min="6920" max="6921" width="16" style="182" customWidth="1"/>
    <col min="6922" max="6922" width="12.7109375" style="182" bestFit="1" customWidth="1"/>
    <col min="6923" max="6923" width="17.28515625" style="182" customWidth="1"/>
    <col min="6924" max="6925" width="18.5703125" style="182" customWidth="1"/>
    <col min="6926" max="6926" width="11.42578125" style="182" customWidth="1"/>
    <col min="6927" max="6927" width="23.140625" style="182" bestFit="1" customWidth="1"/>
    <col min="6928" max="6928" width="26.42578125" style="182" bestFit="1" customWidth="1"/>
    <col min="6929" max="6929" width="9.140625" style="182" customWidth="1"/>
    <col min="6930" max="6930" width="13.5703125" style="182" bestFit="1" customWidth="1"/>
    <col min="6931" max="6931" width="8.7109375" style="182" bestFit="1" customWidth="1"/>
    <col min="6932" max="7168" width="8.42578125" style="182"/>
    <col min="7169" max="7169" width="0" style="182" hidden="1" customWidth="1"/>
    <col min="7170" max="7170" width="29.5703125" style="182" bestFit="1" customWidth="1"/>
    <col min="7171" max="7171" width="31.140625" style="182" customWidth="1"/>
    <col min="7172" max="7172" width="0" style="182" hidden="1" customWidth="1"/>
    <col min="7173" max="7173" width="15.140625" style="182" customWidth="1"/>
    <col min="7174" max="7174" width="23.140625" style="182" bestFit="1" customWidth="1"/>
    <col min="7175" max="7175" width="20.85546875" style="182" bestFit="1" customWidth="1"/>
    <col min="7176" max="7177" width="16" style="182" customWidth="1"/>
    <col min="7178" max="7178" width="12.7109375" style="182" bestFit="1" customWidth="1"/>
    <col min="7179" max="7179" width="17.28515625" style="182" customWidth="1"/>
    <col min="7180" max="7181" width="18.5703125" style="182" customWidth="1"/>
    <col min="7182" max="7182" width="11.42578125" style="182" customWidth="1"/>
    <col min="7183" max="7183" width="23.140625" style="182" bestFit="1" customWidth="1"/>
    <col min="7184" max="7184" width="26.42578125" style="182" bestFit="1" customWidth="1"/>
    <col min="7185" max="7185" width="9.140625" style="182" customWidth="1"/>
    <col min="7186" max="7186" width="13.5703125" style="182" bestFit="1" customWidth="1"/>
    <col min="7187" max="7187" width="8.7109375" style="182" bestFit="1" customWidth="1"/>
    <col min="7188" max="7424" width="8.42578125" style="182"/>
    <col min="7425" max="7425" width="0" style="182" hidden="1" customWidth="1"/>
    <col min="7426" max="7426" width="29.5703125" style="182" bestFit="1" customWidth="1"/>
    <col min="7427" max="7427" width="31.140625" style="182" customWidth="1"/>
    <col min="7428" max="7428" width="0" style="182" hidden="1" customWidth="1"/>
    <col min="7429" max="7429" width="15.140625" style="182" customWidth="1"/>
    <col min="7430" max="7430" width="23.140625" style="182" bestFit="1" customWidth="1"/>
    <col min="7431" max="7431" width="20.85546875" style="182" bestFit="1" customWidth="1"/>
    <col min="7432" max="7433" width="16" style="182" customWidth="1"/>
    <col min="7434" max="7434" width="12.7109375" style="182" bestFit="1" customWidth="1"/>
    <col min="7435" max="7435" width="17.28515625" style="182" customWidth="1"/>
    <col min="7436" max="7437" width="18.5703125" style="182" customWidth="1"/>
    <col min="7438" max="7438" width="11.42578125" style="182" customWidth="1"/>
    <col min="7439" max="7439" width="23.140625" style="182" bestFit="1" customWidth="1"/>
    <col min="7440" max="7440" width="26.42578125" style="182" bestFit="1" customWidth="1"/>
    <col min="7441" max="7441" width="9.140625" style="182" customWidth="1"/>
    <col min="7442" max="7442" width="13.5703125" style="182" bestFit="1" customWidth="1"/>
    <col min="7443" max="7443" width="8.7109375" style="182" bestFit="1" customWidth="1"/>
    <col min="7444" max="7680" width="8.42578125" style="182"/>
    <col min="7681" max="7681" width="0" style="182" hidden="1" customWidth="1"/>
    <col min="7682" max="7682" width="29.5703125" style="182" bestFit="1" customWidth="1"/>
    <col min="7683" max="7683" width="31.140625" style="182" customWidth="1"/>
    <col min="7684" max="7684" width="0" style="182" hidden="1" customWidth="1"/>
    <col min="7685" max="7685" width="15.140625" style="182" customWidth="1"/>
    <col min="7686" max="7686" width="23.140625" style="182" bestFit="1" customWidth="1"/>
    <col min="7687" max="7687" width="20.85546875" style="182" bestFit="1" customWidth="1"/>
    <col min="7688" max="7689" width="16" style="182" customWidth="1"/>
    <col min="7690" max="7690" width="12.7109375" style="182" bestFit="1" customWidth="1"/>
    <col min="7691" max="7691" width="17.28515625" style="182" customWidth="1"/>
    <col min="7692" max="7693" width="18.5703125" style="182" customWidth="1"/>
    <col min="7694" max="7694" width="11.42578125" style="182" customWidth="1"/>
    <col min="7695" max="7695" width="23.140625" style="182" bestFit="1" customWidth="1"/>
    <col min="7696" max="7696" width="26.42578125" style="182" bestFit="1" customWidth="1"/>
    <col min="7697" max="7697" width="9.140625" style="182" customWidth="1"/>
    <col min="7698" max="7698" width="13.5703125" style="182" bestFit="1" customWidth="1"/>
    <col min="7699" max="7699" width="8.7109375" style="182" bestFit="1" customWidth="1"/>
    <col min="7700" max="7936" width="8.42578125" style="182"/>
    <col min="7937" max="7937" width="0" style="182" hidden="1" customWidth="1"/>
    <col min="7938" max="7938" width="29.5703125" style="182" bestFit="1" customWidth="1"/>
    <col min="7939" max="7939" width="31.140625" style="182" customWidth="1"/>
    <col min="7940" max="7940" width="0" style="182" hidden="1" customWidth="1"/>
    <col min="7941" max="7941" width="15.140625" style="182" customWidth="1"/>
    <col min="7942" max="7942" width="23.140625" style="182" bestFit="1" customWidth="1"/>
    <col min="7943" max="7943" width="20.85546875" style="182" bestFit="1" customWidth="1"/>
    <col min="7944" max="7945" width="16" style="182" customWidth="1"/>
    <col min="7946" max="7946" width="12.7109375" style="182" bestFit="1" customWidth="1"/>
    <col min="7947" max="7947" width="17.28515625" style="182" customWidth="1"/>
    <col min="7948" max="7949" width="18.5703125" style="182" customWidth="1"/>
    <col min="7950" max="7950" width="11.42578125" style="182" customWidth="1"/>
    <col min="7951" max="7951" width="23.140625" style="182" bestFit="1" customWidth="1"/>
    <col min="7952" max="7952" width="26.42578125" style="182" bestFit="1" customWidth="1"/>
    <col min="7953" max="7953" width="9.140625" style="182" customWidth="1"/>
    <col min="7954" max="7954" width="13.5703125" style="182" bestFit="1" customWidth="1"/>
    <col min="7955" max="7955" width="8.7109375" style="182" bestFit="1" customWidth="1"/>
    <col min="7956" max="8192" width="8.42578125" style="182"/>
    <col min="8193" max="8193" width="0" style="182" hidden="1" customWidth="1"/>
    <col min="8194" max="8194" width="29.5703125" style="182" bestFit="1" customWidth="1"/>
    <col min="8195" max="8195" width="31.140625" style="182" customWidth="1"/>
    <col min="8196" max="8196" width="0" style="182" hidden="1" customWidth="1"/>
    <col min="8197" max="8197" width="15.140625" style="182" customWidth="1"/>
    <col min="8198" max="8198" width="23.140625" style="182" bestFit="1" customWidth="1"/>
    <col min="8199" max="8199" width="20.85546875" style="182" bestFit="1" customWidth="1"/>
    <col min="8200" max="8201" width="16" style="182" customWidth="1"/>
    <col min="8202" max="8202" width="12.7109375" style="182" bestFit="1" customWidth="1"/>
    <col min="8203" max="8203" width="17.28515625" style="182" customWidth="1"/>
    <col min="8204" max="8205" width="18.5703125" style="182" customWidth="1"/>
    <col min="8206" max="8206" width="11.42578125" style="182" customWidth="1"/>
    <col min="8207" max="8207" width="23.140625" style="182" bestFit="1" customWidth="1"/>
    <col min="8208" max="8208" width="26.42578125" style="182" bestFit="1" customWidth="1"/>
    <col min="8209" max="8209" width="9.140625" style="182" customWidth="1"/>
    <col min="8210" max="8210" width="13.5703125" style="182" bestFit="1" customWidth="1"/>
    <col min="8211" max="8211" width="8.7109375" style="182" bestFit="1" customWidth="1"/>
    <col min="8212" max="8448" width="8.42578125" style="182"/>
    <col min="8449" max="8449" width="0" style="182" hidden="1" customWidth="1"/>
    <col min="8450" max="8450" width="29.5703125" style="182" bestFit="1" customWidth="1"/>
    <col min="8451" max="8451" width="31.140625" style="182" customWidth="1"/>
    <col min="8452" max="8452" width="0" style="182" hidden="1" customWidth="1"/>
    <col min="8453" max="8453" width="15.140625" style="182" customWidth="1"/>
    <col min="8454" max="8454" width="23.140625" style="182" bestFit="1" customWidth="1"/>
    <col min="8455" max="8455" width="20.85546875" style="182" bestFit="1" customWidth="1"/>
    <col min="8456" max="8457" width="16" style="182" customWidth="1"/>
    <col min="8458" max="8458" width="12.7109375" style="182" bestFit="1" customWidth="1"/>
    <col min="8459" max="8459" width="17.28515625" style="182" customWidth="1"/>
    <col min="8460" max="8461" width="18.5703125" style="182" customWidth="1"/>
    <col min="8462" max="8462" width="11.42578125" style="182" customWidth="1"/>
    <col min="8463" max="8463" width="23.140625" style="182" bestFit="1" customWidth="1"/>
    <col min="8464" max="8464" width="26.42578125" style="182" bestFit="1" customWidth="1"/>
    <col min="8465" max="8465" width="9.140625" style="182" customWidth="1"/>
    <col min="8466" max="8466" width="13.5703125" style="182" bestFit="1" customWidth="1"/>
    <col min="8467" max="8467" width="8.7109375" style="182" bestFit="1" customWidth="1"/>
    <col min="8468" max="8704" width="8.42578125" style="182"/>
    <col min="8705" max="8705" width="0" style="182" hidden="1" customWidth="1"/>
    <col min="8706" max="8706" width="29.5703125" style="182" bestFit="1" customWidth="1"/>
    <col min="8707" max="8707" width="31.140625" style="182" customWidth="1"/>
    <col min="8708" max="8708" width="0" style="182" hidden="1" customWidth="1"/>
    <col min="8709" max="8709" width="15.140625" style="182" customWidth="1"/>
    <col min="8710" max="8710" width="23.140625" style="182" bestFit="1" customWidth="1"/>
    <col min="8711" max="8711" width="20.85546875" style="182" bestFit="1" customWidth="1"/>
    <col min="8712" max="8713" width="16" style="182" customWidth="1"/>
    <col min="8714" max="8714" width="12.7109375" style="182" bestFit="1" customWidth="1"/>
    <col min="8715" max="8715" width="17.28515625" style="182" customWidth="1"/>
    <col min="8716" max="8717" width="18.5703125" style="182" customWidth="1"/>
    <col min="8718" max="8718" width="11.42578125" style="182" customWidth="1"/>
    <col min="8719" max="8719" width="23.140625" style="182" bestFit="1" customWidth="1"/>
    <col min="8720" max="8720" width="26.42578125" style="182" bestFit="1" customWidth="1"/>
    <col min="8721" max="8721" width="9.140625" style="182" customWidth="1"/>
    <col min="8722" max="8722" width="13.5703125" style="182" bestFit="1" customWidth="1"/>
    <col min="8723" max="8723" width="8.7109375" style="182" bestFit="1" customWidth="1"/>
    <col min="8724" max="8960" width="8.42578125" style="182"/>
    <col min="8961" max="8961" width="0" style="182" hidden="1" customWidth="1"/>
    <col min="8962" max="8962" width="29.5703125" style="182" bestFit="1" customWidth="1"/>
    <col min="8963" max="8963" width="31.140625" style="182" customWidth="1"/>
    <col min="8964" max="8964" width="0" style="182" hidden="1" customWidth="1"/>
    <col min="8965" max="8965" width="15.140625" style="182" customWidth="1"/>
    <col min="8966" max="8966" width="23.140625" style="182" bestFit="1" customWidth="1"/>
    <col min="8967" max="8967" width="20.85546875" style="182" bestFit="1" customWidth="1"/>
    <col min="8968" max="8969" width="16" style="182" customWidth="1"/>
    <col min="8970" max="8970" width="12.7109375" style="182" bestFit="1" customWidth="1"/>
    <col min="8971" max="8971" width="17.28515625" style="182" customWidth="1"/>
    <col min="8972" max="8973" width="18.5703125" style="182" customWidth="1"/>
    <col min="8974" max="8974" width="11.42578125" style="182" customWidth="1"/>
    <col min="8975" max="8975" width="23.140625" style="182" bestFit="1" customWidth="1"/>
    <col min="8976" max="8976" width="26.42578125" style="182" bestFit="1" customWidth="1"/>
    <col min="8977" max="8977" width="9.140625" style="182" customWidth="1"/>
    <col min="8978" max="8978" width="13.5703125" style="182" bestFit="1" customWidth="1"/>
    <col min="8979" max="8979" width="8.7109375" style="182" bestFit="1" customWidth="1"/>
    <col min="8980" max="9216" width="8.42578125" style="182"/>
    <col min="9217" max="9217" width="0" style="182" hidden="1" customWidth="1"/>
    <col min="9218" max="9218" width="29.5703125" style="182" bestFit="1" customWidth="1"/>
    <col min="9219" max="9219" width="31.140625" style="182" customWidth="1"/>
    <col min="9220" max="9220" width="0" style="182" hidden="1" customWidth="1"/>
    <col min="9221" max="9221" width="15.140625" style="182" customWidth="1"/>
    <col min="9222" max="9222" width="23.140625" style="182" bestFit="1" customWidth="1"/>
    <col min="9223" max="9223" width="20.85546875" style="182" bestFit="1" customWidth="1"/>
    <col min="9224" max="9225" width="16" style="182" customWidth="1"/>
    <col min="9226" max="9226" width="12.7109375" style="182" bestFit="1" customWidth="1"/>
    <col min="9227" max="9227" width="17.28515625" style="182" customWidth="1"/>
    <col min="9228" max="9229" width="18.5703125" style="182" customWidth="1"/>
    <col min="9230" max="9230" width="11.42578125" style="182" customWidth="1"/>
    <col min="9231" max="9231" width="23.140625" style="182" bestFit="1" customWidth="1"/>
    <col min="9232" max="9232" width="26.42578125" style="182" bestFit="1" customWidth="1"/>
    <col min="9233" max="9233" width="9.140625" style="182" customWidth="1"/>
    <col min="9234" max="9234" width="13.5703125" style="182" bestFit="1" customWidth="1"/>
    <col min="9235" max="9235" width="8.7109375" style="182" bestFit="1" customWidth="1"/>
    <col min="9236" max="9472" width="8.42578125" style="182"/>
    <col min="9473" max="9473" width="0" style="182" hidden="1" customWidth="1"/>
    <col min="9474" max="9474" width="29.5703125" style="182" bestFit="1" customWidth="1"/>
    <col min="9475" max="9475" width="31.140625" style="182" customWidth="1"/>
    <col min="9476" max="9476" width="0" style="182" hidden="1" customWidth="1"/>
    <col min="9477" max="9477" width="15.140625" style="182" customWidth="1"/>
    <col min="9478" max="9478" width="23.140625" style="182" bestFit="1" customWidth="1"/>
    <col min="9479" max="9479" width="20.85546875" style="182" bestFit="1" customWidth="1"/>
    <col min="9480" max="9481" width="16" style="182" customWidth="1"/>
    <col min="9482" max="9482" width="12.7109375" style="182" bestFit="1" customWidth="1"/>
    <col min="9483" max="9483" width="17.28515625" style="182" customWidth="1"/>
    <col min="9484" max="9485" width="18.5703125" style="182" customWidth="1"/>
    <col min="9486" max="9486" width="11.42578125" style="182" customWidth="1"/>
    <col min="9487" max="9487" width="23.140625" style="182" bestFit="1" customWidth="1"/>
    <col min="9488" max="9488" width="26.42578125" style="182" bestFit="1" customWidth="1"/>
    <col min="9489" max="9489" width="9.140625" style="182" customWidth="1"/>
    <col min="9490" max="9490" width="13.5703125" style="182" bestFit="1" customWidth="1"/>
    <col min="9491" max="9491" width="8.7109375" style="182" bestFit="1" customWidth="1"/>
    <col min="9492" max="9728" width="8.42578125" style="182"/>
    <col min="9729" max="9729" width="0" style="182" hidden="1" customWidth="1"/>
    <col min="9730" max="9730" width="29.5703125" style="182" bestFit="1" customWidth="1"/>
    <col min="9731" max="9731" width="31.140625" style="182" customWidth="1"/>
    <col min="9732" max="9732" width="0" style="182" hidden="1" customWidth="1"/>
    <col min="9733" max="9733" width="15.140625" style="182" customWidth="1"/>
    <col min="9734" max="9734" width="23.140625" style="182" bestFit="1" customWidth="1"/>
    <col min="9735" max="9735" width="20.85546875" style="182" bestFit="1" customWidth="1"/>
    <col min="9736" max="9737" width="16" style="182" customWidth="1"/>
    <col min="9738" max="9738" width="12.7109375" style="182" bestFit="1" customWidth="1"/>
    <col min="9739" max="9739" width="17.28515625" style="182" customWidth="1"/>
    <col min="9740" max="9741" width="18.5703125" style="182" customWidth="1"/>
    <col min="9742" max="9742" width="11.42578125" style="182" customWidth="1"/>
    <col min="9743" max="9743" width="23.140625" style="182" bestFit="1" customWidth="1"/>
    <col min="9744" max="9744" width="26.42578125" style="182" bestFit="1" customWidth="1"/>
    <col min="9745" max="9745" width="9.140625" style="182" customWidth="1"/>
    <col min="9746" max="9746" width="13.5703125" style="182" bestFit="1" customWidth="1"/>
    <col min="9747" max="9747" width="8.7109375" style="182" bestFit="1" customWidth="1"/>
    <col min="9748" max="9984" width="8.42578125" style="182"/>
    <col min="9985" max="9985" width="0" style="182" hidden="1" customWidth="1"/>
    <col min="9986" max="9986" width="29.5703125" style="182" bestFit="1" customWidth="1"/>
    <col min="9987" max="9987" width="31.140625" style="182" customWidth="1"/>
    <col min="9988" max="9988" width="0" style="182" hidden="1" customWidth="1"/>
    <col min="9989" max="9989" width="15.140625" style="182" customWidth="1"/>
    <col min="9990" max="9990" width="23.140625" style="182" bestFit="1" customWidth="1"/>
    <col min="9991" max="9991" width="20.85546875" style="182" bestFit="1" customWidth="1"/>
    <col min="9992" max="9993" width="16" style="182" customWidth="1"/>
    <col min="9994" max="9994" width="12.7109375" style="182" bestFit="1" customWidth="1"/>
    <col min="9995" max="9995" width="17.28515625" style="182" customWidth="1"/>
    <col min="9996" max="9997" width="18.5703125" style="182" customWidth="1"/>
    <col min="9998" max="9998" width="11.42578125" style="182" customWidth="1"/>
    <col min="9999" max="9999" width="23.140625" style="182" bestFit="1" customWidth="1"/>
    <col min="10000" max="10000" width="26.42578125" style="182" bestFit="1" customWidth="1"/>
    <col min="10001" max="10001" width="9.140625" style="182" customWidth="1"/>
    <col min="10002" max="10002" width="13.5703125" style="182" bestFit="1" customWidth="1"/>
    <col min="10003" max="10003" width="8.7109375" style="182" bestFit="1" customWidth="1"/>
    <col min="10004" max="10240" width="8.42578125" style="182"/>
    <col min="10241" max="10241" width="0" style="182" hidden="1" customWidth="1"/>
    <col min="10242" max="10242" width="29.5703125" style="182" bestFit="1" customWidth="1"/>
    <col min="10243" max="10243" width="31.140625" style="182" customWidth="1"/>
    <col min="10244" max="10244" width="0" style="182" hidden="1" customWidth="1"/>
    <col min="10245" max="10245" width="15.140625" style="182" customWidth="1"/>
    <col min="10246" max="10246" width="23.140625" style="182" bestFit="1" customWidth="1"/>
    <col min="10247" max="10247" width="20.85546875" style="182" bestFit="1" customWidth="1"/>
    <col min="10248" max="10249" width="16" style="182" customWidth="1"/>
    <col min="10250" max="10250" width="12.7109375" style="182" bestFit="1" customWidth="1"/>
    <col min="10251" max="10251" width="17.28515625" style="182" customWidth="1"/>
    <col min="10252" max="10253" width="18.5703125" style="182" customWidth="1"/>
    <col min="10254" max="10254" width="11.42578125" style="182" customWidth="1"/>
    <col min="10255" max="10255" width="23.140625" style="182" bestFit="1" customWidth="1"/>
    <col min="10256" max="10256" width="26.42578125" style="182" bestFit="1" customWidth="1"/>
    <col min="10257" max="10257" width="9.140625" style="182" customWidth="1"/>
    <col min="10258" max="10258" width="13.5703125" style="182" bestFit="1" customWidth="1"/>
    <col min="10259" max="10259" width="8.7109375" style="182" bestFit="1" customWidth="1"/>
    <col min="10260" max="10496" width="8.42578125" style="182"/>
    <col min="10497" max="10497" width="0" style="182" hidden="1" customWidth="1"/>
    <col min="10498" max="10498" width="29.5703125" style="182" bestFit="1" customWidth="1"/>
    <col min="10499" max="10499" width="31.140625" style="182" customWidth="1"/>
    <col min="10500" max="10500" width="0" style="182" hidden="1" customWidth="1"/>
    <col min="10501" max="10501" width="15.140625" style="182" customWidth="1"/>
    <col min="10502" max="10502" width="23.140625" style="182" bestFit="1" customWidth="1"/>
    <col min="10503" max="10503" width="20.85546875" style="182" bestFit="1" customWidth="1"/>
    <col min="10504" max="10505" width="16" style="182" customWidth="1"/>
    <col min="10506" max="10506" width="12.7109375" style="182" bestFit="1" customWidth="1"/>
    <col min="10507" max="10507" width="17.28515625" style="182" customWidth="1"/>
    <col min="10508" max="10509" width="18.5703125" style="182" customWidth="1"/>
    <col min="10510" max="10510" width="11.42578125" style="182" customWidth="1"/>
    <col min="10511" max="10511" width="23.140625" style="182" bestFit="1" customWidth="1"/>
    <col min="10512" max="10512" width="26.42578125" style="182" bestFit="1" customWidth="1"/>
    <col min="10513" max="10513" width="9.140625" style="182" customWidth="1"/>
    <col min="10514" max="10514" width="13.5703125" style="182" bestFit="1" customWidth="1"/>
    <col min="10515" max="10515" width="8.7109375" style="182" bestFit="1" customWidth="1"/>
    <col min="10516" max="10752" width="8.42578125" style="182"/>
    <col min="10753" max="10753" width="0" style="182" hidden="1" customWidth="1"/>
    <col min="10754" max="10754" width="29.5703125" style="182" bestFit="1" customWidth="1"/>
    <col min="10755" max="10755" width="31.140625" style="182" customWidth="1"/>
    <col min="10756" max="10756" width="0" style="182" hidden="1" customWidth="1"/>
    <col min="10757" max="10757" width="15.140625" style="182" customWidth="1"/>
    <col min="10758" max="10758" width="23.140625" style="182" bestFit="1" customWidth="1"/>
    <col min="10759" max="10759" width="20.85546875" style="182" bestFit="1" customWidth="1"/>
    <col min="10760" max="10761" width="16" style="182" customWidth="1"/>
    <col min="10762" max="10762" width="12.7109375" style="182" bestFit="1" customWidth="1"/>
    <col min="10763" max="10763" width="17.28515625" style="182" customWidth="1"/>
    <col min="10764" max="10765" width="18.5703125" style="182" customWidth="1"/>
    <col min="10766" max="10766" width="11.42578125" style="182" customWidth="1"/>
    <col min="10767" max="10767" width="23.140625" style="182" bestFit="1" customWidth="1"/>
    <col min="10768" max="10768" width="26.42578125" style="182" bestFit="1" customWidth="1"/>
    <col min="10769" max="10769" width="9.140625" style="182" customWidth="1"/>
    <col min="10770" max="10770" width="13.5703125" style="182" bestFit="1" customWidth="1"/>
    <col min="10771" max="10771" width="8.7109375" style="182" bestFit="1" customWidth="1"/>
    <col min="10772" max="11008" width="8.42578125" style="182"/>
    <col min="11009" max="11009" width="0" style="182" hidden="1" customWidth="1"/>
    <col min="11010" max="11010" width="29.5703125" style="182" bestFit="1" customWidth="1"/>
    <col min="11011" max="11011" width="31.140625" style="182" customWidth="1"/>
    <col min="11012" max="11012" width="0" style="182" hidden="1" customWidth="1"/>
    <col min="11013" max="11013" width="15.140625" style="182" customWidth="1"/>
    <col min="11014" max="11014" width="23.140625" style="182" bestFit="1" customWidth="1"/>
    <col min="11015" max="11015" width="20.85546875" style="182" bestFit="1" customWidth="1"/>
    <col min="11016" max="11017" width="16" style="182" customWidth="1"/>
    <col min="11018" max="11018" width="12.7109375" style="182" bestFit="1" customWidth="1"/>
    <col min="11019" max="11019" width="17.28515625" style="182" customWidth="1"/>
    <col min="11020" max="11021" width="18.5703125" style="182" customWidth="1"/>
    <col min="11022" max="11022" width="11.42578125" style="182" customWidth="1"/>
    <col min="11023" max="11023" width="23.140625" style="182" bestFit="1" customWidth="1"/>
    <col min="11024" max="11024" width="26.42578125" style="182" bestFit="1" customWidth="1"/>
    <col min="11025" max="11025" width="9.140625" style="182" customWidth="1"/>
    <col min="11026" max="11026" width="13.5703125" style="182" bestFit="1" customWidth="1"/>
    <col min="11027" max="11027" width="8.7109375" style="182" bestFit="1" customWidth="1"/>
    <col min="11028" max="11264" width="8.42578125" style="182"/>
    <col min="11265" max="11265" width="0" style="182" hidden="1" customWidth="1"/>
    <col min="11266" max="11266" width="29.5703125" style="182" bestFit="1" customWidth="1"/>
    <col min="11267" max="11267" width="31.140625" style="182" customWidth="1"/>
    <col min="11268" max="11268" width="0" style="182" hidden="1" customWidth="1"/>
    <col min="11269" max="11269" width="15.140625" style="182" customWidth="1"/>
    <col min="11270" max="11270" width="23.140625" style="182" bestFit="1" customWidth="1"/>
    <col min="11271" max="11271" width="20.85546875" style="182" bestFit="1" customWidth="1"/>
    <col min="11272" max="11273" width="16" style="182" customWidth="1"/>
    <col min="11274" max="11274" width="12.7109375" style="182" bestFit="1" customWidth="1"/>
    <col min="11275" max="11275" width="17.28515625" style="182" customWidth="1"/>
    <col min="11276" max="11277" width="18.5703125" style="182" customWidth="1"/>
    <col min="11278" max="11278" width="11.42578125" style="182" customWidth="1"/>
    <col min="11279" max="11279" width="23.140625" style="182" bestFit="1" customWidth="1"/>
    <col min="11280" max="11280" width="26.42578125" style="182" bestFit="1" customWidth="1"/>
    <col min="11281" max="11281" width="9.140625" style="182" customWidth="1"/>
    <col min="11282" max="11282" width="13.5703125" style="182" bestFit="1" customWidth="1"/>
    <col min="11283" max="11283" width="8.7109375" style="182" bestFit="1" customWidth="1"/>
    <col min="11284" max="11520" width="8.42578125" style="182"/>
    <col min="11521" max="11521" width="0" style="182" hidden="1" customWidth="1"/>
    <col min="11522" max="11522" width="29.5703125" style="182" bestFit="1" customWidth="1"/>
    <col min="11523" max="11523" width="31.140625" style="182" customWidth="1"/>
    <col min="11524" max="11524" width="0" style="182" hidden="1" customWidth="1"/>
    <col min="11525" max="11525" width="15.140625" style="182" customWidth="1"/>
    <col min="11526" max="11526" width="23.140625" style="182" bestFit="1" customWidth="1"/>
    <col min="11527" max="11527" width="20.85546875" style="182" bestFit="1" customWidth="1"/>
    <col min="11528" max="11529" width="16" style="182" customWidth="1"/>
    <col min="11530" max="11530" width="12.7109375" style="182" bestFit="1" customWidth="1"/>
    <col min="11531" max="11531" width="17.28515625" style="182" customWidth="1"/>
    <col min="11532" max="11533" width="18.5703125" style="182" customWidth="1"/>
    <col min="11534" max="11534" width="11.42578125" style="182" customWidth="1"/>
    <col min="11535" max="11535" width="23.140625" style="182" bestFit="1" customWidth="1"/>
    <col min="11536" max="11536" width="26.42578125" style="182" bestFit="1" customWidth="1"/>
    <col min="11537" max="11537" width="9.140625" style="182" customWidth="1"/>
    <col min="11538" max="11538" width="13.5703125" style="182" bestFit="1" customWidth="1"/>
    <col min="11539" max="11539" width="8.7109375" style="182" bestFit="1" customWidth="1"/>
    <col min="11540" max="11776" width="8.42578125" style="182"/>
    <col min="11777" max="11777" width="0" style="182" hidden="1" customWidth="1"/>
    <col min="11778" max="11778" width="29.5703125" style="182" bestFit="1" customWidth="1"/>
    <col min="11779" max="11779" width="31.140625" style="182" customWidth="1"/>
    <col min="11780" max="11780" width="0" style="182" hidden="1" customWidth="1"/>
    <col min="11781" max="11781" width="15.140625" style="182" customWidth="1"/>
    <col min="11782" max="11782" width="23.140625" style="182" bestFit="1" customWidth="1"/>
    <col min="11783" max="11783" width="20.85546875" style="182" bestFit="1" customWidth="1"/>
    <col min="11784" max="11785" width="16" style="182" customWidth="1"/>
    <col min="11786" max="11786" width="12.7109375" style="182" bestFit="1" customWidth="1"/>
    <col min="11787" max="11787" width="17.28515625" style="182" customWidth="1"/>
    <col min="11788" max="11789" width="18.5703125" style="182" customWidth="1"/>
    <col min="11790" max="11790" width="11.42578125" style="182" customWidth="1"/>
    <col min="11791" max="11791" width="23.140625" style="182" bestFit="1" customWidth="1"/>
    <col min="11792" max="11792" width="26.42578125" style="182" bestFit="1" customWidth="1"/>
    <col min="11793" max="11793" width="9.140625" style="182" customWidth="1"/>
    <col min="11794" max="11794" width="13.5703125" style="182" bestFit="1" customWidth="1"/>
    <col min="11795" max="11795" width="8.7109375" style="182" bestFit="1" customWidth="1"/>
    <col min="11796" max="12032" width="8.42578125" style="182"/>
    <col min="12033" max="12033" width="0" style="182" hidden="1" customWidth="1"/>
    <col min="12034" max="12034" width="29.5703125" style="182" bestFit="1" customWidth="1"/>
    <col min="12035" max="12035" width="31.140625" style="182" customWidth="1"/>
    <col min="12036" max="12036" width="0" style="182" hidden="1" customWidth="1"/>
    <col min="12037" max="12037" width="15.140625" style="182" customWidth="1"/>
    <col min="12038" max="12038" width="23.140625" style="182" bestFit="1" customWidth="1"/>
    <col min="12039" max="12039" width="20.85546875" style="182" bestFit="1" customWidth="1"/>
    <col min="12040" max="12041" width="16" style="182" customWidth="1"/>
    <col min="12042" max="12042" width="12.7109375" style="182" bestFit="1" customWidth="1"/>
    <col min="12043" max="12043" width="17.28515625" style="182" customWidth="1"/>
    <col min="12044" max="12045" width="18.5703125" style="182" customWidth="1"/>
    <col min="12046" max="12046" width="11.42578125" style="182" customWidth="1"/>
    <col min="12047" max="12047" width="23.140625" style="182" bestFit="1" customWidth="1"/>
    <col min="12048" max="12048" width="26.42578125" style="182" bestFit="1" customWidth="1"/>
    <col min="12049" max="12049" width="9.140625" style="182" customWidth="1"/>
    <col min="12050" max="12050" width="13.5703125" style="182" bestFit="1" customWidth="1"/>
    <col min="12051" max="12051" width="8.7109375" style="182" bestFit="1" customWidth="1"/>
    <col min="12052" max="12288" width="8.42578125" style="182"/>
    <col min="12289" max="12289" width="0" style="182" hidden="1" customWidth="1"/>
    <col min="12290" max="12290" width="29.5703125" style="182" bestFit="1" customWidth="1"/>
    <col min="12291" max="12291" width="31.140625" style="182" customWidth="1"/>
    <col min="12292" max="12292" width="0" style="182" hidden="1" customWidth="1"/>
    <col min="12293" max="12293" width="15.140625" style="182" customWidth="1"/>
    <col min="12294" max="12294" width="23.140625" style="182" bestFit="1" customWidth="1"/>
    <col min="12295" max="12295" width="20.85546875" style="182" bestFit="1" customWidth="1"/>
    <col min="12296" max="12297" width="16" style="182" customWidth="1"/>
    <col min="12298" max="12298" width="12.7109375" style="182" bestFit="1" customWidth="1"/>
    <col min="12299" max="12299" width="17.28515625" style="182" customWidth="1"/>
    <col min="12300" max="12301" width="18.5703125" style="182" customWidth="1"/>
    <col min="12302" max="12302" width="11.42578125" style="182" customWidth="1"/>
    <col min="12303" max="12303" width="23.140625" style="182" bestFit="1" customWidth="1"/>
    <col min="12304" max="12304" width="26.42578125" style="182" bestFit="1" customWidth="1"/>
    <col min="12305" max="12305" width="9.140625" style="182" customWidth="1"/>
    <col min="12306" max="12306" width="13.5703125" style="182" bestFit="1" customWidth="1"/>
    <col min="12307" max="12307" width="8.7109375" style="182" bestFit="1" customWidth="1"/>
    <col min="12308" max="12544" width="8.42578125" style="182"/>
    <col min="12545" max="12545" width="0" style="182" hidden="1" customWidth="1"/>
    <col min="12546" max="12546" width="29.5703125" style="182" bestFit="1" customWidth="1"/>
    <col min="12547" max="12547" width="31.140625" style="182" customWidth="1"/>
    <col min="12548" max="12548" width="0" style="182" hidden="1" customWidth="1"/>
    <col min="12549" max="12549" width="15.140625" style="182" customWidth="1"/>
    <col min="12550" max="12550" width="23.140625" style="182" bestFit="1" customWidth="1"/>
    <col min="12551" max="12551" width="20.85546875" style="182" bestFit="1" customWidth="1"/>
    <col min="12552" max="12553" width="16" style="182" customWidth="1"/>
    <col min="12554" max="12554" width="12.7109375" style="182" bestFit="1" customWidth="1"/>
    <col min="12555" max="12555" width="17.28515625" style="182" customWidth="1"/>
    <col min="12556" max="12557" width="18.5703125" style="182" customWidth="1"/>
    <col min="12558" max="12558" width="11.42578125" style="182" customWidth="1"/>
    <col min="12559" max="12559" width="23.140625" style="182" bestFit="1" customWidth="1"/>
    <col min="12560" max="12560" width="26.42578125" style="182" bestFit="1" customWidth="1"/>
    <col min="12561" max="12561" width="9.140625" style="182" customWidth="1"/>
    <col min="12562" max="12562" width="13.5703125" style="182" bestFit="1" customWidth="1"/>
    <col min="12563" max="12563" width="8.7109375" style="182" bestFit="1" customWidth="1"/>
    <col min="12564" max="12800" width="8.42578125" style="182"/>
    <col min="12801" max="12801" width="0" style="182" hidden="1" customWidth="1"/>
    <col min="12802" max="12802" width="29.5703125" style="182" bestFit="1" customWidth="1"/>
    <col min="12803" max="12803" width="31.140625" style="182" customWidth="1"/>
    <col min="12804" max="12804" width="0" style="182" hidden="1" customWidth="1"/>
    <col min="12805" max="12805" width="15.140625" style="182" customWidth="1"/>
    <col min="12806" max="12806" width="23.140625" style="182" bestFit="1" customWidth="1"/>
    <col min="12807" max="12807" width="20.85546875" style="182" bestFit="1" customWidth="1"/>
    <col min="12808" max="12809" width="16" style="182" customWidth="1"/>
    <col min="12810" max="12810" width="12.7109375" style="182" bestFit="1" customWidth="1"/>
    <col min="12811" max="12811" width="17.28515625" style="182" customWidth="1"/>
    <col min="12812" max="12813" width="18.5703125" style="182" customWidth="1"/>
    <col min="12814" max="12814" width="11.42578125" style="182" customWidth="1"/>
    <col min="12815" max="12815" width="23.140625" style="182" bestFit="1" customWidth="1"/>
    <col min="12816" max="12816" width="26.42578125" style="182" bestFit="1" customWidth="1"/>
    <col min="12817" max="12817" width="9.140625" style="182" customWidth="1"/>
    <col min="12818" max="12818" width="13.5703125" style="182" bestFit="1" customWidth="1"/>
    <col min="12819" max="12819" width="8.7109375" style="182" bestFit="1" customWidth="1"/>
    <col min="12820" max="13056" width="8.42578125" style="182"/>
    <col min="13057" max="13057" width="0" style="182" hidden="1" customWidth="1"/>
    <col min="13058" max="13058" width="29.5703125" style="182" bestFit="1" customWidth="1"/>
    <col min="13059" max="13059" width="31.140625" style="182" customWidth="1"/>
    <col min="13060" max="13060" width="0" style="182" hidden="1" customWidth="1"/>
    <col min="13061" max="13061" width="15.140625" style="182" customWidth="1"/>
    <col min="13062" max="13062" width="23.140625" style="182" bestFit="1" customWidth="1"/>
    <col min="13063" max="13063" width="20.85546875" style="182" bestFit="1" customWidth="1"/>
    <col min="13064" max="13065" width="16" style="182" customWidth="1"/>
    <col min="13066" max="13066" width="12.7109375" style="182" bestFit="1" customWidth="1"/>
    <col min="13067" max="13067" width="17.28515625" style="182" customWidth="1"/>
    <col min="13068" max="13069" width="18.5703125" style="182" customWidth="1"/>
    <col min="13070" max="13070" width="11.42578125" style="182" customWidth="1"/>
    <col min="13071" max="13071" width="23.140625" style="182" bestFit="1" customWidth="1"/>
    <col min="13072" max="13072" width="26.42578125" style="182" bestFit="1" customWidth="1"/>
    <col min="13073" max="13073" width="9.140625" style="182" customWidth="1"/>
    <col min="13074" max="13074" width="13.5703125" style="182" bestFit="1" customWidth="1"/>
    <col min="13075" max="13075" width="8.7109375" style="182" bestFit="1" customWidth="1"/>
    <col min="13076" max="13312" width="8.42578125" style="182"/>
    <col min="13313" max="13313" width="0" style="182" hidden="1" customWidth="1"/>
    <col min="13314" max="13314" width="29.5703125" style="182" bestFit="1" customWidth="1"/>
    <col min="13315" max="13315" width="31.140625" style="182" customWidth="1"/>
    <col min="13316" max="13316" width="0" style="182" hidden="1" customWidth="1"/>
    <col min="13317" max="13317" width="15.140625" style="182" customWidth="1"/>
    <col min="13318" max="13318" width="23.140625" style="182" bestFit="1" customWidth="1"/>
    <col min="13319" max="13319" width="20.85546875" style="182" bestFit="1" customWidth="1"/>
    <col min="13320" max="13321" width="16" style="182" customWidth="1"/>
    <col min="13322" max="13322" width="12.7109375" style="182" bestFit="1" customWidth="1"/>
    <col min="13323" max="13323" width="17.28515625" style="182" customWidth="1"/>
    <col min="13324" max="13325" width="18.5703125" style="182" customWidth="1"/>
    <col min="13326" max="13326" width="11.42578125" style="182" customWidth="1"/>
    <col min="13327" max="13327" width="23.140625" style="182" bestFit="1" customWidth="1"/>
    <col min="13328" max="13328" width="26.42578125" style="182" bestFit="1" customWidth="1"/>
    <col min="13329" max="13329" width="9.140625" style="182" customWidth="1"/>
    <col min="13330" max="13330" width="13.5703125" style="182" bestFit="1" customWidth="1"/>
    <col min="13331" max="13331" width="8.7109375" style="182" bestFit="1" customWidth="1"/>
    <col min="13332" max="13568" width="8.42578125" style="182"/>
    <col min="13569" max="13569" width="0" style="182" hidden="1" customWidth="1"/>
    <col min="13570" max="13570" width="29.5703125" style="182" bestFit="1" customWidth="1"/>
    <col min="13571" max="13571" width="31.140625" style="182" customWidth="1"/>
    <col min="13572" max="13572" width="0" style="182" hidden="1" customWidth="1"/>
    <col min="13573" max="13573" width="15.140625" style="182" customWidth="1"/>
    <col min="13574" max="13574" width="23.140625" style="182" bestFit="1" customWidth="1"/>
    <col min="13575" max="13575" width="20.85546875" style="182" bestFit="1" customWidth="1"/>
    <col min="13576" max="13577" width="16" style="182" customWidth="1"/>
    <col min="13578" max="13578" width="12.7109375" style="182" bestFit="1" customWidth="1"/>
    <col min="13579" max="13579" width="17.28515625" style="182" customWidth="1"/>
    <col min="13580" max="13581" width="18.5703125" style="182" customWidth="1"/>
    <col min="13582" max="13582" width="11.42578125" style="182" customWidth="1"/>
    <col min="13583" max="13583" width="23.140625" style="182" bestFit="1" customWidth="1"/>
    <col min="13584" max="13584" width="26.42578125" style="182" bestFit="1" customWidth="1"/>
    <col min="13585" max="13585" width="9.140625" style="182" customWidth="1"/>
    <col min="13586" max="13586" width="13.5703125" style="182" bestFit="1" customWidth="1"/>
    <col min="13587" max="13587" width="8.7109375" style="182" bestFit="1" customWidth="1"/>
    <col min="13588" max="13824" width="8.42578125" style="182"/>
    <col min="13825" max="13825" width="0" style="182" hidden="1" customWidth="1"/>
    <col min="13826" max="13826" width="29.5703125" style="182" bestFit="1" customWidth="1"/>
    <col min="13827" max="13827" width="31.140625" style="182" customWidth="1"/>
    <col min="13828" max="13828" width="0" style="182" hidden="1" customWidth="1"/>
    <col min="13829" max="13829" width="15.140625" style="182" customWidth="1"/>
    <col min="13830" max="13830" width="23.140625" style="182" bestFit="1" customWidth="1"/>
    <col min="13831" max="13831" width="20.85546875" style="182" bestFit="1" customWidth="1"/>
    <col min="13832" max="13833" width="16" style="182" customWidth="1"/>
    <col min="13834" max="13834" width="12.7109375" style="182" bestFit="1" customWidth="1"/>
    <col min="13835" max="13835" width="17.28515625" style="182" customWidth="1"/>
    <col min="13836" max="13837" width="18.5703125" style="182" customWidth="1"/>
    <col min="13838" max="13838" width="11.42578125" style="182" customWidth="1"/>
    <col min="13839" max="13839" width="23.140625" style="182" bestFit="1" customWidth="1"/>
    <col min="13840" max="13840" width="26.42578125" style="182" bestFit="1" customWidth="1"/>
    <col min="13841" max="13841" width="9.140625" style="182" customWidth="1"/>
    <col min="13842" max="13842" width="13.5703125" style="182" bestFit="1" customWidth="1"/>
    <col min="13843" max="13843" width="8.7109375" style="182" bestFit="1" customWidth="1"/>
    <col min="13844" max="14080" width="8.42578125" style="182"/>
    <col min="14081" max="14081" width="0" style="182" hidden="1" customWidth="1"/>
    <col min="14082" max="14082" width="29.5703125" style="182" bestFit="1" customWidth="1"/>
    <col min="14083" max="14083" width="31.140625" style="182" customWidth="1"/>
    <col min="14084" max="14084" width="0" style="182" hidden="1" customWidth="1"/>
    <col min="14085" max="14085" width="15.140625" style="182" customWidth="1"/>
    <col min="14086" max="14086" width="23.140625" style="182" bestFit="1" customWidth="1"/>
    <col min="14087" max="14087" width="20.85546875" style="182" bestFit="1" customWidth="1"/>
    <col min="14088" max="14089" width="16" style="182" customWidth="1"/>
    <col min="14090" max="14090" width="12.7109375" style="182" bestFit="1" customWidth="1"/>
    <col min="14091" max="14091" width="17.28515625" style="182" customWidth="1"/>
    <col min="14092" max="14093" width="18.5703125" style="182" customWidth="1"/>
    <col min="14094" max="14094" width="11.42578125" style="182" customWidth="1"/>
    <col min="14095" max="14095" width="23.140625" style="182" bestFit="1" customWidth="1"/>
    <col min="14096" max="14096" width="26.42578125" style="182" bestFit="1" customWidth="1"/>
    <col min="14097" max="14097" width="9.140625" style="182" customWidth="1"/>
    <col min="14098" max="14098" width="13.5703125" style="182" bestFit="1" customWidth="1"/>
    <col min="14099" max="14099" width="8.7109375" style="182" bestFit="1" customWidth="1"/>
    <col min="14100" max="14336" width="8.42578125" style="182"/>
    <col min="14337" max="14337" width="0" style="182" hidden="1" customWidth="1"/>
    <col min="14338" max="14338" width="29.5703125" style="182" bestFit="1" customWidth="1"/>
    <col min="14339" max="14339" width="31.140625" style="182" customWidth="1"/>
    <col min="14340" max="14340" width="0" style="182" hidden="1" customWidth="1"/>
    <col min="14341" max="14341" width="15.140625" style="182" customWidth="1"/>
    <col min="14342" max="14342" width="23.140625" style="182" bestFit="1" customWidth="1"/>
    <col min="14343" max="14343" width="20.85546875" style="182" bestFit="1" customWidth="1"/>
    <col min="14344" max="14345" width="16" style="182" customWidth="1"/>
    <col min="14346" max="14346" width="12.7109375" style="182" bestFit="1" customWidth="1"/>
    <col min="14347" max="14347" width="17.28515625" style="182" customWidth="1"/>
    <col min="14348" max="14349" width="18.5703125" style="182" customWidth="1"/>
    <col min="14350" max="14350" width="11.42578125" style="182" customWidth="1"/>
    <col min="14351" max="14351" width="23.140625" style="182" bestFit="1" customWidth="1"/>
    <col min="14352" max="14352" width="26.42578125" style="182" bestFit="1" customWidth="1"/>
    <col min="14353" max="14353" width="9.140625" style="182" customWidth="1"/>
    <col min="14354" max="14354" width="13.5703125" style="182" bestFit="1" customWidth="1"/>
    <col min="14355" max="14355" width="8.7109375" style="182" bestFit="1" customWidth="1"/>
    <col min="14356" max="14592" width="8.42578125" style="182"/>
    <col min="14593" max="14593" width="0" style="182" hidden="1" customWidth="1"/>
    <col min="14594" max="14594" width="29.5703125" style="182" bestFit="1" customWidth="1"/>
    <col min="14595" max="14595" width="31.140625" style="182" customWidth="1"/>
    <col min="14596" max="14596" width="0" style="182" hidden="1" customWidth="1"/>
    <col min="14597" max="14597" width="15.140625" style="182" customWidth="1"/>
    <col min="14598" max="14598" width="23.140625" style="182" bestFit="1" customWidth="1"/>
    <col min="14599" max="14599" width="20.85546875" style="182" bestFit="1" customWidth="1"/>
    <col min="14600" max="14601" width="16" style="182" customWidth="1"/>
    <col min="14602" max="14602" width="12.7109375" style="182" bestFit="1" customWidth="1"/>
    <col min="14603" max="14603" width="17.28515625" style="182" customWidth="1"/>
    <col min="14604" max="14605" width="18.5703125" style="182" customWidth="1"/>
    <col min="14606" max="14606" width="11.42578125" style="182" customWidth="1"/>
    <col min="14607" max="14607" width="23.140625" style="182" bestFit="1" customWidth="1"/>
    <col min="14608" max="14608" width="26.42578125" style="182" bestFit="1" customWidth="1"/>
    <col min="14609" max="14609" width="9.140625" style="182" customWidth="1"/>
    <col min="14610" max="14610" width="13.5703125" style="182" bestFit="1" customWidth="1"/>
    <col min="14611" max="14611" width="8.7109375" style="182" bestFit="1" customWidth="1"/>
    <col min="14612" max="14848" width="8.42578125" style="182"/>
    <col min="14849" max="14849" width="0" style="182" hidden="1" customWidth="1"/>
    <col min="14850" max="14850" width="29.5703125" style="182" bestFit="1" customWidth="1"/>
    <col min="14851" max="14851" width="31.140625" style="182" customWidth="1"/>
    <col min="14852" max="14852" width="0" style="182" hidden="1" customWidth="1"/>
    <col min="14853" max="14853" width="15.140625" style="182" customWidth="1"/>
    <col min="14854" max="14854" width="23.140625" style="182" bestFit="1" customWidth="1"/>
    <col min="14855" max="14855" width="20.85546875" style="182" bestFit="1" customWidth="1"/>
    <col min="14856" max="14857" width="16" style="182" customWidth="1"/>
    <col min="14858" max="14858" width="12.7109375" style="182" bestFit="1" customWidth="1"/>
    <col min="14859" max="14859" width="17.28515625" style="182" customWidth="1"/>
    <col min="14860" max="14861" width="18.5703125" style="182" customWidth="1"/>
    <col min="14862" max="14862" width="11.42578125" style="182" customWidth="1"/>
    <col min="14863" max="14863" width="23.140625" style="182" bestFit="1" customWidth="1"/>
    <col min="14864" max="14864" width="26.42578125" style="182" bestFit="1" customWidth="1"/>
    <col min="14865" max="14865" width="9.140625" style="182" customWidth="1"/>
    <col min="14866" max="14866" width="13.5703125" style="182" bestFit="1" customWidth="1"/>
    <col min="14867" max="14867" width="8.7109375" style="182" bestFit="1" customWidth="1"/>
    <col min="14868" max="15104" width="8.42578125" style="182"/>
    <col min="15105" max="15105" width="0" style="182" hidden="1" customWidth="1"/>
    <col min="15106" max="15106" width="29.5703125" style="182" bestFit="1" customWidth="1"/>
    <col min="15107" max="15107" width="31.140625" style="182" customWidth="1"/>
    <col min="15108" max="15108" width="0" style="182" hidden="1" customWidth="1"/>
    <col min="15109" max="15109" width="15.140625" style="182" customWidth="1"/>
    <col min="15110" max="15110" width="23.140625" style="182" bestFit="1" customWidth="1"/>
    <col min="15111" max="15111" width="20.85546875" style="182" bestFit="1" customWidth="1"/>
    <col min="15112" max="15113" width="16" style="182" customWidth="1"/>
    <col min="15114" max="15114" width="12.7109375" style="182" bestFit="1" customWidth="1"/>
    <col min="15115" max="15115" width="17.28515625" style="182" customWidth="1"/>
    <col min="15116" max="15117" width="18.5703125" style="182" customWidth="1"/>
    <col min="15118" max="15118" width="11.42578125" style="182" customWidth="1"/>
    <col min="15119" max="15119" width="23.140625" style="182" bestFit="1" customWidth="1"/>
    <col min="15120" max="15120" width="26.42578125" style="182" bestFit="1" customWidth="1"/>
    <col min="15121" max="15121" width="9.140625" style="182" customWidth="1"/>
    <col min="15122" max="15122" width="13.5703125" style="182" bestFit="1" customWidth="1"/>
    <col min="15123" max="15123" width="8.7109375" style="182" bestFit="1" customWidth="1"/>
    <col min="15124" max="15360" width="8.42578125" style="182"/>
    <col min="15361" max="15361" width="0" style="182" hidden="1" customWidth="1"/>
    <col min="15362" max="15362" width="29.5703125" style="182" bestFit="1" customWidth="1"/>
    <col min="15363" max="15363" width="31.140625" style="182" customWidth="1"/>
    <col min="15364" max="15364" width="0" style="182" hidden="1" customWidth="1"/>
    <col min="15365" max="15365" width="15.140625" style="182" customWidth="1"/>
    <col min="15366" max="15366" width="23.140625" style="182" bestFit="1" customWidth="1"/>
    <col min="15367" max="15367" width="20.85546875" style="182" bestFit="1" customWidth="1"/>
    <col min="15368" max="15369" width="16" style="182" customWidth="1"/>
    <col min="15370" max="15370" width="12.7109375" style="182" bestFit="1" customWidth="1"/>
    <col min="15371" max="15371" width="17.28515625" style="182" customWidth="1"/>
    <col min="15372" max="15373" width="18.5703125" style="182" customWidth="1"/>
    <col min="15374" max="15374" width="11.42578125" style="182" customWidth="1"/>
    <col min="15375" max="15375" width="23.140625" style="182" bestFit="1" customWidth="1"/>
    <col min="15376" max="15376" width="26.42578125" style="182" bestFit="1" customWidth="1"/>
    <col min="15377" max="15377" width="9.140625" style="182" customWidth="1"/>
    <col min="15378" max="15378" width="13.5703125" style="182" bestFit="1" customWidth="1"/>
    <col min="15379" max="15379" width="8.7109375" style="182" bestFit="1" customWidth="1"/>
    <col min="15380" max="15616" width="8.42578125" style="182"/>
    <col min="15617" max="15617" width="0" style="182" hidden="1" customWidth="1"/>
    <col min="15618" max="15618" width="29.5703125" style="182" bestFit="1" customWidth="1"/>
    <col min="15619" max="15619" width="31.140625" style="182" customWidth="1"/>
    <col min="15620" max="15620" width="0" style="182" hidden="1" customWidth="1"/>
    <col min="15621" max="15621" width="15.140625" style="182" customWidth="1"/>
    <col min="15622" max="15622" width="23.140625" style="182" bestFit="1" customWidth="1"/>
    <col min="15623" max="15623" width="20.85546875" style="182" bestFit="1" customWidth="1"/>
    <col min="15624" max="15625" width="16" style="182" customWidth="1"/>
    <col min="15626" max="15626" width="12.7109375" style="182" bestFit="1" customWidth="1"/>
    <col min="15627" max="15627" width="17.28515625" style="182" customWidth="1"/>
    <col min="15628" max="15629" width="18.5703125" style="182" customWidth="1"/>
    <col min="15630" max="15630" width="11.42578125" style="182" customWidth="1"/>
    <col min="15631" max="15631" width="23.140625" style="182" bestFit="1" customWidth="1"/>
    <col min="15632" max="15632" width="26.42578125" style="182" bestFit="1" customWidth="1"/>
    <col min="15633" max="15633" width="9.140625" style="182" customWidth="1"/>
    <col min="15634" max="15634" width="13.5703125" style="182" bestFit="1" customWidth="1"/>
    <col min="15635" max="15635" width="8.7109375" style="182" bestFit="1" customWidth="1"/>
    <col min="15636" max="15872" width="8.42578125" style="182"/>
    <col min="15873" max="15873" width="0" style="182" hidden="1" customWidth="1"/>
    <col min="15874" max="15874" width="29.5703125" style="182" bestFit="1" customWidth="1"/>
    <col min="15875" max="15875" width="31.140625" style="182" customWidth="1"/>
    <col min="15876" max="15876" width="0" style="182" hidden="1" customWidth="1"/>
    <col min="15877" max="15877" width="15.140625" style="182" customWidth="1"/>
    <col min="15878" max="15878" width="23.140625" style="182" bestFit="1" customWidth="1"/>
    <col min="15879" max="15879" width="20.85546875" style="182" bestFit="1" customWidth="1"/>
    <col min="15880" max="15881" width="16" style="182" customWidth="1"/>
    <col min="15882" max="15882" width="12.7109375" style="182" bestFit="1" customWidth="1"/>
    <col min="15883" max="15883" width="17.28515625" style="182" customWidth="1"/>
    <col min="15884" max="15885" width="18.5703125" style="182" customWidth="1"/>
    <col min="15886" max="15886" width="11.42578125" style="182" customWidth="1"/>
    <col min="15887" max="15887" width="23.140625" style="182" bestFit="1" customWidth="1"/>
    <col min="15888" max="15888" width="26.42578125" style="182" bestFit="1" customWidth="1"/>
    <col min="15889" max="15889" width="9.140625" style="182" customWidth="1"/>
    <col min="15890" max="15890" width="13.5703125" style="182" bestFit="1" customWidth="1"/>
    <col min="15891" max="15891" width="8.7109375" style="182" bestFit="1" customWidth="1"/>
    <col min="15892" max="16128" width="8.42578125" style="182"/>
    <col min="16129" max="16129" width="0" style="182" hidden="1" customWidth="1"/>
    <col min="16130" max="16130" width="29.5703125" style="182" bestFit="1" customWidth="1"/>
    <col min="16131" max="16131" width="31.140625" style="182" customWidth="1"/>
    <col min="16132" max="16132" width="0" style="182" hidden="1" customWidth="1"/>
    <col min="16133" max="16133" width="15.140625" style="182" customWidth="1"/>
    <col min="16134" max="16134" width="23.140625" style="182" bestFit="1" customWidth="1"/>
    <col min="16135" max="16135" width="20.85546875" style="182" bestFit="1" customWidth="1"/>
    <col min="16136" max="16137" width="16" style="182" customWidth="1"/>
    <col min="16138" max="16138" width="12.7109375" style="182" bestFit="1" customWidth="1"/>
    <col min="16139" max="16139" width="17.28515625" style="182" customWidth="1"/>
    <col min="16140" max="16141" width="18.5703125" style="182" customWidth="1"/>
    <col min="16142" max="16142" width="11.42578125" style="182" customWidth="1"/>
    <col min="16143" max="16143" width="23.140625" style="182" bestFit="1" customWidth="1"/>
    <col min="16144" max="16144" width="26.42578125" style="182" bestFit="1" customWidth="1"/>
    <col min="16145" max="16145" width="9.140625" style="182" customWidth="1"/>
    <col min="16146" max="16146" width="13.5703125" style="182" bestFit="1" customWidth="1"/>
    <col min="16147" max="16147" width="8.7109375" style="182" bestFit="1" customWidth="1"/>
    <col min="16148" max="16384" width="8.42578125" style="182"/>
  </cols>
  <sheetData>
    <row r="1" spans="1:14" s="179" customFormat="1" ht="25.5" x14ac:dyDescent="0.25">
      <c r="A1" s="178" t="s">
        <v>1843</v>
      </c>
      <c r="B1" s="131" t="s">
        <v>1438</v>
      </c>
      <c r="C1" s="597" t="s">
        <v>1439</v>
      </c>
      <c r="D1" s="131" t="s">
        <v>1644</v>
      </c>
      <c r="E1" s="131" t="s">
        <v>1445</v>
      </c>
      <c r="F1" s="131" t="s">
        <v>1844</v>
      </c>
      <c r="G1" s="131" t="s">
        <v>1446</v>
      </c>
      <c r="H1" s="133" t="s">
        <v>1447</v>
      </c>
      <c r="I1" s="133" t="s">
        <v>1469</v>
      </c>
      <c r="J1" s="132" t="s">
        <v>1645</v>
      </c>
      <c r="K1" s="131" t="s">
        <v>1646</v>
      </c>
      <c r="L1" s="131" t="s">
        <v>1845</v>
      </c>
      <c r="M1" s="131" t="s">
        <v>1846</v>
      </c>
      <c r="N1" s="108" t="s">
        <v>1449</v>
      </c>
    </row>
    <row r="2" spans="1:14" x14ac:dyDescent="0.25">
      <c r="A2" s="180">
        <v>40</v>
      </c>
      <c r="B2" s="781" t="s">
        <v>1847</v>
      </c>
      <c r="C2" s="481" t="s">
        <v>1848</v>
      </c>
      <c r="D2" s="154"/>
      <c r="E2" s="154"/>
      <c r="F2" s="154" t="s">
        <v>1849</v>
      </c>
      <c r="G2" s="154" t="s">
        <v>1707</v>
      </c>
      <c r="H2" s="154"/>
      <c r="I2" s="154" t="s">
        <v>1850</v>
      </c>
      <c r="J2" s="154"/>
      <c r="K2" s="154" t="s">
        <v>1455</v>
      </c>
      <c r="L2" s="181" t="s">
        <v>788</v>
      </c>
      <c r="M2" s="181"/>
      <c r="N2" s="154"/>
    </row>
    <row r="3" spans="1:14" x14ac:dyDescent="0.25">
      <c r="A3" s="180">
        <v>41</v>
      </c>
      <c r="B3" s="782"/>
      <c r="C3" s="481" t="s">
        <v>1851</v>
      </c>
      <c r="D3" s="154"/>
      <c r="E3" s="154"/>
      <c r="F3" s="154" t="s">
        <v>1852</v>
      </c>
      <c r="G3" s="154" t="s">
        <v>1463</v>
      </c>
      <c r="H3" s="154"/>
      <c r="I3" s="154" t="s">
        <v>1853</v>
      </c>
      <c r="J3" s="154"/>
      <c r="K3" s="154" t="s">
        <v>1455</v>
      </c>
      <c r="L3" s="181" t="s">
        <v>788</v>
      </c>
      <c r="M3" s="181"/>
      <c r="N3" s="154"/>
    </row>
    <row r="4" spans="1:14" x14ac:dyDescent="0.25">
      <c r="A4" s="180">
        <v>42</v>
      </c>
      <c r="B4" s="782"/>
      <c r="C4" s="513" t="s">
        <v>1854</v>
      </c>
      <c r="D4" s="154"/>
      <c r="E4" s="154"/>
      <c r="F4" s="154" t="s">
        <v>9293</v>
      </c>
      <c r="G4" s="154"/>
      <c r="H4" s="154"/>
      <c r="I4" s="154"/>
      <c r="J4" s="154"/>
      <c r="K4" s="154" t="s">
        <v>1455</v>
      </c>
      <c r="L4" s="181" t="s">
        <v>788</v>
      </c>
      <c r="M4" s="181"/>
      <c r="N4" s="154"/>
    </row>
    <row r="5" spans="1:14" ht="63.75" x14ac:dyDescent="0.2">
      <c r="B5" s="782"/>
      <c r="C5" s="598" t="s">
        <v>1669</v>
      </c>
      <c r="D5" s="154"/>
      <c r="E5" s="154"/>
      <c r="F5" s="184" t="s">
        <v>1855</v>
      </c>
      <c r="G5" s="154" t="s">
        <v>1856</v>
      </c>
      <c r="H5" s="154"/>
      <c r="I5" s="154"/>
      <c r="J5" s="154"/>
      <c r="K5" s="154" t="s">
        <v>1455</v>
      </c>
      <c r="L5" s="181" t="s">
        <v>788</v>
      </c>
      <c r="M5" s="181" t="s">
        <v>1857</v>
      </c>
      <c r="N5" s="154"/>
    </row>
    <row r="6" spans="1:14" x14ac:dyDescent="0.2">
      <c r="B6" s="782"/>
      <c r="C6" s="598" t="s">
        <v>1858</v>
      </c>
      <c r="D6" s="154"/>
      <c r="E6" s="154"/>
      <c r="F6" s="184" t="s">
        <v>1859</v>
      </c>
      <c r="G6" s="154" t="s">
        <v>1856</v>
      </c>
      <c r="H6" s="154"/>
      <c r="I6" s="154"/>
      <c r="J6" s="154"/>
      <c r="K6" s="154" t="s">
        <v>1455</v>
      </c>
      <c r="L6" s="181"/>
      <c r="M6" s="181"/>
      <c r="N6" s="154"/>
    </row>
    <row r="7" spans="1:14" x14ac:dyDescent="0.2">
      <c r="B7" s="782"/>
      <c r="C7" s="599" t="s">
        <v>1860</v>
      </c>
      <c r="D7" s="185"/>
      <c r="E7" s="185"/>
      <c r="F7" s="186" t="s">
        <v>1861</v>
      </c>
      <c r="G7" s="186" t="s">
        <v>1477</v>
      </c>
      <c r="H7" s="185"/>
      <c r="I7" s="186" t="s">
        <v>1862</v>
      </c>
      <c r="J7" s="112"/>
      <c r="K7" s="154" t="s">
        <v>1455</v>
      </c>
      <c r="L7" s="181" t="s">
        <v>788</v>
      </c>
      <c r="M7" s="181"/>
      <c r="N7" s="154"/>
    </row>
    <row r="8" spans="1:14" x14ac:dyDescent="0.2">
      <c r="B8" s="782"/>
      <c r="C8" s="599" t="s">
        <v>1863</v>
      </c>
      <c r="D8" s="185"/>
      <c r="E8" s="185"/>
      <c r="F8" s="186" t="s">
        <v>1864</v>
      </c>
      <c r="G8" s="186" t="s">
        <v>1506</v>
      </c>
      <c r="H8" s="185"/>
      <c r="I8" s="186"/>
      <c r="J8" s="112"/>
      <c r="K8" s="154" t="s">
        <v>1455</v>
      </c>
      <c r="L8" s="181" t="s">
        <v>788</v>
      </c>
      <c r="M8" s="181"/>
      <c r="N8" s="154"/>
    </row>
    <row r="9" spans="1:14" x14ac:dyDescent="0.2">
      <c r="B9" s="782"/>
      <c r="C9" s="599" t="s">
        <v>1865</v>
      </c>
      <c r="D9" s="185"/>
      <c r="E9" s="185"/>
      <c r="F9" s="186" t="s">
        <v>1866</v>
      </c>
      <c r="G9" s="186" t="s">
        <v>1456</v>
      </c>
      <c r="H9" s="185"/>
      <c r="I9" s="186"/>
      <c r="J9" s="112"/>
      <c r="K9" s="154" t="s">
        <v>1455</v>
      </c>
      <c r="L9" s="181" t="s">
        <v>788</v>
      </c>
      <c r="M9" s="181"/>
      <c r="N9" s="154"/>
    </row>
    <row r="10" spans="1:14" x14ac:dyDescent="0.2">
      <c r="B10" s="782"/>
      <c r="C10" s="599" t="s">
        <v>1867</v>
      </c>
      <c r="D10" s="185"/>
      <c r="E10" s="185"/>
      <c r="F10" s="186" t="s">
        <v>1868</v>
      </c>
      <c r="G10" s="186" t="s">
        <v>1509</v>
      </c>
      <c r="H10" s="185"/>
      <c r="I10" s="186"/>
      <c r="J10" s="112"/>
      <c r="K10" s="154" t="s">
        <v>1455</v>
      </c>
      <c r="L10" s="181" t="s">
        <v>788</v>
      </c>
      <c r="M10" s="181"/>
      <c r="N10" s="154"/>
    </row>
    <row r="11" spans="1:14" x14ac:dyDescent="0.2">
      <c r="B11" s="782"/>
      <c r="C11" s="599" t="s">
        <v>1869</v>
      </c>
      <c r="D11" s="185"/>
      <c r="E11" s="185"/>
      <c r="F11" s="186" t="s">
        <v>1870</v>
      </c>
      <c r="G11" s="186" t="s">
        <v>1707</v>
      </c>
      <c r="H11" s="185"/>
      <c r="I11" s="186" t="s">
        <v>1871</v>
      </c>
      <c r="J11" s="112"/>
      <c r="K11" s="154" t="s">
        <v>1455</v>
      </c>
      <c r="L11" s="181" t="s">
        <v>788</v>
      </c>
      <c r="M11" s="181"/>
      <c r="N11" s="154"/>
    </row>
    <row r="12" spans="1:14" x14ac:dyDescent="0.2">
      <c r="B12" s="782"/>
      <c r="C12" s="599" t="s">
        <v>1872</v>
      </c>
      <c r="D12" s="185"/>
      <c r="E12" s="185"/>
      <c r="F12" s="186" t="s">
        <v>1873</v>
      </c>
      <c r="G12" s="186" t="s">
        <v>1509</v>
      </c>
      <c r="H12" s="185"/>
      <c r="I12" s="186"/>
      <c r="J12" s="112"/>
      <c r="K12" s="154" t="s">
        <v>1455</v>
      </c>
      <c r="L12" s="181" t="s">
        <v>788</v>
      </c>
      <c r="M12" s="181"/>
      <c r="N12" s="154"/>
    </row>
    <row r="13" spans="1:14" x14ac:dyDescent="0.2">
      <c r="B13" s="782"/>
      <c r="C13" s="599" t="s">
        <v>1875</v>
      </c>
      <c r="D13" s="185"/>
      <c r="E13" s="186"/>
      <c r="F13" s="187" t="s">
        <v>1876</v>
      </c>
      <c r="G13" s="186" t="s">
        <v>1856</v>
      </c>
      <c r="H13" s="185"/>
      <c r="I13" s="186"/>
      <c r="J13" s="112"/>
      <c r="K13" s="154" t="s">
        <v>1455</v>
      </c>
      <c r="L13" s="181" t="s">
        <v>788</v>
      </c>
      <c r="M13" s="181"/>
      <c r="N13" s="154"/>
    </row>
    <row r="14" spans="1:14" x14ac:dyDescent="0.2">
      <c r="B14" s="782"/>
      <c r="C14" s="599" t="s">
        <v>1877</v>
      </c>
      <c r="D14" s="185"/>
      <c r="E14" s="186"/>
      <c r="F14" s="187" t="s">
        <v>1878</v>
      </c>
      <c r="G14" s="186" t="s">
        <v>1556</v>
      </c>
      <c r="H14" s="185"/>
      <c r="I14" s="186" t="s">
        <v>1469</v>
      </c>
      <c r="J14" s="112"/>
      <c r="K14" s="154" t="s">
        <v>1455</v>
      </c>
      <c r="L14" s="181" t="s">
        <v>788</v>
      </c>
      <c r="M14" s="181"/>
      <c r="N14" s="154"/>
    </row>
    <row r="15" spans="1:14" x14ac:dyDescent="0.2">
      <c r="B15" s="782"/>
      <c r="C15" s="599" t="s">
        <v>1879</v>
      </c>
      <c r="D15" s="185"/>
      <c r="E15" s="186"/>
      <c r="F15" s="187" t="s">
        <v>1880</v>
      </c>
      <c r="G15" s="186" t="s">
        <v>1463</v>
      </c>
      <c r="H15" s="185"/>
      <c r="I15" s="186" t="s">
        <v>1469</v>
      </c>
      <c r="J15" s="112"/>
      <c r="K15" s="154" t="s">
        <v>1455</v>
      </c>
      <c r="L15" s="181" t="s">
        <v>788</v>
      </c>
      <c r="M15" s="181"/>
      <c r="N15" s="154"/>
    </row>
    <row r="16" spans="1:14" x14ac:dyDescent="0.2">
      <c r="B16" s="782"/>
      <c r="C16" s="599" t="s">
        <v>1881</v>
      </c>
      <c r="D16" s="185"/>
      <c r="E16" s="186"/>
      <c r="F16" s="187" t="s">
        <v>1882</v>
      </c>
      <c r="G16" s="186" t="s">
        <v>1556</v>
      </c>
      <c r="H16" s="185"/>
      <c r="I16" s="186"/>
      <c r="J16" s="112"/>
      <c r="K16" s="154" t="s">
        <v>1455</v>
      </c>
      <c r="L16" s="181" t="s">
        <v>788</v>
      </c>
      <c r="M16" s="181"/>
      <c r="N16" s="154"/>
    </row>
    <row r="17" spans="2:14" x14ac:dyDescent="0.2">
      <c r="B17" s="782"/>
      <c r="C17" s="599" t="s">
        <v>1883</v>
      </c>
      <c r="D17" s="185"/>
      <c r="E17" s="186"/>
      <c r="F17" s="187" t="s">
        <v>1884</v>
      </c>
      <c r="G17" s="186">
        <v>0</v>
      </c>
      <c r="H17" s="185"/>
      <c r="I17" s="186" t="s">
        <v>1885</v>
      </c>
      <c r="J17" s="112"/>
      <c r="K17" s="154" t="s">
        <v>1455</v>
      </c>
      <c r="L17" s="181" t="s">
        <v>788</v>
      </c>
      <c r="M17" s="181"/>
      <c r="N17" s="154"/>
    </row>
    <row r="18" spans="2:14" x14ac:dyDescent="0.2">
      <c r="B18" s="782"/>
      <c r="C18" s="600" t="s">
        <v>1886</v>
      </c>
      <c r="D18" s="185"/>
      <c r="E18" s="186"/>
      <c r="F18" s="187" t="s">
        <v>1887</v>
      </c>
      <c r="G18" s="186" t="s">
        <v>1856</v>
      </c>
      <c r="H18" s="185"/>
      <c r="I18" s="186"/>
      <c r="J18" s="112"/>
      <c r="K18" s="154" t="s">
        <v>1455</v>
      </c>
      <c r="L18" s="181" t="s">
        <v>788</v>
      </c>
      <c r="M18" s="181"/>
      <c r="N18" s="154"/>
    </row>
    <row r="19" spans="2:14" x14ac:dyDescent="0.2">
      <c r="B19" s="782"/>
      <c r="C19" s="600" t="s">
        <v>1888</v>
      </c>
      <c r="D19" s="185"/>
      <c r="E19" s="186"/>
      <c r="F19" s="187" t="s">
        <v>1889</v>
      </c>
      <c r="G19" s="186" t="s">
        <v>1856</v>
      </c>
      <c r="H19" s="185"/>
      <c r="I19" s="186"/>
      <c r="J19" s="112"/>
      <c r="K19" s="154" t="s">
        <v>1455</v>
      </c>
      <c r="L19" s="181" t="s">
        <v>788</v>
      </c>
      <c r="M19" s="181"/>
      <c r="N19" s="154"/>
    </row>
    <row r="20" spans="2:14" x14ac:dyDescent="0.2">
      <c r="B20" s="782"/>
      <c r="C20" s="600" t="s">
        <v>1890</v>
      </c>
      <c r="D20" s="185"/>
      <c r="E20" s="186"/>
      <c r="F20" s="187" t="s">
        <v>1891</v>
      </c>
      <c r="G20" s="186" t="s">
        <v>1556</v>
      </c>
      <c r="H20" s="185"/>
      <c r="I20" s="186"/>
      <c r="J20" s="112"/>
      <c r="K20" s="154" t="s">
        <v>1455</v>
      </c>
      <c r="L20" s="181" t="s">
        <v>788</v>
      </c>
      <c r="M20" s="181"/>
      <c r="N20" s="154"/>
    </row>
    <row r="21" spans="2:14" x14ac:dyDescent="0.2">
      <c r="B21" s="782"/>
      <c r="C21" s="600" t="s">
        <v>1892</v>
      </c>
      <c r="D21" s="185"/>
      <c r="E21" s="186"/>
      <c r="F21" s="187" t="s">
        <v>1893</v>
      </c>
      <c r="G21" s="186" t="s">
        <v>1815</v>
      </c>
      <c r="H21" s="185"/>
      <c r="I21" s="186"/>
      <c r="J21" s="112"/>
      <c r="K21" s="154" t="s">
        <v>1455</v>
      </c>
      <c r="L21" s="181" t="s">
        <v>788</v>
      </c>
      <c r="M21" s="181"/>
      <c r="N21" s="154"/>
    </row>
    <row r="22" spans="2:14" x14ac:dyDescent="0.2">
      <c r="B22" s="782"/>
      <c r="C22" s="600" t="s">
        <v>1894</v>
      </c>
      <c r="D22" s="185"/>
      <c r="E22" s="186"/>
      <c r="F22" s="187" t="s">
        <v>1895</v>
      </c>
      <c r="G22" s="186" t="s">
        <v>1815</v>
      </c>
      <c r="H22" s="185"/>
      <c r="I22" s="186"/>
      <c r="J22" s="112"/>
      <c r="K22" s="154" t="s">
        <v>1455</v>
      </c>
      <c r="L22" s="181" t="s">
        <v>788</v>
      </c>
      <c r="M22" s="181"/>
      <c r="N22" s="154"/>
    </row>
    <row r="23" spans="2:14" x14ac:dyDescent="0.2">
      <c r="B23" s="782"/>
      <c r="C23" s="600" t="s">
        <v>1896</v>
      </c>
      <c r="D23" s="185"/>
      <c r="E23" s="186"/>
      <c r="F23" s="187" t="s">
        <v>1897</v>
      </c>
      <c r="G23" s="186" t="s">
        <v>1509</v>
      </c>
      <c r="H23" s="185"/>
      <c r="I23" s="186"/>
      <c r="J23" s="112"/>
      <c r="K23" s="154" t="s">
        <v>1455</v>
      </c>
      <c r="L23" s="181" t="s">
        <v>788</v>
      </c>
      <c r="M23" s="181"/>
      <c r="N23" s="154"/>
    </row>
    <row r="24" spans="2:14" x14ac:dyDescent="0.2">
      <c r="B24" s="782"/>
      <c r="C24" s="600" t="s">
        <v>1898</v>
      </c>
      <c r="D24" s="185"/>
      <c r="E24" s="186"/>
      <c r="F24" s="187" t="s">
        <v>1899</v>
      </c>
      <c r="G24" s="186" t="s">
        <v>1463</v>
      </c>
      <c r="H24" s="185"/>
      <c r="I24" s="186"/>
      <c r="J24" s="112"/>
      <c r="K24" s="154" t="s">
        <v>1455</v>
      </c>
      <c r="L24" s="181" t="s">
        <v>788</v>
      </c>
      <c r="M24" s="181"/>
      <c r="N24" s="154"/>
    </row>
    <row r="25" spans="2:14" x14ac:dyDescent="0.2">
      <c r="B25" s="782"/>
      <c r="C25" s="599" t="s">
        <v>1124</v>
      </c>
      <c r="D25" s="185"/>
      <c r="E25" s="186"/>
      <c r="F25" s="186" t="s">
        <v>1874</v>
      </c>
      <c r="G25" s="186" t="s">
        <v>1459</v>
      </c>
      <c r="H25" s="185"/>
      <c r="I25" s="186"/>
      <c r="J25" s="112"/>
      <c r="K25" s="154" t="s">
        <v>1455</v>
      </c>
      <c r="L25" s="181" t="s">
        <v>788</v>
      </c>
      <c r="M25" s="181"/>
      <c r="N25" s="154"/>
    </row>
    <row r="26" spans="2:14" x14ac:dyDescent="0.2">
      <c r="B26" s="783"/>
      <c r="C26" s="514" t="s">
        <v>1900</v>
      </c>
      <c r="D26" s="186"/>
      <c r="E26" s="186"/>
      <c r="F26" s="186" t="s">
        <v>1901</v>
      </c>
      <c r="G26" s="186" t="s">
        <v>1902</v>
      </c>
      <c r="H26" s="185"/>
      <c r="I26" s="186"/>
      <c r="J26" s="112"/>
      <c r="K26" s="154" t="s">
        <v>1455</v>
      </c>
      <c r="L26" s="181" t="s">
        <v>788</v>
      </c>
      <c r="M26" s="181"/>
      <c r="N26" s="154"/>
    </row>
    <row r="27" spans="2:14" x14ac:dyDescent="0.25">
      <c r="B27" s="784" t="s">
        <v>1903</v>
      </c>
      <c r="C27" s="598" t="s">
        <v>1898</v>
      </c>
      <c r="D27" s="154"/>
      <c r="E27" s="154"/>
      <c r="F27" s="154"/>
      <c r="G27" s="154"/>
      <c r="H27" s="154"/>
      <c r="I27" s="154"/>
      <c r="J27" s="154"/>
      <c r="K27" s="154" t="s">
        <v>1904</v>
      </c>
      <c r="L27" s="181" t="s">
        <v>788</v>
      </c>
      <c r="M27" s="181"/>
      <c r="N27" s="154"/>
    </row>
    <row r="28" spans="2:14" x14ac:dyDescent="0.25">
      <c r="B28" s="784"/>
      <c r="C28" s="513" t="s">
        <v>1905</v>
      </c>
      <c r="D28" s="154"/>
      <c r="E28" s="154"/>
      <c r="F28" s="154"/>
      <c r="G28" s="154"/>
      <c r="H28" s="154"/>
      <c r="I28" s="154"/>
      <c r="J28" s="154"/>
      <c r="K28" s="154" t="s">
        <v>1904</v>
      </c>
      <c r="L28" s="181" t="s">
        <v>788</v>
      </c>
      <c r="M28" s="181"/>
      <c r="N28" s="154"/>
    </row>
    <row r="29" spans="2:14" x14ac:dyDescent="0.25">
      <c r="B29" s="784"/>
      <c r="C29" s="513" t="s">
        <v>1848</v>
      </c>
      <c r="D29" s="154"/>
      <c r="E29" s="154"/>
      <c r="F29" s="154"/>
      <c r="G29" s="154"/>
      <c r="H29" s="154"/>
      <c r="I29" s="154"/>
      <c r="J29" s="154"/>
      <c r="K29" s="154" t="s">
        <v>1904</v>
      </c>
      <c r="L29" s="181" t="s">
        <v>788</v>
      </c>
      <c r="M29" s="181"/>
      <c r="N29" s="154"/>
    </row>
    <row r="30" spans="2:14" x14ac:dyDescent="0.25">
      <c r="B30" s="784"/>
      <c r="C30" s="513" t="s">
        <v>1906</v>
      </c>
      <c r="D30" s="154"/>
      <c r="E30" s="154"/>
      <c r="F30" s="154"/>
      <c r="G30" s="154"/>
      <c r="H30" s="154"/>
      <c r="I30" s="154"/>
      <c r="J30" s="154"/>
      <c r="K30" s="154" t="s">
        <v>1904</v>
      </c>
      <c r="L30" s="181" t="s">
        <v>788</v>
      </c>
      <c r="M30" s="181"/>
      <c r="N30" s="154"/>
    </row>
    <row r="31" spans="2:14" x14ac:dyDescent="0.25">
      <c r="B31" s="784"/>
      <c r="C31" s="598" t="s">
        <v>1907</v>
      </c>
      <c r="D31" s="154"/>
      <c r="E31" s="154"/>
      <c r="F31" s="154"/>
      <c r="G31" s="154"/>
      <c r="H31" s="154"/>
      <c r="I31" s="154"/>
      <c r="J31" s="154"/>
      <c r="K31" s="154" t="s">
        <v>1904</v>
      </c>
      <c r="L31" s="181" t="s">
        <v>788</v>
      </c>
      <c r="M31" s="181"/>
      <c r="N31" s="154"/>
    </row>
    <row r="32" spans="2:14" x14ac:dyDescent="0.25">
      <c r="B32" s="784"/>
      <c r="C32" s="598" t="s">
        <v>1908</v>
      </c>
      <c r="D32" s="154"/>
      <c r="E32" s="154"/>
      <c r="F32" s="154"/>
      <c r="G32" s="154"/>
      <c r="H32" s="154"/>
      <c r="I32" s="154"/>
      <c r="J32" s="154"/>
      <c r="K32" s="154" t="s">
        <v>1904</v>
      </c>
      <c r="L32" s="181" t="s">
        <v>788</v>
      </c>
      <c r="M32" s="181"/>
      <c r="N32" s="154"/>
    </row>
    <row r="33" spans="2:14" x14ac:dyDescent="0.25">
      <c r="B33" s="784"/>
      <c r="C33" s="598" t="s">
        <v>1909</v>
      </c>
      <c r="D33" s="154"/>
      <c r="E33" s="154"/>
      <c r="F33" s="154"/>
      <c r="G33" s="154"/>
      <c r="H33" s="154"/>
      <c r="I33" s="154"/>
      <c r="J33" s="154"/>
      <c r="K33" s="154" t="s">
        <v>1904</v>
      </c>
      <c r="L33" s="181" t="s">
        <v>788</v>
      </c>
      <c r="M33" s="181"/>
      <c r="N33" s="154"/>
    </row>
    <row r="34" spans="2:14" ht="12.75" customHeight="1" x14ac:dyDescent="0.25">
      <c r="B34" s="784" t="s">
        <v>1910</v>
      </c>
      <c r="C34" s="481" t="s">
        <v>1848</v>
      </c>
      <c r="D34" s="154"/>
      <c r="E34" s="154"/>
      <c r="F34" s="154"/>
      <c r="G34" s="154"/>
      <c r="H34" s="154"/>
      <c r="I34" s="154"/>
      <c r="J34" s="154"/>
      <c r="K34" s="154" t="s">
        <v>210</v>
      </c>
      <c r="L34" s="181" t="s">
        <v>788</v>
      </c>
      <c r="M34" s="181"/>
      <c r="N34" s="154"/>
    </row>
    <row r="35" spans="2:14" x14ac:dyDescent="0.25">
      <c r="B35" s="784"/>
      <c r="C35" s="481" t="s">
        <v>1851</v>
      </c>
      <c r="D35" s="154"/>
      <c r="E35" s="154"/>
      <c r="F35" s="154"/>
      <c r="G35" s="154"/>
      <c r="H35" s="154"/>
      <c r="I35" s="154"/>
      <c r="J35" s="154"/>
      <c r="K35" s="154" t="s">
        <v>210</v>
      </c>
      <c r="L35" s="181" t="s">
        <v>788</v>
      </c>
      <c r="M35" s="181"/>
      <c r="N35" s="154"/>
    </row>
    <row r="36" spans="2:14" x14ac:dyDescent="0.25">
      <c r="B36" s="784"/>
      <c r="C36" s="481" t="s">
        <v>1854</v>
      </c>
      <c r="D36" s="154"/>
      <c r="E36" s="154"/>
      <c r="F36" s="154"/>
      <c r="G36" s="154"/>
      <c r="H36" s="154"/>
      <c r="I36" s="154"/>
      <c r="J36" s="154"/>
      <c r="K36" s="154" t="s">
        <v>210</v>
      </c>
      <c r="L36" s="181" t="s">
        <v>788</v>
      </c>
      <c r="M36" s="181"/>
      <c r="N36" s="154"/>
    </row>
    <row r="37" spans="2:14" x14ac:dyDescent="0.25">
      <c r="B37" s="784"/>
      <c r="C37" s="598" t="s">
        <v>1669</v>
      </c>
      <c r="D37" s="154"/>
      <c r="E37" s="154"/>
      <c r="F37" s="154"/>
      <c r="G37" s="154"/>
      <c r="H37" s="154"/>
      <c r="I37" s="154"/>
      <c r="J37" s="154"/>
      <c r="K37" s="154" t="s">
        <v>210</v>
      </c>
      <c r="L37" s="181" t="s">
        <v>788</v>
      </c>
      <c r="M37" s="181"/>
      <c r="N37" s="154"/>
    </row>
    <row r="38" spans="2:14" ht="12.75" customHeight="1" x14ac:dyDescent="0.25">
      <c r="B38" s="784" t="s">
        <v>1911</v>
      </c>
      <c r="C38" s="481" t="s">
        <v>1848</v>
      </c>
      <c r="D38" s="154"/>
      <c r="E38" s="154"/>
      <c r="F38" s="154"/>
      <c r="G38" s="154"/>
      <c r="H38" s="154"/>
      <c r="I38" s="154"/>
      <c r="J38" s="154"/>
      <c r="K38" s="154" t="s">
        <v>1912</v>
      </c>
      <c r="L38" s="181" t="s">
        <v>788</v>
      </c>
      <c r="M38" s="181"/>
      <c r="N38" s="154"/>
    </row>
    <row r="39" spans="2:14" x14ac:dyDescent="0.25">
      <c r="B39" s="784"/>
      <c r="C39" s="481" t="s">
        <v>1851</v>
      </c>
      <c r="D39" s="154"/>
      <c r="E39" s="154"/>
      <c r="F39" s="154"/>
      <c r="G39" s="154"/>
      <c r="H39" s="154"/>
      <c r="I39" s="154"/>
      <c r="J39" s="154"/>
      <c r="K39" s="154" t="s">
        <v>1912</v>
      </c>
      <c r="L39" s="181" t="s">
        <v>788</v>
      </c>
      <c r="M39" s="181"/>
      <c r="N39" s="154"/>
    </row>
    <row r="40" spans="2:14" x14ac:dyDescent="0.25">
      <c r="B40" s="784"/>
      <c r="C40" s="481" t="s">
        <v>1854</v>
      </c>
      <c r="D40" s="154"/>
      <c r="E40" s="154"/>
      <c r="F40" s="154"/>
      <c r="G40" s="154"/>
      <c r="H40" s="154"/>
      <c r="I40" s="154"/>
      <c r="J40" s="154"/>
      <c r="K40" s="154" t="s">
        <v>1912</v>
      </c>
      <c r="L40" s="181" t="s">
        <v>788</v>
      </c>
      <c r="M40" s="181"/>
      <c r="N40" s="154"/>
    </row>
    <row r="41" spans="2:14" x14ac:dyDescent="0.25">
      <c r="B41" s="784"/>
      <c r="C41" s="598" t="s">
        <v>1669</v>
      </c>
      <c r="D41" s="154"/>
      <c r="E41" s="154"/>
      <c r="F41" s="154"/>
      <c r="G41" s="154"/>
      <c r="H41" s="154"/>
      <c r="I41" s="154"/>
      <c r="J41" s="154"/>
      <c r="K41" s="154" t="s">
        <v>1912</v>
      </c>
      <c r="L41" s="181" t="s">
        <v>788</v>
      </c>
      <c r="M41" s="181"/>
      <c r="N41" s="154"/>
    </row>
    <row r="42" spans="2:14" x14ac:dyDescent="0.25">
      <c r="B42" s="784" t="s">
        <v>1913</v>
      </c>
      <c r="C42" s="481" t="s">
        <v>1848</v>
      </c>
      <c r="D42" s="154"/>
      <c r="E42" s="154"/>
      <c r="F42" s="154"/>
      <c r="G42" s="154"/>
      <c r="H42" s="154"/>
      <c r="I42" s="154"/>
      <c r="J42" s="154"/>
      <c r="K42" s="154" t="s">
        <v>1054</v>
      </c>
      <c r="L42" s="181" t="s">
        <v>788</v>
      </c>
      <c r="M42" s="181"/>
      <c r="N42" s="154"/>
    </row>
    <row r="43" spans="2:14" x14ac:dyDescent="0.25">
      <c r="B43" s="784"/>
      <c r="C43" s="481" t="s">
        <v>1851</v>
      </c>
      <c r="D43" s="154"/>
      <c r="E43" s="154"/>
      <c r="F43" s="154"/>
      <c r="G43" s="154"/>
      <c r="H43" s="154"/>
      <c r="I43" s="154"/>
      <c r="J43" s="154"/>
      <c r="K43" s="154" t="s">
        <v>1054</v>
      </c>
      <c r="L43" s="181" t="s">
        <v>788</v>
      </c>
      <c r="M43" s="181"/>
      <c r="N43" s="154"/>
    </row>
    <row r="44" spans="2:14" x14ac:dyDescent="0.25">
      <c r="B44" s="784"/>
      <c r="C44" s="481" t="s">
        <v>1854</v>
      </c>
      <c r="D44" s="154"/>
      <c r="E44" s="154"/>
      <c r="F44" s="154"/>
      <c r="G44" s="154"/>
      <c r="H44" s="154"/>
      <c r="I44" s="154"/>
      <c r="J44" s="154"/>
      <c r="K44" s="154" t="s">
        <v>1054</v>
      </c>
      <c r="L44" s="181" t="s">
        <v>788</v>
      </c>
      <c r="M44" s="181"/>
      <c r="N44" s="154"/>
    </row>
    <row r="45" spans="2:14" x14ac:dyDescent="0.25">
      <c r="B45" s="784"/>
      <c r="C45" s="598" t="s">
        <v>1669</v>
      </c>
      <c r="D45" s="154"/>
      <c r="E45" s="154"/>
      <c r="F45" s="154"/>
      <c r="G45" s="154"/>
      <c r="H45" s="154"/>
      <c r="I45" s="154"/>
      <c r="J45" s="154"/>
      <c r="K45" s="154" t="s">
        <v>1054</v>
      </c>
      <c r="L45" s="181" t="s">
        <v>788</v>
      </c>
      <c r="M45" s="181"/>
      <c r="N45" s="154"/>
    </row>
    <row r="46" spans="2:14" x14ac:dyDescent="0.25">
      <c r="B46" s="182"/>
      <c r="C46" s="601"/>
      <c r="D46" s="182"/>
      <c r="E46" s="182"/>
      <c r="F46" s="182"/>
      <c r="G46" s="182"/>
      <c r="H46" s="182"/>
      <c r="I46" s="182"/>
      <c r="J46" s="182"/>
      <c r="K46" s="182"/>
      <c r="L46" s="182"/>
      <c r="M46" s="182"/>
      <c r="N46" s="182"/>
    </row>
    <row r="47" spans="2:14" x14ac:dyDescent="0.25">
      <c r="B47" s="182"/>
      <c r="C47" s="601"/>
      <c r="D47" s="182"/>
      <c r="E47" s="182"/>
      <c r="F47" s="182"/>
      <c r="G47" s="182"/>
      <c r="H47" s="182"/>
      <c r="I47" s="182"/>
      <c r="J47" s="182"/>
      <c r="K47" s="182"/>
      <c r="L47" s="182"/>
      <c r="M47" s="182"/>
      <c r="N47" s="182"/>
    </row>
    <row r="48" spans="2:14" x14ac:dyDescent="0.25">
      <c r="B48" s="182"/>
      <c r="C48" s="601"/>
      <c r="D48" s="182"/>
      <c r="E48" s="182"/>
      <c r="F48" s="182"/>
      <c r="G48" s="182"/>
      <c r="H48" s="182"/>
      <c r="I48" s="182"/>
      <c r="J48" s="182"/>
      <c r="K48" s="182"/>
      <c r="L48" s="182"/>
      <c r="M48" s="182"/>
      <c r="N48" s="182"/>
    </row>
    <row r="49" spans="2:14" x14ac:dyDescent="0.25">
      <c r="B49" s="182"/>
      <c r="C49" s="601"/>
      <c r="D49" s="182"/>
      <c r="E49" s="182"/>
      <c r="F49" s="182"/>
      <c r="G49" s="182"/>
      <c r="H49" s="182"/>
      <c r="I49" s="182"/>
      <c r="J49" s="182"/>
      <c r="K49" s="182"/>
      <c r="L49" s="182"/>
      <c r="M49" s="182"/>
      <c r="N49" s="182"/>
    </row>
    <row r="50" spans="2:14" x14ac:dyDescent="0.25">
      <c r="B50" s="182"/>
      <c r="C50" s="601"/>
      <c r="D50" s="182"/>
      <c r="E50" s="182"/>
      <c r="F50" s="182"/>
      <c r="G50" s="182"/>
      <c r="H50" s="182"/>
      <c r="I50" s="182"/>
      <c r="J50" s="182"/>
      <c r="K50" s="182"/>
      <c r="L50" s="182"/>
      <c r="M50" s="182"/>
      <c r="N50" s="182"/>
    </row>
    <row r="51" spans="2:14" x14ac:dyDescent="0.25">
      <c r="B51" s="182"/>
      <c r="C51" s="601"/>
      <c r="D51" s="182"/>
      <c r="E51" s="182"/>
      <c r="F51" s="182"/>
      <c r="G51" s="182"/>
      <c r="H51" s="182"/>
      <c r="I51" s="182"/>
      <c r="J51" s="182"/>
      <c r="K51" s="182"/>
      <c r="L51" s="182"/>
      <c r="M51" s="182"/>
      <c r="N51" s="182"/>
    </row>
    <row r="52" spans="2:14" x14ac:dyDescent="0.25">
      <c r="B52" s="182"/>
      <c r="C52" s="601"/>
      <c r="D52" s="182"/>
      <c r="E52" s="182"/>
      <c r="F52" s="182"/>
      <c r="G52" s="182"/>
      <c r="H52" s="182"/>
      <c r="I52" s="182"/>
      <c r="J52" s="182"/>
      <c r="K52" s="182"/>
      <c r="L52" s="182"/>
      <c r="M52" s="182"/>
      <c r="N52" s="182"/>
    </row>
    <row r="53" spans="2:14" x14ac:dyDescent="0.25">
      <c r="B53" s="182"/>
      <c r="C53" s="601"/>
      <c r="D53" s="182"/>
      <c r="E53" s="182"/>
      <c r="F53" s="182"/>
      <c r="G53" s="182"/>
      <c r="H53" s="182"/>
      <c r="I53" s="182"/>
      <c r="J53" s="182"/>
      <c r="K53" s="182"/>
      <c r="L53" s="182"/>
      <c r="M53" s="182"/>
      <c r="N53" s="182"/>
    </row>
    <row r="54" spans="2:14" x14ac:dyDescent="0.25">
      <c r="B54" s="182"/>
      <c r="C54" s="601"/>
      <c r="D54" s="182"/>
      <c r="E54" s="182"/>
      <c r="F54" s="182"/>
      <c r="G54" s="182"/>
      <c r="H54" s="182"/>
      <c r="I54" s="182"/>
      <c r="J54" s="182"/>
      <c r="K54" s="182"/>
      <c r="L54" s="182"/>
      <c r="M54" s="182"/>
      <c r="N54" s="182"/>
    </row>
    <row r="55" spans="2:14" x14ac:dyDescent="0.25">
      <c r="B55" s="182"/>
      <c r="C55" s="601"/>
      <c r="D55" s="182"/>
      <c r="E55" s="182"/>
      <c r="F55" s="182"/>
      <c r="G55" s="182"/>
      <c r="H55" s="182"/>
      <c r="I55" s="182"/>
      <c r="J55" s="182"/>
      <c r="K55" s="182"/>
      <c r="L55" s="182"/>
      <c r="M55" s="182"/>
      <c r="N55" s="182"/>
    </row>
    <row r="56" spans="2:14" x14ac:dyDescent="0.25">
      <c r="B56" s="182"/>
      <c r="C56" s="601"/>
      <c r="D56" s="182"/>
      <c r="E56" s="182"/>
      <c r="F56" s="182"/>
      <c r="G56" s="182"/>
      <c r="H56" s="182"/>
      <c r="I56" s="182"/>
      <c r="J56" s="182"/>
      <c r="K56" s="182"/>
      <c r="L56" s="182"/>
      <c r="M56" s="182"/>
      <c r="N56" s="182"/>
    </row>
    <row r="57" spans="2:14" x14ac:dyDescent="0.25">
      <c r="B57" s="182"/>
      <c r="C57" s="601"/>
      <c r="D57" s="182"/>
      <c r="E57" s="182"/>
      <c r="F57" s="182"/>
      <c r="G57" s="182"/>
      <c r="H57" s="182"/>
      <c r="I57" s="182"/>
      <c r="J57" s="182"/>
      <c r="K57" s="182"/>
      <c r="L57" s="182"/>
      <c r="M57" s="182"/>
      <c r="N57" s="182"/>
    </row>
    <row r="58" spans="2:14" x14ac:dyDescent="0.25">
      <c r="B58" s="182"/>
      <c r="C58" s="601"/>
      <c r="D58" s="182"/>
      <c r="E58" s="182"/>
      <c r="F58" s="182"/>
      <c r="G58" s="182"/>
      <c r="H58" s="182"/>
      <c r="I58" s="182"/>
      <c r="J58" s="182"/>
      <c r="K58" s="182"/>
      <c r="L58" s="182"/>
      <c r="M58" s="182"/>
      <c r="N58" s="182"/>
    </row>
    <row r="59" spans="2:14" x14ac:dyDescent="0.25">
      <c r="B59" s="182"/>
      <c r="C59" s="601"/>
      <c r="D59" s="182"/>
      <c r="E59" s="182"/>
      <c r="F59" s="182"/>
      <c r="G59" s="182"/>
      <c r="H59" s="182"/>
      <c r="I59" s="182"/>
      <c r="J59" s="182"/>
      <c r="K59" s="182"/>
      <c r="L59" s="182"/>
      <c r="M59" s="182"/>
      <c r="N59" s="182"/>
    </row>
    <row r="60" spans="2:14" x14ac:dyDescent="0.25">
      <c r="B60" s="182"/>
      <c r="C60" s="601"/>
      <c r="D60" s="182"/>
      <c r="E60" s="182"/>
      <c r="F60" s="182"/>
      <c r="G60" s="182"/>
      <c r="H60" s="182"/>
      <c r="I60" s="182"/>
      <c r="J60" s="182"/>
      <c r="K60" s="182"/>
      <c r="L60" s="182"/>
      <c r="M60" s="182"/>
      <c r="N60" s="182"/>
    </row>
    <row r="61" spans="2:14" x14ac:dyDescent="0.25">
      <c r="B61" s="182"/>
      <c r="C61" s="601"/>
      <c r="D61" s="182"/>
      <c r="E61" s="182"/>
      <c r="F61" s="182"/>
      <c r="G61" s="182"/>
      <c r="H61" s="182"/>
      <c r="I61" s="182"/>
      <c r="J61" s="182"/>
      <c r="K61" s="182"/>
      <c r="L61" s="182"/>
      <c r="M61" s="182"/>
      <c r="N61" s="182"/>
    </row>
    <row r="62" spans="2:14" x14ac:dyDescent="0.25">
      <c r="B62" s="182"/>
      <c r="C62" s="601"/>
      <c r="D62" s="182"/>
      <c r="E62" s="182"/>
      <c r="F62" s="182"/>
      <c r="G62" s="182"/>
      <c r="H62" s="182"/>
      <c r="I62" s="182"/>
      <c r="J62" s="182"/>
      <c r="K62" s="182"/>
      <c r="L62" s="182"/>
      <c r="M62" s="182"/>
      <c r="N62" s="182"/>
    </row>
    <row r="63" spans="2:14" x14ac:dyDescent="0.25">
      <c r="B63" s="182"/>
      <c r="C63" s="601"/>
      <c r="D63" s="182"/>
      <c r="E63" s="182"/>
      <c r="F63" s="182"/>
      <c r="G63" s="182"/>
      <c r="H63" s="182"/>
      <c r="I63" s="182"/>
      <c r="J63" s="182"/>
      <c r="K63" s="182"/>
      <c r="L63" s="182"/>
      <c r="M63" s="182"/>
      <c r="N63" s="182"/>
    </row>
    <row r="64" spans="2:14" x14ac:dyDescent="0.25">
      <c r="B64" s="182"/>
      <c r="C64" s="601"/>
      <c r="D64" s="182"/>
      <c r="E64" s="182"/>
      <c r="F64" s="182"/>
      <c r="G64" s="182"/>
      <c r="H64" s="182"/>
      <c r="I64" s="182"/>
      <c r="J64" s="182"/>
      <c r="K64" s="182"/>
      <c r="L64" s="182"/>
      <c r="M64" s="182"/>
      <c r="N64" s="182"/>
    </row>
    <row r="65" spans="2:14" x14ac:dyDescent="0.25">
      <c r="B65" s="182"/>
      <c r="C65" s="601"/>
      <c r="D65" s="182"/>
      <c r="E65" s="182"/>
      <c r="F65" s="182"/>
      <c r="G65" s="182"/>
      <c r="H65" s="182"/>
      <c r="I65" s="182"/>
      <c r="J65" s="182"/>
      <c r="K65" s="182"/>
      <c r="L65" s="182"/>
      <c r="M65" s="182"/>
      <c r="N65" s="182"/>
    </row>
    <row r="66" spans="2:14" x14ac:dyDescent="0.25">
      <c r="B66" s="182"/>
      <c r="C66" s="601"/>
      <c r="D66" s="182"/>
      <c r="E66" s="182"/>
      <c r="F66" s="182"/>
      <c r="G66" s="182"/>
      <c r="H66" s="182"/>
      <c r="I66" s="182"/>
      <c r="J66" s="182"/>
      <c r="K66" s="182"/>
      <c r="L66" s="182"/>
      <c r="M66" s="182"/>
      <c r="N66" s="182"/>
    </row>
    <row r="67" spans="2:14" x14ac:dyDescent="0.25">
      <c r="B67" s="182"/>
      <c r="C67" s="601"/>
      <c r="D67" s="182"/>
      <c r="E67" s="182"/>
      <c r="F67" s="182"/>
      <c r="G67" s="182"/>
      <c r="H67" s="182"/>
      <c r="I67" s="182"/>
      <c r="J67" s="182"/>
      <c r="K67" s="182"/>
      <c r="L67" s="182"/>
      <c r="M67" s="182"/>
      <c r="N67" s="182"/>
    </row>
    <row r="68" spans="2:14" x14ac:dyDescent="0.25">
      <c r="B68" s="182"/>
      <c r="C68" s="601"/>
      <c r="D68" s="182"/>
      <c r="E68" s="182"/>
      <c r="F68" s="182"/>
      <c r="G68" s="182"/>
      <c r="H68" s="182"/>
      <c r="I68" s="182"/>
      <c r="J68" s="182"/>
      <c r="K68" s="182"/>
      <c r="L68" s="182"/>
      <c r="M68" s="182"/>
      <c r="N68" s="182"/>
    </row>
    <row r="69" spans="2:14" x14ac:dyDescent="0.25">
      <c r="B69" s="182"/>
      <c r="C69" s="601"/>
      <c r="D69" s="182"/>
      <c r="E69" s="182"/>
      <c r="F69" s="182"/>
      <c r="G69" s="182"/>
      <c r="H69" s="182"/>
      <c r="I69" s="182"/>
      <c r="J69" s="182"/>
      <c r="K69" s="182"/>
      <c r="L69" s="182"/>
      <c r="M69" s="182"/>
      <c r="N69" s="182"/>
    </row>
    <row r="70" spans="2:14" x14ac:dyDescent="0.25">
      <c r="B70" s="182"/>
      <c r="C70" s="601"/>
      <c r="D70" s="182"/>
      <c r="E70" s="182"/>
      <c r="F70" s="182"/>
      <c r="G70" s="182"/>
      <c r="H70" s="182"/>
      <c r="I70" s="182"/>
      <c r="J70" s="182"/>
      <c r="K70" s="182"/>
      <c r="L70" s="182"/>
      <c r="M70" s="182"/>
      <c r="N70" s="182"/>
    </row>
    <row r="71" spans="2:14" x14ac:dyDescent="0.25">
      <c r="B71" s="182"/>
      <c r="C71" s="601"/>
      <c r="D71" s="182"/>
      <c r="E71" s="182"/>
      <c r="F71" s="182"/>
      <c r="G71" s="182"/>
      <c r="H71" s="182"/>
      <c r="I71" s="182"/>
      <c r="J71" s="182"/>
      <c r="K71" s="182"/>
      <c r="L71" s="182"/>
      <c r="M71" s="182"/>
      <c r="N71" s="182"/>
    </row>
    <row r="72" spans="2:14" x14ac:dyDescent="0.25">
      <c r="B72" s="182"/>
      <c r="C72" s="601"/>
      <c r="D72" s="182"/>
      <c r="E72" s="182"/>
      <c r="F72" s="182"/>
      <c r="G72" s="182"/>
      <c r="H72" s="182"/>
      <c r="I72" s="182"/>
      <c r="J72" s="182"/>
      <c r="K72" s="182"/>
      <c r="L72" s="182"/>
      <c r="M72" s="182"/>
      <c r="N72" s="182"/>
    </row>
    <row r="73" spans="2:14" x14ac:dyDescent="0.25">
      <c r="B73" s="182"/>
      <c r="C73" s="601"/>
      <c r="D73" s="182"/>
      <c r="E73" s="182"/>
      <c r="F73" s="182"/>
      <c r="G73" s="182"/>
      <c r="H73" s="182"/>
      <c r="I73" s="182"/>
      <c r="J73" s="182"/>
      <c r="K73" s="182"/>
      <c r="L73" s="182"/>
      <c r="M73" s="182"/>
      <c r="N73" s="182"/>
    </row>
    <row r="74" spans="2:14" x14ac:dyDescent="0.25">
      <c r="B74" s="182"/>
      <c r="C74" s="601"/>
      <c r="D74" s="182"/>
      <c r="E74" s="182"/>
      <c r="F74" s="182"/>
      <c r="G74" s="182"/>
      <c r="H74" s="182"/>
      <c r="I74" s="182"/>
      <c r="J74" s="182"/>
      <c r="K74" s="182"/>
      <c r="L74" s="182"/>
      <c r="M74" s="182"/>
      <c r="N74" s="182"/>
    </row>
    <row r="75" spans="2:14" x14ac:dyDescent="0.25">
      <c r="B75" s="182"/>
      <c r="C75" s="601"/>
      <c r="D75" s="182"/>
      <c r="E75" s="182"/>
      <c r="F75" s="182"/>
      <c r="G75" s="182"/>
      <c r="H75" s="182"/>
      <c r="I75" s="182"/>
      <c r="J75" s="182"/>
      <c r="K75" s="182"/>
      <c r="L75" s="182"/>
      <c r="M75" s="182"/>
      <c r="N75" s="182"/>
    </row>
    <row r="76" spans="2:14" x14ac:dyDescent="0.25">
      <c r="B76" s="182"/>
      <c r="C76" s="601"/>
      <c r="D76" s="182"/>
      <c r="E76" s="182"/>
      <c r="F76" s="182"/>
      <c r="G76" s="182"/>
      <c r="H76" s="182"/>
      <c r="I76" s="182"/>
      <c r="J76" s="182"/>
      <c r="K76" s="182"/>
      <c r="L76" s="182"/>
      <c r="M76" s="182"/>
      <c r="N76" s="182"/>
    </row>
    <row r="77" spans="2:14" x14ac:dyDescent="0.25">
      <c r="B77" s="182"/>
      <c r="C77" s="601"/>
      <c r="D77" s="182"/>
      <c r="E77" s="182"/>
      <c r="F77" s="182"/>
      <c r="G77" s="182"/>
      <c r="H77" s="182"/>
      <c r="I77" s="182"/>
      <c r="J77" s="182"/>
      <c r="K77" s="182"/>
      <c r="L77" s="182"/>
      <c r="M77" s="182"/>
      <c r="N77" s="182"/>
    </row>
    <row r="78" spans="2:14" x14ac:dyDescent="0.25">
      <c r="B78" s="182"/>
      <c r="C78" s="601"/>
      <c r="D78" s="182"/>
      <c r="E78" s="182"/>
      <c r="F78" s="182"/>
      <c r="G78" s="182"/>
      <c r="H78" s="182"/>
      <c r="I78" s="182"/>
      <c r="J78" s="182"/>
      <c r="K78" s="182"/>
      <c r="L78" s="182"/>
      <c r="M78" s="182"/>
      <c r="N78" s="182"/>
    </row>
    <row r="79" spans="2:14" x14ac:dyDescent="0.25">
      <c r="B79" s="182"/>
      <c r="C79" s="601"/>
      <c r="D79" s="182"/>
      <c r="E79" s="182"/>
      <c r="F79" s="182"/>
      <c r="G79" s="182"/>
      <c r="H79" s="182"/>
      <c r="I79" s="182"/>
      <c r="J79" s="182"/>
      <c r="K79" s="182"/>
      <c r="L79" s="182"/>
      <c r="M79" s="182"/>
      <c r="N79" s="182"/>
    </row>
    <row r="80" spans="2:14" x14ac:dyDescent="0.25">
      <c r="B80" s="182"/>
      <c r="C80" s="601"/>
      <c r="D80" s="182"/>
      <c r="E80" s="182"/>
      <c r="F80" s="182"/>
      <c r="G80" s="182"/>
      <c r="H80" s="182"/>
      <c r="I80" s="182"/>
      <c r="J80" s="182"/>
      <c r="K80" s="182"/>
      <c r="L80" s="182"/>
      <c r="M80" s="182"/>
      <c r="N80" s="182"/>
    </row>
    <row r="81" spans="2:14" x14ac:dyDescent="0.25">
      <c r="B81" s="182"/>
      <c r="C81" s="601"/>
      <c r="D81" s="182"/>
      <c r="E81" s="182"/>
      <c r="F81" s="182"/>
      <c r="G81" s="182"/>
      <c r="H81" s="182"/>
      <c r="I81" s="182"/>
      <c r="J81" s="182"/>
      <c r="K81" s="182"/>
      <c r="L81" s="182"/>
      <c r="M81" s="182"/>
      <c r="N81" s="182"/>
    </row>
    <row r="82" spans="2:14" x14ac:dyDescent="0.25">
      <c r="B82" s="182"/>
      <c r="C82" s="601"/>
      <c r="D82" s="182"/>
      <c r="E82" s="182"/>
      <c r="F82" s="182"/>
      <c r="G82" s="182"/>
      <c r="H82" s="182"/>
      <c r="I82" s="182"/>
      <c r="J82" s="182"/>
      <c r="K82" s="182"/>
      <c r="L82" s="182"/>
      <c r="M82" s="182"/>
      <c r="N82" s="182"/>
    </row>
    <row r="83" spans="2:14" x14ac:dyDescent="0.25">
      <c r="B83" s="182"/>
      <c r="C83" s="601"/>
      <c r="D83" s="182"/>
      <c r="E83" s="182"/>
      <c r="F83" s="182"/>
      <c r="G83" s="182"/>
      <c r="H83" s="182"/>
      <c r="I83" s="182"/>
      <c r="J83" s="182"/>
      <c r="K83" s="182"/>
      <c r="L83" s="182"/>
      <c r="M83" s="182"/>
      <c r="N83" s="182"/>
    </row>
    <row r="84" spans="2:14" x14ac:dyDescent="0.25">
      <c r="B84" s="182"/>
      <c r="C84" s="601"/>
      <c r="D84" s="182"/>
      <c r="E84" s="182"/>
      <c r="F84" s="182"/>
      <c r="G84" s="182"/>
      <c r="H84" s="182"/>
      <c r="I84" s="182"/>
      <c r="J84" s="182"/>
      <c r="K84" s="182"/>
      <c r="L84" s="182"/>
      <c r="M84" s="182"/>
      <c r="N84" s="182"/>
    </row>
    <row r="85" spans="2:14" x14ac:dyDescent="0.25">
      <c r="B85" s="182"/>
      <c r="C85" s="601"/>
      <c r="D85" s="182"/>
      <c r="E85" s="182"/>
      <c r="F85" s="182"/>
      <c r="G85" s="182"/>
      <c r="H85" s="182"/>
      <c r="I85" s="182"/>
      <c r="J85" s="182"/>
      <c r="K85" s="182"/>
      <c r="L85" s="182"/>
      <c r="M85" s="182"/>
      <c r="N85" s="182"/>
    </row>
    <row r="86" spans="2:14" x14ac:dyDescent="0.25">
      <c r="B86" s="182"/>
      <c r="C86" s="601"/>
      <c r="D86" s="182"/>
      <c r="E86" s="182"/>
      <c r="F86" s="182"/>
      <c r="G86" s="182"/>
      <c r="H86" s="182"/>
      <c r="I86" s="182"/>
      <c r="J86" s="182"/>
      <c r="K86" s="182"/>
      <c r="L86" s="182"/>
      <c r="M86" s="182"/>
      <c r="N86" s="182"/>
    </row>
    <row r="87" spans="2:14" x14ac:dyDescent="0.25">
      <c r="B87" s="182"/>
      <c r="C87" s="601"/>
      <c r="D87" s="182"/>
      <c r="E87" s="182"/>
      <c r="F87" s="182"/>
      <c r="G87" s="182"/>
      <c r="H87" s="182"/>
      <c r="I87" s="182"/>
      <c r="J87" s="182"/>
      <c r="K87" s="182"/>
      <c r="L87" s="182"/>
      <c r="M87" s="182"/>
      <c r="N87" s="182"/>
    </row>
    <row r="88" spans="2:14" x14ac:dyDescent="0.25">
      <c r="B88" s="182"/>
      <c r="C88" s="601"/>
      <c r="D88" s="182"/>
      <c r="E88" s="182"/>
      <c r="F88" s="182"/>
      <c r="G88" s="182"/>
      <c r="H88" s="182"/>
      <c r="I88" s="182"/>
      <c r="J88" s="182"/>
      <c r="K88" s="182"/>
      <c r="L88" s="182"/>
      <c r="M88" s="182"/>
      <c r="N88" s="182"/>
    </row>
    <row r="89" spans="2:14" x14ac:dyDescent="0.25">
      <c r="B89" s="182"/>
      <c r="C89" s="601"/>
      <c r="D89" s="182"/>
      <c r="E89" s="182"/>
      <c r="F89" s="182"/>
      <c r="G89" s="182"/>
      <c r="H89" s="182"/>
      <c r="I89" s="182"/>
      <c r="J89" s="182"/>
      <c r="K89" s="182"/>
      <c r="L89" s="182"/>
      <c r="M89" s="182"/>
      <c r="N89" s="182"/>
    </row>
    <row r="90" spans="2:14" x14ac:dyDescent="0.25">
      <c r="B90" s="182"/>
      <c r="C90" s="601"/>
      <c r="D90" s="182"/>
      <c r="E90" s="182"/>
      <c r="F90" s="182"/>
      <c r="G90" s="182"/>
      <c r="H90" s="182"/>
      <c r="I90" s="182"/>
      <c r="J90" s="182"/>
      <c r="K90" s="182"/>
      <c r="L90" s="182"/>
      <c r="M90" s="182"/>
      <c r="N90" s="182"/>
    </row>
    <row r="91" spans="2:14" x14ac:dyDescent="0.25">
      <c r="B91" s="182"/>
      <c r="C91" s="601"/>
      <c r="D91" s="182"/>
      <c r="E91" s="182"/>
      <c r="F91" s="182"/>
      <c r="G91" s="182"/>
      <c r="H91" s="182"/>
      <c r="I91" s="182"/>
      <c r="J91" s="182"/>
      <c r="K91" s="182"/>
      <c r="L91" s="182"/>
      <c r="M91" s="182"/>
      <c r="N91" s="182"/>
    </row>
    <row r="92" spans="2:14" x14ac:dyDescent="0.25">
      <c r="B92" s="182"/>
      <c r="C92" s="601"/>
      <c r="D92" s="182"/>
      <c r="E92" s="182"/>
      <c r="F92" s="182"/>
      <c r="G92" s="182"/>
      <c r="H92" s="182"/>
      <c r="I92" s="182"/>
      <c r="J92" s="182"/>
      <c r="K92" s="182"/>
      <c r="L92" s="182"/>
      <c r="M92" s="182"/>
      <c r="N92" s="182"/>
    </row>
    <row r="93" spans="2:14" x14ac:dyDescent="0.25">
      <c r="B93" s="182"/>
      <c r="C93" s="601"/>
      <c r="D93" s="182"/>
      <c r="E93" s="182"/>
      <c r="F93" s="182"/>
      <c r="G93" s="182"/>
      <c r="H93" s="182"/>
      <c r="I93" s="182"/>
      <c r="J93" s="182"/>
      <c r="K93" s="182"/>
      <c r="L93" s="182"/>
      <c r="M93" s="182"/>
      <c r="N93" s="182"/>
    </row>
    <row r="94" spans="2:14" x14ac:dyDescent="0.25">
      <c r="B94" s="182"/>
      <c r="C94" s="601"/>
      <c r="D94" s="182"/>
      <c r="E94" s="182"/>
      <c r="F94" s="182"/>
      <c r="G94" s="182"/>
      <c r="H94" s="182"/>
      <c r="I94" s="182"/>
      <c r="J94" s="182"/>
      <c r="K94" s="182"/>
      <c r="L94" s="182"/>
      <c r="M94" s="182"/>
      <c r="N94" s="182"/>
    </row>
    <row r="95" spans="2:14" x14ac:dyDescent="0.25">
      <c r="B95" s="182"/>
      <c r="C95" s="601"/>
      <c r="D95" s="182"/>
      <c r="E95" s="182"/>
      <c r="F95" s="182"/>
      <c r="G95" s="182"/>
      <c r="H95" s="182"/>
      <c r="I95" s="182"/>
      <c r="J95" s="182"/>
      <c r="K95" s="182"/>
      <c r="L95" s="182"/>
      <c r="M95" s="182"/>
      <c r="N95" s="182"/>
    </row>
    <row r="96" spans="2:14" x14ac:dyDescent="0.25">
      <c r="B96" s="182"/>
      <c r="C96" s="601"/>
      <c r="D96" s="182"/>
      <c r="E96" s="182"/>
      <c r="F96" s="182"/>
      <c r="G96" s="182"/>
      <c r="H96" s="182"/>
      <c r="I96" s="182"/>
      <c r="J96" s="182"/>
      <c r="K96" s="182"/>
      <c r="L96" s="182"/>
      <c r="M96" s="182"/>
      <c r="N96" s="182"/>
    </row>
    <row r="97" spans="2:14" x14ac:dyDescent="0.25">
      <c r="B97" s="182"/>
      <c r="C97" s="601"/>
      <c r="D97" s="182"/>
      <c r="E97" s="182"/>
      <c r="F97" s="182"/>
      <c r="G97" s="182"/>
      <c r="H97" s="182"/>
      <c r="I97" s="182"/>
      <c r="J97" s="182"/>
      <c r="K97" s="182"/>
      <c r="L97" s="182"/>
      <c r="M97" s="182"/>
      <c r="N97" s="182"/>
    </row>
    <row r="98" spans="2:14" x14ac:dyDescent="0.25">
      <c r="B98" s="182"/>
      <c r="C98" s="601"/>
      <c r="D98" s="182"/>
      <c r="E98" s="182"/>
      <c r="F98" s="182"/>
      <c r="G98" s="182"/>
      <c r="H98" s="182"/>
      <c r="I98" s="182"/>
      <c r="J98" s="182"/>
      <c r="K98" s="182"/>
      <c r="L98" s="182"/>
      <c r="M98" s="182"/>
      <c r="N98" s="182"/>
    </row>
    <row r="99" spans="2:14" x14ac:dyDescent="0.25">
      <c r="B99" s="182"/>
      <c r="C99" s="601"/>
      <c r="D99" s="182"/>
      <c r="E99" s="182"/>
      <c r="F99" s="182"/>
      <c r="G99" s="182"/>
      <c r="H99" s="182"/>
      <c r="I99" s="182"/>
      <c r="J99" s="182"/>
      <c r="K99" s="182"/>
      <c r="L99" s="182"/>
      <c r="M99" s="182"/>
      <c r="N99" s="182"/>
    </row>
    <row r="100" spans="2:14" x14ac:dyDescent="0.25">
      <c r="B100" s="182"/>
      <c r="C100" s="601"/>
      <c r="D100" s="182"/>
      <c r="E100" s="182"/>
      <c r="F100" s="182"/>
      <c r="G100" s="182"/>
      <c r="H100" s="182"/>
      <c r="I100" s="182"/>
      <c r="J100" s="182"/>
      <c r="K100" s="182"/>
      <c r="L100" s="182"/>
      <c r="M100" s="182"/>
      <c r="N100" s="182"/>
    </row>
    <row r="101" spans="2:14" x14ac:dyDescent="0.25">
      <c r="B101" s="182"/>
      <c r="C101" s="601"/>
      <c r="D101" s="182"/>
      <c r="E101" s="182"/>
      <c r="F101" s="182"/>
      <c r="G101" s="182"/>
      <c r="H101" s="182"/>
      <c r="I101" s="182"/>
      <c r="J101" s="182"/>
      <c r="K101" s="182"/>
      <c r="L101" s="182"/>
      <c r="M101" s="182"/>
      <c r="N101" s="182"/>
    </row>
    <row r="102" spans="2:14" x14ac:dyDescent="0.25">
      <c r="B102" s="182"/>
      <c r="C102" s="601"/>
      <c r="D102" s="182"/>
      <c r="E102" s="182"/>
      <c r="F102" s="182"/>
      <c r="G102" s="182"/>
      <c r="H102" s="182"/>
      <c r="I102" s="182"/>
      <c r="J102" s="182"/>
      <c r="K102" s="182"/>
      <c r="L102" s="182"/>
      <c r="M102" s="182"/>
      <c r="N102" s="182"/>
    </row>
    <row r="103" spans="2:14" x14ac:dyDescent="0.25">
      <c r="B103" s="182"/>
      <c r="C103" s="601"/>
      <c r="D103" s="182"/>
      <c r="E103" s="182"/>
      <c r="F103" s="182"/>
      <c r="G103" s="182"/>
      <c r="H103" s="182"/>
      <c r="I103" s="182"/>
      <c r="J103" s="182"/>
      <c r="K103" s="182"/>
      <c r="L103" s="182"/>
      <c r="M103" s="182"/>
      <c r="N103" s="182"/>
    </row>
    <row r="104" spans="2:14" x14ac:dyDescent="0.25">
      <c r="B104" s="182"/>
      <c r="C104" s="601"/>
      <c r="D104" s="182"/>
      <c r="E104" s="182"/>
      <c r="F104" s="182"/>
      <c r="G104" s="182"/>
      <c r="H104" s="182"/>
      <c r="I104" s="182"/>
      <c r="J104" s="182"/>
      <c r="K104" s="182"/>
      <c r="L104" s="182"/>
      <c r="M104" s="182"/>
      <c r="N104" s="182"/>
    </row>
    <row r="105" spans="2:14" x14ac:dyDescent="0.25">
      <c r="B105" s="182"/>
      <c r="C105" s="601"/>
      <c r="D105" s="182"/>
      <c r="E105" s="182"/>
      <c r="F105" s="182"/>
      <c r="G105" s="182"/>
      <c r="H105" s="182"/>
      <c r="I105" s="182"/>
      <c r="J105" s="182"/>
      <c r="K105" s="182"/>
      <c r="L105" s="182"/>
      <c r="M105" s="182"/>
      <c r="N105" s="182"/>
    </row>
    <row r="106" spans="2:14" x14ac:dyDescent="0.25">
      <c r="B106" s="182"/>
      <c r="C106" s="601"/>
      <c r="D106" s="182"/>
      <c r="E106" s="182"/>
      <c r="F106" s="182"/>
      <c r="G106" s="182"/>
      <c r="H106" s="182"/>
      <c r="I106" s="182"/>
      <c r="J106" s="182"/>
      <c r="K106" s="182"/>
      <c r="L106" s="182"/>
      <c r="M106" s="182"/>
      <c r="N106" s="182"/>
    </row>
    <row r="107" spans="2:14" x14ac:dyDescent="0.25">
      <c r="B107" s="182"/>
      <c r="C107" s="601"/>
      <c r="D107" s="182"/>
      <c r="E107" s="182"/>
      <c r="F107" s="182"/>
      <c r="G107" s="182"/>
      <c r="H107" s="182"/>
      <c r="I107" s="182"/>
      <c r="J107" s="182"/>
      <c r="K107" s="182"/>
      <c r="L107" s="182"/>
      <c r="M107" s="182"/>
      <c r="N107" s="182"/>
    </row>
    <row r="108" spans="2:14" x14ac:dyDescent="0.25">
      <c r="B108" s="182"/>
      <c r="C108" s="601"/>
      <c r="D108" s="182"/>
      <c r="E108" s="182"/>
      <c r="F108" s="182"/>
      <c r="G108" s="182"/>
      <c r="H108" s="182"/>
      <c r="I108" s="182"/>
      <c r="J108" s="182"/>
      <c r="K108" s="182"/>
      <c r="L108" s="182"/>
      <c r="M108" s="182"/>
      <c r="N108" s="182"/>
    </row>
    <row r="109" spans="2:14" x14ac:dyDescent="0.25">
      <c r="B109" s="182"/>
      <c r="C109" s="601"/>
      <c r="D109" s="182"/>
      <c r="E109" s="182"/>
      <c r="F109" s="182"/>
      <c r="G109" s="182"/>
      <c r="H109" s="182"/>
      <c r="I109" s="182"/>
      <c r="J109" s="182"/>
      <c r="K109" s="182"/>
      <c r="L109" s="182"/>
      <c r="M109" s="182"/>
      <c r="N109" s="182"/>
    </row>
    <row r="110" spans="2:14" x14ac:dyDescent="0.25">
      <c r="B110" s="182"/>
      <c r="C110" s="601"/>
      <c r="D110" s="182"/>
      <c r="E110" s="182"/>
      <c r="F110" s="182"/>
      <c r="G110" s="182"/>
      <c r="H110" s="182"/>
      <c r="I110" s="182"/>
      <c r="J110" s="182"/>
      <c r="K110" s="182"/>
      <c r="L110" s="182"/>
      <c r="M110" s="182"/>
      <c r="N110" s="182"/>
    </row>
    <row r="111" spans="2:14" x14ac:dyDescent="0.25">
      <c r="B111" s="182"/>
      <c r="C111" s="601"/>
      <c r="D111" s="182"/>
      <c r="E111" s="182"/>
      <c r="F111" s="182"/>
      <c r="G111" s="182"/>
      <c r="H111" s="182"/>
      <c r="I111" s="182"/>
      <c r="J111" s="182"/>
      <c r="K111" s="182"/>
      <c r="L111" s="182"/>
      <c r="M111" s="182"/>
      <c r="N111" s="182"/>
    </row>
    <row r="112" spans="2:14" x14ac:dyDescent="0.25">
      <c r="B112" s="182"/>
      <c r="C112" s="601"/>
      <c r="D112" s="182"/>
      <c r="E112" s="182"/>
      <c r="F112" s="182"/>
      <c r="G112" s="182"/>
      <c r="H112" s="182"/>
      <c r="I112" s="182"/>
      <c r="J112" s="182"/>
      <c r="K112" s="182"/>
      <c r="L112" s="182"/>
      <c r="M112" s="182"/>
      <c r="N112" s="182"/>
    </row>
    <row r="113" spans="2:14" x14ac:dyDescent="0.25">
      <c r="B113" s="182"/>
      <c r="C113" s="601"/>
      <c r="D113" s="182"/>
      <c r="E113" s="182"/>
      <c r="F113" s="182"/>
      <c r="G113" s="182"/>
      <c r="H113" s="182"/>
      <c r="I113" s="182"/>
      <c r="J113" s="182"/>
      <c r="K113" s="182"/>
      <c r="L113" s="182"/>
      <c r="M113" s="182"/>
      <c r="N113" s="182"/>
    </row>
    <row r="114" spans="2:14" x14ac:dyDescent="0.25">
      <c r="B114" s="182"/>
      <c r="C114" s="601"/>
      <c r="D114" s="182"/>
      <c r="E114" s="182"/>
      <c r="F114" s="182"/>
      <c r="G114" s="182"/>
      <c r="H114" s="182"/>
      <c r="I114" s="182"/>
      <c r="J114" s="182"/>
      <c r="K114" s="182"/>
      <c r="L114" s="182"/>
      <c r="M114" s="182"/>
      <c r="N114" s="182"/>
    </row>
    <row r="115" spans="2:14" x14ac:dyDescent="0.25">
      <c r="B115" s="182"/>
      <c r="C115" s="601"/>
      <c r="D115" s="182"/>
      <c r="E115" s="182"/>
      <c r="F115" s="182"/>
      <c r="G115" s="182"/>
      <c r="H115" s="182"/>
      <c r="I115" s="182"/>
      <c r="J115" s="182"/>
      <c r="K115" s="182"/>
      <c r="L115" s="182"/>
      <c r="M115" s="182"/>
      <c r="N115" s="182"/>
    </row>
    <row r="116" spans="2:14" x14ac:dyDescent="0.25">
      <c r="B116" s="182"/>
      <c r="C116" s="601"/>
      <c r="D116" s="182"/>
      <c r="E116" s="182"/>
      <c r="F116" s="182"/>
      <c r="G116" s="182"/>
      <c r="H116" s="182"/>
      <c r="I116" s="182"/>
      <c r="J116" s="182"/>
      <c r="K116" s="182"/>
      <c r="L116" s="182"/>
      <c r="M116" s="182"/>
      <c r="N116" s="182"/>
    </row>
    <row r="117" spans="2:14" x14ac:dyDescent="0.25">
      <c r="B117" s="182"/>
      <c r="C117" s="601"/>
      <c r="D117" s="182"/>
      <c r="E117" s="182"/>
      <c r="F117" s="182"/>
      <c r="G117" s="182"/>
      <c r="H117" s="182"/>
      <c r="I117" s="182"/>
      <c r="J117" s="182"/>
      <c r="K117" s="182"/>
      <c r="L117" s="182"/>
      <c r="M117" s="182"/>
      <c r="N117" s="182"/>
    </row>
    <row r="118" spans="2:14" x14ac:dyDescent="0.25">
      <c r="B118" s="182"/>
      <c r="C118" s="601"/>
      <c r="D118" s="182"/>
      <c r="E118" s="182"/>
      <c r="F118" s="182"/>
      <c r="G118" s="182"/>
      <c r="H118" s="182"/>
      <c r="I118" s="182"/>
      <c r="J118" s="182"/>
      <c r="K118" s="182"/>
      <c r="L118" s="182"/>
      <c r="M118" s="182"/>
      <c r="N118" s="182"/>
    </row>
    <row r="119" spans="2:14" x14ac:dyDescent="0.25">
      <c r="B119" s="182"/>
      <c r="C119" s="601"/>
      <c r="D119" s="182"/>
      <c r="E119" s="182"/>
      <c r="F119" s="182"/>
      <c r="G119" s="182"/>
      <c r="H119" s="182"/>
      <c r="I119" s="182"/>
      <c r="J119" s="182"/>
      <c r="K119" s="182"/>
      <c r="L119" s="182"/>
      <c r="M119" s="182"/>
      <c r="N119" s="182"/>
    </row>
    <row r="120" spans="2:14" x14ac:dyDescent="0.25">
      <c r="B120" s="182"/>
      <c r="C120" s="601"/>
      <c r="D120" s="182"/>
      <c r="E120" s="182"/>
      <c r="F120" s="182"/>
      <c r="G120" s="182"/>
      <c r="H120" s="182"/>
      <c r="I120" s="182"/>
      <c r="J120" s="182"/>
      <c r="K120" s="182"/>
      <c r="L120" s="182"/>
      <c r="M120" s="182"/>
      <c r="N120" s="182"/>
    </row>
    <row r="121" spans="2:14" x14ac:dyDescent="0.25">
      <c r="B121" s="182"/>
      <c r="C121" s="601"/>
      <c r="D121" s="182"/>
      <c r="E121" s="182"/>
      <c r="F121" s="182"/>
      <c r="G121" s="182"/>
      <c r="H121" s="182"/>
      <c r="I121" s="182"/>
      <c r="J121" s="182"/>
      <c r="K121" s="182"/>
      <c r="L121" s="182"/>
      <c r="M121" s="182"/>
      <c r="N121" s="182"/>
    </row>
    <row r="122" spans="2:14" x14ac:dyDescent="0.25">
      <c r="B122" s="182"/>
      <c r="C122" s="601"/>
      <c r="D122" s="182"/>
      <c r="E122" s="182"/>
      <c r="F122" s="182"/>
      <c r="G122" s="182"/>
      <c r="H122" s="182"/>
      <c r="I122" s="182"/>
      <c r="J122" s="182"/>
      <c r="K122" s="182"/>
      <c r="L122" s="182"/>
      <c r="M122" s="182"/>
      <c r="N122" s="182"/>
    </row>
    <row r="123" spans="2:14" x14ac:dyDescent="0.25">
      <c r="B123" s="182"/>
      <c r="C123" s="601"/>
      <c r="D123" s="182"/>
      <c r="E123" s="182"/>
      <c r="F123" s="182"/>
      <c r="G123" s="182"/>
      <c r="H123" s="182"/>
      <c r="I123" s="182"/>
      <c r="J123" s="182"/>
      <c r="K123" s="182"/>
      <c r="L123" s="182"/>
      <c r="M123" s="182"/>
      <c r="N123" s="182"/>
    </row>
    <row r="124" spans="2:14" x14ac:dyDescent="0.25">
      <c r="B124" s="182"/>
      <c r="C124" s="601"/>
      <c r="D124" s="182"/>
      <c r="E124" s="182"/>
      <c r="F124" s="182"/>
      <c r="G124" s="182"/>
      <c r="H124" s="182"/>
      <c r="I124" s="182"/>
      <c r="J124" s="182"/>
      <c r="K124" s="182"/>
      <c r="L124" s="182"/>
      <c r="M124" s="182"/>
      <c r="N124" s="182"/>
    </row>
    <row r="125" spans="2:14" x14ac:dyDescent="0.25">
      <c r="B125" s="182"/>
      <c r="C125" s="601"/>
      <c r="D125" s="182"/>
      <c r="E125" s="182"/>
      <c r="F125" s="182"/>
      <c r="G125" s="182"/>
      <c r="H125" s="182"/>
      <c r="I125" s="182"/>
      <c r="J125" s="182"/>
      <c r="K125" s="182"/>
      <c r="L125" s="182"/>
      <c r="M125" s="182"/>
      <c r="N125" s="182"/>
    </row>
    <row r="126" spans="2:14" x14ac:dyDescent="0.25">
      <c r="B126" s="182"/>
      <c r="C126" s="601"/>
      <c r="D126" s="182"/>
      <c r="E126" s="182"/>
      <c r="F126" s="182"/>
      <c r="G126" s="182"/>
      <c r="H126" s="182"/>
      <c r="I126" s="182"/>
      <c r="J126" s="182"/>
      <c r="K126" s="182"/>
      <c r="L126" s="182"/>
      <c r="M126" s="182"/>
      <c r="N126" s="182"/>
    </row>
    <row r="127" spans="2:14" x14ac:dyDescent="0.25">
      <c r="B127" s="182"/>
      <c r="D127" s="182"/>
      <c r="E127" s="182"/>
      <c r="F127" s="182"/>
      <c r="G127" s="182"/>
      <c r="H127" s="182"/>
      <c r="I127" s="182"/>
      <c r="J127" s="182"/>
      <c r="K127" s="182"/>
      <c r="L127" s="182"/>
      <c r="M127" s="182"/>
      <c r="N127" s="182"/>
    </row>
    <row r="128" spans="2:14" x14ac:dyDescent="0.25">
      <c r="B128" s="182"/>
      <c r="D128" s="182"/>
      <c r="E128" s="182"/>
      <c r="F128" s="182"/>
      <c r="G128" s="182"/>
      <c r="H128" s="182"/>
      <c r="I128" s="182"/>
      <c r="J128" s="182"/>
      <c r="K128" s="182"/>
      <c r="L128" s="182"/>
      <c r="M128" s="182"/>
      <c r="N128" s="182"/>
    </row>
  </sheetData>
  <autoFilter ref="A1:N45"/>
  <mergeCells count="5">
    <mergeCell ref="B2:B26"/>
    <mergeCell ref="B27:B33"/>
    <mergeCell ref="B34:B37"/>
    <mergeCell ref="B38:B41"/>
    <mergeCell ref="B42:B4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pane xSplit="1" ySplit="1" topLeftCell="B2" activePane="bottomRight" state="frozen"/>
      <selection pane="topRight" activeCell="B1" sqref="B1"/>
      <selection pane="bottomLeft" activeCell="A2" sqref="A2"/>
      <selection pane="bottomRight" activeCell="A10" sqref="A10"/>
    </sheetView>
  </sheetViews>
  <sheetFormatPr defaultRowHeight="12.75" x14ac:dyDescent="0.2"/>
  <cols>
    <col min="1" max="1" width="12.42578125" style="192" customWidth="1"/>
    <col min="2" max="2" width="18.140625" style="192" bestFit="1" customWidth="1"/>
    <col min="3" max="3" width="18.85546875" style="192" bestFit="1" customWidth="1"/>
    <col min="4" max="16384" width="9.140625" style="192"/>
  </cols>
  <sheetData>
    <row r="1" spans="1:4" x14ac:dyDescent="0.2">
      <c r="A1" s="124" t="s">
        <v>1438</v>
      </c>
      <c r="B1" s="125" t="s">
        <v>1439</v>
      </c>
      <c r="C1" s="124" t="s">
        <v>1644</v>
      </c>
      <c r="D1" s="124" t="s">
        <v>806</v>
      </c>
    </row>
    <row r="2" spans="1:4" x14ac:dyDescent="0.2">
      <c r="A2" s="785" t="s">
        <v>1920</v>
      </c>
      <c r="B2" s="193" t="s">
        <v>1919</v>
      </c>
      <c r="C2" s="193"/>
      <c r="D2" s="193" t="s">
        <v>1592</v>
      </c>
    </row>
    <row r="3" spans="1:4" ht="12.75" customHeight="1" x14ac:dyDescent="0.2">
      <c r="A3" s="785"/>
      <c r="B3" s="193" t="s">
        <v>1654</v>
      </c>
      <c r="C3" s="193"/>
      <c r="D3" s="193" t="s">
        <v>1592</v>
      </c>
    </row>
    <row r="4" spans="1:4" x14ac:dyDescent="0.2">
      <c r="A4" s="785"/>
      <c r="B4" s="193" t="s">
        <v>1918</v>
      </c>
      <c r="C4" s="193"/>
      <c r="D4" s="193" t="s">
        <v>1592</v>
      </c>
    </row>
    <row r="5" spans="1:4" x14ac:dyDescent="0.2">
      <c r="A5" s="785"/>
      <c r="B5" s="193" t="s">
        <v>122</v>
      </c>
      <c r="C5" s="193"/>
      <c r="D5" s="193" t="s">
        <v>1592</v>
      </c>
    </row>
    <row r="6" spans="1:4" ht="75.75" customHeight="1" x14ac:dyDescent="0.2">
      <c r="A6" s="785"/>
      <c r="B6" s="193" t="s">
        <v>1917</v>
      </c>
      <c r="C6" s="193"/>
      <c r="D6" s="193" t="s">
        <v>1592</v>
      </c>
    </row>
    <row r="7" spans="1:4" x14ac:dyDescent="0.2">
      <c r="A7" s="785"/>
      <c r="B7" s="193" t="s">
        <v>1916</v>
      </c>
      <c r="C7" s="193"/>
      <c r="D7" s="193" t="s">
        <v>1592</v>
      </c>
    </row>
    <row r="8" spans="1:4" x14ac:dyDescent="0.2">
      <c r="A8" s="785"/>
      <c r="B8" s="193" t="s">
        <v>1915</v>
      </c>
      <c r="C8" s="193"/>
      <c r="D8" s="193" t="s">
        <v>1592</v>
      </c>
    </row>
    <row r="9" spans="1:4" x14ac:dyDescent="0.2">
      <c r="A9" s="785"/>
      <c r="B9" s="193" t="s">
        <v>1914</v>
      </c>
      <c r="C9" s="193"/>
      <c r="D9" s="193" t="s">
        <v>1592</v>
      </c>
    </row>
  </sheetData>
  <mergeCells count="1">
    <mergeCell ref="A2:A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pane xSplit="1" ySplit="1" topLeftCell="B2" activePane="bottomRight" state="frozen"/>
      <selection pane="topRight" activeCell="B1" sqref="B1"/>
      <selection pane="bottomLeft" activeCell="A2" sqref="A2"/>
      <selection pane="bottomRight" activeCell="D14" sqref="D14"/>
    </sheetView>
  </sheetViews>
  <sheetFormatPr defaultRowHeight="12.75" x14ac:dyDescent="0.2"/>
  <cols>
    <col min="1" max="1" width="21.140625" style="110" customWidth="1"/>
    <col min="2" max="2" width="25.140625" style="110" customWidth="1"/>
    <col min="3" max="3" width="22" style="110" customWidth="1"/>
    <col min="4" max="4" width="14.5703125" style="110" customWidth="1"/>
    <col min="5" max="5" width="13.42578125" style="110" customWidth="1"/>
    <col min="6" max="6" width="14.85546875" style="110" customWidth="1"/>
    <col min="7" max="7" width="17.28515625" style="110" customWidth="1"/>
    <col min="8" max="8" width="19.42578125" style="110" customWidth="1"/>
    <col min="9" max="9" width="15.140625" style="110" customWidth="1"/>
    <col min="10" max="10" width="15.7109375" style="110" customWidth="1"/>
    <col min="11" max="256" width="9.140625" style="110"/>
    <col min="257" max="257" width="21.140625" style="110" customWidth="1"/>
    <col min="258" max="258" width="25.140625" style="110" customWidth="1"/>
    <col min="259" max="259" width="22" style="110" customWidth="1"/>
    <col min="260" max="260" width="14.5703125" style="110" customWidth="1"/>
    <col min="261" max="261" width="13.42578125" style="110" customWidth="1"/>
    <col min="262" max="262" width="14.85546875" style="110" customWidth="1"/>
    <col min="263" max="263" width="17.28515625" style="110" customWidth="1"/>
    <col min="264" max="264" width="19.42578125" style="110" customWidth="1"/>
    <col min="265" max="265" width="15.140625" style="110" customWidth="1"/>
    <col min="266" max="266" width="15.7109375" style="110" customWidth="1"/>
    <col min="267" max="512" width="9.140625" style="110"/>
    <col min="513" max="513" width="21.140625" style="110" customWidth="1"/>
    <col min="514" max="514" width="25.140625" style="110" customWidth="1"/>
    <col min="515" max="515" width="22" style="110" customWidth="1"/>
    <col min="516" max="516" width="14.5703125" style="110" customWidth="1"/>
    <col min="517" max="517" width="13.42578125" style="110" customWidth="1"/>
    <col min="518" max="518" width="14.85546875" style="110" customWidth="1"/>
    <col min="519" max="519" width="17.28515625" style="110" customWidth="1"/>
    <col min="520" max="520" width="19.42578125" style="110" customWidth="1"/>
    <col min="521" max="521" width="15.140625" style="110" customWidth="1"/>
    <col min="522" max="522" width="15.7109375" style="110" customWidth="1"/>
    <col min="523" max="768" width="9.140625" style="110"/>
    <col min="769" max="769" width="21.140625" style="110" customWidth="1"/>
    <col min="770" max="770" width="25.140625" style="110" customWidth="1"/>
    <col min="771" max="771" width="22" style="110" customWidth="1"/>
    <col min="772" max="772" width="14.5703125" style="110" customWidth="1"/>
    <col min="773" max="773" width="13.42578125" style="110" customWidth="1"/>
    <col min="774" max="774" width="14.85546875" style="110" customWidth="1"/>
    <col min="775" max="775" width="17.28515625" style="110" customWidth="1"/>
    <col min="776" max="776" width="19.42578125" style="110" customWidth="1"/>
    <col min="777" max="777" width="15.140625" style="110" customWidth="1"/>
    <col min="778" max="778" width="15.7109375" style="110" customWidth="1"/>
    <col min="779" max="1024" width="9.140625" style="110"/>
    <col min="1025" max="1025" width="21.140625" style="110" customWidth="1"/>
    <col min="1026" max="1026" width="25.140625" style="110" customWidth="1"/>
    <col min="1027" max="1027" width="22" style="110" customWidth="1"/>
    <col min="1028" max="1028" width="14.5703125" style="110" customWidth="1"/>
    <col min="1029" max="1029" width="13.42578125" style="110" customWidth="1"/>
    <col min="1030" max="1030" width="14.85546875" style="110" customWidth="1"/>
    <col min="1031" max="1031" width="17.28515625" style="110" customWidth="1"/>
    <col min="1032" max="1032" width="19.42578125" style="110" customWidth="1"/>
    <col min="1033" max="1033" width="15.140625" style="110" customWidth="1"/>
    <col min="1034" max="1034" width="15.7109375" style="110" customWidth="1"/>
    <col min="1035" max="1280" width="9.140625" style="110"/>
    <col min="1281" max="1281" width="21.140625" style="110" customWidth="1"/>
    <col min="1282" max="1282" width="25.140625" style="110" customWidth="1"/>
    <col min="1283" max="1283" width="22" style="110" customWidth="1"/>
    <col min="1284" max="1284" width="14.5703125" style="110" customWidth="1"/>
    <col min="1285" max="1285" width="13.42578125" style="110" customWidth="1"/>
    <col min="1286" max="1286" width="14.85546875" style="110" customWidth="1"/>
    <col min="1287" max="1287" width="17.28515625" style="110" customWidth="1"/>
    <col min="1288" max="1288" width="19.42578125" style="110" customWidth="1"/>
    <col min="1289" max="1289" width="15.140625" style="110" customWidth="1"/>
    <col min="1290" max="1290" width="15.7109375" style="110" customWidth="1"/>
    <col min="1291" max="1536" width="9.140625" style="110"/>
    <col min="1537" max="1537" width="21.140625" style="110" customWidth="1"/>
    <col min="1538" max="1538" width="25.140625" style="110" customWidth="1"/>
    <col min="1539" max="1539" width="22" style="110" customWidth="1"/>
    <col min="1540" max="1540" width="14.5703125" style="110" customWidth="1"/>
    <col min="1541" max="1541" width="13.42578125" style="110" customWidth="1"/>
    <col min="1542" max="1542" width="14.85546875" style="110" customWidth="1"/>
    <col min="1543" max="1543" width="17.28515625" style="110" customWidth="1"/>
    <col min="1544" max="1544" width="19.42578125" style="110" customWidth="1"/>
    <col min="1545" max="1545" width="15.140625" style="110" customWidth="1"/>
    <col min="1546" max="1546" width="15.7109375" style="110" customWidth="1"/>
    <col min="1547" max="1792" width="9.140625" style="110"/>
    <col min="1793" max="1793" width="21.140625" style="110" customWidth="1"/>
    <col min="1794" max="1794" width="25.140625" style="110" customWidth="1"/>
    <col min="1795" max="1795" width="22" style="110" customWidth="1"/>
    <col min="1796" max="1796" width="14.5703125" style="110" customWidth="1"/>
    <col min="1797" max="1797" width="13.42578125" style="110" customWidth="1"/>
    <col min="1798" max="1798" width="14.85546875" style="110" customWidth="1"/>
    <col min="1799" max="1799" width="17.28515625" style="110" customWidth="1"/>
    <col min="1800" max="1800" width="19.42578125" style="110" customWidth="1"/>
    <col min="1801" max="1801" width="15.140625" style="110" customWidth="1"/>
    <col min="1802" max="1802" width="15.7109375" style="110" customWidth="1"/>
    <col min="1803" max="2048" width="9.140625" style="110"/>
    <col min="2049" max="2049" width="21.140625" style="110" customWidth="1"/>
    <col min="2050" max="2050" width="25.140625" style="110" customWidth="1"/>
    <col min="2051" max="2051" width="22" style="110" customWidth="1"/>
    <col min="2052" max="2052" width="14.5703125" style="110" customWidth="1"/>
    <col min="2053" max="2053" width="13.42578125" style="110" customWidth="1"/>
    <col min="2054" max="2054" width="14.85546875" style="110" customWidth="1"/>
    <col min="2055" max="2055" width="17.28515625" style="110" customWidth="1"/>
    <col min="2056" max="2056" width="19.42578125" style="110" customWidth="1"/>
    <col min="2057" max="2057" width="15.140625" style="110" customWidth="1"/>
    <col min="2058" max="2058" width="15.7109375" style="110" customWidth="1"/>
    <col min="2059" max="2304" width="9.140625" style="110"/>
    <col min="2305" max="2305" width="21.140625" style="110" customWidth="1"/>
    <col min="2306" max="2306" width="25.140625" style="110" customWidth="1"/>
    <col min="2307" max="2307" width="22" style="110" customWidth="1"/>
    <col min="2308" max="2308" width="14.5703125" style="110" customWidth="1"/>
    <col min="2309" max="2309" width="13.42578125" style="110" customWidth="1"/>
    <col min="2310" max="2310" width="14.85546875" style="110" customWidth="1"/>
    <col min="2311" max="2311" width="17.28515625" style="110" customWidth="1"/>
    <col min="2312" max="2312" width="19.42578125" style="110" customWidth="1"/>
    <col min="2313" max="2313" width="15.140625" style="110" customWidth="1"/>
    <col min="2314" max="2314" width="15.7109375" style="110" customWidth="1"/>
    <col min="2315" max="2560" width="9.140625" style="110"/>
    <col min="2561" max="2561" width="21.140625" style="110" customWidth="1"/>
    <col min="2562" max="2562" width="25.140625" style="110" customWidth="1"/>
    <col min="2563" max="2563" width="22" style="110" customWidth="1"/>
    <col min="2564" max="2564" width="14.5703125" style="110" customWidth="1"/>
    <col min="2565" max="2565" width="13.42578125" style="110" customWidth="1"/>
    <col min="2566" max="2566" width="14.85546875" style="110" customWidth="1"/>
    <col min="2567" max="2567" width="17.28515625" style="110" customWidth="1"/>
    <col min="2568" max="2568" width="19.42578125" style="110" customWidth="1"/>
    <col min="2569" max="2569" width="15.140625" style="110" customWidth="1"/>
    <col min="2570" max="2570" width="15.7109375" style="110" customWidth="1"/>
    <col min="2571" max="2816" width="9.140625" style="110"/>
    <col min="2817" max="2817" width="21.140625" style="110" customWidth="1"/>
    <col min="2818" max="2818" width="25.140625" style="110" customWidth="1"/>
    <col min="2819" max="2819" width="22" style="110" customWidth="1"/>
    <col min="2820" max="2820" width="14.5703125" style="110" customWidth="1"/>
    <col min="2821" max="2821" width="13.42578125" style="110" customWidth="1"/>
    <col min="2822" max="2822" width="14.85546875" style="110" customWidth="1"/>
    <col min="2823" max="2823" width="17.28515625" style="110" customWidth="1"/>
    <col min="2824" max="2824" width="19.42578125" style="110" customWidth="1"/>
    <col min="2825" max="2825" width="15.140625" style="110" customWidth="1"/>
    <col min="2826" max="2826" width="15.7109375" style="110" customWidth="1"/>
    <col min="2827" max="3072" width="9.140625" style="110"/>
    <col min="3073" max="3073" width="21.140625" style="110" customWidth="1"/>
    <col min="3074" max="3074" width="25.140625" style="110" customWidth="1"/>
    <col min="3075" max="3075" width="22" style="110" customWidth="1"/>
    <col min="3076" max="3076" width="14.5703125" style="110" customWidth="1"/>
    <col min="3077" max="3077" width="13.42578125" style="110" customWidth="1"/>
    <col min="3078" max="3078" width="14.85546875" style="110" customWidth="1"/>
    <col min="3079" max="3079" width="17.28515625" style="110" customWidth="1"/>
    <col min="3080" max="3080" width="19.42578125" style="110" customWidth="1"/>
    <col min="3081" max="3081" width="15.140625" style="110" customWidth="1"/>
    <col min="3082" max="3082" width="15.7109375" style="110" customWidth="1"/>
    <col min="3083" max="3328" width="9.140625" style="110"/>
    <col min="3329" max="3329" width="21.140625" style="110" customWidth="1"/>
    <col min="3330" max="3330" width="25.140625" style="110" customWidth="1"/>
    <col min="3331" max="3331" width="22" style="110" customWidth="1"/>
    <col min="3332" max="3332" width="14.5703125" style="110" customWidth="1"/>
    <col min="3333" max="3333" width="13.42578125" style="110" customWidth="1"/>
    <col min="3334" max="3334" width="14.85546875" style="110" customWidth="1"/>
    <col min="3335" max="3335" width="17.28515625" style="110" customWidth="1"/>
    <col min="3336" max="3336" width="19.42578125" style="110" customWidth="1"/>
    <col min="3337" max="3337" width="15.140625" style="110" customWidth="1"/>
    <col min="3338" max="3338" width="15.7109375" style="110" customWidth="1"/>
    <col min="3339" max="3584" width="9.140625" style="110"/>
    <col min="3585" max="3585" width="21.140625" style="110" customWidth="1"/>
    <col min="3586" max="3586" width="25.140625" style="110" customWidth="1"/>
    <col min="3587" max="3587" width="22" style="110" customWidth="1"/>
    <col min="3588" max="3588" width="14.5703125" style="110" customWidth="1"/>
    <col min="3589" max="3589" width="13.42578125" style="110" customWidth="1"/>
    <col min="3590" max="3590" width="14.85546875" style="110" customWidth="1"/>
    <col min="3591" max="3591" width="17.28515625" style="110" customWidth="1"/>
    <col min="3592" max="3592" width="19.42578125" style="110" customWidth="1"/>
    <col min="3593" max="3593" width="15.140625" style="110" customWidth="1"/>
    <col min="3594" max="3594" width="15.7109375" style="110" customWidth="1"/>
    <col min="3595" max="3840" width="9.140625" style="110"/>
    <col min="3841" max="3841" width="21.140625" style="110" customWidth="1"/>
    <col min="3842" max="3842" width="25.140625" style="110" customWidth="1"/>
    <col min="3843" max="3843" width="22" style="110" customWidth="1"/>
    <col min="3844" max="3844" width="14.5703125" style="110" customWidth="1"/>
    <col min="3845" max="3845" width="13.42578125" style="110" customWidth="1"/>
    <col min="3846" max="3846" width="14.85546875" style="110" customWidth="1"/>
    <col min="3847" max="3847" width="17.28515625" style="110" customWidth="1"/>
    <col min="3848" max="3848" width="19.42578125" style="110" customWidth="1"/>
    <col min="3849" max="3849" width="15.140625" style="110" customWidth="1"/>
    <col min="3850" max="3850" width="15.7109375" style="110" customWidth="1"/>
    <col min="3851" max="4096" width="9.140625" style="110"/>
    <col min="4097" max="4097" width="21.140625" style="110" customWidth="1"/>
    <col min="4098" max="4098" width="25.140625" style="110" customWidth="1"/>
    <col min="4099" max="4099" width="22" style="110" customWidth="1"/>
    <col min="4100" max="4100" width="14.5703125" style="110" customWidth="1"/>
    <col min="4101" max="4101" width="13.42578125" style="110" customWidth="1"/>
    <col min="4102" max="4102" width="14.85546875" style="110" customWidth="1"/>
    <col min="4103" max="4103" width="17.28515625" style="110" customWidth="1"/>
    <col min="4104" max="4104" width="19.42578125" style="110" customWidth="1"/>
    <col min="4105" max="4105" width="15.140625" style="110" customWidth="1"/>
    <col min="4106" max="4106" width="15.7109375" style="110" customWidth="1"/>
    <col min="4107" max="4352" width="9.140625" style="110"/>
    <col min="4353" max="4353" width="21.140625" style="110" customWidth="1"/>
    <col min="4354" max="4354" width="25.140625" style="110" customWidth="1"/>
    <col min="4355" max="4355" width="22" style="110" customWidth="1"/>
    <col min="4356" max="4356" width="14.5703125" style="110" customWidth="1"/>
    <col min="4357" max="4357" width="13.42578125" style="110" customWidth="1"/>
    <col min="4358" max="4358" width="14.85546875" style="110" customWidth="1"/>
    <col min="4359" max="4359" width="17.28515625" style="110" customWidth="1"/>
    <col min="4360" max="4360" width="19.42578125" style="110" customWidth="1"/>
    <col min="4361" max="4361" width="15.140625" style="110" customWidth="1"/>
    <col min="4362" max="4362" width="15.7109375" style="110" customWidth="1"/>
    <col min="4363" max="4608" width="9.140625" style="110"/>
    <col min="4609" max="4609" width="21.140625" style="110" customWidth="1"/>
    <col min="4610" max="4610" width="25.140625" style="110" customWidth="1"/>
    <col min="4611" max="4611" width="22" style="110" customWidth="1"/>
    <col min="4612" max="4612" width="14.5703125" style="110" customWidth="1"/>
    <col min="4613" max="4613" width="13.42578125" style="110" customWidth="1"/>
    <col min="4614" max="4614" width="14.85546875" style="110" customWidth="1"/>
    <col min="4615" max="4615" width="17.28515625" style="110" customWidth="1"/>
    <col min="4616" max="4616" width="19.42578125" style="110" customWidth="1"/>
    <col min="4617" max="4617" width="15.140625" style="110" customWidth="1"/>
    <col min="4618" max="4618" width="15.7109375" style="110" customWidth="1"/>
    <col min="4619" max="4864" width="9.140625" style="110"/>
    <col min="4865" max="4865" width="21.140625" style="110" customWidth="1"/>
    <col min="4866" max="4866" width="25.140625" style="110" customWidth="1"/>
    <col min="4867" max="4867" width="22" style="110" customWidth="1"/>
    <col min="4868" max="4868" width="14.5703125" style="110" customWidth="1"/>
    <col min="4869" max="4869" width="13.42578125" style="110" customWidth="1"/>
    <col min="4870" max="4870" width="14.85546875" style="110" customWidth="1"/>
    <col min="4871" max="4871" width="17.28515625" style="110" customWidth="1"/>
    <col min="4872" max="4872" width="19.42578125" style="110" customWidth="1"/>
    <col min="4873" max="4873" width="15.140625" style="110" customWidth="1"/>
    <col min="4874" max="4874" width="15.7109375" style="110" customWidth="1"/>
    <col min="4875" max="5120" width="9.140625" style="110"/>
    <col min="5121" max="5121" width="21.140625" style="110" customWidth="1"/>
    <col min="5122" max="5122" width="25.140625" style="110" customWidth="1"/>
    <col min="5123" max="5123" width="22" style="110" customWidth="1"/>
    <col min="5124" max="5124" width="14.5703125" style="110" customWidth="1"/>
    <col min="5125" max="5125" width="13.42578125" style="110" customWidth="1"/>
    <col min="5126" max="5126" width="14.85546875" style="110" customWidth="1"/>
    <col min="5127" max="5127" width="17.28515625" style="110" customWidth="1"/>
    <col min="5128" max="5128" width="19.42578125" style="110" customWidth="1"/>
    <col min="5129" max="5129" width="15.140625" style="110" customWidth="1"/>
    <col min="5130" max="5130" width="15.7109375" style="110" customWidth="1"/>
    <col min="5131" max="5376" width="9.140625" style="110"/>
    <col min="5377" max="5377" width="21.140625" style="110" customWidth="1"/>
    <col min="5378" max="5378" width="25.140625" style="110" customWidth="1"/>
    <col min="5379" max="5379" width="22" style="110" customWidth="1"/>
    <col min="5380" max="5380" width="14.5703125" style="110" customWidth="1"/>
    <col min="5381" max="5381" width="13.42578125" style="110" customWidth="1"/>
    <col min="5382" max="5382" width="14.85546875" style="110" customWidth="1"/>
    <col min="5383" max="5383" width="17.28515625" style="110" customWidth="1"/>
    <col min="5384" max="5384" width="19.42578125" style="110" customWidth="1"/>
    <col min="5385" max="5385" width="15.140625" style="110" customWidth="1"/>
    <col min="5386" max="5386" width="15.7109375" style="110" customWidth="1"/>
    <col min="5387" max="5632" width="9.140625" style="110"/>
    <col min="5633" max="5633" width="21.140625" style="110" customWidth="1"/>
    <col min="5634" max="5634" width="25.140625" style="110" customWidth="1"/>
    <col min="5635" max="5635" width="22" style="110" customWidth="1"/>
    <col min="5636" max="5636" width="14.5703125" style="110" customWidth="1"/>
    <col min="5637" max="5637" width="13.42578125" style="110" customWidth="1"/>
    <col min="5638" max="5638" width="14.85546875" style="110" customWidth="1"/>
    <col min="5639" max="5639" width="17.28515625" style="110" customWidth="1"/>
    <col min="5640" max="5640" width="19.42578125" style="110" customWidth="1"/>
    <col min="5641" max="5641" width="15.140625" style="110" customWidth="1"/>
    <col min="5642" max="5642" width="15.7109375" style="110" customWidth="1"/>
    <col min="5643" max="5888" width="9.140625" style="110"/>
    <col min="5889" max="5889" width="21.140625" style="110" customWidth="1"/>
    <col min="5890" max="5890" width="25.140625" style="110" customWidth="1"/>
    <col min="5891" max="5891" width="22" style="110" customWidth="1"/>
    <col min="5892" max="5892" width="14.5703125" style="110" customWidth="1"/>
    <col min="5893" max="5893" width="13.42578125" style="110" customWidth="1"/>
    <col min="5894" max="5894" width="14.85546875" style="110" customWidth="1"/>
    <col min="5895" max="5895" width="17.28515625" style="110" customWidth="1"/>
    <col min="5896" max="5896" width="19.42578125" style="110" customWidth="1"/>
    <col min="5897" max="5897" width="15.140625" style="110" customWidth="1"/>
    <col min="5898" max="5898" width="15.7109375" style="110" customWidth="1"/>
    <col min="5899" max="6144" width="9.140625" style="110"/>
    <col min="6145" max="6145" width="21.140625" style="110" customWidth="1"/>
    <col min="6146" max="6146" width="25.140625" style="110" customWidth="1"/>
    <col min="6147" max="6147" width="22" style="110" customWidth="1"/>
    <col min="6148" max="6148" width="14.5703125" style="110" customWidth="1"/>
    <col min="6149" max="6149" width="13.42578125" style="110" customWidth="1"/>
    <col min="6150" max="6150" width="14.85546875" style="110" customWidth="1"/>
    <col min="6151" max="6151" width="17.28515625" style="110" customWidth="1"/>
    <col min="6152" max="6152" width="19.42578125" style="110" customWidth="1"/>
    <col min="6153" max="6153" width="15.140625" style="110" customWidth="1"/>
    <col min="6154" max="6154" width="15.7109375" style="110" customWidth="1"/>
    <col min="6155" max="6400" width="9.140625" style="110"/>
    <col min="6401" max="6401" width="21.140625" style="110" customWidth="1"/>
    <col min="6402" max="6402" width="25.140625" style="110" customWidth="1"/>
    <col min="6403" max="6403" width="22" style="110" customWidth="1"/>
    <col min="6404" max="6404" width="14.5703125" style="110" customWidth="1"/>
    <col min="6405" max="6405" width="13.42578125" style="110" customWidth="1"/>
    <col min="6406" max="6406" width="14.85546875" style="110" customWidth="1"/>
    <col min="6407" max="6407" width="17.28515625" style="110" customWidth="1"/>
    <col min="6408" max="6408" width="19.42578125" style="110" customWidth="1"/>
    <col min="6409" max="6409" width="15.140625" style="110" customWidth="1"/>
    <col min="6410" max="6410" width="15.7109375" style="110" customWidth="1"/>
    <col min="6411" max="6656" width="9.140625" style="110"/>
    <col min="6657" max="6657" width="21.140625" style="110" customWidth="1"/>
    <col min="6658" max="6658" width="25.140625" style="110" customWidth="1"/>
    <col min="6659" max="6659" width="22" style="110" customWidth="1"/>
    <col min="6660" max="6660" width="14.5703125" style="110" customWidth="1"/>
    <col min="6661" max="6661" width="13.42578125" style="110" customWidth="1"/>
    <col min="6662" max="6662" width="14.85546875" style="110" customWidth="1"/>
    <col min="6663" max="6663" width="17.28515625" style="110" customWidth="1"/>
    <col min="6664" max="6664" width="19.42578125" style="110" customWidth="1"/>
    <col min="6665" max="6665" width="15.140625" style="110" customWidth="1"/>
    <col min="6666" max="6666" width="15.7109375" style="110" customWidth="1"/>
    <col min="6667" max="6912" width="9.140625" style="110"/>
    <col min="6913" max="6913" width="21.140625" style="110" customWidth="1"/>
    <col min="6914" max="6914" width="25.140625" style="110" customWidth="1"/>
    <col min="6915" max="6915" width="22" style="110" customWidth="1"/>
    <col min="6916" max="6916" width="14.5703125" style="110" customWidth="1"/>
    <col min="6917" max="6917" width="13.42578125" style="110" customWidth="1"/>
    <col min="6918" max="6918" width="14.85546875" style="110" customWidth="1"/>
    <col min="6919" max="6919" width="17.28515625" style="110" customWidth="1"/>
    <col min="6920" max="6920" width="19.42578125" style="110" customWidth="1"/>
    <col min="6921" max="6921" width="15.140625" style="110" customWidth="1"/>
    <col min="6922" max="6922" width="15.7109375" style="110" customWidth="1"/>
    <col min="6923" max="7168" width="9.140625" style="110"/>
    <col min="7169" max="7169" width="21.140625" style="110" customWidth="1"/>
    <col min="7170" max="7170" width="25.140625" style="110" customWidth="1"/>
    <col min="7171" max="7171" width="22" style="110" customWidth="1"/>
    <col min="7172" max="7172" width="14.5703125" style="110" customWidth="1"/>
    <col min="7173" max="7173" width="13.42578125" style="110" customWidth="1"/>
    <col min="7174" max="7174" width="14.85546875" style="110" customWidth="1"/>
    <col min="7175" max="7175" width="17.28515625" style="110" customWidth="1"/>
    <col min="7176" max="7176" width="19.42578125" style="110" customWidth="1"/>
    <col min="7177" max="7177" width="15.140625" style="110" customWidth="1"/>
    <col min="7178" max="7178" width="15.7109375" style="110" customWidth="1"/>
    <col min="7179" max="7424" width="9.140625" style="110"/>
    <col min="7425" max="7425" width="21.140625" style="110" customWidth="1"/>
    <col min="7426" max="7426" width="25.140625" style="110" customWidth="1"/>
    <col min="7427" max="7427" width="22" style="110" customWidth="1"/>
    <col min="7428" max="7428" width="14.5703125" style="110" customWidth="1"/>
    <col min="7429" max="7429" width="13.42578125" style="110" customWidth="1"/>
    <col min="7430" max="7430" width="14.85546875" style="110" customWidth="1"/>
    <col min="7431" max="7431" width="17.28515625" style="110" customWidth="1"/>
    <col min="7432" max="7432" width="19.42578125" style="110" customWidth="1"/>
    <col min="7433" max="7433" width="15.140625" style="110" customWidth="1"/>
    <col min="7434" max="7434" width="15.7109375" style="110" customWidth="1"/>
    <col min="7435" max="7680" width="9.140625" style="110"/>
    <col min="7681" max="7681" width="21.140625" style="110" customWidth="1"/>
    <col min="7682" max="7682" width="25.140625" style="110" customWidth="1"/>
    <col min="7683" max="7683" width="22" style="110" customWidth="1"/>
    <col min="7684" max="7684" width="14.5703125" style="110" customWidth="1"/>
    <col min="7685" max="7685" width="13.42578125" style="110" customWidth="1"/>
    <col min="7686" max="7686" width="14.85546875" style="110" customWidth="1"/>
    <col min="7687" max="7687" width="17.28515625" style="110" customWidth="1"/>
    <col min="7688" max="7688" width="19.42578125" style="110" customWidth="1"/>
    <col min="7689" max="7689" width="15.140625" style="110" customWidth="1"/>
    <col min="7690" max="7690" width="15.7109375" style="110" customWidth="1"/>
    <col min="7691" max="7936" width="9.140625" style="110"/>
    <col min="7937" max="7937" width="21.140625" style="110" customWidth="1"/>
    <col min="7938" max="7938" width="25.140625" style="110" customWidth="1"/>
    <col min="7939" max="7939" width="22" style="110" customWidth="1"/>
    <col min="7940" max="7940" width="14.5703125" style="110" customWidth="1"/>
    <col min="7941" max="7941" width="13.42578125" style="110" customWidth="1"/>
    <col min="7942" max="7942" width="14.85546875" style="110" customWidth="1"/>
    <col min="7943" max="7943" width="17.28515625" style="110" customWidth="1"/>
    <col min="7944" max="7944" width="19.42578125" style="110" customWidth="1"/>
    <col min="7945" max="7945" width="15.140625" style="110" customWidth="1"/>
    <col min="7946" max="7946" width="15.7109375" style="110" customWidth="1"/>
    <col min="7947" max="8192" width="9.140625" style="110"/>
    <col min="8193" max="8193" width="21.140625" style="110" customWidth="1"/>
    <col min="8194" max="8194" width="25.140625" style="110" customWidth="1"/>
    <col min="8195" max="8195" width="22" style="110" customWidth="1"/>
    <col min="8196" max="8196" width="14.5703125" style="110" customWidth="1"/>
    <col min="8197" max="8197" width="13.42578125" style="110" customWidth="1"/>
    <col min="8198" max="8198" width="14.85546875" style="110" customWidth="1"/>
    <col min="8199" max="8199" width="17.28515625" style="110" customWidth="1"/>
    <col min="8200" max="8200" width="19.42578125" style="110" customWidth="1"/>
    <col min="8201" max="8201" width="15.140625" style="110" customWidth="1"/>
    <col min="8202" max="8202" width="15.7109375" style="110" customWidth="1"/>
    <col min="8203" max="8448" width="9.140625" style="110"/>
    <col min="8449" max="8449" width="21.140625" style="110" customWidth="1"/>
    <col min="8450" max="8450" width="25.140625" style="110" customWidth="1"/>
    <col min="8451" max="8451" width="22" style="110" customWidth="1"/>
    <col min="8452" max="8452" width="14.5703125" style="110" customWidth="1"/>
    <col min="8453" max="8453" width="13.42578125" style="110" customWidth="1"/>
    <col min="8454" max="8454" width="14.85546875" style="110" customWidth="1"/>
    <col min="8455" max="8455" width="17.28515625" style="110" customWidth="1"/>
    <col min="8456" max="8456" width="19.42578125" style="110" customWidth="1"/>
    <col min="8457" max="8457" width="15.140625" style="110" customWidth="1"/>
    <col min="8458" max="8458" width="15.7109375" style="110" customWidth="1"/>
    <col min="8459" max="8704" width="9.140625" style="110"/>
    <col min="8705" max="8705" width="21.140625" style="110" customWidth="1"/>
    <col min="8706" max="8706" width="25.140625" style="110" customWidth="1"/>
    <col min="8707" max="8707" width="22" style="110" customWidth="1"/>
    <col min="8708" max="8708" width="14.5703125" style="110" customWidth="1"/>
    <col min="8709" max="8709" width="13.42578125" style="110" customWidth="1"/>
    <col min="8710" max="8710" width="14.85546875" style="110" customWidth="1"/>
    <col min="8711" max="8711" width="17.28515625" style="110" customWidth="1"/>
    <col min="8712" max="8712" width="19.42578125" style="110" customWidth="1"/>
    <col min="8713" max="8713" width="15.140625" style="110" customWidth="1"/>
    <col min="8714" max="8714" width="15.7109375" style="110" customWidth="1"/>
    <col min="8715" max="8960" width="9.140625" style="110"/>
    <col min="8961" max="8961" width="21.140625" style="110" customWidth="1"/>
    <col min="8962" max="8962" width="25.140625" style="110" customWidth="1"/>
    <col min="8963" max="8963" width="22" style="110" customWidth="1"/>
    <col min="8964" max="8964" width="14.5703125" style="110" customWidth="1"/>
    <col min="8965" max="8965" width="13.42578125" style="110" customWidth="1"/>
    <col min="8966" max="8966" width="14.85546875" style="110" customWidth="1"/>
    <col min="8967" max="8967" width="17.28515625" style="110" customWidth="1"/>
    <col min="8968" max="8968" width="19.42578125" style="110" customWidth="1"/>
    <col min="8969" max="8969" width="15.140625" style="110" customWidth="1"/>
    <col min="8970" max="8970" width="15.7109375" style="110" customWidth="1"/>
    <col min="8971" max="9216" width="9.140625" style="110"/>
    <col min="9217" max="9217" width="21.140625" style="110" customWidth="1"/>
    <col min="9218" max="9218" width="25.140625" style="110" customWidth="1"/>
    <col min="9219" max="9219" width="22" style="110" customWidth="1"/>
    <col min="9220" max="9220" width="14.5703125" style="110" customWidth="1"/>
    <col min="9221" max="9221" width="13.42578125" style="110" customWidth="1"/>
    <col min="9222" max="9222" width="14.85546875" style="110" customWidth="1"/>
    <col min="9223" max="9223" width="17.28515625" style="110" customWidth="1"/>
    <col min="9224" max="9224" width="19.42578125" style="110" customWidth="1"/>
    <col min="9225" max="9225" width="15.140625" style="110" customWidth="1"/>
    <col min="9226" max="9226" width="15.7109375" style="110" customWidth="1"/>
    <col min="9227" max="9472" width="9.140625" style="110"/>
    <col min="9473" max="9473" width="21.140625" style="110" customWidth="1"/>
    <col min="9474" max="9474" width="25.140625" style="110" customWidth="1"/>
    <col min="9475" max="9475" width="22" style="110" customWidth="1"/>
    <col min="9476" max="9476" width="14.5703125" style="110" customWidth="1"/>
    <col min="9477" max="9477" width="13.42578125" style="110" customWidth="1"/>
    <col min="9478" max="9478" width="14.85546875" style="110" customWidth="1"/>
    <col min="9479" max="9479" width="17.28515625" style="110" customWidth="1"/>
    <col min="9480" max="9480" width="19.42578125" style="110" customWidth="1"/>
    <col min="9481" max="9481" width="15.140625" style="110" customWidth="1"/>
    <col min="9482" max="9482" width="15.7109375" style="110" customWidth="1"/>
    <col min="9483" max="9728" width="9.140625" style="110"/>
    <col min="9729" max="9729" width="21.140625" style="110" customWidth="1"/>
    <col min="9730" max="9730" width="25.140625" style="110" customWidth="1"/>
    <col min="9731" max="9731" width="22" style="110" customWidth="1"/>
    <col min="9732" max="9732" width="14.5703125" style="110" customWidth="1"/>
    <col min="9733" max="9733" width="13.42578125" style="110" customWidth="1"/>
    <col min="9734" max="9734" width="14.85546875" style="110" customWidth="1"/>
    <col min="9735" max="9735" width="17.28515625" style="110" customWidth="1"/>
    <col min="9736" max="9736" width="19.42578125" style="110" customWidth="1"/>
    <col min="9737" max="9737" width="15.140625" style="110" customWidth="1"/>
    <col min="9738" max="9738" width="15.7109375" style="110" customWidth="1"/>
    <col min="9739" max="9984" width="9.140625" style="110"/>
    <col min="9985" max="9985" width="21.140625" style="110" customWidth="1"/>
    <col min="9986" max="9986" width="25.140625" style="110" customWidth="1"/>
    <col min="9987" max="9987" width="22" style="110" customWidth="1"/>
    <col min="9988" max="9988" width="14.5703125" style="110" customWidth="1"/>
    <col min="9989" max="9989" width="13.42578125" style="110" customWidth="1"/>
    <col min="9990" max="9990" width="14.85546875" style="110" customWidth="1"/>
    <col min="9991" max="9991" width="17.28515625" style="110" customWidth="1"/>
    <col min="9992" max="9992" width="19.42578125" style="110" customWidth="1"/>
    <col min="9993" max="9993" width="15.140625" style="110" customWidth="1"/>
    <col min="9994" max="9994" width="15.7109375" style="110" customWidth="1"/>
    <col min="9995" max="10240" width="9.140625" style="110"/>
    <col min="10241" max="10241" width="21.140625" style="110" customWidth="1"/>
    <col min="10242" max="10242" width="25.140625" style="110" customWidth="1"/>
    <col min="10243" max="10243" width="22" style="110" customWidth="1"/>
    <col min="10244" max="10244" width="14.5703125" style="110" customWidth="1"/>
    <col min="10245" max="10245" width="13.42578125" style="110" customWidth="1"/>
    <col min="10246" max="10246" width="14.85546875" style="110" customWidth="1"/>
    <col min="10247" max="10247" width="17.28515625" style="110" customWidth="1"/>
    <col min="10248" max="10248" width="19.42578125" style="110" customWidth="1"/>
    <col min="10249" max="10249" width="15.140625" style="110" customWidth="1"/>
    <col min="10250" max="10250" width="15.7109375" style="110" customWidth="1"/>
    <col min="10251" max="10496" width="9.140625" style="110"/>
    <col min="10497" max="10497" width="21.140625" style="110" customWidth="1"/>
    <col min="10498" max="10498" width="25.140625" style="110" customWidth="1"/>
    <col min="10499" max="10499" width="22" style="110" customWidth="1"/>
    <col min="10500" max="10500" width="14.5703125" style="110" customWidth="1"/>
    <col min="10501" max="10501" width="13.42578125" style="110" customWidth="1"/>
    <col min="10502" max="10502" width="14.85546875" style="110" customWidth="1"/>
    <col min="10503" max="10503" width="17.28515625" style="110" customWidth="1"/>
    <col min="10504" max="10504" width="19.42578125" style="110" customWidth="1"/>
    <col min="10505" max="10505" width="15.140625" style="110" customWidth="1"/>
    <col min="10506" max="10506" width="15.7109375" style="110" customWidth="1"/>
    <col min="10507" max="10752" width="9.140625" style="110"/>
    <col min="10753" max="10753" width="21.140625" style="110" customWidth="1"/>
    <col min="10754" max="10754" width="25.140625" style="110" customWidth="1"/>
    <col min="10755" max="10755" width="22" style="110" customWidth="1"/>
    <col min="10756" max="10756" width="14.5703125" style="110" customWidth="1"/>
    <col min="10757" max="10757" width="13.42578125" style="110" customWidth="1"/>
    <col min="10758" max="10758" width="14.85546875" style="110" customWidth="1"/>
    <col min="10759" max="10759" width="17.28515625" style="110" customWidth="1"/>
    <col min="10760" max="10760" width="19.42578125" style="110" customWidth="1"/>
    <col min="10761" max="10761" width="15.140625" style="110" customWidth="1"/>
    <col min="10762" max="10762" width="15.7109375" style="110" customWidth="1"/>
    <col min="10763" max="11008" width="9.140625" style="110"/>
    <col min="11009" max="11009" width="21.140625" style="110" customWidth="1"/>
    <col min="11010" max="11010" width="25.140625" style="110" customWidth="1"/>
    <col min="11011" max="11011" width="22" style="110" customWidth="1"/>
    <col min="11012" max="11012" width="14.5703125" style="110" customWidth="1"/>
    <col min="11013" max="11013" width="13.42578125" style="110" customWidth="1"/>
    <col min="11014" max="11014" width="14.85546875" style="110" customWidth="1"/>
    <col min="11015" max="11015" width="17.28515625" style="110" customWidth="1"/>
    <col min="11016" max="11016" width="19.42578125" style="110" customWidth="1"/>
    <col min="11017" max="11017" width="15.140625" style="110" customWidth="1"/>
    <col min="11018" max="11018" width="15.7109375" style="110" customWidth="1"/>
    <col min="11019" max="11264" width="9.140625" style="110"/>
    <col min="11265" max="11265" width="21.140625" style="110" customWidth="1"/>
    <col min="11266" max="11266" width="25.140625" style="110" customWidth="1"/>
    <col min="11267" max="11267" width="22" style="110" customWidth="1"/>
    <col min="11268" max="11268" width="14.5703125" style="110" customWidth="1"/>
    <col min="11269" max="11269" width="13.42578125" style="110" customWidth="1"/>
    <col min="11270" max="11270" width="14.85546875" style="110" customWidth="1"/>
    <col min="11271" max="11271" width="17.28515625" style="110" customWidth="1"/>
    <col min="11272" max="11272" width="19.42578125" style="110" customWidth="1"/>
    <col min="11273" max="11273" width="15.140625" style="110" customWidth="1"/>
    <col min="11274" max="11274" width="15.7109375" style="110" customWidth="1"/>
    <col min="11275" max="11520" width="9.140625" style="110"/>
    <col min="11521" max="11521" width="21.140625" style="110" customWidth="1"/>
    <col min="11522" max="11522" width="25.140625" style="110" customWidth="1"/>
    <col min="11523" max="11523" width="22" style="110" customWidth="1"/>
    <col min="11524" max="11524" width="14.5703125" style="110" customWidth="1"/>
    <col min="11525" max="11525" width="13.42578125" style="110" customWidth="1"/>
    <col min="11526" max="11526" width="14.85546875" style="110" customWidth="1"/>
    <col min="11527" max="11527" width="17.28515625" style="110" customWidth="1"/>
    <col min="11528" max="11528" width="19.42578125" style="110" customWidth="1"/>
    <col min="11529" max="11529" width="15.140625" style="110" customWidth="1"/>
    <col min="11530" max="11530" width="15.7109375" style="110" customWidth="1"/>
    <col min="11531" max="11776" width="9.140625" style="110"/>
    <col min="11777" max="11777" width="21.140625" style="110" customWidth="1"/>
    <col min="11778" max="11778" width="25.140625" style="110" customWidth="1"/>
    <col min="11779" max="11779" width="22" style="110" customWidth="1"/>
    <col min="11780" max="11780" width="14.5703125" style="110" customWidth="1"/>
    <col min="11781" max="11781" width="13.42578125" style="110" customWidth="1"/>
    <col min="11782" max="11782" width="14.85546875" style="110" customWidth="1"/>
    <col min="11783" max="11783" width="17.28515625" style="110" customWidth="1"/>
    <col min="11784" max="11784" width="19.42578125" style="110" customWidth="1"/>
    <col min="11785" max="11785" width="15.140625" style="110" customWidth="1"/>
    <col min="11786" max="11786" width="15.7109375" style="110" customWidth="1"/>
    <col min="11787" max="12032" width="9.140625" style="110"/>
    <col min="12033" max="12033" width="21.140625" style="110" customWidth="1"/>
    <col min="12034" max="12034" width="25.140625" style="110" customWidth="1"/>
    <col min="12035" max="12035" width="22" style="110" customWidth="1"/>
    <col min="12036" max="12036" width="14.5703125" style="110" customWidth="1"/>
    <col min="12037" max="12037" width="13.42578125" style="110" customWidth="1"/>
    <col min="12038" max="12038" width="14.85546875" style="110" customWidth="1"/>
    <col min="12039" max="12039" width="17.28515625" style="110" customWidth="1"/>
    <col min="12040" max="12040" width="19.42578125" style="110" customWidth="1"/>
    <col min="12041" max="12041" width="15.140625" style="110" customWidth="1"/>
    <col min="12042" max="12042" width="15.7109375" style="110" customWidth="1"/>
    <col min="12043" max="12288" width="9.140625" style="110"/>
    <col min="12289" max="12289" width="21.140625" style="110" customWidth="1"/>
    <col min="12290" max="12290" width="25.140625" style="110" customWidth="1"/>
    <col min="12291" max="12291" width="22" style="110" customWidth="1"/>
    <col min="12292" max="12292" width="14.5703125" style="110" customWidth="1"/>
    <col min="12293" max="12293" width="13.42578125" style="110" customWidth="1"/>
    <col min="12294" max="12294" width="14.85546875" style="110" customWidth="1"/>
    <col min="12295" max="12295" width="17.28515625" style="110" customWidth="1"/>
    <col min="12296" max="12296" width="19.42578125" style="110" customWidth="1"/>
    <col min="12297" max="12297" width="15.140625" style="110" customWidth="1"/>
    <col min="12298" max="12298" width="15.7109375" style="110" customWidth="1"/>
    <col min="12299" max="12544" width="9.140625" style="110"/>
    <col min="12545" max="12545" width="21.140625" style="110" customWidth="1"/>
    <col min="12546" max="12546" width="25.140625" style="110" customWidth="1"/>
    <col min="12547" max="12547" width="22" style="110" customWidth="1"/>
    <col min="12548" max="12548" width="14.5703125" style="110" customWidth="1"/>
    <col min="12549" max="12549" width="13.42578125" style="110" customWidth="1"/>
    <col min="12550" max="12550" width="14.85546875" style="110" customWidth="1"/>
    <col min="12551" max="12551" width="17.28515625" style="110" customWidth="1"/>
    <col min="12552" max="12552" width="19.42578125" style="110" customWidth="1"/>
    <col min="12553" max="12553" width="15.140625" style="110" customWidth="1"/>
    <col min="12554" max="12554" width="15.7109375" style="110" customWidth="1"/>
    <col min="12555" max="12800" width="9.140625" style="110"/>
    <col min="12801" max="12801" width="21.140625" style="110" customWidth="1"/>
    <col min="12802" max="12802" width="25.140625" style="110" customWidth="1"/>
    <col min="12803" max="12803" width="22" style="110" customWidth="1"/>
    <col min="12804" max="12804" width="14.5703125" style="110" customWidth="1"/>
    <col min="12805" max="12805" width="13.42578125" style="110" customWidth="1"/>
    <col min="12806" max="12806" width="14.85546875" style="110" customWidth="1"/>
    <col min="12807" max="12807" width="17.28515625" style="110" customWidth="1"/>
    <col min="12808" max="12808" width="19.42578125" style="110" customWidth="1"/>
    <col min="12809" max="12809" width="15.140625" style="110" customWidth="1"/>
    <col min="12810" max="12810" width="15.7109375" style="110" customWidth="1"/>
    <col min="12811" max="13056" width="9.140625" style="110"/>
    <col min="13057" max="13057" width="21.140625" style="110" customWidth="1"/>
    <col min="13058" max="13058" width="25.140625" style="110" customWidth="1"/>
    <col min="13059" max="13059" width="22" style="110" customWidth="1"/>
    <col min="13060" max="13060" width="14.5703125" style="110" customWidth="1"/>
    <col min="13061" max="13061" width="13.42578125" style="110" customWidth="1"/>
    <col min="13062" max="13062" width="14.85546875" style="110" customWidth="1"/>
    <col min="13063" max="13063" width="17.28515625" style="110" customWidth="1"/>
    <col min="13064" max="13064" width="19.42578125" style="110" customWidth="1"/>
    <col min="13065" max="13065" width="15.140625" style="110" customWidth="1"/>
    <col min="13066" max="13066" width="15.7109375" style="110" customWidth="1"/>
    <col min="13067" max="13312" width="9.140625" style="110"/>
    <col min="13313" max="13313" width="21.140625" style="110" customWidth="1"/>
    <col min="13314" max="13314" width="25.140625" style="110" customWidth="1"/>
    <col min="13315" max="13315" width="22" style="110" customWidth="1"/>
    <col min="13316" max="13316" width="14.5703125" style="110" customWidth="1"/>
    <col min="13317" max="13317" width="13.42578125" style="110" customWidth="1"/>
    <col min="13318" max="13318" width="14.85546875" style="110" customWidth="1"/>
    <col min="13319" max="13319" width="17.28515625" style="110" customWidth="1"/>
    <col min="13320" max="13320" width="19.42578125" style="110" customWidth="1"/>
    <col min="13321" max="13321" width="15.140625" style="110" customWidth="1"/>
    <col min="13322" max="13322" width="15.7109375" style="110" customWidth="1"/>
    <col min="13323" max="13568" width="9.140625" style="110"/>
    <col min="13569" max="13569" width="21.140625" style="110" customWidth="1"/>
    <col min="13570" max="13570" width="25.140625" style="110" customWidth="1"/>
    <col min="13571" max="13571" width="22" style="110" customWidth="1"/>
    <col min="13572" max="13572" width="14.5703125" style="110" customWidth="1"/>
    <col min="13573" max="13573" width="13.42578125" style="110" customWidth="1"/>
    <col min="13574" max="13574" width="14.85546875" style="110" customWidth="1"/>
    <col min="13575" max="13575" width="17.28515625" style="110" customWidth="1"/>
    <col min="13576" max="13576" width="19.42578125" style="110" customWidth="1"/>
    <col min="13577" max="13577" width="15.140625" style="110" customWidth="1"/>
    <col min="13578" max="13578" width="15.7109375" style="110" customWidth="1"/>
    <col min="13579" max="13824" width="9.140625" style="110"/>
    <col min="13825" max="13825" width="21.140625" style="110" customWidth="1"/>
    <col min="13826" max="13826" width="25.140625" style="110" customWidth="1"/>
    <col min="13827" max="13827" width="22" style="110" customWidth="1"/>
    <col min="13828" max="13828" width="14.5703125" style="110" customWidth="1"/>
    <col min="13829" max="13829" width="13.42578125" style="110" customWidth="1"/>
    <col min="13830" max="13830" width="14.85546875" style="110" customWidth="1"/>
    <col min="13831" max="13831" width="17.28515625" style="110" customWidth="1"/>
    <col min="13832" max="13832" width="19.42578125" style="110" customWidth="1"/>
    <col min="13833" max="13833" width="15.140625" style="110" customWidth="1"/>
    <col min="13834" max="13834" width="15.7109375" style="110" customWidth="1"/>
    <col min="13835" max="14080" width="9.140625" style="110"/>
    <col min="14081" max="14081" width="21.140625" style="110" customWidth="1"/>
    <col min="14082" max="14082" width="25.140625" style="110" customWidth="1"/>
    <col min="14083" max="14083" width="22" style="110" customWidth="1"/>
    <col min="14084" max="14084" width="14.5703125" style="110" customWidth="1"/>
    <col min="14085" max="14085" width="13.42578125" style="110" customWidth="1"/>
    <col min="14086" max="14086" width="14.85546875" style="110" customWidth="1"/>
    <col min="14087" max="14087" width="17.28515625" style="110" customWidth="1"/>
    <col min="14088" max="14088" width="19.42578125" style="110" customWidth="1"/>
    <col min="14089" max="14089" width="15.140625" style="110" customWidth="1"/>
    <col min="14090" max="14090" width="15.7109375" style="110" customWidth="1"/>
    <col min="14091" max="14336" width="9.140625" style="110"/>
    <col min="14337" max="14337" width="21.140625" style="110" customWidth="1"/>
    <col min="14338" max="14338" width="25.140625" style="110" customWidth="1"/>
    <col min="14339" max="14339" width="22" style="110" customWidth="1"/>
    <col min="14340" max="14340" width="14.5703125" style="110" customWidth="1"/>
    <col min="14341" max="14341" width="13.42578125" style="110" customWidth="1"/>
    <col min="14342" max="14342" width="14.85546875" style="110" customWidth="1"/>
    <col min="14343" max="14343" width="17.28515625" style="110" customWidth="1"/>
    <col min="14344" max="14344" width="19.42578125" style="110" customWidth="1"/>
    <col min="14345" max="14345" width="15.140625" style="110" customWidth="1"/>
    <col min="14346" max="14346" width="15.7109375" style="110" customWidth="1"/>
    <col min="14347" max="14592" width="9.140625" style="110"/>
    <col min="14593" max="14593" width="21.140625" style="110" customWidth="1"/>
    <col min="14594" max="14594" width="25.140625" style="110" customWidth="1"/>
    <col min="14595" max="14595" width="22" style="110" customWidth="1"/>
    <col min="14596" max="14596" width="14.5703125" style="110" customWidth="1"/>
    <col min="14597" max="14597" width="13.42578125" style="110" customWidth="1"/>
    <col min="14598" max="14598" width="14.85546875" style="110" customWidth="1"/>
    <col min="14599" max="14599" width="17.28515625" style="110" customWidth="1"/>
    <col min="14600" max="14600" width="19.42578125" style="110" customWidth="1"/>
    <col min="14601" max="14601" width="15.140625" style="110" customWidth="1"/>
    <col min="14602" max="14602" width="15.7109375" style="110" customWidth="1"/>
    <col min="14603" max="14848" width="9.140625" style="110"/>
    <col min="14849" max="14849" width="21.140625" style="110" customWidth="1"/>
    <col min="14850" max="14850" width="25.140625" style="110" customWidth="1"/>
    <col min="14851" max="14851" width="22" style="110" customWidth="1"/>
    <col min="14852" max="14852" width="14.5703125" style="110" customWidth="1"/>
    <col min="14853" max="14853" width="13.42578125" style="110" customWidth="1"/>
    <col min="14854" max="14854" width="14.85546875" style="110" customWidth="1"/>
    <col min="14855" max="14855" width="17.28515625" style="110" customWidth="1"/>
    <col min="14856" max="14856" width="19.42578125" style="110" customWidth="1"/>
    <col min="14857" max="14857" width="15.140625" style="110" customWidth="1"/>
    <col min="14858" max="14858" width="15.7109375" style="110" customWidth="1"/>
    <col min="14859" max="15104" width="9.140625" style="110"/>
    <col min="15105" max="15105" width="21.140625" style="110" customWidth="1"/>
    <col min="15106" max="15106" width="25.140625" style="110" customWidth="1"/>
    <col min="15107" max="15107" width="22" style="110" customWidth="1"/>
    <col min="15108" max="15108" width="14.5703125" style="110" customWidth="1"/>
    <col min="15109" max="15109" width="13.42578125" style="110" customWidth="1"/>
    <col min="15110" max="15110" width="14.85546875" style="110" customWidth="1"/>
    <col min="15111" max="15111" width="17.28515625" style="110" customWidth="1"/>
    <col min="15112" max="15112" width="19.42578125" style="110" customWidth="1"/>
    <col min="15113" max="15113" width="15.140625" style="110" customWidth="1"/>
    <col min="15114" max="15114" width="15.7109375" style="110" customWidth="1"/>
    <col min="15115" max="15360" width="9.140625" style="110"/>
    <col min="15361" max="15361" width="21.140625" style="110" customWidth="1"/>
    <col min="15362" max="15362" width="25.140625" style="110" customWidth="1"/>
    <col min="15363" max="15363" width="22" style="110" customWidth="1"/>
    <col min="15364" max="15364" width="14.5703125" style="110" customWidth="1"/>
    <col min="15365" max="15365" width="13.42578125" style="110" customWidth="1"/>
    <col min="15366" max="15366" width="14.85546875" style="110" customWidth="1"/>
    <col min="15367" max="15367" width="17.28515625" style="110" customWidth="1"/>
    <col min="15368" max="15368" width="19.42578125" style="110" customWidth="1"/>
    <col min="15369" max="15369" width="15.140625" style="110" customWidth="1"/>
    <col min="15370" max="15370" width="15.7109375" style="110" customWidth="1"/>
    <col min="15371" max="15616" width="9.140625" style="110"/>
    <col min="15617" max="15617" width="21.140625" style="110" customWidth="1"/>
    <col min="15618" max="15618" width="25.140625" style="110" customWidth="1"/>
    <col min="15619" max="15619" width="22" style="110" customWidth="1"/>
    <col min="15620" max="15620" width="14.5703125" style="110" customWidth="1"/>
    <col min="15621" max="15621" width="13.42578125" style="110" customWidth="1"/>
    <col min="15622" max="15622" width="14.85546875" style="110" customWidth="1"/>
    <col min="15623" max="15623" width="17.28515625" style="110" customWidth="1"/>
    <col min="15624" max="15624" width="19.42578125" style="110" customWidth="1"/>
    <col min="15625" max="15625" width="15.140625" style="110" customWidth="1"/>
    <col min="15626" max="15626" width="15.7109375" style="110" customWidth="1"/>
    <col min="15627" max="15872" width="9.140625" style="110"/>
    <col min="15873" max="15873" width="21.140625" style="110" customWidth="1"/>
    <col min="15874" max="15874" width="25.140625" style="110" customWidth="1"/>
    <col min="15875" max="15875" width="22" style="110" customWidth="1"/>
    <col min="15876" max="15876" width="14.5703125" style="110" customWidth="1"/>
    <col min="15877" max="15877" width="13.42578125" style="110" customWidth="1"/>
    <col min="15878" max="15878" width="14.85546875" style="110" customWidth="1"/>
    <col min="15879" max="15879" width="17.28515625" style="110" customWidth="1"/>
    <col min="15880" max="15880" width="19.42578125" style="110" customWidth="1"/>
    <col min="15881" max="15881" width="15.140625" style="110" customWidth="1"/>
    <col min="15882" max="15882" width="15.7109375" style="110" customWidth="1"/>
    <col min="15883" max="16128" width="9.140625" style="110"/>
    <col min="16129" max="16129" width="21.140625" style="110" customWidth="1"/>
    <col min="16130" max="16130" width="25.140625" style="110" customWidth="1"/>
    <col min="16131" max="16131" width="22" style="110" customWidth="1"/>
    <col min="16132" max="16132" width="14.5703125" style="110" customWidth="1"/>
    <col min="16133" max="16133" width="13.42578125" style="110" customWidth="1"/>
    <col min="16134" max="16134" width="14.85546875" style="110" customWidth="1"/>
    <col min="16135" max="16135" width="17.28515625" style="110" customWidth="1"/>
    <col min="16136" max="16136" width="19.42578125" style="110" customWidth="1"/>
    <col min="16137" max="16137" width="15.140625" style="110" customWidth="1"/>
    <col min="16138" max="16138" width="15.7109375" style="110" customWidth="1"/>
    <col min="16139" max="16384" width="9.140625" style="110"/>
  </cols>
  <sheetData>
    <row r="1" spans="1:10" x14ac:dyDescent="0.2">
      <c r="A1" s="131" t="s">
        <v>1438</v>
      </c>
      <c r="B1" s="132" t="s">
        <v>1439</v>
      </c>
      <c r="C1" s="131" t="s">
        <v>1644</v>
      </c>
      <c r="D1" s="131" t="s">
        <v>1445</v>
      </c>
      <c r="E1" s="131" t="s">
        <v>1446</v>
      </c>
      <c r="F1" s="133" t="s">
        <v>1447</v>
      </c>
      <c r="G1" s="132" t="s">
        <v>1645</v>
      </c>
      <c r="H1" s="131" t="s">
        <v>1646</v>
      </c>
      <c r="I1" s="131" t="s">
        <v>1361</v>
      </c>
      <c r="J1" s="108" t="s">
        <v>1449</v>
      </c>
    </row>
    <row r="2" spans="1:10" ht="15" x14ac:dyDescent="0.25">
      <c r="A2" s="784" t="s">
        <v>1920</v>
      </c>
      <c r="B2" s="126" t="s">
        <v>1921</v>
      </c>
      <c r="C2" s="112"/>
      <c r="D2" s="112"/>
      <c r="E2" s="112" t="s">
        <v>1744</v>
      </c>
      <c r="F2" s="112"/>
      <c r="G2" s="112"/>
      <c r="H2" s="112" t="s">
        <v>1592</v>
      </c>
      <c r="I2" s="112"/>
      <c r="J2" s="112"/>
    </row>
    <row r="3" spans="1:10" x14ac:dyDescent="0.2">
      <c r="A3" s="784"/>
      <c r="B3" s="129" t="s">
        <v>1922</v>
      </c>
      <c r="C3" s="112"/>
      <c r="D3" s="112"/>
      <c r="E3" s="112" t="s">
        <v>1744</v>
      </c>
      <c r="F3" s="112"/>
      <c r="G3" s="112"/>
      <c r="H3" s="112" t="s">
        <v>1592</v>
      </c>
      <c r="I3" s="112"/>
      <c r="J3" s="112"/>
    </row>
    <row r="4" spans="1:10" x14ac:dyDescent="0.2">
      <c r="A4" s="784"/>
      <c r="B4" s="129" t="s">
        <v>1917</v>
      </c>
      <c r="C4" s="112"/>
      <c r="D4" s="112"/>
      <c r="E4" s="112" t="s">
        <v>1923</v>
      </c>
      <c r="F4" s="112"/>
      <c r="G4" s="112" t="s">
        <v>1453</v>
      </c>
      <c r="H4" s="112" t="s">
        <v>1592</v>
      </c>
      <c r="I4" s="112"/>
      <c r="J4" s="112"/>
    </row>
    <row r="5" spans="1:10" ht="15" x14ac:dyDescent="0.25">
      <c r="A5" s="784"/>
      <c r="B5" s="126" t="s">
        <v>1924</v>
      </c>
      <c r="C5" s="112"/>
      <c r="D5" s="112"/>
      <c r="E5" s="112" t="s">
        <v>1658</v>
      </c>
      <c r="F5" s="112"/>
      <c r="G5" s="112" t="s">
        <v>1453</v>
      </c>
      <c r="H5" s="112" t="s">
        <v>1592</v>
      </c>
      <c r="I5" s="112"/>
      <c r="J5" s="112"/>
    </row>
    <row r="6" spans="1:10" x14ac:dyDescent="0.2">
      <c r="A6" s="784"/>
      <c r="B6" s="145" t="s">
        <v>4</v>
      </c>
      <c r="C6" s="112"/>
      <c r="D6" s="112"/>
      <c r="E6" s="112" t="s">
        <v>1678</v>
      </c>
      <c r="F6" s="112"/>
      <c r="G6" s="112"/>
      <c r="H6" s="112" t="s">
        <v>1592</v>
      </c>
      <c r="I6" s="112"/>
      <c r="J6" s="112"/>
    </row>
    <row r="7" spans="1:10" x14ac:dyDescent="0.2">
      <c r="A7" s="784"/>
      <c r="B7" s="129" t="s">
        <v>1925</v>
      </c>
      <c r="C7" s="112"/>
      <c r="D7" s="112"/>
      <c r="E7" s="112" t="s">
        <v>1486</v>
      </c>
      <c r="F7" s="112"/>
      <c r="G7" s="110" t="s">
        <v>1453</v>
      </c>
      <c r="H7" s="112" t="s">
        <v>1592</v>
      </c>
      <c r="I7" s="112"/>
      <c r="J7" s="112"/>
    </row>
    <row r="8" spans="1:10" x14ac:dyDescent="0.2">
      <c r="A8" s="784"/>
      <c r="B8" s="145" t="s">
        <v>3</v>
      </c>
      <c r="C8" s="112"/>
      <c r="D8" s="112"/>
      <c r="E8" s="112" t="s">
        <v>1486</v>
      </c>
      <c r="F8" s="112"/>
      <c r="G8" s="112" t="s">
        <v>1453</v>
      </c>
      <c r="H8" s="112" t="s">
        <v>1592</v>
      </c>
      <c r="I8" s="112"/>
      <c r="J8" s="112"/>
    </row>
    <row r="9" spans="1:10" x14ac:dyDescent="0.2">
      <c r="A9" s="784"/>
      <c r="B9" s="145" t="s">
        <v>1926</v>
      </c>
      <c r="C9" s="112"/>
      <c r="D9" s="112"/>
      <c r="E9" s="112" t="s">
        <v>1486</v>
      </c>
      <c r="F9" s="112"/>
      <c r="G9" s="112"/>
      <c r="H9" s="112" t="s">
        <v>1592</v>
      </c>
      <c r="I9" s="112"/>
      <c r="J9" s="112"/>
    </row>
  </sheetData>
  <mergeCells count="1">
    <mergeCell ref="A2:A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workbookViewId="0">
      <pane xSplit="1" ySplit="1" topLeftCell="B2" activePane="bottomRight" state="frozen"/>
      <selection pane="topRight" activeCell="B1" sqref="B1"/>
      <selection pane="bottomLeft" activeCell="A2" sqref="A2"/>
      <selection pane="bottomRight" activeCell="D7" sqref="D7"/>
    </sheetView>
  </sheetViews>
  <sheetFormatPr defaultRowHeight="12.75" x14ac:dyDescent="0.2"/>
  <cols>
    <col min="1" max="1" width="15.5703125" style="110" bestFit="1" customWidth="1"/>
    <col min="2" max="2" width="19.5703125" style="110" bestFit="1" customWidth="1"/>
    <col min="3" max="3" width="18.85546875" style="110" bestFit="1" customWidth="1"/>
    <col min="4" max="4" width="24" style="110" bestFit="1" customWidth="1"/>
    <col min="5" max="6" width="18.85546875" style="110" customWidth="1"/>
    <col min="7" max="7" width="9.140625" style="110"/>
    <col min="8" max="8" width="11.42578125" style="110" bestFit="1" customWidth="1"/>
    <col min="9" max="9" width="11.140625" style="110" bestFit="1" customWidth="1"/>
    <col min="10" max="10" width="12.42578125" style="110" bestFit="1" customWidth="1"/>
    <col min="11" max="11" width="16.140625" style="110" bestFit="1" customWidth="1"/>
    <col min="12" max="12" width="12.5703125" style="110" bestFit="1" customWidth="1"/>
    <col min="13" max="256" width="9.140625" style="110"/>
    <col min="257" max="257" width="15.5703125" style="110" bestFit="1" customWidth="1"/>
    <col min="258" max="258" width="19.5703125" style="110" bestFit="1" customWidth="1"/>
    <col min="259" max="259" width="18.85546875" style="110" bestFit="1" customWidth="1"/>
    <col min="260" max="260" width="24" style="110" bestFit="1" customWidth="1"/>
    <col min="261" max="262" width="18.85546875" style="110" customWidth="1"/>
    <col min="263" max="263" width="9.140625" style="110"/>
    <col min="264" max="264" width="11.42578125" style="110" bestFit="1" customWidth="1"/>
    <col min="265" max="265" width="11.140625" style="110" bestFit="1" customWidth="1"/>
    <col min="266" max="266" width="12.42578125" style="110" bestFit="1" customWidth="1"/>
    <col min="267" max="267" width="16.140625" style="110" bestFit="1" customWidth="1"/>
    <col min="268" max="268" width="12.5703125" style="110" bestFit="1" customWidth="1"/>
    <col min="269" max="512" width="9.140625" style="110"/>
    <col min="513" max="513" width="15.5703125" style="110" bestFit="1" customWidth="1"/>
    <col min="514" max="514" width="19.5703125" style="110" bestFit="1" customWidth="1"/>
    <col min="515" max="515" width="18.85546875" style="110" bestFit="1" customWidth="1"/>
    <col min="516" max="516" width="24" style="110" bestFit="1" customWidth="1"/>
    <col min="517" max="518" width="18.85546875" style="110" customWidth="1"/>
    <col min="519" max="519" width="9.140625" style="110"/>
    <col min="520" max="520" width="11.42578125" style="110" bestFit="1" customWidth="1"/>
    <col min="521" max="521" width="11.140625" style="110" bestFit="1" customWidth="1"/>
    <col min="522" max="522" width="12.42578125" style="110" bestFit="1" customWidth="1"/>
    <col min="523" max="523" width="16.140625" style="110" bestFit="1" customWidth="1"/>
    <col min="524" max="524" width="12.5703125" style="110" bestFit="1" customWidth="1"/>
    <col min="525" max="768" width="9.140625" style="110"/>
    <col min="769" max="769" width="15.5703125" style="110" bestFit="1" customWidth="1"/>
    <col min="770" max="770" width="19.5703125" style="110" bestFit="1" customWidth="1"/>
    <col min="771" max="771" width="18.85546875" style="110" bestFit="1" customWidth="1"/>
    <col min="772" max="772" width="24" style="110" bestFit="1" customWidth="1"/>
    <col min="773" max="774" width="18.85546875" style="110" customWidth="1"/>
    <col min="775" max="775" width="9.140625" style="110"/>
    <col min="776" max="776" width="11.42578125" style="110" bestFit="1" customWidth="1"/>
    <col min="777" max="777" width="11.140625" style="110" bestFit="1" customWidth="1"/>
    <col min="778" max="778" width="12.42578125" style="110" bestFit="1" customWidth="1"/>
    <col min="779" max="779" width="16.140625" style="110" bestFit="1" customWidth="1"/>
    <col min="780" max="780" width="12.5703125" style="110" bestFit="1" customWidth="1"/>
    <col min="781" max="1024" width="9.140625" style="110"/>
    <col min="1025" max="1025" width="15.5703125" style="110" bestFit="1" customWidth="1"/>
    <col min="1026" max="1026" width="19.5703125" style="110" bestFit="1" customWidth="1"/>
    <col min="1027" max="1027" width="18.85546875" style="110" bestFit="1" customWidth="1"/>
    <col min="1028" max="1028" width="24" style="110" bestFit="1" customWidth="1"/>
    <col min="1029" max="1030" width="18.85546875" style="110" customWidth="1"/>
    <col min="1031" max="1031" width="9.140625" style="110"/>
    <col min="1032" max="1032" width="11.42578125" style="110" bestFit="1" customWidth="1"/>
    <col min="1033" max="1033" width="11.140625" style="110" bestFit="1" customWidth="1"/>
    <col min="1034" max="1034" width="12.42578125" style="110" bestFit="1" customWidth="1"/>
    <col min="1035" max="1035" width="16.140625" style="110" bestFit="1" customWidth="1"/>
    <col min="1036" max="1036" width="12.5703125" style="110" bestFit="1" customWidth="1"/>
    <col min="1037" max="1280" width="9.140625" style="110"/>
    <col min="1281" max="1281" width="15.5703125" style="110" bestFit="1" customWidth="1"/>
    <col min="1282" max="1282" width="19.5703125" style="110" bestFit="1" customWidth="1"/>
    <col min="1283" max="1283" width="18.85546875" style="110" bestFit="1" customWidth="1"/>
    <col min="1284" max="1284" width="24" style="110" bestFit="1" customWidth="1"/>
    <col min="1285" max="1286" width="18.85546875" style="110" customWidth="1"/>
    <col min="1287" max="1287" width="9.140625" style="110"/>
    <col min="1288" max="1288" width="11.42578125" style="110" bestFit="1" customWidth="1"/>
    <col min="1289" max="1289" width="11.140625" style="110" bestFit="1" customWidth="1"/>
    <col min="1290" max="1290" width="12.42578125" style="110" bestFit="1" customWidth="1"/>
    <col min="1291" max="1291" width="16.140625" style="110" bestFit="1" customWidth="1"/>
    <col min="1292" max="1292" width="12.5703125" style="110" bestFit="1" customWidth="1"/>
    <col min="1293" max="1536" width="9.140625" style="110"/>
    <col min="1537" max="1537" width="15.5703125" style="110" bestFit="1" customWidth="1"/>
    <col min="1538" max="1538" width="19.5703125" style="110" bestFit="1" customWidth="1"/>
    <col min="1539" max="1539" width="18.85546875" style="110" bestFit="1" customWidth="1"/>
    <col min="1540" max="1540" width="24" style="110" bestFit="1" customWidth="1"/>
    <col min="1541" max="1542" width="18.85546875" style="110" customWidth="1"/>
    <col min="1543" max="1543" width="9.140625" style="110"/>
    <col min="1544" max="1544" width="11.42578125" style="110" bestFit="1" customWidth="1"/>
    <col min="1545" max="1545" width="11.140625" style="110" bestFit="1" customWidth="1"/>
    <col min="1546" max="1546" width="12.42578125" style="110" bestFit="1" customWidth="1"/>
    <col min="1547" max="1547" width="16.140625" style="110" bestFit="1" customWidth="1"/>
    <col min="1548" max="1548" width="12.5703125" style="110" bestFit="1" customWidth="1"/>
    <col min="1549" max="1792" width="9.140625" style="110"/>
    <col min="1793" max="1793" width="15.5703125" style="110" bestFit="1" customWidth="1"/>
    <col min="1794" max="1794" width="19.5703125" style="110" bestFit="1" customWidth="1"/>
    <col min="1795" max="1795" width="18.85546875" style="110" bestFit="1" customWidth="1"/>
    <col min="1796" max="1796" width="24" style="110" bestFit="1" customWidth="1"/>
    <col min="1797" max="1798" width="18.85546875" style="110" customWidth="1"/>
    <col min="1799" max="1799" width="9.140625" style="110"/>
    <col min="1800" max="1800" width="11.42578125" style="110" bestFit="1" customWidth="1"/>
    <col min="1801" max="1801" width="11.140625" style="110" bestFit="1" customWidth="1"/>
    <col min="1802" max="1802" width="12.42578125" style="110" bestFit="1" customWidth="1"/>
    <col min="1803" max="1803" width="16.140625" style="110" bestFit="1" customWidth="1"/>
    <col min="1804" max="1804" width="12.5703125" style="110" bestFit="1" customWidth="1"/>
    <col min="1805" max="2048" width="9.140625" style="110"/>
    <col min="2049" max="2049" width="15.5703125" style="110" bestFit="1" customWidth="1"/>
    <col min="2050" max="2050" width="19.5703125" style="110" bestFit="1" customWidth="1"/>
    <col min="2051" max="2051" width="18.85546875" style="110" bestFit="1" customWidth="1"/>
    <col min="2052" max="2052" width="24" style="110" bestFit="1" customWidth="1"/>
    <col min="2053" max="2054" width="18.85546875" style="110" customWidth="1"/>
    <col min="2055" max="2055" width="9.140625" style="110"/>
    <col min="2056" max="2056" width="11.42578125" style="110" bestFit="1" customWidth="1"/>
    <col min="2057" max="2057" width="11.140625" style="110" bestFit="1" customWidth="1"/>
    <col min="2058" max="2058" width="12.42578125" style="110" bestFit="1" customWidth="1"/>
    <col min="2059" max="2059" width="16.140625" style="110" bestFit="1" customWidth="1"/>
    <col min="2060" max="2060" width="12.5703125" style="110" bestFit="1" customWidth="1"/>
    <col min="2061" max="2304" width="9.140625" style="110"/>
    <col min="2305" max="2305" width="15.5703125" style="110" bestFit="1" customWidth="1"/>
    <col min="2306" max="2306" width="19.5703125" style="110" bestFit="1" customWidth="1"/>
    <col min="2307" max="2307" width="18.85546875" style="110" bestFit="1" customWidth="1"/>
    <col min="2308" max="2308" width="24" style="110" bestFit="1" customWidth="1"/>
    <col min="2309" max="2310" width="18.85546875" style="110" customWidth="1"/>
    <col min="2311" max="2311" width="9.140625" style="110"/>
    <col min="2312" max="2312" width="11.42578125" style="110" bestFit="1" customWidth="1"/>
    <col min="2313" max="2313" width="11.140625" style="110" bestFit="1" customWidth="1"/>
    <col min="2314" max="2314" width="12.42578125" style="110" bestFit="1" customWidth="1"/>
    <col min="2315" max="2315" width="16.140625" style="110" bestFit="1" customWidth="1"/>
    <col min="2316" max="2316" width="12.5703125" style="110" bestFit="1" customWidth="1"/>
    <col min="2317" max="2560" width="9.140625" style="110"/>
    <col min="2561" max="2561" width="15.5703125" style="110" bestFit="1" customWidth="1"/>
    <col min="2562" max="2562" width="19.5703125" style="110" bestFit="1" customWidth="1"/>
    <col min="2563" max="2563" width="18.85546875" style="110" bestFit="1" customWidth="1"/>
    <col min="2564" max="2564" width="24" style="110" bestFit="1" customWidth="1"/>
    <col min="2565" max="2566" width="18.85546875" style="110" customWidth="1"/>
    <col min="2567" max="2567" width="9.140625" style="110"/>
    <col min="2568" max="2568" width="11.42578125" style="110" bestFit="1" customWidth="1"/>
    <col min="2569" max="2569" width="11.140625" style="110" bestFit="1" customWidth="1"/>
    <col min="2570" max="2570" width="12.42578125" style="110" bestFit="1" customWidth="1"/>
    <col min="2571" max="2571" width="16.140625" style="110" bestFit="1" customWidth="1"/>
    <col min="2572" max="2572" width="12.5703125" style="110" bestFit="1" customWidth="1"/>
    <col min="2573" max="2816" width="9.140625" style="110"/>
    <col min="2817" max="2817" width="15.5703125" style="110" bestFit="1" customWidth="1"/>
    <col min="2818" max="2818" width="19.5703125" style="110" bestFit="1" customWidth="1"/>
    <col min="2819" max="2819" width="18.85546875" style="110" bestFit="1" customWidth="1"/>
    <col min="2820" max="2820" width="24" style="110" bestFit="1" customWidth="1"/>
    <col min="2821" max="2822" width="18.85546875" style="110" customWidth="1"/>
    <col min="2823" max="2823" width="9.140625" style="110"/>
    <col min="2824" max="2824" width="11.42578125" style="110" bestFit="1" customWidth="1"/>
    <col min="2825" max="2825" width="11.140625" style="110" bestFit="1" customWidth="1"/>
    <col min="2826" max="2826" width="12.42578125" style="110" bestFit="1" customWidth="1"/>
    <col min="2827" max="2827" width="16.140625" style="110" bestFit="1" customWidth="1"/>
    <col min="2828" max="2828" width="12.5703125" style="110" bestFit="1" customWidth="1"/>
    <col min="2829" max="3072" width="9.140625" style="110"/>
    <col min="3073" max="3073" width="15.5703125" style="110" bestFit="1" customWidth="1"/>
    <col min="3074" max="3074" width="19.5703125" style="110" bestFit="1" customWidth="1"/>
    <col min="3075" max="3075" width="18.85546875" style="110" bestFit="1" customWidth="1"/>
    <col min="3076" max="3076" width="24" style="110" bestFit="1" customWidth="1"/>
    <col min="3077" max="3078" width="18.85546875" style="110" customWidth="1"/>
    <col min="3079" max="3079" width="9.140625" style="110"/>
    <col min="3080" max="3080" width="11.42578125" style="110" bestFit="1" customWidth="1"/>
    <col min="3081" max="3081" width="11.140625" style="110" bestFit="1" customWidth="1"/>
    <col min="3082" max="3082" width="12.42578125" style="110" bestFit="1" customWidth="1"/>
    <col min="3083" max="3083" width="16.140625" style="110" bestFit="1" customWidth="1"/>
    <col min="3084" max="3084" width="12.5703125" style="110" bestFit="1" customWidth="1"/>
    <col min="3085" max="3328" width="9.140625" style="110"/>
    <col min="3329" max="3329" width="15.5703125" style="110" bestFit="1" customWidth="1"/>
    <col min="3330" max="3330" width="19.5703125" style="110" bestFit="1" customWidth="1"/>
    <col min="3331" max="3331" width="18.85546875" style="110" bestFit="1" customWidth="1"/>
    <col min="3332" max="3332" width="24" style="110" bestFit="1" customWidth="1"/>
    <col min="3333" max="3334" width="18.85546875" style="110" customWidth="1"/>
    <col min="3335" max="3335" width="9.140625" style="110"/>
    <col min="3336" max="3336" width="11.42578125" style="110" bestFit="1" customWidth="1"/>
    <col min="3337" max="3337" width="11.140625" style="110" bestFit="1" customWidth="1"/>
    <col min="3338" max="3338" width="12.42578125" style="110" bestFit="1" customWidth="1"/>
    <col min="3339" max="3339" width="16.140625" style="110" bestFit="1" customWidth="1"/>
    <col min="3340" max="3340" width="12.5703125" style="110" bestFit="1" customWidth="1"/>
    <col min="3341" max="3584" width="9.140625" style="110"/>
    <col min="3585" max="3585" width="15.5703125" style="110" bestFit="1" customWidth="1"/>
    <col min="3586" max="3586" width="19.5703125" style="110" bestFit="1" customWidth="1"/>
    <col min="3587" max="3587" width="18.85546875" style="110" bestFit="1" customWidth="1"/>
    <col min="3588" max="3588" width="24" style="110" bestFit="1" customWidth="1"/>
    <col min="3589" max="3590" width="18.85546875" style="110" customWidth="1"/>
    <col min="3591" max="3591" width="9.140625" style="110"/>
    <col min="3592" max="3592" width="11.42578125" style="110" bestFit="1" customWidth="1"/>
    <col min="3593" max="3593" width="11.140625" style="110" bestFit="1" customWidth="1"/>
    <col min="3594" max="3594" width="12.42578125" style="110" bestFit="1" customWidth="1"/>
    <col min="3595" max="3595" width="16.140625" style="110" bestFit="1" customWidth="1"/>
    <col min="3596" max="3596" width="12.5703125" style="110" bestFit="1" customWidth="1"/>
    <col min="3597" max="3840" width="9.140625" style="110"/>
    <col min="3841" max="3841" width="15.5703125" style="110" bestFit="1" customWidth="1"/>
    <col min="3842" max="3842" width="19.5703125" style="110" bestFit="1" customWidth="1"/>
    <col min="3843" max="3843" width="18.85546875" style="110" bestFit="1" customWidth="1"/>
    <col min="3844" max="3844" width="24" style="110" bestFit="1" customWidth="1"/>
    <col min="3845" max="3846" width="18.85546875" style="110" customWidth="1"/>
    <col min="3847" max="3847" width="9.140625" style="110"/>
    <col min="3848" max="3848" width="11.42578125" style="110" bestFit="1" customWidth="1"/>
    <col min="3849" max="3849" width="11.140625" style="110" bestFit="1" customWidth="1"/>
    <col min="3850" max="3850" width="12.42578125" style="110" bestFit="1" customWidth="1"/>
    <col min="3851" max="3851" width="16.140625" style="110" bestFit="1" customWidth="1"/>
    <col min="3852" max="3852" width="12.5703125" style="110" bestFit="1" customWidth="1"/>
    <col min="3853" max="4096" width="9.140625" style="110"/>
    <col min="4097" max="4097" width="15.5703125" style="110" bestFit="1" customWidth="1"/>
    <col min="4098" max="4098" width="19.5703125" style="110" bestFit="1" customWidth="1"/>
    <col min="4099" max="4099" width="18.85546875" style="110" bestFit="1" customWidth="1"/>
    <col min="4100" max="4100" width="24" style="110" bestFit="1" customWidth="1"/>
    <col min="4101" max="4102" width="18.85546875" style="110" customWidth="1"/>
    <col min="4103" max="4103" width="9.140625" style="110"/>
    <col min="4104" max="4104" width="11.42578125" style="110" bestFit="1" customWidth="1"/>
    <col min="4105" max="4105" width="11.140625" style="110" bestFit="1" customWidth="1"/>
    <col min="4106" max="4106" width="12.42578125" style="110" bestFit="1" customWidth="1"/>
    <col min="4107" max="4107" width="16.140625" style="110" bestFit="1" customWidth="1"/>
    <col min="4108" max="4108" width="12.5703125" style="110" bestFit="1" customWidth="1"/>
    <col min="4109" max="4352" width="9.140625" style="110"/>
    <col min="4353" max="4353" width="15.5703125" style="110" bestFit="1" customWidth="1"/>
    <col min="4354" max="4354" width="19.5703125" style="110" bestFit="1" customWidth="1"/>
    <col min="4355" max="4355" width="18.85546875" style="110" bestFit="1" customWidth="1"/>
    <col min="4356" max="4356" width="24" style="110" bestFit="1" customWidth="1"/>
    <col min="4357" max="4358" width="18.85546875" style="110" customWidth="1"/>
    <col min="4359" max="4359" width="9.140625" style="110"/>
    <col min="4360" max="4360" width="11.42578125" style="110" bestFit="1" customWidth="1"/>
    <col min="4361" max="4361" width="11.140625" style="110" bestFit="1" customWidth="1"/>
    <col min="4362" max="4362" width="12.42578125" style="110" bestFit="1" customWidth="1"/>
    <col min="4363" max="4363" width="16.140625" style="110" bestFit="1" customWidth="1"/>
    <col min="4364" max="4364" width="12.5703125" style="110" bestFit="1" customWidth="1"/>
    <col min="4365" max="4608" width="9.140625" style="110"/>
    <col min="4609" max="4609" width="15.5703125" style="110" bestFit="1" customWidth="1"/>
    <col min="4610" max="4610" width="19.5703125" style="110" bestFit="1" customWidth="1"/>
    <col min="4611" max="4611" width="18.85546875" style="110" bestFit="1" customWidth="1"/>
    <col min="4612" max="4612" width="24" style="110" bestFit="1" customWidth="1"/>
    <col min="4613" max="4614" width="18.85546875" style="110" customWidth="1"/>
    <col min="4615" max="4615" width="9.140625" style="110"/>
    <col min="4616" max="4616" width="11.42578125" style="110" bestFit="1" customWidth="1"/>
    <col min="4617" max="4617" width="11.140625" style="110" bestFit="1" customWidth="1"/>
    <col min="4618" max="4618" width="12.42578125" style="110" bestFit="1" customWidth="1"/>
    <col min="4619" max="4619" width="16.140625" style="110" bestFit="1" customWidth="1"/>
    <col min="4620" max="4620" width="12.5703125" style="110" bestFit="1" customWidth="1"/>
    <col min="4621" max="4864" width="9.140625" style="110"/>
    <col min="4865" max="4865" width="15.5703125" style="110" bestFit="1" customWidth="1"/>
    <col min="4866" max="4866" width="19.5703125" style="110" bestFit="1" customWidth="1"/>
    <col min="4867" max="4867" width="18.85546875" style="110" bestFit="1" customWidth="1"/>
    <col min="4868" max="4868" width="24" style="110" bestFit="1" customWidth="1"/>
    <col min="4869" max="4870" width="18.85546875" style="110" customWidth="1"/>
    <col min="4871" max="4871" width="9.140625" style="110"/>
    <col min="4872" max="4872" width="11.42578125" style="110" bestFit="1" customWidth="1"/>
    <col min="4873" max="4873" width="11.140625" style="110" bestFit="1" customWidth="1"/>
    <col min="4874" max="4874" width="12.42578125" style="110" bestFit="1" customWidth="1"/>
    <col min="4875" max="4875" width="16.140625" style="110" bestFit="1" customWidth="1"/>
    <col min="4876" max="4876" width="12.5703125" style="110" bestFit="1" customWidth="1"/>
    <col min="4877" max="5120" width="9.140625" style="110"/>
    <col min="5121" max="5121" width="15.5703125" style="110" bestFit="1" customWidth="1"/>
    <col min="5122" max="5122" width="19.5703125" style="110" bestFit="1" customWidth="1"/>
    <col min="5123" max="5123" width="18.85546875" style="110" bestFit="1" customWidth="1"/>
    <col min="5124" max="5124" width="24" style="110" bestFit="1" customWidth="1"/>
    <col min="5125" max="5126" width="18.85546875" style="110" customWidth="1"/>
    <col min="5127" max="5127" width="9.140625" style="110"/>
    <col min="5128" max="5128" width="11.42578125" style="110" bestFit="1" customWidth="1"/>
    <col min="5129" max="5129" width="11.140625" style="110" bestFit="1" customWidth="1"/>
    <col min="5130" max="5130" width="12.42578125" style="110" bestFit="1" customWidth="1"/>
    <col min="5131" max="5131" width="16.140625" style="110" bestFit="1" customWidth="1"/>
    <col min="5132" max="5132" width="12.5703125" style="110" bestFit="1" customWidth="1"/>
    <col min="5133" max="5376" width="9.140625" style="110"/>
    <col min="5377" max="5377" width="15.5703125" style="110" bestFit="1" customWidth="1"/>
    <col min="5378" max="5378" width="19.5703125" style="110" bestFit="1" customWidth="1"/>
    <col min="5379" max="5379" width="18.85546875" style="110" bestFit="1" customWidth="1"/>
    <col min="5380" max="5380" width="24" style="110" bestFit="1" customWidth="1"/>
    <col min="5381" max="5382" width="18.85546875" style="110" customWidth="1"/>
    <col min="5383" max="5383" width="9.140625" style="110"/>
    <col min="5384" max="5384" width="11.42578125" style="110" bestFit="1" customWidth="1"/>
    <col min="5385" max="5385" width="11.140625" style="110" bestFit="1" customWidth="1"/>
    <col min="5386" max="5386" width="12.42578125" style="110" bestFit="1" customWidth="1"/>
    <col min="5387" max="5387" width="16.140625" style="110" bestFit="1" customWidth="1"/>
    <col min="5388" max="5388" width="12.5703125" style="110" bestFit="1" customWidth="1"/>
    <col min="5389" max="5632" width="9.140625" style="110"/>
    <col min="5633" max="5633" width="15.5703125" style="110" bestFit="1" customWidth="1"/>
    <col min="5634" max="5634" width="19.5703125" style="110" bestFit="1" customWidth="1"/>
    <col min="5635" max="5635" width="18.85546875" style="110" bestFit="1" customWidth="1"/>
    <col min="5636" max="5636" width="24" style="110" bestFit="1" customWidth="1"/>
    <col min="5637" max="5638" width="18.85546875" style="110" customWidth="1"/>
    <col min="5639" max="5639" width="9.140625" style="110"/>
    <col min="5640" max="5640" width="11.42578125" style="110" bestFit="1" customWidth="1"/>
    <col min="5641" max="5641" width="11.140625" style="110" bestFit="1" customWidth="1"/>
    <col min="5642" max="5642" width="12.42578125" style="110" bestFit="1" customWidth="1"/>
    <col min="5643" max="5643" width="16.140625" style="110" bestFit="1" customWidth="1"/>
    <col min="5644" max="5644" width="12.5703125" style="110" bestFit="1" customWidth="1"/>
    <col min="5645" max="5888" width="9.140625" style="110"/>
    <col min="5889" max="5889" width="15.5703125" style="110" bestFit="1" customWidth="1"/>
    <col min="5890" max="5890" width="19.5703125" style="110" bestFit="1" customWidth="1"/>
    <col min="5891" max="5891" width="18.85546875" style="110" bestFit="1" customWidth="1"/>
    <col min="5892" max="5892" width="24" style="110" bestFit="1" customWidth="1"/>
    <col min="5893" max="5894" width="18.85546875" style="110" customWidth="1"/>
    <col min="5895" max="5895" width="9.140625" style="110"/>
    <col min="5896" max="5896" width="11.42578125" style="110" bestFit="1" customWidth="1"/>
    <col min="5897" max="5897" width="11.140625" style="110" bestFit="1" customWidth="1"/>
    <col min="5898" max="5898" width="12.42578125" style="110" bestFit="1" customWidth="1"/>
    <col min="5899" max="5899" width="16.140625" style="110" bestFit="1" customWidth="1"/>
    <col min="5900" max="5900" width="12.5703125" style="110" bestFit="1" customWidth="1"/>
    <col min="5901" max="6144" width="9.140625" style="110"/>
    <col min="6145" max="6145" width="15.5703125" style="110" bestFit="1" customWidth="1"/>
    <col min="6146" max="6146" width="19.5703125" style="110" bestFit="1" customWidth="1"/>
    <col min="6147" max="6147" width="18.85546875" style="110" bestFit="1" customWidth="1"/>
    <col min="6148" max="6148" width="24" style="110" bestFit="1" customWidth="1"/>
    <col min="6149" max="6150" width="18.85546875" style="110" customWidth="1"/>
    <col min="6151" max="6151" width="9.140625" style="110"/>
    <col min="6152" max="6152" width="11.42578125" style="110" bestFit="1" customWidth="1"/>
    <col min="6153" max="6153" width="11.140625" style="110" bestFit="1" customWidth="1"/>
    <col min="6154" max="6154" width="12.42578125" style="110" bestFit="1" customWidth="1"/>
    <col min="6155" max="6155" width="16.140625" style="110" bestFit="1" customWidth="1"/>
    <col min="6156" max="6156" width="12.5703125" style="110" bestFit="1" customWidth="1"/>
    <col min="6157" max="6400" width="9.140625" style="110"/>
    <col min="6401" max="6401" width="15.5703125" style="110" bestFit="1" customWidth="1"/>
    <col min="6402" max="6402" width="19.5703125" style="110" bestFit="1" customWidth="1"/>
    <col min="6403" max="6403" width="18.85546875" style="110" bestFit="1" customWidth="1"/>
    <col min="6404" max="6404" width="24" style="110" bestFit="1" customWidth="1"/>
    <col min="6405" max="6406" width="18.85546875" style="110" customWidth="1"/>
    <col min="6407" max="6407" width="9.140625" style="110"/>
    <col min="6408" max="6408" width="11.42578125" style="110" bestFit="1" customWidth="1"/>
    <col min="6409" max="6409" width="11.140625" style="110" bestFit="1" customWidth="1"/>
    <col min="6410" max="6410" width="12.42578125" style="110" bestFit="1" customWidth="1"/>
    <col min="6411" max="6411" width="16.140625" style="110" bestFit="1" customWidth="1"/>
    <col min="6412" max="6412" width="12.5703125" style="110" bestFit="1" customWidth="1"/>
    <col min="6413" max="6656" width="9.140625" style="110"/>
    <col min="6657" max="6657" width="15.5703125" style="110" bestFit="1" customWidth="1"/>
    <col min="6658" max="6658" width="19.5703125" style="110" bestFit="1" customWidth="1"/>
    <col min="6659" max="6659" width="18.85546875" style="110" bestFit="1" customWidth="1"/>
    <col min="6660" max="6660" width="24" style="110" bestFit="1" customWidth="1"/>
    <col min="6661" max="6662" width="18.85546875" style="110" customWidth="1"/>
    <col min="6663" max="6663" width="9.140625" style="110"/>
    <col min="6664" max="6664" width="11.42578125" style="110" bestFit="1" customWidth="1"/>
    <col min="6665" max="6665" width="11.140625" style="110" bestFit="1" customWidth="1"/>
    <col min="6666" max="6666" width="12.42578125" style="110" bestFit="1" customWidth="1"/>
    <col min="6667" max="6667" width="16.140625" style="110" bestFit="1" customWidth="1"/>
    <col min="6668" max="6668" width="12.5703125" style="110" bestFit="1" customWidth="1"/>
    <col min="6669" max="6912" width="9.140625" style="110"/>
    <col min="6913" max="6913" width="15.5703125" style="110" bestFit="1" customWidth="1"/>
    <col min="6914" max="6914" width="19.5703125" style="110" bestFit="1" customWidth="1"/>
    <col min="6915" max="6915" width="18.85546875" style="110" bestFit="1" customWidth="1"/>
    <col min="6916" max="6916" width="24" style="110" bestFit="1" customWidth="1"/>
    <col min="6917" max="6918" width="18.85546875" style="110" customWidth="1"/>
    <col min="6919" max="6919" width="9.140625" style="110"/>
    <col min="6920" max="6920" width="11.42578125" style="110" bestFit="1" customWidth="1"/>
    <col min="6921" max="6921" width="11.140625" style="110" bestFit="1" customWidth="1"/>
    <col min="6922" max="6922" width="12.42578125" style="110" bestFit="1" customWidth="1"/>
    <col min="6923" max="6923" width="16.140625" style="110" bestFit="1" customWidth="1"/>
    <col min="6924" max="6924" width="12.5703125" style="110" bestFit="1" customWidth="1"/>
    <col min="6925" max="7168" width="9.140625" style="110"/>
    <col min="7169" max="7169" width="15.5703125" style="110" bestFit="1" customWidth="1"/>
    <col min="7170" max="7170" width="19.5703125" style="110" bestFit="1" customWidth="1"/>
    <col min="7171" max="7171" width="18.85546875" style="110" bestFit="1" customWidth="1"/>
    <col min="7172" max="7172" width="24" style="110" bestFit="1" customWidth="1"/>
    <col min="7173" max="7174" width="18.85546875" style="110" customWidth="1"/>
    <col min="7175" max="7175" width="9.140625" style="110"/>
    <col min="7176" max="7176" width="11.42578125" style="110" bestFit="1" customWidth="1"/>
    <col min="7177" max="7177" width="11.140625" style="110" bestFit="1" customWidth="1"/>
    <col min="7178" max="7178" width="12.42578125" style="110" bestFit="1" customWidth="1"/>
    <col min="7179" max="7179" width="16.140625" style="110" bestFit="1" customWidth="1"/>
    <col min="7180" max="7180" width="12.5703125" style="110" bestFit="1" customWidth="1"/>
    <col min="7181" max="7424" width="9.140625" style="110"/>
    <col min="7425" max="7425" width="15.5703125" style="110" bestFit="1" customWidth="1"/>
    <col min="7426" max="7426" width="19.5703125" style="110" bestFit="1" customWidth="1"/>
    <col min="7427" max="7427" width="18.85546875" style="110" bestFit="1" customWidth="1"/>
    <col min="7428" max="7428" width="24" style="110" bestFit="1" customWidth="1"/>
    <col min="7429" max="7430" width="18.85546875" style="110" customWidth="1"/>
    <col min="7431" max="7431" width="9.140625" style="110"/>
    <col min="7432" max="7432" width="11.42578125" style="110" bestFit="1" customWidth="1"/>
    <col min="7433" max="7433" width="11.140625" style="110" bestFit="1" customWidth="1"/>
    <col min="7434" max="7434" width="12.42578125" style="110" bestFit="1" customWidth="1"/>
    <col min="7435" max="7435" width="16.140625" style="110" bestFit="1" customWidth="1"/>
    <col min="7436" max="7436" width="12.5703125" style="110" bestFit="1" customWidth="1"/>
    <col min="7437" max="7680" width="9.140625" style="110"/>
    <col min="7681" max="7681" width="15.5703125" style="110" bestFit="1" customWidth="1"/>
    <col min="7682" max="7682" width="19.5703125" style="110" bestFit="1" customWidth="1"/>
    <col min="7683" max="7683" width="18.85546875" style="110" bestFit="1" customWidth="1"/>
    <col min="7684" max="7684" width="24" style="110" bestFit="1" customWidth="1"/>
    <col min="7685" max="7686" width="18.85546875" style="110" customWidth="1"/>
    <col min="7687" max="7687" width="9.140625" style="110"/>
    <col min="7688" max="7688" width="11.42578125" style="110" bestFit="1" customWidth="1"/>
    <col min="7689" max="7689" width="11.140625" style="110" bestFit="1" customWidth="1"/>
    <col min="7690" max="7690" width="12.42578125" style="110" bestFit="1" customWidth="1"/>
    <col min="7691" max="7691" width="16.140625" style="110" bestFit="1" customWidth="1"/>
    <col min="7692" max="7692" width="12.5703125" style="110" bestFit="1" customWidth="1"/>
    <col min="7693" max="7936" width="9.140625" style="110"/>
    <col min="7937" max="7937" width="15.5703125" style="110" bestFit="1" customWidth="1"/>
    <col min="7938" max="7938" width="19.5703125" style="110" bestFit="1" customWidth="1"/>
    <col min="7939" max="7939" width="18.85546875" style="110" bestFit="1" customWidth="1"/>
    <col min="7940" max="7940" width="24" style="110" bestFit="1" customWidth="1"/>
    <col min="7941" max="7942" width="18.85546875" style="110" customWidth="1"/>
    <col min="7943" max="7943" width="9.140625" style="110"/>
    <col min="7944" max="7944" width="11.42578125" style="110" bestFit="1" customWidth="1"/>
    <col min="7945" max="7945" width="11.140625" style="110" bestFit="1" customWidth="1"/>
    <col min="7946" max="7946" width="12.42578125" style="110" bestFit="1" customWidth="1"/>
    <col min="7947" max="7947" width="16.140625" style="110" bestFit="1" customWidth="1"/>
    <col min="7948" max="7948" width="12.5703125" style="110" bestFit="1" customWidth="1"/>
    <col min="7949" max="8192" width="9.140625" style="110"/>
    <col min="8193" max="8193" width="15.5703125" style="110" bestFit="1" customWidth="1"/>
    <col min="8194" max="8194" width="19.5703125" style="110" bestFit="1" customWidth="1"/>
    <col min="8195" max="8195" width="18.85546875" style="110" bestFit="1" customWidth="1"/>
    <col min="8196" max="8196" width="24" style="110" bestFit="1" customWidth="1"/>
    <col min="8197" max="8198" width="18.85546875" style="110" customWidth="1"/>
    <col min="8199" max="8199" width="9.140625" style="110"/>
    <col min="8200" max="8200" width="11.42578125" style="110" bestFit="1" customWidth="1"/>
    <col min="8201" max="8201" width="11.140625" style="110" bestFit="1" customWidth="1"/>
    <col min="8202" max="8202" width="12.42578125" style="110" bestFit="1" customWidth="1"/>
    <col min="8203" max="8203" width="16.140625" style="110" bestFit="1" customWidth="1"/>
    <col min="8204" max="8204" width="12.5703125" style="110" bestFit="1" customWidth="1"/>
    <col min="8205" max="8448" width="9.140625" style="110"/>
    <col min="8449" max="8449" width="15.5703125" style="110" bestFit="1" customWidth="1"/>
    <col min="8450" max="8450" width="19.5703125" style="110" bestFit="1" customWidth="1"/>
    <col min="8451" max="8451" width="18.85546875" style="110" bestFit="1" customWidth="1"/>
    <col min="8452" max="8452" width="24" style="110" bestFit="1" customWidth="1"/>
    <col min="8453" max="8454" width="18.85546875" style="110" customWidth="1"/>
    <col min="8455" max="8455" width="9.140625" style="110"/>
    <col min="8456" max="8456" width="11.42578125" style="110" bestFit="1" customWidth="1"/>
    <col min="8457" max="8457" width="11.140625" style="110" bestFit="1" customWidth="1"/>
    <col min="8458" max="8458" width="12.42578125" style="110" bestFit="1" customWidth="1"/>
    <col min="8459" max="8459" width="16.140625" style="110" bestFit="1" customWidth="1"/>
    <col min="8460" max="8460" width="12.5703125" style="110" bestFit="1" customWidth="1"/>
    <col min="8461" max="8704" width="9.140625" style="110"/>
    <col min="8705" max="8705" width="15.5703125" style="110" bestFit="1" customWidth="1"/>
    <col min="8706" max="8706" width="19.5703125" style="110" bestFit="1" customWidth="1"/>
    <col min="8707" max="8707" width="18.85546875" style="110" bestFit="1" customWidth="1"/>
    <col min="8708" max="8708" width="24" style="110" bestFit="1" customWidth="1"/>
    <col min="8709" max="8710" width="18.85546875" style="110" customWidth="1"/>
    <col min="8711" max="8711" width="9.140625" style="110"/>
    <col min="8712" max="8712" width="11.42578125" style="110" bestFit="1" customWidth="1"/>
    <col min="8713" max="8713" width="11.140625" style="110" bestFit="1" customWidth="1"/>
    <col min="8714" max="8714" width="12.42578125" style="110" bestFit="1" customWidth="1"/>
    <col min="8715" max="8715" width="16.140625" style="110" bestFit="1" customWidth="1"/>
    <col min="8716" max="8716" width="12.5703125" style="110" bestFit="1" customWidth="1"/>
    <col min="8717" max="8960" width="9.140625" style="110"/>
    <col min="8961" max="8961" width="15.5703125" style="110" bestFit="1" customWidth="1"/>
    <col min="8962" max="8962" width="19.5703125" style="110" bestFit="1" customWidth="1"/>
    <col min="8963" max="8963" width="18.85546875" style="110" bestFit="1" customWidth="1"/>
    <col min="8964" max="8964" width="24" style="110" bestFit="1" customWidth="1"/>
    <col min="8965" max="8966" width="18.85546875" style="110" customWidth="1"/>
    <col min="8967" max="8967" width="9.140625" style="110"/>
    <col min="8968" max="8968" width="11.42578125" style="110" bestFit="1" customWidth="1"/>
    <col min="8969" max="8969" width="11.140625" style="110" bestFit="1" customWidth="1"/>
    <col min="8970" max="8970" width="12.42578125" style="110" bestFit="1" customWidth="1"/>
    <col min="8971" max="8971" width="16.140625" style="110" bestFit="1" customWidth="1"/>
    <col min="8972" max="8972" width="12.5703125" style="110" bestFit="1" customWidth="1"/>
    <col min="8973" max="9216" width="9.140625" style="110"/>
    <col min="9217" max="9217" width="15.5703125" style="110" bestFit="1" customWidth="1"/>
    <col min="9218" max="9218" width="19.5703125" style="110" bestFit="1" customWidth="1"/>
    <col min="9219" max="9219" width="18.85546875" style="110" bestFit="1" customWidth="1"/>
    <col min="9220" max="9220" width="24" style="110" bestFit="1" customWidth="1"/>
    <col min="9221" max="9222" width="18.85546875" style="110" customWidth="1"/>
    <col min="9223" max="9223" width="9.140625" style="110"/>
    <col min="9224" max="9224" width="11.42578125" style="110" bestFit="1" customWidth="1"/>
    <col min="9225" max="9225" width="11.140625" style="110" bestFit="1" customWidth="1"/>
    <col min="9226" max="9226" width="12.42578125" style="110" bestFit="1" customWidth="1"/>
    <col min="9227" max="9227" width="16.140625" style="110" bestFit="1" customWidth="1"/>
    <col min="9228" max="9228" width="12.5703125" style="110" bestFit="1" customWidth="1"/>
    <col min="9229" max="9472" width="9.140625" style="110"/>
    <col min="9473" max="9473" width="15.5703125" style="110" bestFit="1" customWidth="1"/>
    <col min="9474" max="9474" width="19.5703125" style="110" bestFit="1" customWidth="1"/>
    <col min="9475" max="9475" width="18.85546875" style="110" bestFit="1" customWidth="1"/>
    <col min="9476" max="9476" width="24" style="110" bestFit="1" customWidth="1"/>
    <col min="9477" max="9478" width="18.85546875" style="110" customWidth="1"/>
    <col min="9479" max="9479" width="9.140625" style="110"/>
    <col min="9480" max="9480" width="11.42578125" style="110" bestFit="1" customWidth="1"/>
    <col min="9481" max="9481" width="11.140625" style="110" bestFit="1" customWidth="1"/>
    <col min="9482" max="9482" width="12.42578125" style="110" bestFit="1" customWidth="1"/>
    <col min="9483" max="9483" width="16.140625" style="110" bestFit="1" customWidth="1"/>
    <col min="9484" max="9484" width="12.5703125" style="110" bestFit="1" customWidth="1"/>
    <col min="9485" max="9728" width="9.140625" style="110"/>
    <col min="9729" max="9729" width="15.5703125" style="110" bestFit="1" customWidth="1"/>
    <col min="9730" max="9730" width="19.5703125" style="110" bestFit="1" customWidth="1"/>
    <col min="9731" max="9731" width="18.85546875" style="110" bestFit="1" customWidth="1"/>
    <col min="9732" max="9732" width="24" style="110" bestFit="1" customWidth="1"/>
    <col min="9733" max="9734" width="18.85546875" style="110" customWidth="1"/>
    <col min="9735" max="9735" width="9.140625" style="110"/>
    <col min="9736" max="9736" width="11.42578125" style="110" bestFit="1" customWidth="1"/>
    <col min="9737" max="9737" width="11.140625" style="110" bestFit="1" customWidth="1"/>
    <col min="9738" max="9738" width="12.42578125" style="110" bestFit="1" customWidth="1"/>
    <col min="9739" max="9739" width="16.140625" style="110" bestFit="1" customWidth="1"/>
    <col min="9740" max="9740" width="12.5703125" style="110" bestFit="1" customWidth="1"/>
    <col min="9741" max="9984" width="9.140625" style="110"/>
    <col min="9985" max="9985" width="15.5703125" style="110" bestFit="1" customWidth="1"/>
    <col min="9986" max="9986" width="19.5703125" style="110" bestFit="1" customWidth="1"/>
    <col min="9987" max="9987" width="18.85546875" style="110" bestFit="1" customWidth="1"/>
    <col min="9988" max="9988" width="24" style="110" bestFit="1" customWidth="1"/>
    <col min="9989" max="9990" width="18.85546875" style="110" customWidth="1"/>
    <col min="9991" max="9991" width="9.140625" style="110"/>
    <col min="9992" max="9992" width="11.42578125" style="110" bestFit="1" customWidth="1"/>
    <col min="9993" max="9993" width="11.140625" style="110" bestFit="1" customWidth="1"/>
    <col min="9994" max="9994" width="12.42578125" style="110" bestFit="1" customWidth="1"/>
    <col min="9995" max="9995" width="16.140625" style="110" bestFit="1" customWidth="1"/>
    <col min="9996" max="9996" width="12.5703125" style="110" bestFit="1" customWidth="1"/>
    <col min="9997" max="10240" width="9.140625" style="110"/>
    <col min="10241" max="10241" width="15.5703125" style="110" bestFit="1" customWidth="1"/>
    <col min="10242" max="10242" width="19.5703125" style="110" bestFit="1" customWidth="1"/>
    <col min="10243" max="10243" width="18.85546875" style="110" bestFit="1" customWidth="1"/>
    <col min="10244" max="10244" width="24" style="110" bestFit="1" customWidth="1"/>
    <col min="10245" max="10246" width="18.85546875" style="110" customWidth="1"/>
    <col min="10247" max="10247" width="9.140625" style="110"/>
    <col min="10248" max="10248" width="11.42578125" style="110" bestFit="1" customWidth="1"/>
    <col min="10249" max="10249" width="11.140625" style="110" bestFit="1" customWidth="1"/>
    <col min="10250" max="10250" width="12.42578125" style="110" bestFit="1" customWidth="1"/>
    <col min="10251" max="10251" width="16.140625" style="110" bestFit="1" customWidth="1"/>
    <col min="10252" max="10252" width="12.5703125" style="110" bestFit="1" customWidth="1"/>
    <col min="10253" max="10496" width="9.140625" style="110"/>
    <col min="10497" max="10497" width="15.5703125" style="110" bestFit="1" customWidth="1"/>
    <col min="10498" max="10498" width="19.5703125" style="110" bestFit="1" customWidth="1"/>
    <col min="10499" max="10499" width="18.85546875" style="110" bestFit="1" customWidth="1"/>
    <col min="10500" max="10500" width="24" style="110" bestFit="1" customWidth="1"/>
    <col min="10501" max="10502" width="18.85546875" style="110" customWidth="1"/>
    <col min="10503" max="10503" width="9.140625" style="110"/>
    <col min="10504" max="10504" width="11.42578125" style="110" bestFit="1" customWidth="1"/>
    <col min="10505" max="10505" width="11.140625" style="110" bestFit="1" customWidth="1"/>
    <col min="10506" max="10506" width="12.42578125" style="110" bestFit="1" customWidth="1"/>
    <col min="10507" max="10507" width="16.140625" style="110" bestFit="1" customWidth="1"/>
    <col min="10508" max="10508" width="12.5703125" style="110" bestFit="1" customWidth="1"/>
    <col min="10509" max="10752" width="9.140625" style="110"/>
    <col min="10753" max="10753" width="15.5703125" style="110" bestFit="1" customWidth="1"/>
    <col min="10754" max="10754" width="19.5703125" style="110" bestFit="1" customWidth="1"/>
    <col min="10755" max="10755" width="18.85546875" style="110" bestFit="1" customWidth="1"/>
    <col min="10756" max="10756" width="24" style="110" bestFit="1" customWidth="1"/>
    <col min="10757" max="10758" width="18.85546875" style="110" customWidth="1"/>
    <col min="10759" max="10759" width="9.140625" style="110"/>
    <col min="10760" max="10760" width="11.42578125" style="110" bestFit="1" customWidth="1"/>
    <col min="10761" max="10761" width="11.140625" style="110" bestFit="1" customWidth="1"/>
    <col min="10762" max="10762" width="12.42578125" style="110" bestFit="1" customWidth="1"/>
    <col min="10763" max="10763" width="16.140625" style="110" bestFit="1" customWidth="1"/>
    <col min="10764" max="10764" width="12.5703125" style="110" bestFit="1" customWidth="1"/>
    <col min="10765" max="11008" width="9.140625" style="110"/>
    <col min="11009" max="11009" width="15.5703125" style="110" bestFit="1" customWidth="1"/>
    <col min="11010" max="11010" width="19.5703125" style="110" bestFit="1" customWidth="1"/>
    <col min="11011" max="11011" width="18.85546875" style="110" bestFit="1" customWidth="1"/>
    <col min="11012" max="11012" width="24" style="110" bestFit="1" customWidth="1"/>
    <col min="11013" max="11014" width="18.85546875" style="110" customWidth="1"/>
    <col min="11015" max="11015" width="9.140625" style="110"/>
    <col min="11016" max="11016" width="11.42578125" style="110" bestFit="1" customWidth="1"/>
    <col min="11017" max="11017" width="11.140625" style="110" bestFit="1" customWidth="1"/>
    <col min="11018" max="11018" width="12.42578125" style="110" bestFit="1" customWidth="1"/>
    <col min="11019" max="11019" width="16.140625" style="110" bestFit="1" customWidth="1"/>
    <col min="11020" max="11020" width="12.5703125" style="110" bestFit="1" customWidth="1"/>
    <col min="11021" max="11264" width="9.140625" style="110"/>
    <col min="11265" max="11265" width="15.5703125" style="110" bestFit="1" customWidth="1"/>
    <col min="11266" max="11266" width="19.5703125" style="110" bestFit="1" customWidth="1"/>
    <col min="11267" max="11267" width="18.85546875" style="110" bestFit="1" customWidth="1"/>
    <col min="11268" max="11268" width="24" style="110" bestFit="1" customWidth="1"/>
    <col min="11269" max="11270" width="18.85546875" style="110" customWidth="1"/>
    <col min="11271" max="11271" width="9.140625" style="110"/>
    <col min="11272" max="11272" width="11.42578125" style="110" bestFit="1" customWidth="1"/>
    <col min="11273" max="11273" width="11.140625" style="110" bestFit="1" customWidth="1"/>
    <col min="11274" max="11274" width="12.42578125" style="110" bestFit="1" customWidth="1"/>
    <col min="11275" max="11275" width="16.140625" style="110" bestFit="1" customWidth="1"/>
    <col min="11276" max="11276" width="12.5703125" style="110" bestFit="1" customWidth="1"/>
    <col min="11277" max="11520" width="9.140625" style="110"/>
    <col min="11521" max="11521" width="15.5703125" style="110" bestFit="1" customWidth="1"/>
    <col min="11522" max="11522" width="19.5703125" style="110" bestFit="1" customWidth="1"/>
    <col min="11523" max="11523" width="18.85546875" style="110" bestFit="1" customWidth="1"/>
    <col min="11524" max="11524" width="24" style="110" bestFit="1" customWidth="1"/>
    <col min="11525" max="11526" width="18.85546875" style="110" customWidth="1"/>
    <col min="11527" max="11527" width="9.140625" style="110"/>
    <col min="11528" max="11528" width="11.42578125" style="110" bestFit="1" customWidth="1"/>
    <col min="11529" max="11529" width="11.140625" style="110" bestFit="1" customWidth="1"/>
    <col min="11530" max="11530" width="12.42578125" style="110" bestFit="1" customWidth="1"/>
    <col min="11531" max="11531" width="16.140625" style="110" bestFit="1" customWidth="1"/>
    <col min="11532" max="11532" width="12.5703125" style="110" bestFit="1" customWidth="1"/>
    <col min="11533" max="11776" width="9.140625" style="110"/>
    <col min="11777" max="11777" width="15.5703125" style="110" bestFit="1" customWidth="1"/>
    <col min="11778" max="11778" width="19.5703125" style="110" bestFit="1" customWidth="1"/>
    <col min="11779" max="11779" width="18.85546875" style="110" bestFit="1" customWidth="1"/>
    <col min="11780" max="11780" width="24" style="110" bestFit="1" customWidth="1"/>
    <col min="11781" max="11782" width="18.85546875" style="110" customWidth="1"/>
    <col min="11783" max="11783" width="9.140625" style="110"/>
    <col min="11784" max="11784" width="11.42578125" style="110" bestFit="1" customWidth="1"/>
    <col min="11785" max="11785" width="11.140625" style="110" bestFit="1" customWidth="1"/>
    <col min="11786" max="11786" width="12.42578125" style="110" bestFit="1" customWidth="1"/>
    <col min="11787" max="11787" width="16.140625" style="110" bestFit="1" customWidth="1"/>
    <col min="11788" max="11788" width="12.5703125" style="110" bestFit="1" customWidth="1"/>
    <col min="11789" max="12032" width="9.140625" style="110"/>
    <col min="12033" max="12033" width="15.5703125" style="110" bestFit="1" customWidth="1"/>
    <col min="12034" max="12034" width="19.5703125" style="110" bestFit="1" customWidth="1"/>
    <col min="12035" max="12035" width="18.85546875" style="110" bestFit="1" customWidth="1"/>
    <col min="12036" max="12036" width="24" style="110" bestFit="1" customWidth="1"/>
    <col min="12037" max="12038" width="18.85546875" style="110" customWidth="1"/>
    <col min="12039" max="12039" width="9.140625" style="110"/>
    <col min="12040" max="12040" width="11.42578125" style="110" bestFit="1" customWidth="1"/>
    <col min="12041" max="12041" width="11.140625" style="110" bestFit="1" customWidth="1"/>
    <col min="12042" max="12042" width="12.42578125" style="110" bestFit="1" customWidth="1"/>
    <col min="12043" max="12043" width="16.140625" style="110" bestFit="1" customWidth="1"/>
    <col min="12044" max="12044" width="12.5703125" style="110" bestFit="1" customWidth="1"/>
    <col min="12045" max="12288" width="9.140625" style="110"/>
    <col min="12289" max="12289" width="15.5703125" style="110" bestFit="1" customWidth="1"/>
    <col min="12290" max="12290" width="19.5703125" style="110" bestFit="1" customWidth="1"/>
    <col min="12291" max="12291" width="18.85546875" style="110" bestFit="1" customWidth="1"/>
    <col min="12292" max="12292" width="24" style="110" bestFit="1" customWidth="1"/>
    <col min="12293" max="12294" width="18.85546875" style="110" customWidth="1"/>
    <col min="12295" max="12295" width="9.140625" style="110"/>
    <col min="12296" max="12296" width="11.42578125" style="110" bestFit="1" customWidth="1"/>
    <col min="12297" max="12297" width="11.140625" style="110" bestFit="1" customWidth="1"/>
    <col min="12298" max="12298" width="12.42578125" style="110" bestFit="1" customWidth="1"/>
    <col min="12299" max="12299" width="16.140625" style="110" bestFit="1" customWidth="1"/>
    <col min="12300" max="12300" width="12.5703125" style="110" bestFit="1" customWidth="1"/>
    <col min="12301" max="12544" width="9.140625" style="110"/>
    <col min="12545" max="12545" width="15.5703125" style="110" bestFit="1" customWidth="1"/>
    <col min="12546" max="12546" width="19.5703125" style="110" bestFit="1" customWidth="1"/>
    <col min="12547" max="12547" width="18.85546875" style="110" bestFit="1" customWidth="1"/>
    <col min="12548" max="12548" width="24" style="110" bestFit="1" customWidth="1"/>
    <col min="12549" max="12550" width="18.85546875" style="110" customWidth="1"/>
    <col min="12551" max="12551" width="9.140625" style="110"/>
    <col min="12552" max="12552" width="11.42578125" style="110" bestFit="1" customWidth="1"/>
    <col min="12553" max="12553" width="11.140625" style="110" bestFit="1" customWidth="1"/>
    <col min="12554" max="12554" width="12.42578125" style="110" bestFit="1" customWidth="1"/>
    <col min="12555" max="12555" width="16.140625" style="110" bestFit="1" customWidth="1"/>
    <col min="12556" max="12556" width="12.5703125" style="110" bestFit="1" customWidth="1"/>
    <col min="12557" max="12800" width="9.140625" style="110"/>
    <col min="12801" max="12801" width="15.5703125" style="110" bestFit="1" customWidth="1"/>
    <col min="12802" max="12802" width="19.5703125" style="110" bestFit="1" customWidth="1"/>
    <col min="12803" max="12803" width="18.85546875" style="110" bestFit="1" customWidth="1"/>
    <col min="12804" max="12804" width="24" style="110" bestFit="1" customWidth="1"/>
    <col min="12805" max="12806" width="18.85546875" style="110" customWidth="1"/>
    <col min="12807" max="12807" width="9.140625" style="110"/>
    <col min="12808" max="12808" width="11.42578125" style="110" bestFit="1" customWidth="1"/>
    <col min="12809" max="12809" width="11.140625" style="110" bestFit="1" customWidth="1"/>
    <col min="12810" max="12810" width="12.42578125" style="110" bestFit="1" customWidth="1"/>
    <col min="12811" max="12811" width="16.140625" style="110" bestFit="1" customWidth="1"/>
    <col min="12812" max="12812" width="12.5703125" style="110" bestFit="1" customWidth="1"/>
    <col min="12813" max="13056" width="9.140625" style="110"/>
    <col min="13057" max="13057" width="15.5703125" style="110" bestFit="1" customWidth="1"/>
    <col min="13058" max="13058" width="19.5703125" style="110" bestFit="1" customWidth="1"/>
    <col min="13059" max="13059" width="18.85546875" style="110" bestFit="1" customWidth="1"/>
    <col min="13060" max="13060" width="24" style="110" bestFit="1" customWidth="1"/>
    <col min="13061" max="13062" width="18.85546875" style="110" customWidth="1"/>
    <col min="13063" max="13063" width="9.140625" style="110"/>
    <col min="13064" max="13064" width="11.42578125" style="110" bestFit="1" customWidth="1"/>
    <col min="13065" max="13065" width="11.140625" style="110" bestFit="1" customWidth="1"/>
    <col min="13066" max="13066" width="12.42578125" style="110" bestFit="1" customWidth="1"/>
    <col min="13067" max="13067" width="16.140625" style="110" bestFit="1" customWidth="1"/>
    <col min="13068" max="13068" width="12.5703125" style="110" bestFit="1" customWidth="1"/>
    <col min="13069" max="13312" width="9.140625" style="110"/>
    <col min="13313" max="13313" width="15.5703125" style="110" bestFit="1" customWidth="1"/>
    <col min="13314" max="13314" width="19.5703125" style="110" bestFit="1" customWidth="1"/>
    <col min="13315" max="13315" width="18.85546875" style="110" bestFit="1" customWidth="1"/>
    <col min="13316" max="13316" width="24" style="110" bestFit="1" customWidth="1"/>
    <col min="13317" max="13318" width="18.85546875" style="110" customWidth="1"/>
    <col min="13319" max="13319" width="9.140625" style="110"/>
    <col min="13320" max="13320" width="11.42578125" style="110" bestFit="1" customWidth="1"/>
    <col min="13321" max="13321" width="11.140625" style="110" bestFit="1" customWidth="1"/>
    <col min="13322" max="13322" width="12.42578125" style="110" bestFit="1" customWidth="1"/>
    <col min="13323" max="13323" width="16.140625" style="110" bestFit="1" customWidth="1"/>
    <col min="13324" max="13324" width="12.5703125" style="110" bestFit="1" customWidth="1"/>
    <col min="13325" max="13568" width="9.140625" style="110"/>
    <col min="13569" max="13569" width="15.5703125" style="110" bestFit="1" customWidth="1"/>
    <col min="13570" max="13570" width="19.5703125" style="110" bestFit="1" customWidth="1"/>
    <col min="13571" max="13571" width="18.85546875" style="110" bestFit="1" customWidth="1"/>
    <col min="13572" max="13572" width="24" style="110" bestFit="1" customWidth="1"/>
    <col min="13573" max="13574" width="18.85546875" style="110" customWidth="1"/>
    <col min="13575" max="13575" width="9.140625" style="110"/>
    <col min="13576" max="13576" width="11.42578125" style="110" bestFit="1" customWidth="1"/>
    <col min="13577" max="13577" width="11.140625" style="110" bestFit="1" customWidth="1"/>
    <col min="13578" max="13578" width="12.42578125" style="110" bestFit="1" customWidth="1"/>
    <col min="13579" max="13579" width="16.140625" style="110" bestFit="1" customWidth="1"/>
    <col min="13580" max="13580" width="12.5703125" style="110" bestFit="1" customWidth="1"/>
    <col min="13581" max="13824" width="9.140625" style="110"/>
    <col min="13825" max="13825" width="15.5703125" style="110" bestFit="1" customWidth="1"/>
    <col min="13826" max="13826" width="19.5703125" style="110" bestFit="1" customWidth="1"/>
    <col min="13827" max="13827" width="18.85546875" style="110" bestFit="1" customWidth="1"/>
    <col min="13828" max="13828" width="24" style="110" bestFit="1" customWidth="1"/>
    <col min="13829" max="13830" width="18.85546875" style="110" customWidth="1"/>
    <col min="13831" max="13831" width="9.140625" style="110"/>
    <col min="13832" max="13832" width="11.42578125" style="110" bestFit="1" customWidth="1"/>
    <col min="13833" max="13833" width="11.140625" style="110" bestFit="1" customWidth="1"/>
    <col min="13834" max="13834" width="12.42578125" style="110" bestFit="1" customWidth="1"/>
    <col min="13835" max="13835" width="16.140625" style="110" bestFit="1" customWidth="1"/>
    <col min="13836" max="13836" width="12.5703125" style="110" bestFit="1" customWidth="1"/>
    <col min="13837" max="14080" width="9.140625" style="110"/>
    <col min="14081" max="14081" width="15.5703125" style="110" bestFit="1" customWidth="1"/>
    <col min="14082" max="14082" width="19.5703125" style="110" bestFit="1" customWidth="1"/>
    <col min="14083" max="14083" width="18.85546875" style="110" bestFit="1" customWidth="1"/>
    <col min="14084" max="14084" width="24" style="110" bestFit="1" customWidth="1"/>
    <col min="14085" max="14086" width="18.85546875" style="110" customWidth="1"/>
    <col min="14087" max="14087" width="9.140625" style="110"/>
    <col min="14088" max="14088" width="11.42578125" style="110" bestFit="1" customWidth="1"/>
    <col min="14089" max="14089" width="11.140625" style="110" bestFit="1" customWidth="1"/>
    <col min="14090" max="14090" width="12.42578125" style="110" bestFit="1" customWidth="1"/>
    <col min="14091" max="14091" width="16.140625" style="110" bestFit="1" customWidth="1"/>
    <col min="14092" max="14092" width="12.5703125" style="110" bestFit="1" customWidth="1"/>
    <col min="14093" max="14336" width="9.140625" style="110"/>
    <col min="14337" max="14337" width="15.5703125" style="110" bestFit="1" customWidth="1"/>
    <col min="14338" max="14338" width="19.5703125" style="110" bestFit="1" customWidth="1"/>
    <col min="14339" max="14339" width="18.85546875" style="110" bestFit="1" customWidth="1"/>
    <col min="14340" max="14340" width="24" style="110" bestFit="1" customWidth="1"/>
    <col min="14341" max="14342" width="18.85546875" style="110" customWidth="1"/>
    <col min="14343" max="14343" width="9.140625" style="110"/>
    <col min="14344" max="14344" width="11.42578125" style="110" bestFit="1" customWidth="1"/>
    <col min="14345" max="14345" width="11.140625" style="110" bestFit="1" customWidth="1"/>
    <col min="14346" max="14346" width="12.42578125" style="110" bestFit="1" customWidth="1"/>
    <col min="14347" max="14347" width="16.140625" style="110" bestFit="1" customWidth="1"/>
    <col min="14348" max="14348" width="12.5703125" style="110" bestFit="1" customWidth="1"/>
    <col min="14349" max="14592" width="9.140625" style="110"/>
    <col min="14593" max="14593" width="15.5703125" style="110" bestFit="1" customWidth="1"/>
    <col min="14594" max="14594" width="19.5703125" style="110" bestFit="1" customWidth="1"/>
    <col min="14595" max="14595" width="18.85546875" style="110" bestFit="1" customWidth="1"/>
    <col min="14596" max="14596" width="24" style="110" bestFit="1" customWidth="1"/>
    <col min="14597" max="14598" width="18.85546875" style="110" customWidth="1"/>
    <col min="14599" max="14599" width="9.140625" style="110"/>
    <col min="14600" max="14600" width="11.42578125" style="110" bestFit="1" customWidth="1"/>
    <col min="14601" max="14601" width="11.140625" style="110" bestFit="1" customWidth="1"/>
    <col min="14602" max="14602" width="12.42578125" style="110" bestFit="1" customWidth="1"/>
    <col min="14603" max="14603" width="16.140625" style="110" bestFit="1" customWidth="1"/>
    <col min="14604" max="14604" width="12.5703125" style="110" bestFit="1" customWidth="1"/>
    <col min="14605" max="14848" width="9.140625" style="110"/>
    <col min="14849" max="14849" width="15.5703125" style="110" bestFit="1" customWidth="1"/>
    <col min="14850" max="14850" width="19.5703125" style="110" bestFit="1" customWidth="1"/>
    <col min="14851" max="14851" width="18.85546875" style="110" bestFit="1" customWidth="1"/>
    <col min="14852" max="14852" width="24" style="110" bestFit="1" customWidth="1"/>
    <col min="14853" max="14854" width="18.85546875" style="110" customWidth="1"/>
    <col min="14855" max="14855" width="9.140625" style="110"/>
    <col min="14856" max="14856" width="11.42578125" style="110" bestFit="1" customWidth="1"/>
    <col min="14857" max="14857" width="11.140625" style="110" bestFit="1" customWidth="1"/>
    <col min="14858" max="14858" width="12.42578125" style="110" bestFit="1" customWidth="1"/>
    <col min="14859" max="14859" width="16.140625" style="110" bestFit="1" customWidth="1"/>
    <col min="14860" max="14860" width="12.5703125" style="110" bestFit="1" customWidth="1"/>
    <col min="14861" max="15104" width="9.140625" style="110"/>
    <col min="15105" max="15105" width="15.5703125" style="110" bestFit="1" customWidth="1"/>
    <col min="15106" max="15106" width="19.5703125" style="110" bestFit="1" customWidth="1"/>
    <col min="15107" max="15107" width="18.85546875" style="110" bestFit="1" customWidth="1"/>
    <col min="15108" max="15108" width="24" style="110" bestFit="1" customWidth="1"/>
    <col min="15109" max="15110" width="18.85546875" style="110" customWidth="1"/>
    <col min="15111" max="15111" width="9.140625" style="110"/>
    <col min="15112" max="15112" width="11.42578125" style="110" bestFit="1" customWidth="1"/>
    <col min="15113" max="15113" width="11.140625" style="110" bestFit="1" customWidth="1"/>
    <col min="15114" max="15114" width="12.42578125" style="110" bestFit="1" customWidth="1"/>
    <col min="15115" max="15115" width="16.140625" style="110" bestFit="1" customWidth="1"/>
    <col min="15116" max="15116" width="12.5703125" style="110" bestFit="1" customWidth="1"/>
    <col min="15117" max="15360" width="9.140625" style="110"/>
    <col min="15361" max="15361" width="15.5703125" style="110" bestFit="1" customWidth="1"/>
    <col min="15362" max="15362" width="19.5703125" style="110" bestFit="1" customWidth="1"/>
    <col min="15363" max="15363" width="18.85546875" style="110" bestFit="1" customWidth="1"/>
    <col min="15364" max="15364" width="24" style="110" bestFit="1" customWidth="1"/>
    <col min="15365" max="15366" width="18.85546875" style="110" customWidth="1"/>
    <col min="15367" max="15367" width="9.140625" style="110"/>
    <col min="15368" max="15368" width="11.42578125" style="110" bestFit="1" customWidth="1"/>
    <col min="15369" max="15369" width="11.140625" style="110" bestFit="1" customWidth="1"/>
    <col min="15370" max="15370" width="12.42578125" style="110" bestFit="1" customWidth="1"/>
    <col min="15371" max="15371" width="16.140625" style="110" bestFit="1" customWidth="1"/>
    <col min="15372" max="15372" width="12.5703125" style="110" bestFit="1" customWidth="1"/>
    <col min="15373" max="15616" width="9.140625" style="110"/>
    <col min="15617" max="15617" width="15.5703125" style="110" bestFit="1" customWidth="1"/>
    <col min="15618" max="15618" width="19.5703125" style="110" bestFit="1" customWidth="1"/>
    <col min="15619" max="15619" width="18.85546875" style="110" bestFit="1" customWidth="1"/>
    <col min="15620" max="15620" width="24" style="110" bestFit="1" customWidth="1"/>
    <col min="15621" max="15622" width="18.85546875" style="110" customWidth="1"/>
    <col min="15623" max="15623" width="9.140625" style="110"/>
    <col min="15624" max="15624" width="11.42578125" style="110" bestFit="1" customWidth="1"/>
    <col min="15625" max="15625" width="11.140625" style="110" bestFit="1" customWidth="1"/>
    <col min="15626" max="15626" width="12.42578125" style="110" bestFit="1" customWidth="1"/>
    <col min="15627" max="15627" width="16.140625" style="110" bestFit="1" customWidth="1"/>
    <col min="15628" max="15628" width="12.5703125" style="110" bestFit="1" customWidth="1"/>
    <col min="15629" max="15872" width="9.140625" style="110"/>
    <col min="15873" max="15873" width="15.5703125" style="110" bestFit="1" customWidth="1"/>
    <col min="15874" max="15874" width="19.5703125" style="110" bestFit="1" customWidth="1"/>
    <col min="15875" max="15875" width="18.85546875" style="110" bestFit="1" customWidth="1"/>
    <col min="15876" max="15876" width="24" style="110" bestFit="1" customWidth="1"/>
    <col min="15877" max="15878" width="18.85546875" style="110" customWidth="1"/>
    <col min="15879" max="15879" width="9.140625" style="110"/>
    <col min="15880" max="15880" width="11.42578125" style="110" bestFit="1" customWidth="1"/>
    <col min="15881" max="15881" width="11.140625" style="110" bestFit="1" customWidth="1"/>
    <col min="15882" max="15882" width="12.42578125" style="110" bestFit="1" customWidth="1"/>
    <col min="15883" max="15883" width="16.140625" style="110" bestFit="1" customWidth="1"/>
    <col min="15884" max="15884" width="12.5703125" style="110" bestFit="1" customWidth="1"/>
    <col min="15885" max="16128" width="9.140625" style="110"/>
    <col min="16129" max="16129" width="15.5703125" style="110" bestFit="1" customWidth="1"/>
    <col min="16130" max="16130" width="19.5703125" style="110" bestFit="1" customWidth="1"/>
    <col min="16131" max="16131" width="18.85546875" style="110" bestFit="1" customWidth="1"/>
    <col min="16132" max="16132" width="24" style="110" bestFit="1" customWidth="1"/>
    <col min="16133" max="16134" width="18.85546875" style="110" customWidth="1"/>
    <col min="16135" max="16135" width="9.140625" style="110"/>
    <col min="16136" max="16136" width="11.42578125" style="110" bestFit="1" customWidth="1"/>
    <col min="16137" max="16137" width="11.140625" style="110" bestFit="1" customWidth="1"/>
    <col min="16138" max="16138" width="12.42578125" style="110" bestFit="1" customWidth="1"/>
    <col min="16139" max="16139" width="16.140625" style="110" bestFit="1" customWidth="1"/>
    <col min="16140" max="16140" width="12.5703125" style="110" bestFit="1" customWidth="1"/>
    <col min="16141" max="16384" width="9.140625" style="110"/>
  </cols>
  <sheetData>
    <row r="1" spans="1:13" ht="25.5" x14ac:dyDescent="0.2">
      <c r="A1" s="131" t="s">
        <v>1438</v>
      </c>
      <c r="B1" s="132" t="s">
        <v>1439</v>
      </c>
      <c r="C1" s="131" t="s">
        <v>1644</v>
      </c>
      <c r="D1" s="131" t="s">
        <v>1927</v>
      </c>
      <c r="E1" s="131" t="s">
        <v>1928</v>
      </c>
      <c r="F1" s="131" t="s">
        <v>65</v>
      </c>
      <c r="G1" s="131" t="s">
        <v>1445</v>
      </c>
      <c r="H1" s="131" t="s">
        <v>1446</v>
      </c>
      <c r="I1" s="133" t="s">
        <v>1447</v>
      </c>
      <c r="J1" s="132" t="s">
        <v>1645</v>
      </c>
      <c r="K1" s="131" t="s">
        <v>963</v>
      </c>
      <c r="L1" s="131" t="s">
        <v>1361</v>
      </c>
      <c r="M1" s="108" t="s">
        <v>1449</v>
      </c>
    </row>
    <row r="2" spans="1:13" ht="12.75" customHeight="1" x14ac:dyDescent="0.2">
      <c r="A2" s="786" t="s">
        <v>1929</v>
      </c>
      <c r="B2" s="112" t="s">
        <v>1930</v>
      </c>
      <c r="C2" s="112"/>
      <c r="D2" s="112" t="s">
        <v>1931</v>
      </c>
      <c r="E2" s="112"/>
      <c r="F2" s="112" t="s">
        <v>1932</v>
      </c>
      <c r="G2" s="112"/>
      <c r="H2" s="112"/>
      <c r="I2" s="112"/>
      <c r="J2" s="112"/>
      <c r="K2" s="112" t="s">
        <v>788</v>
      </c>
      <c r="L2" s="112"/>
      <c r="M2" s="112"/>
    </row>
    <row r="3" spans="1:13" x14ac:dyDescent="0.2">
      <c r="A3" s="786"/>
      <c r="B3" s="194" t="s">
        <v>1933</v>
      </c>
      <c r="C3" s="194"/>
      <c r="D3" s="194" t="s">
        <v>1934</v>
      </c>
      <c r="E3" s="112" t="s">
        <v>1935</v>
      </c>
      <c r="F3" s="112" t="s">
        <v>1932</v>
      </c>
      <c r="G3" s="112"/>
      <c r="H3" s="112"/>
      <c r="I3" s="112"/>
      <c r="J3" s="112"/>
      <c r="K3" s="112" t="s">
        <v>788</v>
      </c>
      <c r="L3" s="112"/>
      <c r="M3" s="112"/>
    </row>
    <row r="4" spans="1:13" x14ac:dyDescent="0.2">
      <c r="A4" s="786"/>
      <c r="B4" s="194" t="s">
        <v>1936</v>
      </c>
      <c r="C4" s="194"/>
      <c r="D4" s="194" t="s">
        <v>1937</v>
      </c>
      <c r="E4" s="112" t="s">
        <v>1935</v>
      </c>
      <c r="F4" s="112" t="s">
        <v>1932</v>
      </c>
      <c r="G4" s="112"/>
      <c r="H4" s="112"/>
      <c r="I4" s="112"/>
      <c r="J4" s="112"/>
      <c r="K4" s="112" t="s">
        <v>788</v>
      </c>
      <c r="L4" s="112"/>
      <c r="M4" s="112"/>
    </row>
    <row r="5" spans="1:13" x14ac:dyDescent="0.2">
      <c r="A5" s="786"/>
      <c r="B5" s="112" t="s">
        <v>3</v>
      </c>
      <c r="C5" s="112"/>
      <c r="D5" s="112" t="s">
        <v>3</v>
      </c>
      <c r="E5" s="112" t="s">
        <v>1935</v>
      </c>
      <c r="F5" s="112" t="s">
        <v>1932</v>
      </c>
      <c r="G5" s="112"/>
      <c r="H5" s="112"/>
      <c r="I5" s="112"/>
      <c r="J5" s="112"/>
      <c r="K5" s="112" t="s">
        <v>788</v>
      </c>
      <c r="L5" s="112"/>
      <c r="M5" s="112"/>
    </row>
    <row r="6" spans="1:13" x14ac:dyDescent="0.2">
      <c r="A6" s="786"/>
      <c r="B6" s="194" t="s">
        <v>1926</v>
      </c>
      <c r="C6" s="194"/>
      <c r="D6" s="194" t="s">
        <v>1926</v>
      </c>
      <c r="E6" s="112"/>
      <c r="F6" s="112" t="s">
        <v>1932</v>
      </c>
      <c r="G6" s="112"/>
      <c r="H6" s="112"/>
      <c r="I6" s="112"/>
      <c r="J6" s="112"/>
      <c r="K6" s="112" t="s">
        <v>788</v>
      </c>
      <c r="L6" s="112"/>
      <c r="M6" s="112"/>
    </row>
    <row r="7" spans="1:13" x14ac:dyDescent="0.2">
      <c r="A7" s="786"/>
      <c r="B7" s="112" t="s">
        <v>1938</v>
      </c>
      <c r="C7" s="112"/>
      <c r="D7" s="112" t="s">
        <v>9285</v>
      </c>
      <c r="E7" s="112"/>
      <c r="F7" s="112" t="s">
        <v>1932</v>
      </c>
      <c r="G7" s="112"/>
      <c r="H7" s="112"/>
      <c r="I7" s="112"/>
      <c r="J7" s="112"/>
      <c r="K7" s="112" t="s">
        <v>788</v>
      </c>
      <c r="L7" s="112"/>
      <c r="M7" s="112"/>
    </row>
    <row r="8" spans="1:13" x14ac:dyDescent="0.2">
      <c r="A8" s="786"/>
      <c r="B8" s="195" t="s">
        <v>1900</v>
      </c>
      <c r="C8" s="194"/>
      <c r="D8" s="195" t="s">
        <v>1939</v>
      </c>
      <c r="E8" s="185"/>
      <c r="F8" s="112" t="s">
        <v>1932</v>
      </c>
      <c r="G8" s="112"/>
      <c r="H8" s="112"/>
      <c r="I8" s="112"/>
      <c r="J8" s="112"/>
      <c r="K8" s="112" t="s">
        <v>788</v>
      </c>
      <c r="L8" s="112"/>
      <c r="M8" s="112"/>
    </row>
    <row r="9" spans="1:13" x14ac:dyDescent="0.2">
      <c r="A9" s="786"/>
      <c r="B9" s="195" t="s">
        <v>1940</v>
      </c>
      <c r="C9" s="194"/>
      <c r="D9" s="195" t="s">
        <v>1941</v>
      </c>
      <c r="E9" s="185" t="s">
        <v>1935</v>
      </c>
      <c r="F9" s="112" t="s">
        <v>1932</v>
      </c>
      <c r="G9" s="112"/>
      <c r="H9" s="112"/>
      <c r="I9" s="112"/>
      <c r="J9" s="112"/>
      <c r="K9" s="112" t="s">
        <v>788</v>
      </c>
      <c r="L9" s="112"/>
      <c r="M9" s="112"/>
    </row>
    <row r="10" spans="1:13" x14ac:dyDescent="0.2">
      <c r="A10" s="786"/>
      <c r="B10" s="195" t="s">
        <v>1942</v>
      </c>
      <c r="C10" s="194"/>
      <c r="D10" s="195" t="s">
        <v>1943</v>
      </c>
      <c r="E10" s="185" t="s">
        <v>1935</v>
      </c>
      <c r="F10" s="112" t="s">
        <v>1932</v>
      </c>
      <c r="G10" s="112"/>
      <c r="H10" s="112"/>
      <c r="I10" s="112"/>
      <c r="J10" s="112"/>
      <c r="K10" s="112" t="s">
        <v>788</v>
      </c>
      <c r="L10" s="112"/>
      <c r="M10" s="112"/>
    </row>
    <row r="11" spans="1:13" x14ac:dyDescent="0.2">
      <c r="A11" s="786"/>
      <c r="B11" s="195" t="s">
        <v>1944</v>
      </c>
      <c r="C11" s="112"/>
      <c r="D11" s="195" t="s">
        <v>1945</v>
      </c>
      <c r="E11" s="112"/>
      <c r="F11" s="112" t="s">
        <v>1932</v>
      </c>
      <c r="G11" s="112"/>
      <c r="H11" s="112"/>
      <c r="I11" s="112"/>
      <c r="J11" s="112"/>
      <c r="K11" s="112" t="s">
        <v>788</v>
      </c>
      <c r="L11" s="112"/>
      <c r="M11" s="112"/>
    </row>
    <row r="12" spans="1:13" x14ac:dyDescent="0.2">
      <c r="A12" s="786"/>
      <c r="B12" s="195" t="s">
        <v>1946</v>
      </c>
      <c r="C12" s="112"/>
      <c r="D12" s="195" t="s">
        <v>1947</v>
      </c>
      <c r="E12" s="112" t="s">
        <v>1935</v>
      </c>
      <c r="F12" s="112" t="s">
        <v>1932</v>
      </c>
      <c r="G12" s="112"/>
      <c r="H12" s="112"/>
      <c r="I12" s="112"/>
      <c r="J12" s="112"/>
      <c r="K12" s="112" t="s">
        <v>788</v>
      </c>
      <c r="L12" s="112"/>
      <c r="M12" s="112"/>
    </row>
    <row r="13" spans="1:13" x14ac:dyDescent="0.2">
      <c r="A13" s="786"/>
      <c r="B13" s="195" t="s">
        <v>1948</v>
      </c>
      <c r="C13" s="112"/>
      <c r="D13" s="195" t="s">
        <v>1949</v>
      </c>
      <c r="E13" s="112" t="s">
        <v>1935</v>
      </c>
      <c r="F13" s="112" t="s">
        <v>1932</v>
      </c>
      <c r="G13" s="112"/>
      <c r="H13" s="112"/>
      <c r="I13" s="112"/>
      <c r="J13" s="112"/>
      <c r="K13" s="112" t="s">
        <v>788</v>
      </c>
      <c r="L13" s="112"/>
      <c r="M13" s="112"/>
    </row>
    <row r="14" spans="1:13" x14ac:dyDescent="0.2">
      <c r="A14" s="786"/>
      <c r="B14" s="112" t="s">
        <v>1950</v>
      </c>
      <c r="C14" s="112"/>
      <c r="D14" s="195" t="s">
        <v>1950</v>
      </c>
      <c r="E14" s="112" t="s">
        <v>1935</v>
      </c>
      <c r="F14" s="112" t="s">
        <v>1932</v>
      </c>
      <c r="G14" s="112"/>
      <c r="H14" s="112"/>
      <c r="I14" s="112"/>
      <c r="J14" s="112"/>
      <c r="K14" s="112" t="s">
        <v>788</v>
      </c>
      <c r="L14" s="112"/>
      <c r="M14" s="112"/>
    </row>
    <row r="15" spans="1:13" x14ac:dyDescent="0.2">
      <c r="A15" s="786"/>
      <c r="B15" s="195" t="s">
        <v>1951</v>
      </c>
      <c r="C15" s="112"/>
      <c r="D15" s="195" t="s">
        <v>1952</v>
      </c>
      <c r="E15" s="112" t="s">
        <v>1935</v>
      </c>
      <c r="F15" s="112" t="s">
        <v>1932</v>
      </c>
      <c r="G15" s="112"/>
      <c r="H15" s="112"/>
      <c r="I15" s="112" t="s">
        <v>1953</v>
      </c>
      <c r="J15" s="112"/>
      <c r="K15" s="112" t="s">
        <v>788</v>
      </c>
      <c r="L15" s="112"/>
      <c r="M15" s="112"/>
    </row>
    <row r="16" spans="1:13" x14ac:dyDescent="0.2">
      <c r="A16" s="786"/>
      <c r="B16" s="195" t="s">
        <v>1954</v>
      </c>
      <c r="C16" s="112"/>
      <c r="D16" s="195" t="s">
        <v>1955</v>
      </c>
      <c r="E16" s="112" t="s">
        <v>1935</v>
      </c>
      <c r="F16" s="112" t="s">
        <v>1932</v>
      </c>
      <c r="G16" s="112"/>
      <c r="H16" s="112"/>
      <c r="I16" s="112" t="s">
        <v>1956</v>
      </c>
      <c r="J16" s="112"/>
      <c r="K16" s="112" t="s">
        <v>788</v>
      </c>
      <c r="L16" s="112"/>
      <c r="M16" s="112"/>
    </row>
    <row r="17" spans="1:13" x14ac:dyDescent="0.2">
      <c r="A17" s="786"/>
      <c r="B17" s="195" t="s">
        <v>1957</v>
      </c>
      <c r="C17" s="112"/>
      <c r="D17" s="195" t="s">
        <v>1958</v>
      </c>
      <c r="E17" s="112"/>
      <c r="F17" s="112" t="s">
        <v>1932</v>
      </c>
      <c r="G17" s="112"/>
      <c r="H17" s="112"/>
      <c r="I17" s="112"/>
      <c r="J17" s="112"/>
      <c r="K17" s="112" t="s">
        <v>788</v>
      </c>
      <c r="L17" s="112"/>
      <c r="M17" s="112"/>
    </row>
    <row r="18" spans="1:13" x14ac:dyDescent="0.2">
      <c r="A18" s="786"/>
      <c r="B18" s="195" t="s">
        <v>1959</v>
      </c>
      <c r="C18" s="112"/>
      <c r="D18" s="195" t="s">
        <v>1960</v>
      </c>
      <c r="E18" s="112"/>
      <c r="F18" s="112" t="s">
        <v>1932</v>
      </c>
      <c r="G18" s="112"/>
      <c r="H18" s="112"/>
      <c r="I18" s="112"/>
      <c r="J18" s="112"/>
      <c r="K18" s="112" t="s">
        <v>788</v>
      </c>
      <c r="L18" s="112"/>
      <c r="M18" s="112"/>
    </row>
    <row r="19" spans="1:13" x14ac:dyDescent="0.2">
      <c r="A19" s="786"/>
      <c r="B19" s="195" t="s">
        <v>1457</v>
      </c>
      <c r="C19" s="112"/>
      <c r="D19" s="195" t="s">
        <v>1874</v>
      </c>
      <c r="E19" s="112" t="s">
        <v>1961</v>
      </c>
      <c r="F19" s="112" t="s">
        <v>1932</v>
      </c>
      <c r="G19" s="112"/>
      <c r="H19" s="112"/>
      <c r="I19" s="112"/>
      <c r="J19" s="112"/>
      <c r="K19" s="112" t="s">
        <v>788</v>
      </c>
      <c r="L19" s="112"/>
      <c r="M19" s="112"/>
    </row>
    <row r="20" spans="1:13" x14ac:dyDescent="0.2">
      <c r="A20" s="786"/>
      <c r="B20" s="195" t="s">
        <v>1962</v>
      </c>
      <c r="C20" s="112"/>
      <c r="D20" s="195" t="s">
        <v>1963</v>
      </c>
      <c r="E20" s="112"/>
      <c r="F20" s="112" t="s">
        <v>1932</v>
      </c>
      <c r="G20" s="112"/>
      <c r="H20" s="112"/>
      <c r="I20" s="112"/>
      <c r="J20" s="112"/>
      <c r="K20" s="112" t="s">
        <v>788</v>
      </c>
      <c r="L20" s="112"/>
      <c r="M20" s="112"/>
    </row>
    <row r="21" spans="1:13" x14ac:dyDescent="0.2">
      <c r="A21" s="786"/>
      <c r="B21" s="195" t="s">
        <v>1964</v>
      </c>
      <c r="C21" s="112"/>
      <c r="D21" s="195" t="s">
        <v>1965</v>
      </c>
      <c r="E21" s="112"/>
      <c r="F21" s="112" t="s">
        <v>1932</v>
      </c>
      <c r="G21" s="112"/>
      <c r="H21" s="112"/>
      <c r="I21" s="112"/>
      <c r="J21" s="112"/>
      <c r="K21" s="112" t="s">
        <v>788</v>
      </c>
      <c r="L21" s="112"/>
      <c r="M21" s="112"/>
    </row>
  </sheetData>
  <mergeCells count="1">
    <mergeCell ref="A2:A2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2:I55"/>
  <sheetViews>
    <sheetView workbookViewId="0">
      <pane xSplit="2" ySplit="2" topLeftCell="E3" activePane="bottomRight" state="frozen"/>
      <selection pane="topRight" activeCell="C1" sqref="C1"/>
      <selection pane="bottomLeft" activeCell="A3" sqref="A3"/>
      <selection pane="bottomRight" activeCell="C2" sqref="C2:I55"/>
    </sheetView>
  </sheetViews>
  <sheetFormatPr defaultRowHeight="12.75" x14ac:dyDescent="0.2"/>
  <cols>
    <col min="1" max="2" width="9.140625" style="110"/>
    <col min="3" max="3" width="25" style="110" bestFit="1" customWidth="1"/>
    <col min="4" max="4" width="25" style="110" customWidth="1"/>
    <col min="5" max="5" width="95.5703125" style="110" customWidth="1"/>
    <col min="6" max="6" width="9.140625" style="110"/>
    <col min="7" max="7" width="5.42578125" style="110" bestFit="1" customWidth="1"/>
    <col min="8" max="8" width="19.42578125" style="110" bestFit="1" customWidth="1"/>
    <col min="9" max="258" width="9.140625" style="110"/>
    <col min="259" max="259" width="25" style="110" bestFit="1" customWidth="1"/>
    <col min="260" max="260" width="25" style="110" customWidth="1"/>
    <col min="261" max="261" width="95.5703125" style="110" customWidth="1"/>
    <col min="262" max="262" width="9.140625" style="110"/>
    <col min="263" max="263" width="5.42578125" style="110" bestFit="1" customWidth="1"/>
    <col min="264" max="264" width="19.42578125" style="110" bestFit="1" customWidth="1"/>
    <col min="265" max="514" width="9.140625" style="110"/>
    <col min="515" max="515" width="25" style="110" bestFit="1" customWidth="1"/>
    <col min="516" max="516" width="25" style="110" customWidth="1"/>
    <col min="517" max="517" width="95.5703125" style="110" customWidth="1"/>
    <col min="518" max="518" width="9.140625" style="110"/>
    <col min="519" max="519" width="5.42578125" style="110" bestFit="1" customWidth="1"/>
    <col min="520" max="520" width="19.42578125" style="110" bestFit="1" customWidth="1"/>
    <col min="521" max="770" width="9.140625" style="110"/>
    <col min="771" max="771" width="25" style="110" bestFit="1" customWidth="1"/>
    <col min="772" max="772" width="25" style="110" customWidth="1"/>
    <col min="773" max="773" width="95.5703125" style="110" customWidth="1"/>
    <col min="774" max="774" width="9.140625" style="110"/>
    <col min="775" max="775" width="5.42578125" style="110" bestFit="1" customWidth="1"/>
    <col min="776" max="776" width="19.42578125" style="110" bestFit="1" customWidth="1"/>
    <col min="777" max="1026" width="9.140625" style="110"/>
    <col min="1027" max="1027" width="25" style="110" bestFit="1" customWidth="1"/>
    <col min="1028" max="1028" width="25" style="110" customWidth="1"/>
    <col min="1029" max="1029" width="95.5703125" style="110" customWidth="1"/>
    <col min="1030" max="1030" width="9.140625" style="110"/>
    <col min="1031" max="1031" width="5.42578125" style="110" bestFit="1" customWidth="1"/>
    <col min="1032" max="1032" width="19.42578125" style="110" bestFit="1" customWidth="1"/>
    <col min="1033" max="1282" width="9.140625" style="110"/>
    <col min="1283" max="1283" width="25" style="110" bestFit="1" customWidth="1"/>
    <col min="1284" max="1284" width="25" style="110" customWidth="1"/>
    <col min="1285" max="1285" width="95.5703125" style="110" customWidth="1"/>
    <col min="1286" max="1286" width="9.140625" style="110"/>
    <col min="1287" max="1287" width="5.42578125" style="110" bestFit="1" customWidth="1"/>
    <col min="1288" max="1288" width="19.42578125" style="110" bestFit="1" customWidth="1"/>
    <col min="1289" max="1538" width="9.140625" style="110"/>
    <col min="1539" max="1539" width="25" style="110" bestFit="1" customWidth="1"/>
    <col min="1540" max="1540" width="25" style="110" customWidth="1"/>
    <col min="1541" max="1541" width="95.5703125" style="110" customWidth="1"/>
    <col min="1542" max="1542" width="9.140625" style="110"/>
    <col min="1543" max="1543" width="5.42578125" style="110" bestFit="1" customWidth="1"/>
    <col min="1544" max="1544" width="19.42578125" style="110" bestFit="1" customWidth="1"/>
    <col min="1545" max="1794" width="9.140625" style="110"/>
    <col min="1795" max="1795" width="25" style="110" bestFit="1" customWidth="1"/>
    <col min="1796" max="1796" width="25" style="110" customWidth="1"/>
    <col min="1797" max="1797" width="95.5703125" style="110" customWidth="1"/>
    <col min="1798" max="1798" width="9.140625" style="110"/>
    <col min="1799" max="1799" width="5.42578125" style="110" bestFit="1" customWidth="1"/>
    <col min="1800" max="1800" width="19.42578125" style="110" bestFit="1" customWidth="1"/>
    <col min="1801" max="2050" width="9.140625" style="110"/>
    <col min="2051" max="2051" width="25" style="110" bestFit="1" customWidth="1"/>
    <col min="2052" max="2052" width="25" style="110" customWidth="1"/>
    <col min="2053" max="2053" width="95.5703125" style="110" customWidth="1"/>
    <col min="2054" max="2054" width="9.140625" style="110"/>
    <col min="2055" max="2055" width="5.42578125" style="110" bestFit="1" customWidth="1"/>
    <col min="2056" max="2056" width="19.42578125" style="110" bestFit="1" customWidth="1"/>
    <col min="2057" max="2306" width="9.140625" style="110"/>
    <col min="2307" max="2307" width="25" style="110" bestFit="1" customWidth="1"/>
    <col min="2308" max="2308" width="25" style="110" customWidth="1"/>
    <col min="2309" max="2309" width="95.5703125" style="110" customWidth="1"/>
    <col min="2310" max="2310" width="9.140625" style="110"/>
    <col min="2311" max="2311" width="5.42578125" style="110" bestFit="1" customWidth="1"/>
    <col min="2312" max="2312" width="19.42578125" style="110" bestFit="1" customWidth="1"/>
    <col min="2313" max="2562" width="9.140625" style="110"/>
    <col min="2563" max="2563" width="25" style="110" bestFit="1" customWidth="1"/>
    <col min="2564" max="2564" width="25" style="110" customWidth="1"/>
    <col min="2565" max="2565" width="95.5703125" style="110" customWidth="1"/>
    <col min="2566" max="2566" width="9.140625" style="110"/>
    <col min="2567" max="2567" width="5.42578125" style="110" bestFit="1" customWidth="1"/>
    <col min="2568" max="2568" width="19.42578125" style="110" bestFit="1" customWidth="1"/>
    <col min="2569" max="2818" width="9.140625" style="110"/>
    <col min="2819" max="2819" width="25" style="110" bestFit="1" customWidth="1"/>
    <col min="2820" max="2820" width="25" style="110" customWidth="1"/>
    <col min="2821" max="2821" width="95.5703125" style="110" customWidth="1"/>
    <col min="2822" max="2822" width="9.140625" style="110"/>
    <col min="2823" max="2823" width="5.42578125" style="110" bestFit="1" customWidth="1"/>
    <col min="2824" max="2824" width="19.42578125" style="110" bestFit="1" customWidth="1"/>
    <col min="2825" max="3074" width="9.140625" style="110"/>
    <col min="3075" max="3075" width="25" style="110" bestFit="1" customWidth="1"/>
    <col min="3076" max="3076" width="25" style="110" customWidth="1"/>
    <col min="3077" max="3077" width="95.5703125" style="110" customWidth="1"/>
    <col min="3078" max="3078" width="9.140625" style="110"/>
    <col min="3079" max="3079" width="5.42578125" style="110" bestFit="1" customWidth="1"/>
    <col min="3080" max="3080" width="19.42578125" style="110" bestFit="1" customWidth="1"/>
    <col min="3081" max="3330" width="9.140625" style="110"/>
    <col min="3331" max="3331" width="25" style="110" bestFit="1" customWidth="1"/>
    <col min="3332" max="3332" width="25" style="110" customWidth="1"/>
    <col min="3333" max="3333" width="95.5703125" style="110" customWidth="1"/>
    <col min="3334" max="3334" width="9.140625" style="110"/>
    <col min="3335" max="3335" width="5.42578125" style="110" bestFit="1" customWidth="1"/>
    <col min="3336" max="3336" width="19.42578125" style="110" bestFit="1" customWidth="1"/>
    <col min="3337" max="3586" width="9.140625" style="110"/>
    <col min="3587" max="3587" width="25" style="110" bestFit="1" customWidth="1"/>
    <col min="3588" max="3588" width="25" style="110" customWidth="1"/>
    <col min="3589" max="3589" width="95.5703125" style="110" customWidth="1"/>
    <col min="3590" max="3590" width="9.140625" style="110"/>
    <col min="3591" max="3591" width="5.42578125" style="110" bestFit="1" customWidth="1"/>
    <col min="3592" max="3592" width="19.42578125" style="110" bestFit="1" customWidth="1"/>
    <col min="3593" max="3842" width="9.140625" style="110"/>
    <col min="3843" max="3843" width="25" style="110" bestFit="1" customWidth="1"/>
    <col min="3844" max="3844" width="25" style="110" customWidth="1"/>
    <col min="3845" max="3845" width="95.5703125" style="110" customWidth="1"/>
    <col min="3846" max="3846" width="9.140625" style="110"/>
    <col min="3847" max="3847" width="5.42578125" style="110" bestFit="1" customWidth="1"/>
    <col min="3848" max="3848" width="19.42578125" style="110" bestFit="1" customWidth="1"/>
    <col min="3849" max="4098" width="9.140625" style="110"/>
    <col min="4099" max="4099" width="25" style="110" bestFit="1" customWidth="1"/>
    <col min="4100" max="4100" width="25" style="110" customWidth="1"/>
    <col min="4101" max="4101" width="95.5703125" style="110" customWidth="1"/>
    <col min="4102" max="4102" width="9.140625" style="110"/>
    <col min="4103" max="4103" width="5.42578125" style="110" bestFit="1" customWidth="1"/>
    <col min="4104" max="4104" width="19.42578125" style="110" bestFit="1" customWidth="1"/>
    <col min="4105" max="4354" width="9.140625" style="110"/>
    <col min="4355" max="4355" width="25" style="110" bestFit="1" customWidth="1"/>
    <col min="4356" max="4356" width="25" style="110" customWidth="1"/>
    <col min="4357" max="4357" width="95.5703125" style="110" customWidth="1"/>
    <col min="4358" max="4358" width="9.140625" style="110"/>
    <col min="4359" max="4359" width="5.42578125" style="110" bestFit="1" customWidth="1"/>
    <col min="4360" max="4360" width="19.42578125" style="110" bestFit="1" customWidth="1"/>
    <col min="4361" max="4610" width="9.140625" style="110"/>
    <col min="4611" max="4611" width="25" style="110" bestFit="1" customWidth="1"/>
    <col min="4612" max="4612" width="25" style="110" customWidth="1"/>
    <col min="4613" max="4613" width="95.5703125" style="110" customWidth="1"/>
    <col min="4614" max="4614" width="9.140625" style="110"/>
    <col min="4615" max="4615" width="5.42578125" style="110" bestFit="1" customWidth="1"/>
    <col min="4616" max="4616" width="19.42578125" style="110" bestFit="1" customWidth="1"/>
    <col min="4617" max="4866" width="9.140625" style="110"/>
    <col min="4867" max="4867" width="25" style="110" bestFit="1" customWidth="1"/>
    <col min="4868" max="4868" width="25" style="110" customWidth="1"/>
    <col min="4869" max="4869" width="95.5703125" style="110" customWidth="1"/>
    <col min="4870" max="4870" width="9.140625" style="110"/>
    <col min="4871" max="4871" width="5.42578125" style="110" bestFit="1" customWidth="1"/>
    <col min="4872" max="4872" width="19.42578125" style="110" bestFit="1" customWidth="1"/>
    <col min="4873" max="5122" width="9.140625" style="110"/>
    <col min="5123" max="5123" width="25" style="110" bestFit="1" customWidth="1"/>
    <col min="5124" max="5124" width="25" style="110" customWidth="1"/>
    <col min="5125" max="5125" width="95.5703125" style="110" customWidth="1"/>
    <col min="5126" max="5126" width="9.140625" style="110"/>
    <col min="5127" max="5127" width="5.42578125" style="110" bestFit="1" customWidth="1"/>
    <col min="5128" max="5128" width="19.42578125" style="110" bestFit="1" customWidth="1"/>
    <col min="5129" max="5378" width="9.140625" style="110"/>
    <col min="5379" max="5379" width="25" style="110" bestFit="1" customWidth="1"/>
    <col min="5380" max="5380" width="25" style="110" customWidth="1"/>
    <col min="5381" max="5381" width="95.5703125" style="110" customWidth="1"/>
    <col min="5382" max="5382" width="9.140625" style="110"/>
    <col min="5383" max="5383" width="5.42578125" style="110" bestFit="1" customWidth="1"/>
    <col min="5384" max="5384" width="19.42578125" style="110" bestFit="1" customWidth="1"/>
    <col min="5385" max="5634" width="9.140625" style="110"/>
    <col min="5635" max="5635" width="25" style="110" bestFit="1" customWidth="1"/>
    <col min="5636" max="5636" width="25" style="110" customWidth="1"/>
    <col min="5637" max="5637" width="95.5703125" style="110" customWidth="1"/>
    <col min="5638" max="5638" width="9.140625" style="110"/>
    <col min="5639" max="5639" width="5.42578125" style="110" bestFit="1" customWidth="1"/>
    <col min="5640" max="5640" width="19.42578125" style="110" bestFit="1" customWidth="1"/>
    <col min="5641" max="5890" width="9.140625" style="110"/>
    <col min="5891" max="5891" width="25" style="110" bestFit="1" customWidth="1"/>
    <col min="5892" max="5892" width="25" style="110" customWidth="1"/>
    <col min="5893" max="5893" width="95.5703125" style="110" customWidth="1"/>
    <col min="5894" max="5894" width="9.140625" style="110"/>
    <col min="5895" max="5895" width="5.42578125" style="110" bestFit="1" customWidth="1"/>
    <col min="5896" max="5896" width="19.42578125" style="110" bestFit="1" customWidth="1"/>
    <col min="5897" max="6146" width="9.140625" style="110"/>
    <col min="6147" max="6147" width="25" style="110" bestFit="1" customWidth="1"/>
    <col min="6148" max="6148" width="25" style="110" customWidth="1"/>
    <col min="6149" max="6149" width="95.5703125" style="110" customWidth="1"/>
    <col min="6150" max="6150" width="9.140625" style="110"/>
    <col min="6151" max="6151" width="5.42578125" style="110" bestFit="1" customWidth="1"/>
    <col min="6152" max="6152" width="19.42578125" style="110" bestFit="1" customWidth="1"/>
    <col min="6153" max="6402" width="9.140625" style="110"/>
    <col min="6403" max="6403" width="25" style="110" bestFit="1" customWidth="1"/>
    <col min="6404" max="6404" width="25" style="110" customWidth="1"/>
    <col min="6405" max="6405" width="95.5703125" style="110" customWidth="1"/>
    <col min="6406" max="6406" width="9.140625" style="110"/>
    <col min="6407" max="6407" width="5.42578125" style="110" bestFit="1" customWidth="1"/>
    <col min="6408" max="6408" width="19.42578125" style="110" bestFit="1" customWidth="1"/>
    <col min="6409" max="6658" width="9.140625" style="110"/>
    <col min="6659" max="6659" width="25" style="110" bestFit="1" customWidth="1"/>
    <col min="6660" max="6660" width="25" style="110" customWidth="1"/>
    <col min="6661" max="6661" width="95.5703125" style="110" customWidth="1"/>
    <col min="6662" max="6662" width="9.140625" style="110"/>
    <col min="6663" max="6663" width="5.42578125" style="110" bestFit="1" customWidth="1"/>
    <col min="6664" max="6664" width="19.42578125" style="110" bestFit="1" customWidth="1"/>
    <col min="6665" max="6914" width="9.140625" style="110"/>
    <col min="6915" max="6915" width="25" style="110" bestFit="1" customWidth="1"/>
    <col min="6916" max="6916" width="25" style="110" customWidth="1"/>
    <col min="6917" max="6917" width="95.5703125" style="110" customWidth="1"/>
    <col min="6918" max="6918" width="9.140625" style="110"/>
    <col min="6919" max="6919" width="5.42578125" style="110" bestFit="1" customWidth="1"/>
    <col min="6920" max="6920" width="19.42578125" style="110" bestFit="1" customWidth="1"/>
    <col min="6921" max="7170" width="9.140625" style="110"/>
    <col min="7171" max="7171" width="25" style="110" bestFit="1" customWidth="1"/>
    <col min="7172" max="7172" width="25" style="110" customWidth="1"/>
    <col min="7173" max="7173" width="95.5703125" style="110" customWidth="1"/>
    <col min="7174" max="7174" width="9.140625" style="110"/>
    <col min="7175" max="7175" width="5.42578125" style="110" bestFit="1" customWidth="1"/>
    <col min="7176" max="7176" width="19.42578125" style="110" bestFit="1" customWidth="1"/>
    <col min="7177" max="7426" width="9.140625" style="110"/>
    <col min="7427" max="7427" width="25" style="110" bestFit="1" customWidth="1"/>
    <col min="7428" max="7428" width="25" style="110" customWidth="1"/>
    <col min="7429" max="7429" width="95.5703125" style="110" customWidth="1"/>
    <col min="7430" max="7430" width="9.140625" style="110"/>
    <col min="7431" max="7431" width="5.42578125" style="110" bestFit="1" customWidth="1"/>
    <col min="7432" max="7432" width="19.42578125" style="110" bestFit="1" customWidth="1"/>
    <col min="7433" max="7682" width="9.140625" style="110"/>
    <col min="7683" max="7683" width="25" style="110" bestFit="1" customWidth="1"/>
    <col min="7684" max="7684" width="25" style="110" customWidth="1"/>
    <col min="7685" max="7685" width="95.5703125" style="110" customWidth="1"/>
    <col min="7686" max="7686" width="9.140625" style="110"/>
    <col min="7687" max="7687" width="5.42578125" style="110" bestFit="1" customWidth="1"/>
    <col min="7688" max="7688" width="19.42578125" style="110" bestFit="1" customWidth="1"/>
    <col min="7689" max="7938" width="9.140625" style="110"/>
    <col min="7939" max="7939" width="25" style="110" bestFit="1" customWidth="1"/>
    <col min="7940" max="7940" width="25" style="110" customWidth="1"/>
    <col min="7941" max="7941" width="95.5703125" style="110" customWidth="1"/>
    <col min="7942" max="7942" width="9.140625" style="110"/>
    <col min="7943" max="7943" width="5.42578125" style="110" bestFit="1" customWidth="1"/>
    <col min="7944" max="7944" width="19.42578125" style="110" bestFit="1" customWidth="1"/>
    <col min="7945" max="8194" width="9.140625" style="110"/>
    <col min="8195" max="8195" width="25" style="110" bestFit="1" customWidth="1"/>
    <col min="8196" max="8196" width="25" style="110" customWidth="1"/>
    <col min="8197" max="8197" width="95.5703125" style="110" customWidth="1"/>
    <col min="8198" max="8198" width="9.140625" style="110"/>
    <col min="8199" max="8199" width="5.42578125" style="110" bestFit="1" customWidth="1"/>
    <col min="8200" max="8200" width="19.42578125" style="110" bestFit="1" customWidth="1"/>
    <col min="8201" max="8450" width="9.140625" style="110"/>
    <col min="8451" max="8451" width="25" style="110" bestFit="1" customWidth="1"/>
    <col min="8452" max="8452" width="25" style="110" customWidth="1"/>
    <col min="8453" max="8453" width="95.5703125" style="110" customWidth="1"/>
    <col min="8454" max="8454" width="9.140625" style="110"/>
    <col min="8455" max="8455" width="5.42578125" style="110" bestFit="1" customWidth="1"/>
    <col min="8456" max="8456" width="19.42578125" style="110" bestFit="1" customWidth="1"/>
    <col min="8457" max="8706" width="9.140625" style="110"/>
    <col min="8707" max="8707" width="25" style="110" bestFit="1" customWidth="1"/>
    <col min="8708" max="8708" width="25" style="110" customWidth="1"/>
    <col min="8709" max="8709" width="95.5703125" style="110" customWidth="1"/>
    <col min="8710" max="8710" width="9.140625" style="110"/>
    <col min="8711" max="8711" width="5.42578125" style="110" bestFit="1" customWidth="1"/>
    <col min="8712" max="8712" width="19.42578125" style="110" bestFit="1" customWidth="1"/>
    <col min="8713" max="8962" width="9.140625" style="110"/>
    <col min="8963" max="8963" width="25" style="110" bestFit="1" customWidth="1"/>
    <col min="8964" max="8964" width="25" style="110" customWidth="1"/>
    <col min="8965" max="8965" width="95.5703125" style="110" customWidth="1"/>
    <col min="8966" max="8966" width="9.140625" style="110"/>
    <col min="8967" max="8967" width="5.42578125" style="110" bestFit="1" customWidth="1"/>
    <col min="8968" max="8968" width="19.42578125" style="110" bestFit="1" customWidth="1"/>
    <col min="8969" max="9218" width="9.140625" style="110"/>
    <col min="9219" max="9219" width="25" style="110" bestFit="1" customWidth="1"/>
    <col min="9220" max="9220" width="25" style="110" customWidth="1"/>
    <col min="9221" max="9221" width="95.5703125" style="110" customWidth="1"/>
    <col min="9222" max="9222" width="9.140625" style="110"/>
    <col min="9223" max="9223" width="5.42578125" style="110" bestFit="1" customWidth="1"/>
    <col min="9224" max="9224" width="19.42578125" style="110" bestFit="1" customWidth="1"/>
    <col min="9225" max="9474" width="9.140625" style="110"/>
    <col min="9475" max="9475" width="25" style="110" bestFit="1" customWidth="1"/>
    <col min="9476" max="9476" width="25" style="110" customWidth="1"/>
    <col min="9477" max="9477" width="95.5703125" style="110" customWidth="1"/>
    <col min="9478" max="9478" width="9.140625" style="110"/>
    <col min="9479" max="9479" width="5.42578125" style="110" bestFit="1" customWidth="1"/>
    <col min="9480" max="9480" width="19.42578125" style="110" bestFit="1" customWidth="1"/>
    <col min="9481" max="9730" width="9.140625" style="110"/>
    <col min="9731" max="9731" width="25" style="110" bestFit="1" customWidth="1"/>
    <col min="9732" max="9732" width="25" style="110" customWidth="1"/>
    <col min="9733" max="9733" width="95.5703125" style="110" customWidth="1"/>
    <col min="9734" max="9734" width="9.140625" style="110"/>
    <col min="9735" max="9735" width="5.42578125" style="110" bestFit="1" customWidth="1"/>
    <col min="9736" max="9736" width="19.42578125" style="110" bestFit="1" customWidth="1"/>
    <col min="9737" max="9986" width="9.140625" style="110"/>
    <col min="9987" max="9987" width="25" style="110" bestFit="1" customWidth="1"/>
    <col min="9988" max="9988" width="25" style="110" customWidth="1"/>
    <col min="9989" max="9989" width="95.5703125" style="110" customWidth="1"/>
    <col min="9990" max="9990" width="9.140625" style="110"/>
    <col min="9991" max="9991" width="5.42578125" style="110" bestFit="1" customWidth="1"/>
    <col min="9992" max="9992" width="19.42578125" style="110" bestFit="1" customWidth="1"/>
    <col min="9993" max="10242" width="9.140625" style="110"/>
    <col min="10243" max="10243" width="25" style="110" bestFit="1" customWidth="1"/>
    <col min="10244" max="10244" width="25" style="110" customWidth="1"/>
    <col min="10245" max="10245" width="95.5703125" style="110" customWidth="1"/>
    <col min="10246" max="10246" width="9.140625" style="110"/>
    <col min="10247" max="10247" width="5.42578125" style="110" bestFit="1" customWidth="1"/>
    <col min="10248" max="10248" width="19.42578125" style="110" bestFit="1" customWidth="1"/>
    <col min="10249" max="10498" width="9.140625" style="110"/>
    <col min="10499" max="10499" width="25" style="110" bestFit="1" customWidth="1"/>
    <col min="10500" max="10500" width="25" style="110" customWidth="1"/>
    <col min="10501" max="10501" width="95.5703125" style="110" customWidth="1"/>
    <col min="10502" max="10502" width="9.140625" style="110"/>
    <col min="10503" max="10503" width="5.42578125" style="110" bestFit="1" customWidth="1"/>
    <col min="10504" max="10504" width="19.42578125" style="110" bestFit="1" customWidth="1"/>
    <col min="10505" max="10754" width="9.140625" style="110"/>
    <col min="10755" max="10755" width="25" style="110" bestFit="1" customWidth="1"/>
    <col min="10756" max="10756" width="25" style="110" customWidth="1"/>
    <col min="10757" max="10757" width="95.5703125" style="110" customWidth="1"/>
    <col min="10758" max="10758" width="9.140625" style="110"/>
    <col min="10759" max="10759" width="5.42578125" style="110" bestFit="1" customWidth="1"/>
    <col min="10760" max="10760" width="19.42578125" style="110" bestFit="1" customWidth="1"/>
    <col min="10761" max="11010" width="9.140625" style="110"/>
    <col min="11011" max="11011" width="25" style="110" bestFit="1" customWidth="1"/>
    <col min="11012" max="11012" width="25" style="110" customWidth="1"/>
    <col min="11013" max="11013" width="95.5703125" style="110" customWidth="1"/>
    <col min="11014" max="11014" width="9.140625" style="110"/>
    <col min="11015" max="11015" width="5.42578125" style="110" bestFit="1" customWidth="1"/>
    <col min="11016" max="11016" width="19.42578125" style="110" bestFit="1" customWidth="1"/>
    <col min="11017" max="11266" width="9.140625" style="110"/>
    <col min="11267" max="11267" width="25" style="110" bestFit="1" customWidth="1"/>
    <col min="11268" max="11268" width="25" style="110" customWidth="1"/>
    <col min="11269" max="11269" width="95.5703125" style="110" customWidth="1"/>
    <col min="11270" max="11270" width="9.140625" style="110"/>
    <col min="11271" max="11271" width="5.42578125" style="110" bestFit="1" customWidth="1"/>
    <col min="11272" max="11272" width="19.42578125" style="110" bestFit="1" customWidth="1"/>
    <col min="11273" max="11522" width="9.140625" style="110"/>
    <col min="11523" max="11523" width="25" style="110" bestFit="1" customWidth="1"/>
    <col min="11524" max="11524" width="25" style="110" customWidth="1"/>
    <col min="11525" max="11525" width="95.5703125" style="110" customWidth="1"/>
    <col min="11526" max="11526" width="9.140625" style="110"/>
    <col min="11527" max="11527" width="5.42578125" style="110" bestFit="1" customWidth="1"/>
    <col min="11528" max="11528" width="19.42578125" style="110" bestFit="1" customWidth="1"/>
    <col min="11529" max="11778" width="9.140625" style="110"/>
    <col min="11779" max="11779" width="25" style="110" bestFit="1" customWidth="1"/>
    <col min="11780" max="11780" width="25" style="110" customWidth="1"/>
    <col min="11781" max="11781" width="95.5703125" style="110" customWidth="1"/>
    <col min="11782" max="11782" width="9.140625" style="110"/>
    <col min="11783" max="11783" width="5.42578125" style="110" bestFit="1" customWidth="1"/>
    <col min="11784" max="11784" width="19.42578125" style="110" bestFit="1" customWidth="1"/>
    <col min="11785" max="12034" width="9.140625" style="110"/>
    <col min="12035" max="12035" width="25" style="110" bestFit="1" customWidth="1"/>
    <col min="12036" max="12036" width="25" style="110" customWidth="1"/>
    <col min="12037" max="12037" width="95.5703125" style="110" customWidth="1"/>
    <col min="12038" max="12038" width="9.140625" style="110"/>
    <col min="12039" max="12039" width="5.42578125" style="110" bestFit="1" customWidth="1"/>
    <col min="12040" max="12040" width="19.42578125" style="110" bestFit="1" customWidth="1"/>
    <col min="12041" max="12290" width="9.140625" style="110"/>
    <col min="12291" max="12291" width="25" style="110" bestFit="1" customWidth="1"/>
    <col min="12292" max="12292" width="25" style="110" customWidth="1"/>
    <col min="12293" max="12293" width="95.5703125" style="110" customWidth="1"/>
    <col min="12294" max="12294" width="9.140625" style="110"/>
    <col min="12295" max="12295" width="5.42578125" style="110" bestFit="1" customWidth="1"/>
    <col min="12296" max="12296" width="19.42578125" style="110" bestFit="1" customWidth="1"/>
    <col min="12297" max="12546" width="9.140625" style="110"/>
    <col min="12547" max="12547" width="25" style="110" bestFit="1" customWidth="1"/>
    <col min="12548" max="12548" width="25" style="110" customWidth="1"/>
    <col min="12549" max="12549" width="95.5703125" style="110" customWidth="1"/>
    <col min="12550" max="12550" width="9.140625" style="110"/>
    <col min="12551" max="12551" width="5.42578125" style="110" bestFit="1" customWidth="1"/>
    <col min="12552" max="12552" width="19.42578125" style="110" bestFit="1" customWidth="1"/>
    <col min="12553" max="12802" width="9.140625" style="110"/>
    <col min="12803" max="12803" width="25" style="110" bestFit="1" customWidth="1"/>
    <col min="12804" max="12804" width="25" style="110" customWidth="1"/>
    <col min="12805" max="12805" width="95.5703125" style="110" customWidth="1"/>
    <col min="12806" max="12806" width="9.140625" style="110"/>
    <col min="12807" max="12807" width="5.42578125" style="110" bestFit="1" customWidth="1"/>
    <col min="12808" max="12808" width="19.42578125" style="110" bestFit="1" customWidth="1"/>
    <col min="12809" max="13058" width="9.140625" style="110"/>
    <col min="13059" max="13059" width="25" style="110" bestFit="1" customWidth="1"/>
    <col min="13060" max="13060" width="25" style="110" customWidth="1"/>
    <col min="13061" max="13061" width="95.5703125" style="110" customWidth="1"/>
    <col min="13062" max="13062" width="9.140625" style="110"/>
    <col min="13063" max="13063" width="5.42578125" style="110" bestFit="1" customWidth="1"/>
    <col min="13064" max="13064" width="19.42578125" style="110" bestFit="1" customWidth="1"/>
    <col min="13065" max="13314" width="9.140625" style="110"/>
    <col min="13315" max="13315" width="25" style="110" bestFit="1" customWidth="1"/>
    <col min="13316" max="13316" width="25" style="110" customWidth="1"/>
    <col min="13317" max="13317" width="95.5703125" style="110" customWidth="1"/>
    <col min="13318" max="13318" width="9.140625" style="110"/>
    <col min="13319" max="13319" width="5.42578125" style="110" bestFit="1" customWidth="1"/>
    <col min="13320" max="13320" width="19.42578125" style="110" bestFit="1" customWidth="1"/>
    <col min="13321" max="13570" width="9.140625" style="110"/>
    <col min="13571" max="13571" width="25" style="110" bestFit="1" customWidth="1"/>
    <col min="13572" max="13572" width="25" style="110" customWidth="1"/>
    <col min="13573" max="13573" width="95.5703125" style="110" customWidth="1"/>
    <col min="13574" max="13574" width="9.140625" style="110"/>
    <col min="13575" max="13575" width="5.42578125" style="110" bestFit="1" customWidth="1"/>
    <col min="13576" max="13576" width="19.42578125" style="110" bestFit="1" customWidth="1"/>
    <col min="13577" max="13826" width="9.140625" style="110"/>
    <col min="13827" max="13827" width="25" style="110" bestFit="1" customWidth="1"/>
    <col min="13828" max="13828" width="25" style="110" customWidth="1"/>
    <col min="13829" max="13829" width="95.5703125" style="110" customWidth="1"/>
    <col min="13830" max="13830" width="9.140625" style="110"/>
    <col min="13831" max="13831" width="5.42578125" style="110" bestFit="1" customWidth="1"/>
    <col min="13832" max="13832" width="19.42578125" style="110" bestFit="1" customWidth="1"/>
    <col min="13833" max="14082" width="9.140625" style="110"/>
    <col min="14083" max="14083" width="25" style="110" bestFit="1" customWidth="1"/>
    <col min="14084" max="14084" width="25" style="110" customWidth="1"/>
    <col min="14085" max="14085" width="95.5703125" style="110" customWidth="1"/>
    <col min="14086" max="14086" width="9.140625" style="110"/>
    <col min="14087" max="14087" width="5.42578125" style="110" bestFit="1" customWidth="1"/>
    <col min="14088" max="14088" width="19.42578125" style="110" bestFit="1" customWidth="1"/>
    <col min="14089" max="14338" width="9.140625" style="110"/>
    <col min="14339" max="14339" width="25" style="110" bestFit="1" customWidth="1"/>
    <col min="14340" max="14340" width="25" style="110" customWidth="1"/>
    <col min="14341" max="14341" width="95.5703125" style="110" customWidth="1"/>
    <col min="14342" max="14342" width="9.140625" style="110"/>
    <col min="14343" max="14343" width="5.42578125" style="110" bestFit="1" customWidth="1"/>
    <col min="14344" max="14344" width="19.42578125" style="110" bestFit="1" customWidth="1"/>
    <col min="14345" max="14594" width="9.140625" style="110"/>
    <col min="14595" max="14595" width="25" style="110" bestFit="1" customWidth="1"/>
    <col min="14596" max="14596" width="25" style="110" customWidth="1"/>
    <col min="14597" max="14597" width="95.5703125" style="110" customWidth="1"/>
    <col min="14598" max="14598" width="9.140625" style="110"/>
    <col min="14599" max="14599" width="5.42578125" style="110" bestFit="1" customWidth="1"/>
    <col min="14600" max="14600" width="19.42578125" style="110" bestFit="1" customWidth="1"/>
    <col min="14601" max="14850" width="9.140625" style="110"/>
    <col min="14851" max="14851" width="25" style="110" bestFit="1" customWidth="1"/>
    <col min="14852" max="14852" width="25" style="110" customWidth="1"/>
    <col min="14853" max="14853" width="95.5703125" style="110" customWidth="1"/>
    <col min="14854" max="14854" width="9.140625" style="110"/>
    <col min="14855" max="14855" width="5.42578125" style="110" bestFit="1" customWidth="1"/>
    <col min="14856" max="14856" width="19.42578125" style="110" bestFit="1" customWidth="1"/>
    <col min="14857" max="15106" width="9.140625" style="110"/>
    <col min="15107" max="15107" width="25" style="110" bestFit="1" customWidth="1"/>
    <col min="15108" max="15108" width="25" style="110" customWidth="1"/>
    <col min="15109" max="15109" width="95.5703125" style="110" customWidth="1"/>
    <col min="15110" max="15110" width="9.140625" style="110"/>
    <col min="15111" max="15111" width="5.42578125" style="110" bestFit="1" customWidth="1"/>
    <col min="15112" max="15112" width="19.42578125" style="110" bestFit="1" customWidth="1"/>
    <col min="15113" max="15362" width="9.140625" style="110"/>
    <col min="15363" max="15363" width="25" style="110" bestFit="1" customWidth="1"/>
    <col min="15364" max="15364" width="25" style="110" customWidth="1"/>
    <col min="15365" max="15365" width="95.5703125" style="110" customWidth="1"/>
    <col min="15366" max="15366" width="9.140625" style="110"/>
    <col min="15367" max="15367" width="5.42578125" style="110" bestFit="1" customWidth="1"/>
    <col min="15368" max="15368" width="19.42578125" style="110" bestFit="1" customWidth="1"/>
    <col min="15369" max="15618" width="9.140625" style="110"/>
    <col min="15619" max="15619" width="25" style="110" bestFit="1" customWidth="1"/>
    <col min="15620" max="15620" width="25" style="110" customWidth="1"/>
    <col min="15621" max="15621" width="95.5703125" style="110" customWidth="1"/>
    <col min="15622" max="15622" width="9.140625" style="110"/>
    <col min="15623" max="15623" width="5.42578125" style="110" bestFit="1" customWidth="1"/>
    <col min="15624" max="15624" width="19.42578125" style="110" bestFit="1" customWidth="1"/>
    <col min="15625" max="15874" width="9.140625" style="110"/>
    <col min="15875" max="15875" width="25" style="110" bestFit="1" customWidth="1"/>
    <col min="15876" max="15876" width="25" style="110" customWidth="1"/>
    <col min="15877" max="15877" width="95.5703125" style="110" customWidth="1"/>
    <col min="15878" max="15878" width="9.140625" style="110"/>
    <col min="15879" max="15879" width="5.42578125" style="110" bestFit="1" customWidth="1"/>
    <col min="15880" max="15880" width="19.42578125" style="110" bestFit="1" customWidth="1"/>
    <col min="15881" max="16130" width="9.140625" style="110"/>
    <col min="16131" max="16131" width="25" style="110" bestFit="1" customWidth="1"/>
    <col min="16132" max="16132" width="25" style="110" customWidth="1"/>
    <col min="16133" max="16133" width="95.5703125" style="110" customWidth="1"/>
    <col min="16134" max="16134" width="9.140625" style="110"/>
    <col min="16135" max="16135" width="5.42578125" style="110" bestFit="1" customWidth="1"/>
    <col min="16136" max="16136" width="19.42578125" style="110" bestFit="1" customWidth="1"/>
    <col min="16137" max="16384" width="9.140625" style="110"/>
  </cols>
  <sheetData>
    <row r="2" spans="3:9" x14ac:dyDescent="0.2">
      <c r="C2" s="196" t="s">
        <v>1966</v>
      </c>
      <c r="D2" s="196" t="s">
        <v>1967</v>
      </c>
      <c r="E2" s="196" t="s">
        <v>1469</v>
      </c>
      <c r="F2" s="196" t="s">
        <v>1968</v>
      </c>
      <c r="G2" s="196" t="s">
        <v>1969</v>
      </c>
      <c r="H2" s="197" t="s">
        <v>1970</v>
      </c>
      <c r="I2" s="196" t="s">
        <v>1971</v>
      </c>
    </row>
    <row r="3" spans="3:9" x14ac:dyDescent="0.2">
      <c r="C3" s="185" t="s">
        <v>1972</v>
      </c>
      <c r="D3" s="185" t="s">
        <v>1973</v>
      </c>
      <c r="E3" s="185"/>
      <c r="F3" s="185"/>
      <c r="G3" s="185">
        <v>1</v>
      </c>
      <c r="H3" s="198" t="s">
        <v>1509</v>
      </c>
      <c r="I3" s="185"/>
    </row>
    <row r="4" spans="3:9" x14ac:dyDescent="0.2">
      <c r="C4" s="185" t="s">
        <v>1974</v>
      </c>
      <c r="D4" s="185" t="s">
        <v>1900</v>
      </c>
      <c r="E4" s="185"/>
      <c r="F4" s="185"/>
      <c r="G4" s="185">
        <v>2</v>
      </c>
      <c r="H4" s="198" t="s">
        <v>1459</v>
      </c>
      <c r="I4" s="185"/>
    </row>
    <row r="5" spans="3:9" x14ac:dyDescent="0.2">
      <c r="C5" s="185" t="s">
        <v>1975</v>
      </c>
      <c r="D5" s="185" t="s">
        <v>1843</v>
      </c>
      <c r="E5" s="185"/>
      <c r="F5" s="185"/>
      <c r="G5" s="185">
        <v>3</v>
      </c>
      <c r="H5" s="198" t="s">
        <v>1976</v>
      </c>
      <c r="I5" s="185"/>
    </row>
    <row r="6" spans="3:9" x14ac:dyDescent="0.2">
      <c r="C6" s="185" t="s">
        <v>1699</v>
      </c>
      <c r="D6" s="185" t="s">
        <v>1977</v>
      </c>
      <c r="E6" s="185" t="s">
        <v>1480</v>
      </c>
      <c r="F6" s="185"/>
      <c r="G6" s="185">
        <v>4</v>
      </c>
      <c r="H6" s="198" t="s">
        <v>1556</v>
      </c>
      <c r="I6" s="185"/>
    </row>
    <row r="7" spans="3:9" x14ac:dyDescent="0.2">
      <c r="C7" s="185" t="s">
        <v>1978</v>
      </c>
      <c r="D7" s="185" t="s">
        <v>241</v>
      </c>
      <c r="E7" s="185" t="s">
        <v>1979</v>
      </c>
      <c r="F7" s="185"/>
      <c r="G7" s="185">
        <v>5</v>
      </c>
      <c r="H7" s="198" t="s">
        <v>1556</v>
      </c>
      <c r="I7" s="185"/>
    </row>
    <row r="8" spans="3:9" ht="153" x14ac:dyDescent="0.2">
      <c r="C8" s="185" t="s">
        <v>1980</v>
      </c>
      <c r="D8" s="185" t="s">
        <v>1981</v>
      </c>
      <c r="E8" s="199" t="s">
        <v>1982</v>
      </c>
      <c r="F8" s="185"/>
      <c r="G8" s="185">
        <v>6</v>
      </c>
      <c r="H8" s="198" t="s">
        <v>1983</v>
      </c>
      <c r="I8" s="185"/>
    </row>
    <row r="9" spans="3:9" hidden="1" x14ac:dyDescent="0.2">
      <c r="C9" s="112" t="s">
        <v>1984</v>
      </c>
      <c r="D9" s="112" t="s">
        <v>1734</v>
      </c>
      <c r="E9" s="112"/>
      <c r="F9" s="112"/>
      <c r="G9" s="112">
        <v>7</v>
      </c>
      <c r="H9" s="200" t="s">
        <v>1556</v>
      </c>
      <c r="I9" s="112"/>
    </row>
    <row r="10" spans="3:9" x14ac:dyDescent="0.2">
      <c r="C10" s="185" t="s">
        <v>1985</v>
      </c>
      <c r="D10" s="185" t="s">
        <v>1986</v>
      </c>
      <c r="E10" s="185"/>
      <c r="F10" s="185"/>
      <c r="G10" s="185">
        <v>8</v>
      </c>
      <c r="H10" s="198" t="s">
        <v>1463</v>
      </c>
      <c r="I10" s="185"/>
    </row>
    <row r="11" spans="3:9" x14ac:dyDescent="0.2">
      <c r="C11" s="185" t="s">
        <v>1987</v>
      </c>
      <c r="D11" s="185" t="s">
        <v>1988</v>
      </c>
      <c r="E11" s="185"/>
      <c r="F11" s="185"/>
      <c r="G11" s="185">
        <v>9</v>
      </c>
      <c r="H11" s="198" t="s">
        <v>1902</v>
      </c>
      <c r="I11" s="185"/>
    </row>
    <row r="12" spans="3:9" x14ac:dyDescent="0.2">
      <c r="C12" s="185" t="s">
        <v>1989</v>
      </c>
      <c r="D12" s="185" t="s">
        <v>1990</v>
      </c>
      <c r="E12" s="185"/>
      <c r="F12" s="185"/>
      <c r="G12" s="185">
        <v>10</v>
      </c>
      <c r="H12" s="198" t="s">
        <v>1509</v>
      </c>
      <c r="I12" s="185"/>
    </row>
    <row r="13" spans="3:9" x14ac:dyDescent="0.2">
      <c r="C13" s="185" t="s">
        <v>1991</v>
      </c>
      <c r="D13" s="185" t="s">
        <v>1992</v>
      </c>
      <c r="E13" s="185"/>
      <c r="F13" s="185"/>
      <c r="G13" s="185">
        <v>11</v>
      </c>
      <c r="H13" s="198" t="s">
        <v>1856</v>
      </c>
      <c r="I13" s="185"/>
    </row>
    <row r="14" spans="3:9" x14ac:dyDescent="0.2">
      <c r="C14" s="185" t="s">
        <v>1993</v>
      </c>
      <c r="D14" s="185" t="s">
        <v>1994</v>
      </c>
      <c r="E14" s="185" t="s">
        <v>1995</v>
      </c>
      <c r="F14" s="185"/>
      <c r="G14" s="185">
        <v>12</v>
      </c>
      <c r="H14" s="198" t="s">
        <v>1499</v>
      </c>
      <c r="I14" s="185"/>
    </row>
    <row r="15" spans="3:9" hidden="1" x14ac:dyDescent="0.2">
      <c r="C15" s="112" t="s">
        <v>1996</v>
      </c>
      <c r="D15" s="112" t="s">
        <v>1734</v>
      </c>
      <c r="E15" s="112"/>
      <c r="F15" s="112"/>
      <c r="G15" s="112">
        <v>13</v>
      </c>
      <c r="H15" s="200" t="s">
        <v>1496</v>
      </c>
      <c r="I15" s="112"/>
    </row>
    <row r="16" spans="3:9" hidden="1" x14ac:dyDescent="0.2">
      <c r="C16" s="112" t="s">
        <v>1997</v>
      </c>
      <c r="D16" s="112" t="s">
        <v>1734</v>
      </c>
      <c r="E16" s="112"/>
      <c r="F16" s="112"/>
      <c r="G16" s="112">
        <v>14</v>
      </c>
      <c r="H16" s="200" t="s">
        <v>1496</v>
      </c>
      <c r="I16" s="112"/>
    </row>
    <row r="17" spans="3:9" hidden="1" x14ac:dyDescent="0.2">
      <c r="C17" s="112" t="s">
        <v>1998</v>
      </c>
      <c r="D17" s="112" t="s">
        <v>1734</v>
      </c>
      <c r="E17" s="112"/>
      <c r="F17" s="112"/>
      <c r="G17" s="112">
        <v>15</v>
      </c>
      <c r="H17" s="200" t="s">
        <v>1496</v>
      </c>
      <c r="I17" s="112"/>
    </row>
    <row r="18" spans="3:9" hidden="1" x14ac:dyDescent="0.2">
      <c r="C18" s="112" t="s">
        <v>1999</v>
      </c>
      <c r="D18" s="112" t="s">
        <v>1734</v>
      </c>
      <c r="E18" s="112"/>
      <c r="F18" s="112"/>
      <c r="G18" s="112">
        <v>16</v>
      </c>
      <c r="H18" s="200" t="s">
        <v>1509</v>
      </c>
      <c r="I18" s="112"/>
    </row>
    <row r="19" spans="3:9" hidden="1" x14ac:dyDescent="0.2">
      <c r="C19" s="112" t="s">
        <v>2000</v>
      </c>
      <c r="D19" s="112" t="s">
        <v>1734</v>
      </c>
      <c r="E19" s="112"/>
      <c r="F19" s="112"/>
      <c r="G19" s="112">
        <v>17</v>
      </c>
      <c r="H19" s="200" t="s">
        <v>1509</v>
      </c>
      <c r="I19" s="112"/>
    </row>
    <row r="20" spans="3:9" hidden="1" x14ac:dyDescent="0.2">
      <c r="C20" s="112" t="s">
        <v>2001</v>
      </c>
      <c r="D20" s="112" t="s">
        <v>1734</v>
      </c>
      <c r="E20" s="112"/>
      <c r="F20" s="112"/>
      <c r="G20" s="112">
        <v>18</v>
      </c>
      <c r="H20" s="200" t="s">
        <v>1509</v>
      </c>
      <c r="I20" s="112"/>
    </row>
    <row r="21" spans="3:9" hidden="1" x14ac:dyDescent="0.2">
      <c r="C21" s="112" t="s">
        <v>2002</v>
      </c>
      <c r="D21" s="112" t="s">
        <v>1734</v>
      </c>
      <c r="E21" s="112"/>
      <c r="F21" s="112"/>
      <c r="G21" s="112">
        <v>19</v>
      </c>
      <c r="H21" s="200" t="s">
        <v>1463</v>
      </c>
      <c r="I21" s="112"/>
    </row>
    <row r="22" spans="3:9" x14ac:dyDescent="0.2">
      <c r="C22" s="185" t="s">
        <v>2003</v>
      </c>
      <c r="D22" s="185" t="s">
        <v>2004</v>
      </c>
      <c r="E22" s="185" t="s">
        <v>1995</v>
      </c>
      <c r="F22" s="185"/>
      <c r="G22" s="185">
        <v>20</v>
      </c>
      <c r="H22" s="198" t="s">
        <v>2005</v>
      </c>
      <c r="I22" s="185"/>
    </row>
    <row r="23" spans="3:9" hidden="1" x14ac:dyDescent="0.2">
      <c r="C23" s="112" t="s">
        <v>2006</v>
      </c>
      <c r="D23" s="112" t="s">
        <v>1734</v>
      </c>
      <c r="E23" s="112"/>
      <c r="F23" s="112"/>
      <c r="G23" s="112">
        <v>21</v>
      </c>
      <c r="H23" s="200" t="s">
        <v>1463</v>
      </c>
      <c r="I23" s="112"/>
    </row>
    <row r="24" spans="3:9" hidden="1" x14ac:dyDescent="0.2">
      <c r="C24" s="112" t="s">
        <v>2007</v>
      </c>
      <c r="D24" s="112" t="s">
        <v>1734</v>
      </c>
      <c r="E24" s="112"/>
      <c r="F24" s="112"/>
      <c r="G24" s="112">
        <v>22</v>
      </c>
      <c r="H24" s="200" t="s">
        <v>1509</v>
      </c>
      <c r="I24" s="112"/>
    </row>
    <row r="25" spans="3:9" hidden="1" x14ac:dyDescent="0.2">
      <c r="C25" s="112" t="s">
        <v>2008</v>
      </c>
      <c r="D25" s="112" t="s">
        <v>1734</v>
      </c>
      <c r="E25" s="112"/>
      <c r="F25" s="112"/>
      <c r="G25" s="112">
        <v>23</v>
      </c>
      <c r="H25" s="200" t="s">
        <v>1506</v>
      </c>
      <c r="I25" s="112"/>
    </row>
    <row r="26" spans="3:9" hidden="1" x14ac:dyDescent="0.2">
      <c r="C26" s="112" t="s">
        <v>2009</v>
      </c>
      <c r="D26" s="112" t="s">
        <v>1734</v>
      </c>
      <c r="E26" s="112"/>
      <c r="F26" s="112"/>
      <c r="G26" s="112">
        <v>24</v>
      </c>
      <c r="H26" s="200" t="s">
        <v>1517</v>
      </c>
      <c r="I26" s="112"/>
    </row>
    <row r="27" spans="3:9" x14ac:dyDescent="0.2">
      <c r="C27" s="185" t="s">
        <v>2010</v>
      </c>
      <c r="D27" s="185" t="s">
        <v>2011</v>
      </c>
      <c r="E27" s="185" t="s">
        <v>1995</v>
      </c>
      <c r="F27" s="185"/>
      <c r="G27" s="185">
        <v>25</v>
      </c>
      <c r="H27" s="198" t="s">
        <v>2012</v>
      </c>
      <c r="I27" s="185"/>
    </row>
    <row r="28" spans="3:9" hidden="1" x14ac:dyDescent="0.2">
      <c r="C28" s="112" t="s">
        <v>2013</v>
      </c>
      <c r="D28" s="112" t="s">
        <v>1734</v>
      </c>
      <c r="E28" s="112"/>
      <c r="F28" s="112"/>
      <c r="G28" s="112">
        <v>26</v>
      </c>
      <c r="H28" s="200" t="s">
        <v>1556</v>
      </c>
      <c r="I28" s="112"/>
    </row>
    <row r="29" spans="3:9" hidden="1" x14ac:dyDescent="0.2">
      <c r="C29" s="112" t="s">
        <v>2014</v>
      </c>
      <c r="D29" s="112" t="s">
        <v>1734</v>
      </c>
      <c r="E29" s="112"/>
      <c r="F29" s="112"/>
      <c r="G29" s="112">
        <v>27</v>
      </c>
      <c r="H29" s="200" t="s">
        <v>1556</v>
      </c>
      <c r="I29" s="112"/>
    </row>
    <row r="30" spans="3:9" hidden="1" x14ac:dyDescent="0.2">
      <c r="C30" s="112" t="s">
        <v>2015</v>
      </c>
      <c r="D30" s="112" t="s">
        <v>1734</v>
      </c>
      <c r="E30" s="112"/>
      <c r="F30" s="112"/>
      <c r="G30" s="112">
        <v>28</v>
      </c>
      <c r="H30" s="200" t="s">
        <v>1556</v>
      </c>
      <c r="I30" s="112"/>
    </row>
    <row r="31" spans="3:9" hidden="1" x14ac:dyDescent="0.2">
      <c r="C31" s="112" t="s">
        <v>2016</v>
      </c>
      <c r="D31" s="112" t="s">
        <v>1734</v>
      </c>
      <c r="E31" s="112"/>
      <c r="F31" s="112"/>
      <c r="G31" s="112">
        <v>29</v>
      </c>
      <c r="H31" s="200" t="s">
        <v>1856</v>
      </c>
      <c r="I31" s="112"/>
    </row>
    <row r="32" spans="3:9" hidden="1" x14ac:dyDescent="0.2">
      <c r="C32" s="112" t="s">
        <v>2017</v>
      </c>
      <c r="D32" s="112" t="s">
        <v>1734</v>
      </c>
      <c r="E32" s="112"/>
      <c r="F32" s="112"/>
      <c r="G32" s="112">
        <v>30</v>
      </c>
      <c r="H32" s="200" t="s">
        <v>1556</v>
      </c>
      <c r="I32" s="112"/>
    </row>
    <row r="33" spans="3:9" hidden="1" x14ac:dyDescent="0.2">
      <c r="C33" s="112" t="s">
        <v>2018</v>
      </c>
      <c r="D33" s="112" t="s">
        <v>1734</v>
      </c>
      <c r="E33" s="112"/>
      <c r="F33" s="112"/>
      <c r="G33" s="112">
        <v>31</v>
      </c>
      <c r="H33" s="200" t="s">
        <v>1496</v>
      </c>
      <c r="I33" s="112"/>
    </row>
    <row r="34" spans="3:9" hidden="1" x14ac:dyDescent="0.2">
      <c r="C34" s="112" t="s">
        <v>1706</v>
      </c>
      <c r="D34" s="112" t="s">
        <v>1734</v>
      </c>
      <c r="E34" s="112"/>
      <c r="F34" s="112"/>
      <c r="G34" s="112">
        <v>32</v>
      </c>
      <c r="H34" s="200" t="s">
        <v>1509</v>
      </c>
      <c r="I34" s="112"/>
    </row>
    <row r="35" spans="3:9" hidden="1" x14ac:dyDescent="0.2">
      <c r="C35" s="112" t="s">
        <v>2019</v>
      </c>
      <c r="D35" s="112" t="s">
        <v>1734</v>
      </c>
      <c r="E35" s="112"/>
      <c r="F35" s="112"/>
      <c r="G35" s="112">
        <v>33</v>
      </c>
      <c r="H35" s="200" t="s">
        <v>1496</v>
      </c>
      <c r="I35" s="112"/>
    </row>
    <row r="36" spans="3:9" hidden="1" x14ac:dyDescent="0.2">
      <c r="C36" s="112" t="s">
        <v>1643</v>
      </c>
      <c r="D36" s="112" t="s">
        <v>1734</v>
      </c>
      <c r="E36" s="112"/>
      <c r="F36" s="112"/>
      <c r="G36" s="112">
        <v>34</v>
      </c>
      <c r="H36" s="200" t="s">
        <v>1509</v>
      </c>
      <c r="I36" s="112"/>
    </row>
    <row r="37" spans="3:9" x14ac:dyDescent="0.2">
      <c r="C37" s="185" t="s">
        <v>1458</v>
      </c>
      <c r="D37" s="185" t="s">
        <v>1457</v>
      </c>
      <c r="E37" s="185"/>
      <c r="F37" s="185"/>
      <c r="G37" s="185">
        <v>35</v>
      </c>
      <c r="H37" s="198" t="s">
        <v>1459</v>
      </c>
      <c r="I37" s="185"/>
    </row>
    <row r="38" spans="3:9" hidden="1" x14ac:dyDescent="0.2">
      <c r="C38" s="112" t="s">
        <v>2020</v>
      </c>
      <c r="D38" s="112" t="s">
        <v>1734</v>
      </c>
      <c r="E38" s="112"/>
      <c r="F38" s="112"/>
      <c r="G38" s="112">
        <v>36</v>
      </c>
      <c r="H38" s="200" t="s">
        <v>1556</v>
      </c>
      <c r="I38" s="112"/>
    </row>
    <row r="39" spans="3:9" hidden="1" x14ac:dyDescent="0.2">
      <c r="C39" s="112" t="s">
        <v>2021</v>
      </c>
      <c r="D39" s="112" t="s">
        <v>1734</v>
      </c>
      <c r="E39" s="112"/>
      <c r="F39" s="112"/>
      <c r="G39" s="112">
        <v>37</v>
      </c>
      <c r="H39" s="200" t="s">
        <v>1707</v>
      </c>
      <c r="I39" s="112"/>
    </row>
    <row r="40" spans="3:9" hidden="1" x14ac:dyDescent="0.2">
      <c r="C40" s="112" t="s">
        <v>2022</v>
      </c>
      <c r="D40" s="112" t="s">
        <v>1734</v>
      </c>
      <c r="E40" s="112"/>
      <c r="F40" s="112"/>
      <c r="G40" s="112">
        <v>38</v>
      </c>
      <c r="H40" s="200" t="s">
        <v>1517</v>
      </c>
      <c r="I40" s="112"/>
    </row>
    <row r="41" spans="3:9" hidden="1" x14ac:dyDescent="0.2">
      <c r="C41" s="112" t="s">
        <v>2023</v>
      </c>
      <c r="D41" s="112" t="s">
        <v>1734</v>
      </c>
      <c r="E41" s="112"/>
      <c r="F41" s="112"/>
      <c r="G41" s="112">
        <v>39</v>
      </c>
      <c r="H41" s="200" t="s">
        <v>1856</v>
      </c>
      <c r="I41" s="112"/>
    </row>
    <row r="42" spans="3:9" hidden="1" x14ac:dyDescent="0.2">
      <c r="C42" s="112" t="s">
        <v>2024</v>
      </c>
      <c r="D42" s="112" t="s">
        <v>1734</v>
      </c>
      <c r="E42" s="112"/>
      <c r="F42" s="112"/>
      <c r="G42" s="112">
        <v>40</v>
      </c>
      <c r="H42" s="200" t="s">
        <v>1463</v>
      </c>
      <c r="I42" s="112"/>
    </row>
    <row r="43" spans="3:9" x14ac:dyDescent="0.2">
      <c r="C43" s="185" t="s">
        <v>2025</v>
      </c>
      <c r="D43" s="185" t="s">
        <v>2026</v>
      </c>
      <c r="E43" s="185" t="s">
        <v>2027</v>
      </c>
      <c r="F43" s="185"/>
      <c r="G43" s="185">
        <v>41</v>
      </c>
      <c r="H43" s="198" t="s">
        <v>2028</v>
      </c>
      <c r="I43" s="185"/>
    </row>
    <row r="44" spans="3:9" x14ac:dyDescent="0.2">
      <c r="C44" s="185" t="s">
        <v>1708</v>
      </c>
      <c r="D44" s="187" t="s">
        <v>2029</v>
      </c>
      <c r="E44" s="185" t="s">
        <v>1469</v>
      </c>
      <c r="F44" s="185"/>
      <c r="G44" s="185">
        <v>42</v>
      </c>
      <c r="H44" s="198" t="s">
        <v>1707</v>
      </c>
      <c r="I44" s="185"/>
    </row>
    <row r="45" spans="3:9" hidden="1" x14ac:dyDescent="0.2">
      <c r="C45" s="112" t="s">
        <v>2030</v>
      </c>
      <c r="D45" s="112" t="s">
        <v>1734</v>
      </c>
      <c r="E45" s="112"/>
      <c r="F45" s="112"/>
      <c r="G45" s="112">
        <v>43</v>
      </c>
      <c r="H45" s="200" t="s">
        <v>1556</v>
      </c>
      <c r="I45" s="112"/>
    </row>
    <row r="46" spans="3:9" x14ac:dyDescent="0.2">
      <c r="C46" s="185" t="s">
        <v>2031</v>
      </c>
      <c r="D46" s="187" t="s">
        <v>2029</v>
      </c>
      <c r="E46" s="185" t="s">
        <v>1469</v>
      </c>
      <c r="F46" s="185"/>
      <c r="G46" s="185">
        <v>44</v>
      </c>
      <c r="H46" s="198" t="s">
        <v>1707</v>
      </c>
      <c r="I46" s="185"/>
    </row>
    <row r="47" spans="3:9" hidden="1" x14ac:dyDescent="0.2">
      <c r="C47" s="112" t="s">
        <v>2032</v>
      </c>
      <c r="D47" s="112" t="s">
        <v>1734</v>
      </c>
      <c r="E47" s="112"/>
      <c r="F47" s="112"/>
      <c r="G47" s="112">
        <v>45</v>
      </c>
      <c r="H47" s="200" t="s">
        <v>1707</v>
      </c>
      <c r="I47" s="112"/>
    </row>
    <row r="48" spans="3:9" hidden="1" x14ac:dyDescent="0.2">
      <c r="C48" s="112" t="s">
        <v>2033</v>
      </c>
      <c r="D48" s="112" t="s">
        <v>1734</v>
      </c>
      <c r="E48" s="112"/>
      <c r="F48" s="112"/>
      <c r="G48" s="112">
        <v>46</v>
      </c>
      <c r="H48" s="200" t="s">
        <v>1856</v>
      </c>
      <c r="I48" s="112"/>
    </row>
    <row r="49" spans="3:9" x14ac:dyDescent="0.2">
      <c r="C49" s="185" t="s">
        <v>1861</v>
      </c>
      <c r="D49" s="185" t="s">
        <v>1474</v>
      </c>
      <c r="E49" s="185" t="s">
        <v>1476</v>
      </c>
      <c r="F49" s="185"/>
      <c r="G49" s="185">
        <v>47</v>
      </c>
      <c r="H49" s="198" t="s">
        <v>1477</v>
      </c>
      <c r="I49" s="185"/>
    </row>
    <row r="50" spans="3:9" hidden="1" x14ac:dyDescent="0.2">
      <c r="C50" s="112" t="s">
        <v>2034</v>
      </c>
      <c r="D50" s="112" t="s">
        <v>1734</v>
      </c>
      <c r="E50" s="112"/>
      <c r="F50" s="112"/>
      <c r="G50" s="112">
        <v>48</v>
      </c>
      <c r="H50" s="200" t="s">
        <v>1517</v>
      </c>
      <c r="I50" s="112"/>
    </row>
    <row r="51" spans="3:9" hidden="1" x14ac:dyDescent="0.2">
      <c r="C51" s="112" t="s">
        <v>2035</v>
      </c>
      <c r="D51" s="112" t="s">
        <v>1734</v>
      </c>
      <c r="E51" s="112"/>
      <c r="F51" s="112"/>
      <c r="G51" s="112">
        <v>49</v>
      </c>
      <c r="H51" s="200" t="s">
        <v>1506</v>
      </c>
      <c r="I51" s="112"/>
    </row>
    <row r="52" spans="3:9" hidden="1" x14ac:dyDescent="0.2">
      <c r="C52" s="112" t="s">
        <v>2036</v>
      </c>
      <c r="D52" s="112" t="s">
        <v>1734</v>
      </c>
      <c r="E52" s="112"/>
      <c r="F52" s="112"/>
      <c r="G52" s="112">
        <v>50</v>
      </c>
      <c r="H52" s="200" t="s">
        <v>2028</v>
      </c>
      <c r="I52" s="112"/>
    </row>
    <row r="53" spans="3:9" hidden="1" x14ac:dyDescent="0.2">
      <c r="C53" s="112" t="s">
        <v>2037</v>
      </c>
      <c r="D53" s="112" t="s">
        <v>1734</v>
      </c>
      <c r="E53" s="112"/>
      <c r="F53" s="112"/>
      <c r="G53" s="112">
        <v>51</v>
      </c>
      <c r="H53" s="200" t="s">
        <v>1553</v>
      </c>
      <c r="I53" s="112"/>
    </row>
    <row r="54" spans="3:9" hidden="1" x14ac:dyDescent="0.2">
      <c r="C54" s="112" t="s">
        <v>2038</v>
      </c>
      <c r="D54" s="112" t="s">
        <v>1734</v>
      </c>
      <c r="E54" s="112"/>
      <c r="F54" s="112"/>
      <c r="G54" s="112">
        <v>52</v>
      </c>
      <c r="H54" s="200" t="s">
        <v>2039</v>
      </c>
      <c r="I54" s="112"/>
    </row>
    <row r="55" spans="3:9" x14ac:dyDescent="0.2">
      <c r="C55" s="185" t="s">
        <v>2040</v>
      </c>
      <c r="D55" s="185" t="s">
        <v>2041</v>
      </c>
      <c r="E55" s="185" t="s">
        <v>2042</v>
      </c>
      <c r="F55" s="185"/>
      <c r="G55" s="185">
        <v>53</v>
      </c>
      <c r="H55" s="198" t="s">
        <v>1463</v>
      </c>
      <c r="I55" s="185"/>
    </row>
  </sheetData>
  <autoFilter ref="C2:I55">
    <filterColumn colId="1">
      <filters>
        <filter val="Account (PK)"/>
        <filter val="Branch"/>
        <filter val="CIF#"/>
        <filter val="Currency Code"/>
        <filter val="Deleted"/>
        <filter val="Forex Rate"/>
        <filter val="Gl Code"/>
        <filter val="PK"/>
        <filter val="Reference Number"/>
        <filter val="Remarks"/>
        <filter val="Sr No."/>
        <filter val="Transaction Amount"/>
        <filter val="Transaction Date"/>
        <filter val="Transaction Details"/>
        <filter val="Transaction Sub Type"/>
        <filter val="Transaction Type"/>
        <filter val="Type of Transaction"/>
        <filter val="Value Date"/>
      </filters>
    </filterColumn>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8" sqref="C8"/>
    </sheetView>
  </sheetViews>
  <sheetFormatPr defaultRowHeight="15" x14ac:dyDescent="0.25"/>
  <cols>
    <col min="1" max="16384" width="9.140625" style="82"/>
  </cols>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5" x14ac:dyDescent="0.25"/>
  <cols>
    <col min="1" max="16384" width="9.140625" style="82"/>
  </cols>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5" x14ac:dyDescent="0.25"/>
  <cols>
    <col min="1" max="16384" width="9.140625" style="82"/>
  </cols>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5" x14ac:dyDescent="0.25"/>
  <cols>
    <col min="1" max="16384" width="9.140625" style="82"/>
  </cols>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5" x14ac:dyDescent="0.2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5" x14ac:dyDescent="0.2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5" x14ac:dyDescent="0.2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5" x14ac:dyDescent="0.25"/>
  <cols>
    <col min="1" max="16384" width="9.140625" style="82"/>
  </cols>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5" x14ac:dyDescent="0.25"/>
  <cols>
    <col min="1" max="16384" width="9.140625" style="82"/>
  </cols>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3"/>
  <sheetViews>
    <sheetView topLeftCell="A103" workbookViewId="0">
      <selection activeCell="E113" sqref="E113"/>
    </sheetView>
  </sheetViews>
  <sheetFormatPr defaultRowHeight="15" x14ac:dyDescent="0.25"/>
  <cols>
    <col min="1" max="1" width="9.140625" style="201"/>
    <col min="2" max="2" width="15" style="201" bestFit="1" customWidth="1"/>
    <col min="3" max="3" width="15" style="201" customWidth="1"/>
    <col min="4" max="4" width="19.7109375" style="201" bestFit="1" customWidth="1"/>
    <col min="5" max="5" width="48" style="201" bestFit="1" customWidth="1"/>
    <col min="6" max="257" width="9.140625" style="201"/>
    <col min="258" max="258" width="15" style="201" bestFit="1" customWidth="1"/>
    <col min="259" max="259" width="15" style="201" customWidth="1"/>
    <col min="260" max="260" width="19.7109375" style="201" bestFit="1" customWidth="1"/>
    <col min="261" max="261" width="28.28515625" style="201" bestFit="1" customWidth="1"/>
    <col min="262" max="513" width="9.140625" style="201"/>
    <col min="514" max="514" width="15" style="201" bestFit="1" customWidth="1"/>
    <col min="515" max="515" width="15" style="201" customWidth="1"/>
    <col min="516" max="516" width="19.7109375" style="201" bestFit="1" customWidth="1"/>
    <col min="517" max="517" width="28.28515625" style="201" bestFit="1" customWidth="1"/>
    <col min="518" max="769" width="9.140625" style="201"/>
    <col min="770" max="770" width="15" style="201" bestFit="1" customWidth="1"/>
    <col min="771" max="771" width="15" style="201" customWidth="1"/>
    <col min="772" max="772" width="19.7109375" style="201" bestFit="1" customWidth="1"/>
    <col min="773" max="773" width="28.28515625" style="201" bestFit="1" customWidth="1"/>
    <col min="774" max="1025" width="9.140625" style="201"/>
    <col min="1026" max="1026" width="15" style="201" bestFit="1" customWidth="1"/>
    <col min="1027" max="1027" width="15" style="201" customWidth="1"/>
    <col min="1028" max="1028" width="19.7109375" style="201" bestFit="1" customWidth="1"/>
    <col min="1029" max="1029" width="28.28515625" style="201" bestFit="1" customWidth="1"/>
    <col min="1030" max="1281" width="9.140625" style="201"/>
    <col min="1282" max="1282" width="15" style="201" bestFit="1" customWidth="1"/>
    <col min="1283" max="1283" width="15" style="201" customWidth="1"/>
    <col min="1284" max="1284" width="19.7109375" style="201" bestFit="1" customWidth="1"/>
    <col min="1285" max="1285" width="28.28515625" style="201" bestFit="1" customWidth="1"/>
    <col min="1286" max="1537" width="9.140625" style="201"/>
    <col min="1538" max="1538" width="15" style="201" bestFit="1" customWidth="1"/>
    <col min="1539" max="1539" width="15" style="201" customWidth="1"/>
    <col min="1540" max="1540" width="19.7109375" style="201" bestFit="1" customWidth="1"/>
    <col min="1541" max="1541" width="28.28515625" style="201" bestFit="1" customWidth="1"/>
    <col min="1542" max="1793" width="9.140625" style="201"/>
    <col min="1794" max="1794" width="15" style="201" bestFit="1" customWidth="1"/>
    <col min="1795" max="1795" width="15" style="201" customWidth="1"/>
    <col min="1796" max="1796" width="19.7109375" style="201" bestFit="1" customWidth="1"/>
    <col min="1797" max="1797" width="28.28515625" style="201" bestFit="1" customWidth="1"/>
    <col min="1798" max="2049" width="9.140625" style="201"/>
    <col min="2050" max="2050" width="15" style="201" bestFit="1" customWidth="1"/>
    <col min="2051" max="2051" width="15" style="201" customWidth="1"/>
    <col min="2052" max="2052" width="19.7109375" style="201" bestFit="1" customWidth="1"/>
    <col min="2053" max="2053" width="28.28515625" style="201" bestFit="1" customWidth="1"/>
    <col min="2054" max="2305" width="9.140625" style="201"/>
    <col min="2306" max="2306" width="15" style="201" bestFit="1" customWidth="1"/>
    <col min="2307" max="2307" width="15" style="201" customWidth="1"/>
    <col min="2308" max="2308" width="19.7109375" style="201" bestFit="1" customWidth="1"/>
    <col min="2309" max="2309" width="28.28515625" style="201" bestFit="1" customWidth="1"/>
    <col min="2310" max="2561" width="9.140625" style="201"/>
    <col min="2562" max="2562" width="15" style="201" bestFit="1" customWidth="1"/>
    <col min="2563" max="2563" width="15" style="201" customWidth="1"/>
    <col min="2564" max="2564" width="19.7109375" style="201" bestFit="1" customWidth="1"/>
    <col min="2565" max="2565" width="28.28515625" style="201" bestFit="1" customWidth="1"/>
    <col min="2566" max="2817" width="9.140625" style="201"/>
    <col min="2818" max="2818" width="15" style="201" bestFit="1" customWidth="1"/>
    <col min="2819" max="2819" width="15" style="201" customWidth="1"/>
    <col min="2820" max="2820" width="19.7109375" style="201" bestFit="1" customWidth="1"/>
    <col min="2821" max="2821" width="28.28515625" style="201" bestFit="1" customWidth="1"/>
    <col min="2822" max="3073" width="9.140625" style="201"/>
    <col min="3074" max="3074" width="15" style="201" bestFit="1" customWidth="1"/>
    <col min="3075" max="3075" width="15" style="201" customWidth="1"/>
    <col min="3076" max="3076" width="19.7109375" style="201" bestFit="1" customWidth="1"/>
    <col min="3077" max="3077" width="28.28515625" style="201" bestFit="1" customWidth="1"/>
    <col min="3078" max="3329" width="9.140625" style="201"/>
    <col min="3330" max="3330" width="15" style="201" bestFit="1" customWidth="1"/>
    <col min="3331" max="3331" width="15" style="201" customWidth="1"/>
    <col min="3332" max="3332" width="19.7109375" style="201" bestFit="1" customWidth="1"/>
    <col min="3333" max="3333" width="28.28515625" style="201" bestFit="1" customWidth="1"/>
    <col min="3334" max="3585" width="9.140625" style="201"/>
    <col min="3586" max="3586" width="15" style="201" bestFit="1" customWidth="1"/>
    <col min="3587" max="3587" width="15" style="201" customWidth="1"/>
    <col min="3588" max="3588" width="19.7109375" style="201" bestFit="1" customWidth="1"/>
    <col min="3589" max="3589" width="28.28515625" style="201" bestFit="1" customWidth="1"/>
    <col min="3590" max="3841" width="9.140625" style="201"/>
    <col min="3842" max="3842" width="15" style="201" bestFit="1" customWidth="1"/>
    <col min="3843" max="3843" width="15" style="201" customWidth="1"/>
    <col min="3844" max="3844" width="19.7109375" style="201" bestFit="1" customWidth="1"/>
    <col min="3845" max="3845" width="28.28515625" style="201" bestFit="1" customWidth="1"/>
    <col min="3846" max="4097" width="9.140625" style="201"/>
    <col min="4098" max="4098" width="15" style="201" bestFit="1" customWidth="1"/>
    <col min="4099" max="4099" width="15" style="201" customWidth="1"/>
    <col min="4100" max="4100" width="19.7109375" style="201" bestFit="1" customWidth="1"/>
    <col min="4101" max="4101" width="28.28515625" style="201" bestFit="1" customWidth="1"/>
    <col min="4102" max="4353" width="9.140625" style="201"/>
    <col min="4354" max="4354" width="15" style="201" bestFit="1" customWidth="1"/>
    <col min="4355" max="4355" width="15" style="201" customWidth="1"/>
    <col min="4356" max="4356" width="19.7109375" style="201" bestFit="1" customWidth="1"/>
    <col min="4357" max="4357" width="28.28515625" style="201" bestFit="1" customWidth="1"/>
    <col min="4358" max="4609" width="9.140625" style="201"/>
    <col min="4610" max="4610" width="15" style="201" bestFit="1" customWidth="1"/>
    <col min="4611" max="4611" width="15" style="201" customWidth="1"/>
    <col min="4612" max="4612" width="19.7109375" style="201" bestFit="1" customWidth="1"/>
    <col min="4613" max="4613" width="28.28515625" style="201" bestFit="1" customWidth="1"/>
    <col min="4614" max="4865" width="9.140625" style="201"/>
    <col min="4866" max="4866" width="15" style="201" bestFit="1" customWidth="1"/>
    <col min="4867" max="4867" width="15" style="201" customWidth="1"/>
    <col min="4868" max="4868" width="19.7109375" style="201" bestFit="1" customWidth="1"/>
    <col min="4869" max="4869" width="28.28515625" style="201" bestFit="1" customWidth="1"/>
    <col min="4870" max="5121" width="9.140625" style="201"/>
    <col min="5122" max="5122" width="15" style="201" bestFit="1" customWidth="1"/>
    <col min="5123" max="5123" width="15" style="201" customWidth="1"/>
    <col min="5124" max="5124" width="19.7109375" style="201" bestFit="1" customWidth="1"/>
    <col min="5125" max="5125" width="28.28515625" style="201" bestFit="1" customWidth="1"/>
    <col min="5126" max="5377" width="9.140625" style="201"/>
    <col min="5378" max="5378" width="15" style="201" bestFit="1" customWidth="1"/>
    <col min="5379" max="5379" width="15" style="201" customWidth="1"/>
    <col min="5380" max="5380" width="19.7109375" style="201" bestFit="1" customWidth="1"/>
    <col min="5381" max="5381" width="28.28515625" style="201" bestFit="1" customWidth="1"/>
    <col min="5382" max="5633" width="9.140625" style="201"/>
    <col min="5634" max="5634" width="15" style="201" bestFit="1" customWidth="1"/>
    <col min="5635" max="5635" width="15" style="201" customWidth="1"/>
    <col min="5636" max="5636" width="19.7109375" style="201" bestFit="1" customWidth="1"/>
    <col min="5637" max="5637" width="28.28515625" style="201" bestFit="1" customWidth="1"/>
    <col min="5638" max="5889" width="9.140625" style="201"/>
    <col min="5890" max="5890" width="15" style="201" bestFit="1" customWidth="1"/>
    <col min="5891" max="5891" width="15" style="201" customWidth="1"/>
    <col min="5892" max="5892" width="19.7109375" style="201" bestFit="1" customWidth="1"/>
    <col min="5893" max="5893" width="28.28515625" style="201" bestFit="1" customWidth="1"/>
    <col min="5894" max="6145" width="9.140625" style="201"/>
    <col min="6146" max="6146" width="15" style="201" bestFit="1" customWidth="1"/>
    <col min="6147" max="6147" width="15" style="201" customWidth="1"/>
    <col min="6148" max="6148" width="19.7109375" style="201" bestFit="1" customWidth="1"/>
    <col min="6149" max="6149" width="28.28515625" style="201" bestFit="1" customWidth="1"/>
    <col min="6150" max="6401" width="9.140625" style="201"/>
    <col min="6402" max="6402" width="15" style="201" bestFit="1" customWidth="1"/>
    <col min="6403" max="6403" width="15" style="201" customWidth="1"/>
    <col min="6404" max="6404" width="19.7109375" style="201" bestFit="1" customWidth="1"/>
    <col min="6405" max="6405" width="28.28515625" style="201" bestFit="1" customWidth="1"/>
    <col min="6406" max="6657" width="9.140625" style="201"/>
    <col min="6658" max="6658" width="15" style="201" bestFit="1" customWidth="1"/>
    <col min="6659" max="6659" width="15" style="201" customWidth="1"/>
    <col min="6660" max="6660" width="19.7109375" style="201" bestFit="1" customWidth="1"/>
    <col min="6661" max="6661" width="28.28515625" style="201" bestFit="1" customWidth="1"/>
    <col min="6662" max="6913" width="9.140625" style="201"/>
    <col min="6914" max="6914" width="15" style="201" bestFit="1" customWidth="1"/>
    <col min="6915" max="6915" width="15" style="201" customWidth="1"/>
    <col min="6916" max="6916" width="19.7109375" style="201" bestFit="1" customWidth="1"/>
    <col min="6917" max="6917" width="28.28515625" style="201" bestFit="1" customWidth="1"/>
    <col min="6918" max="7169" width="9.140625" style="201"/>
    <col min="7170" max="7170" width="15" style="201" bestFit="1" customWidth="1"/>
    <col min="7171" max="7171" width="15" style="201" customWidth="1"/>
    <col min="7172" max="7172" width="19.7109375" style="201" bestFit="1" customWidth="1"/>
    <col min="7173" max="7173" width="28.28515625" style="201" bestFit="1" customWidth="1"/>
    <col min="7174" max="7425" width="9.140625" style="201"/>
    <col min="7426" max="7426" width="15" style="201" bestFit="1" customWidth="1"/>
    <col min="7427" max="7427" width="15" style="201" customWidth="1"/>
    <col min="7428" max="7428" width="19.7109375" style="201" bestFit="1" customWidth="1"/>
    <col min="7429" max="7429" width="28.28515625" style="201" bestFit="1" customWidth="1"/>
    <col min="7430" max="7681" width="9.140625" style="201"/>
    <col min="7682" max="7682" width="15" style="201" bestFit="1" customWidth="1"/>
    <col min="7683" max="7683" width="15" style="201" customWidth="1"/>
    <col min="7684" max="7684" width="19.7109375" style="201" bestFit="1" customWidth="1"/>
    <col min="7685" max="7685" width="28.28515625" style="201" bestFit="1" customWidth="1"/>
    <col min="7686" max="7937" width="9.140625" style="201"/>
    <col min="7938" max="7938" width="15" style="201" bestFit="1" customWidth="1"/>
    <col min="7939" max="7939" width="15" style="201" customWidth="1"/>
    <col min="7940" max="7940" width="19.7109375" style="201" bestFit="1" customWidth="1"/>
    <col min="7941" max="7941" width="28.28515625" style="201" bestFit="1" customWidth="1"/>
    <col min="7942" max="8193" width="9.140625" style="201"/>
    <col min="8194" max="8194" width="15" style="201" bestFit="1" customWidth="1"/>
    <col min="8195" max="8195" width="15" style="201" customWidth="1"/>
    <col min="8196" max="8196" width="19.7109375" style="201" bestFit="1" customWidth="1"/>
    <col min="8197" max="8197" width="28.28515625" style="201" bestFit="1" customWidth="1"/>
    <col min="8198" max="8449" width="9.140625" style="201"/>
    <col min="8450" max="8450" width="15" style="201" bestFit="1" customWidth="1"/>
    <col min="8451" max="8451" width="15" style="201" customWidth="1"/>
    <col min="8452" max="8452" width="19.7109375" style="201" bestFit="1" customWidth="1"/>
    <col min="8453" max="8453" width="28.28515625" style="201" bestFit="1" customWidth="1"/>
    <col min="8454" max="8705" width="9.140625" style="201"/>
    <col min="8706" max="8706" width="15" style="201" bestFit="1" customWidth="1"/>
    <col min="8707" max="8707" width="15" style="201" customWidth="1"/>
    <col min="8708" max="8708" width="19.7109375" style="201" bestFit="1" customWidth="1"/>
    <col min="8709" max="8709" width="28.28515625" style="201" bestFit="1" customWidth="1"/>
    <col min="8710" max="8961" width="9.140625" style="201"/>
    <col min="8962" max="8962" width="15" style="201" bestFit="1" customWidth="1"/>
    <col min="8963" max="8963" width="15" style="201" customWidth="1"/>
    <col min="8964" max="8964" width="19.7109375" style="201" bestFit="1" customWidth="1"/>
    <col min="8965" max="8965" width="28.28515625" style="201" bestFit="1" customWidth="1"/>
    <col min="8966" max="9217" width="9.140625" style="201"/>
    <col min="9218" max="9218" width="15" style="201" bestFit="1" customWidth="1"/>
    <col min="9219" max="9219" width="15" style="201" customWidth="1"/>
    <col min="9220" max="9220" width="19.7109375" style="201" bestFit="1" customWidth="1"/>
    <col min="9221" max="9221" width="28.28515625" style="201" bestFit="1" customWidth="1"/>
    <col min="9222" max="9473" width="9.140625" style="201"/>
    <col min="9474" max="9474" width="15" style="201" bestFit="1" customWidth="1"/>
    <col min="9475" max="9475" width="15" style="201" customWidth="1"/>
    <col min="9476" max="9476" width="19.7109375" style="201" bestFit="1" customWidth="1"/>
    <col min="9477" max="9477" width="28.28515625" style="201" bestFit="1" customWidth="1"/>
    <col min="9478" max="9729" width="9.140625" style="201"/>
    <col min="9730" max="9730" width="15" style="201" bestFit="1" customWidth="1"/>
    <col min="9731" max="9731" width="15" style="201" customWidth="1"/>
    <col min="9732" max="9732" width="19.7109375" style="201" bestFit="1" customWidth="1"/>
    <col min="9733" max="9733" width="28.28515625" style="201" bestFit="1" customWidth="1"/>
    <col min="9734" max="9985" width="9.140625" style="201"/>
    <col min="9986" max="9986" width="15" style="201" bestFit="1" customWidth="1"/>
    <col min="9987" max="9987" width="15" style="201" customWidth="1"/>
    <col min="9988" max="9988" width="19.7109375" style="201" bestFit="1" customWidth="1"/>
    <col min="9989" max="9989" width="28.28515625" style="201" bestFit="1" customWidth="1"/>
    <col min="9990" max="10241" width="9.140625" style="201"/>
    <col min="10242" max="10242" width="15" style="201" bestFit="1" customWidth="1"/>
    <col min="10243" max="10243" width="15" style="201" customWidth="1"/>
    <col min="10244" max="10244" width="19.7109375" style="201" bestFit="1" customWidth="1"/>
    <col min="10245" max="10245" width="28.28515625" style="201" bestFit="1" customWidth="1"/>
    <col min="10246" max="10497" width="9.140625" style="201"/>
    <col min="10498" max="10498" width="15" style="201" bestFit="1" customWidth="1"/>
    <col min="10499" max="10499" width="15" style="201" customWidth="1"/>
    <col min="10500" max="10500" width="19.7109375" style="201" bestFit="1" customWidth="1"/>
    <col min="10501" max="10501" width="28.28515625" style="201" bestFit="1" customWidth="1"/>
    <col min="10502" max="10753" width="9.140625" style="201"/>
    <col min="10754" max="10754" width="15" style="201" bestFit="1" customWidth="1"/>
    <col min="10755" max="10755" width="15" style="201" customWidth="1"/>
    <col min="10756" max="10756" width="19.7109375" style="201" bestFit="1" customWidth="1"/>
    <col min="10757" max="10757" width="28.28515625" style="201" bestFit="1" customWidth="1"/>
    <col min="10758" max="11009" width="9.140625" style="201"/>
    <col min="11010" max="11010" width="15" style="201" bestFit="1" customWidth="1"/>
    <col min="11011" max="11011" width="15" style="201" customWidth="1"/>
    <col min="11012" max="11012" width="19.7109375" style="201" bestFit="1" customWidth="1"/>
    <col min="11013" max="11013" width="28.28515625" style="201" bestFit="1" customWidth="1"/>
    <col min="11014" max="11265" width="9.140625" style="201"/>
    <col min="11266" max="11266" width="15" style="201" bestFit="1" customWidth="1"/>
    <col min="11267" max="11267" width="15" style="201" customWidth="1"/>
    <col min="11268" max="11268" width="19.7109375" style="201" bestFit="1" customWidth="1"/>
    <col min="11269" max="11269" width="28.28515625" style="201" bestFit="1" customWidth="1"/>
    <col min="11270" max="11521" width="9.140625" style="201"/>
    <col min="11522" max="11522" width="15" style="201" bestFit="1" customWidth="1"/>
    <col min="11523" max="11523" width="15" style="201" customWidth="1"/>
    <col min="11524" max="11524" width="19.7109375" style="201" bestFit="1" customWidth="1"/>
    <col min="11525" max="11525" width="28.28515625" style="201" bestFit="1" customWidth="1"/>
    <col min="11526" max="11777" width="9.140625" style="201"/>
    <col min="11778" max="11778" width="15" style="201" bestFit="1" customWidth="1"/>
    <col min="11779" max="11779" width="15" style="201" customWidth="1"/>
    <col min="11780" max="11780" width="19.7109375" style="201" bestFit="1" customWidth="1"/>
    <col min="11781" max="11781" width="28.28515625" style="201" bestFit="1" customWidth="1"/>
    <col min="11782" max="12033" width="9.140625" style="201"/>
    <col min="12034" max="12034" width="15" style="201" bestFit="1" customWidth="1"/>
    <col min="12035" max="12035" width="15" style="201" customWidth="1"/>
    <col min="12036" max="12036" width="19.7109375" style="201" bestFit="1" customWidth="1"/>
    <col min="12037" max="12037" width="28.28515625" style="201" bestFit="1" customWidth="1"/>
    <col min="12038" max="12289" width="9.140625" style="201"/>
    <col min="12290" max="12290" width="15" style="201" bestFit="1" customWidth="1"/>
    <col min="12291" max="12291" width="15" style="201" customWidth="1"/>
    <col min="12292" max="12292" width="19.7109375" style="201" bestFit="1" customWidth="1"/>
    <col min="12293" max="12293" width="28.28515625" style="201" bestFit="1" customWidth="1"/>
    <col min="12294" max="12545" width="9.140625" style="201"/>
    <col min="12546" max="12546" width="15" style="201" bestFit="1" customWidth="1"/>
    <col min="12547" max="12547" width="15" style="201" customWidth="1"/>
    <col min="12548" max="12548" width="19.7109375" style="201" bestFit="1" customWidth="1"/>
    <col min="12549" max="12549" width="28.28515625" style="201" bestFit="1" customWidth="1"/>
    <col min="12550" max="12801" width="9.140625" style="201"/>
    <col min="12802" max="12802" width="15" style="201" bestFit="1" customWidth="1"/>
    <col min="12803" max="12803" width="15" style="201" customWidth="1"/>
    <col min="12804" max="12804" width="19.7109375" style="201" bestFit="1" customWidth="1"/>
    <col min="12805" max="12805" width="28.28515625" style="201" bestFit="1" customWidth="1"/>
    <col min="12806" max="13057" width="9.140625" style="201"/>
    <col min="13058" max="13058" width="15" style="201" bestFit="1" customWidth="1"/>
    <col min="13059" max="13059" width="15" style="201" customWidth="1"/>
    <col min="13060" max="13060" width="19.7109375" style="201" bestFit="1" customWidth="1"/>
    <col min="13061" max="13061" width="28.28515625" style="201" bestFit="1" customWidth="1"/>
    <col min="13062" max="13313" width="9.140625" style="201"/>
    <col min="13314" max="13314" width="15" style="201" bestFit="1" customWidth="1"/>
    <col min="13315" max="13315" width="15" style="201" customWidth="1"/>
    <col min="13316" max="13316" width="19.7109375" style="201" bestFit="1" customWidth="1"/>
    <col min="13317" max="13317" width="28.28515625" style="201" bestFit="1" customWidth="1"/>
    <col min="13318" max="13569" width="9.140625" style="201"/>
    <col min="13570" max="13570" width="15" style="201" bestFit="1" customWidth="1"/>
    <col min="13571" max="13571" width="15" style="201" customWidth="1"/>
    <col min="13572" max="13572" width="19.7109375" style="201" bestFit="1" customWidth="1"/>
    <col min="13573" max="13573" width="28.28515625" style="201" bestFit="1" customWidth="1"/>
    <col min="13574" max="13825" width="9.140625" style="201"/>
    <col min="13826" max="13826" width="15" style="201" bestFit="1" customWidth="1"/>
    <col min="13827" max="13827" width="15" style="201" customWidth="1"/>
    <col min="13828" max="13828" width="19.7109375" style="201" bestFit="1" customWidth="1"/>
    <col min="13829" max="13829" width="28.28515625" style="201" bestFit="1" customWidth="1"/>
    <col min="13830" max="14081" width="9.140625" style="201"/>
    <col min="14082" max="14082" width="15" style="201" bestFit="1" customWidth="1"/>
    <col min="14083" max="14083" width="15" style="201" customWidth="1"/>
    <col min="14084" max="14084" width="19.7109375" style="201" bestFit="1" customWidth="1"/>
    <col min="14085" max="14085" width="28.28515625" style="201" bestFit="1" customWidth="1"/>
    <col min="14086" max="14337" width="9.140625" style="201"/>
    <col min="14338" max="14338" width="15" style="201" bestFit="1" customWidth="1"/>
    <col min="14339" max="14339" width="15" style="201" customWidth="1"/>
    <col min="14340" max="14340" width="19.7109375" style="201" bestFit="1" customWidth="1"/>
    <col min="14341" max="14341" width="28.28515625" style="201" bestFit="1" customWidth="1"/>
    <col min="14342" max="14593" width="9.140625" style="201"/>
    <col min="14594" max="14594" width="15" style="201" bestFit="1" customWidth="1"/>
    <col min="14595" max="14595" width="15" style="201" customWidth="1"/>
    <col min="14596" max="14596" width="19.7109375" style="201" bestFit="1" customWidth="1"/>
    <col min="14597" max="14597" width="28.28515625" style="201" bestFit="1" customWidth="1"/>
    <col min="14598" max="14849" width="9.140625" style="201"/>
    <col min="14850" max="14850" width="15" style="201" bestFit="1" customWidth="1"/>
    <col min="14851" max="14851" width="15" style="201" customWidth="1"/>
    <col min="14852" max="14852" width="19.7109375" style="201" bestFit="1" customWidth="1"/>
    <col min="14853" max="14853" width="28.28515625" style="201" bestFit="1" customWidth="1"/>
    <col min="14854" max="15105" width="9.140625" style="201"/>
    <col min="15106" max="15106" width="15" style="201" bestFit="1" customWidth="1"/>
    <col min="15107" max="15107" width="15" style="201" customWidth="1"/>
    <col min="15108" max="15108" width="19.7109375" style="201" bestFit="1" customWidth="1"/>
    <col min="15109" max="15109" width="28.28515625" style="201" bestFit="1" customWidth="1"/>
    <col min="15110" max="15361" width="9.140625" style="201"/>
    <col min="15362" max="15362" width="15" style="201" bestFit="1" customWidth="1"/>
    <col min="15363" max="15363" width="15" style="201" customWidth="1"/>
    <col min="15364" max="15364" width="19.7109375" style="201" bestFit="1" customWidth="1"/>
    <col min="15365" max="15365" width="28.28515625" style="201" bestFit="1" customWidth="1"/>
    <col min="15366" max="15617" width="9.140625" style="201"/>
    <col min="15618" max="15618" width="15" style="201" bestFit="1" customWidth="1"/>
    <col min="15619" max="15619" width="15" style="201" customWidth="1"/>
    <col min="15620" max="15620" width="19.7109375" style="201" bestFit="1" customWidth="1"/>
    <col min="15621" max="15621" width="28.28515625" style="201" bestFit="1" customWidth="1"/>
    <col min="15622" max="15873" width="9.140625" style="201"/>
    <col min="15874" max="15874" width="15" style="201" bestFit="1" customWidth="1"/>
    <col min="15875" max="15875" width="15" style="201" customWidth="1"/>
    <col min="15876" max="15876" width="19.7109375" style="201" bestFit="1" customWidth="1"/>
    <col min="15877" max="15877" width="28.28515625" style="201" bestFit="1" customWidth="1"/>
    <col min="15878" max="16129" width="9.140625" style="201"/>
    <col min="16130" max="16130" width="15" style="201" bestFit="1" customWidth="1"/>
    <col min="16131" max="16131" width="15" style="201" customWidth="1"/>
    <col min="16132" max="16132" width="19.7109375" style="201" bestFit="1" customWidth="1"/>
    <col min="16133" max="16133" width="28.28515625" style="201" bestFit="1" customWidth="1"/>
    <col min="16134" max="16384" width="9.140625" style="201"/>
  </cols>
  <sheetData>
    <row r="1" spans="1:5" ht="26.25" thickBot="1" x14ac:dyDescent="0.3">
      <c r="A1" s="622" t="s">
        <v>1356</v>
      </c>
      <c r="B1" s="623" t="s">
        <v>2043</v>
      </c>
      <c r="C1" s="624" t="s">
        <v>2044</v>
      </c>
      <c r="D1" s="624" t="s">
        <v>1848</v>
      </c>
      <c r="E1" s="623" t="s">
        <v>2045</v>
      </c>
    </row>
    <row r="2" spans="1:5" ht="15.75" thickBot="1" x14ac:dyDescent="0.3">
      <c r="A2" s="626">
        <v>1</v>
      </c>
      <c r="B2" s="625">
        <v>818</v>
      </c>
      <c r="C2" s="625" t="s">
        <v>1682</v>
      </c>
      <c r="D2" s="625" t="s">
        <v>2046</v>
      </c>
      <c r="E2" s="625" t="s">
        <v>2047</v>
      </c>
    </row>
    <row r="3" spans="1:5" ht="15.75" thickBot="1" x14ac:dyDescent="0.3">
      <c r="A3" s="626">
        <v>2</v>
      </c>
      <c r="B3" s="625">
        <v>616</v>
      </c>
      <c r="C3" s="625" t="s">
        <v>1682</v>
      </c>
      <c r="D3" s="625" t="s">
        <v>2046</v>
      </c>
      <c r="E3" s="625" t="s">
        <v>2048</v>
      </c>
    </row>
    <row r="4" spans="1:5" ht="15.75" thickBot="1" x14ac:dyDescent="0.3">
      <c r="A4" s="626">
        <v>3</v>
      </c>
      <c r="B4" s="625"/>
      <c r="C4" s="625" t="s">
        <v>1682</v>
      </c>
      <c r="D4" s="625" t="s">
        <v>2046</v>
      </c>
      <c r="E4" s="625" t="s">
        <v>2049</v>
      </c>
    </row>
    <row r="5" spans="1:5" ht="15.75" thickBot="1" x14ac:dyDescent="0.3">
      <c r="A5" s="626">
        <v>4</v>
      </c>
      <c r="B5" s="625">
        <v>717</v>
      </c>
      <c r="C5" s="625" t="s">
        <v>1682</v>
      </c>
      <c r="D5" s="625" t="s">
        <v>2046</v>
      </c>
      <c r="E5" s="625" t="s">
        <v>2050</v>
      </c>
    </row>
    <row r="6" spans="1:5" ht="15.75" thickBot="1" x14ac:dyDescent="0.3">
      <c r="A6" s="626">
        <v>5</v>
      </c>
      <c r="B6" s="625">
        <v>919</v>
      </c>
      <c r="C6" s="625" t="s">
        <v>1682</v>
      </c>
      <c r="D6" s="625" t="s">
        <v>2051</v>
      </c>
      <c r="E6" s="625" t="s">
        <v>2052</v>
      </c>
    </row>
    <row r="7" spans="1:5" ht="15.75" thickBot="1" x14ac:dyDescent="0.3">
      <c r="A7" s="626">
        <v>6</v>
      </c>
      <c r="B7" s="625">
        <v>818</v>
      </c>
      <c r="C7" s="625" t="s">
        <v>1682</v>
      </c>
      <c r="D7" s="625" t="s">
        <v>2051</v>
      </c>
      <c r="E7" s="625" t="s">
        <v>2053</v>
      </c>
    </row>
    <row r="8" spans="1:5" ht="15.75" thickBot="1" x14ac:dyDescent="0.3">
      <c r="A8" s="626">
        <v>7</v>
      </c>
      <c r="B8" s="625">
        <v>819</v>
      </c>
      <c r="C8" s="625" t="s">
        <v>1682</v>
      </c>
      <c r="D8" s="625" t="s">
        <v>2051</v>
      </c>
      <c r="E8" s="625" t="s">
        <v>2054</v>
      </c>
    </row>
    <row r="9" spans="1:5" ht="15.75" thickBot="1" x14ac:dyDescent="0.3">
      <c r="A9" s="626">
        <v>8</v>
      </c>
      <c r="B9" s="625">
        <v>717</v>
      </c>
      <c r="C9" s="625" t="s">
        <v>1682</v>
      </c>
      <c r="D9" s="625" t="s">
        <v>2051</v>
      </c>
      <c r="E9" s="625" t="s">
        <v>2055</v>
      </c>
    </row>
    <row r="10" spans="1:5" ht="15.75" thickBot="1" x14ac:dyDescent="0.3">
      <c r="A10" s="626">
        <v>9</v>
      </c>
      <c r="B10" s="625" t="s">
        <v>9378</v>
      </c>
      <c r="C10" s="625" t="s">
        <v>2056</v>
      </c>
      <c r="D10" s="625" t="s">
        <v>2057</v>
      </c>
      <c r="E10" s="625" t="s">
        <v>2407</v>
      </c>
    </row>
    <row r="11" spans="1:5" ht="15.75" thickBot="1" x14ac:dyDescent="0.3">
      <c r="A11" s="626">
        <v>10</v>
      </c>
      <c r="B11" s="625" t="s">
        <v>9379</v>
      </c>
      <c r="C11" s="625" t="s">
        <v>2056</v>
      </c>
      <c r="D11" s="625" t="s">
        <v>2057</v>
      </c>
      <c r="E11" s="625" t="s">
        <v>9380</v>
      </c>
    </row>
    <row r="12" spans="1:5" ht="15.75" thickBot="1" x14ac:dyDescent="0.3">
      <c r="A12" s="626">
        <v>11</v>
      </c>
      <c r="B12" s="625" t="s">
        <v>9381</v>
      </c>
      <c r="C12" s="625" t="s">
        <v>2056</v>
      </c>
      <c r="D12" s="625" t="s">
        <v>9382</v>
      </c>
      <c r="E12" s="625" t="s">
        <v>134</v>
      </c>
    </row>
    <row r="13" spans="1:5" ht="15.75" thickBot="1" x14ac:dyDescent="0.3">
      <c r="A13" s="626">
        <v>12</v>
      </c>
      <c r="B13" s="625" t="s">
        <v>5533</v>
      </c>
      <c r="C13" s="625" t="s">
        <v>2056</v>
      </c>
      <c r="D13" s="625" t="s">
        <v>2057</v>
      </c>
      <c r="E13" s="625" t="s">
        <v>9383</v>
      </c>
    </row>
    <row r="14" spans="1:5" ht="15.75" thickBot="1" x14ac:dyDescent="0.3">
      <c r="A14" s="626">
        <v>13</v>
      </c>
      <c r="B14" s="625">
        <v>901</v>
      </c>
      <c r="C14" s="625" t="s">
        <v>2056</v>
      </c>
      <c r="D14" s="625" t="s">
        <v>9384</v>
      </c>
      <c r="E14" s="625" t="s">
        <v>9385</v>
      </c>
    </row>
    <row r="15" spans="1:5" ht="15.75" thickBot="1" x14ac:dyDescent="0.3">
      <c r="A15" s="626">
        <v>14</v>
      </c>
      <c r="B15" s="625">
        <v>902</v>
      </c>
      <c r="C15" s="625" t="s">
        <v>2056</v>
      </c>
      <c r="D15" s="625" t="s">
        <v>9384</v>
      </c>
      <c r="E15" s="625" t="s">
        <v>9386</v>
      </c>
    </row>
    <row r="16" spans="1:5" ht="15.75" thickBot="1" x14ac:dyDescent="0.3">
      <c r="A16" s="626">
        <v>15</v>
      </c>
      <c r="B16" s="625">
        <v>1</v>
      </c>
      <c r="C16" s="625" t="s">
        <v>2056</v>
      </c>
      <c r="D16" s="625" t="s">
        <v>170</v>
      </c>
      <c r="E16" s="625" t="s">
        <v>9387</v>
      </c>
    </row>
    <row r="17" spans="1:5" ht="15.75" thickBot="1" x14ac:dyDescent="0.3">
      <c r="A17" s="626">
        <v>16</v>
      </c>
      <c r="B17" s="625">
        <v>2</v>
      </c>
      <c r="C17" s="625" t="s">
        <v>2056</v>
      </c>
      <c r="D17" s="625" t="s">
        <v>170</v>
      </c>
      <c r="E17" s="625" t="s">
        <v>9388</v>
      </c>
    </row>
    <row r="18" spans="1:5" ht="15.75" thickBot="1" x14ac:dyDescent="0.3">
      <c r="A18" s="626">
        <v>17</v>
      </c>
      <c r="B18" s="625" t="s">
        <v>9389</v>
      </c>
      <c r="C18" s="625" t="s">
        <v>2056</v>
      </c>
      <c r="D18" s="625" t="s">
        <v>170</v>
      </c>
      <c r="E18" s="625" t="s">
        <v>9390</v>
      </c>
    </row>
    <row r="19" spans="1:5" ht="15.75" thickBot="1" x14ac:dyDescent="0.3">
      <c r="A19" s="626">
        <v>18</v>
      </c>
      <c r="B19" s="625" t="s">
        <v>9391</v>
      </c>
      <c r="C19" s="625" t="s">
        <v>2056</v>
      </c>
      <c r="D19" s="625" t="s">
        <v>170</v>
      </c>
      <c r="E19" s="625" t="s">
        <v>9390</v>
      </c>
    </row>
    <row r="20" spans="1:5" ht="15.75" thickBot="1" x14ac:dyDescent="0.3">
      <c r="A20" s="626">
        <v>19</v>
      </c>
      <c r="B20" s="625" t="s">
        <v>9392</v>
      </c>
      <c r="C20" s="625" t="s">
        <v>2056</v>
      </c>
      <c r="D20" s="625" t="s">
        <v>170</v>
      </c>
      <c r="E20" s="625" t="s">
        <v>9393</v>
      </c>
    </row>
    <row r="21" spans="1:5" ht="15.75" thickBot="1" x14ac:dyDescent="0.3">
      <c r="A21" s="626">
        <v>20</v>
      </c>
      <c r="B21" s="625" t="s">
        <v>9394</v>
      </c>
      <c r="C21" s="625" t="s">
        <v>2056</v>
      </c>
      <c r="D21" s="625" t="s">
        <v>170</v>
      </c>
      <c r="E21" s="625" t="s">
        <v>9395</v>
      </c>
    </row>
    <row r="22" spans="1:5" ht="15.75" thickBot="1" x14ac:dyDescent="0.3">
      <c r="A22" s="626">
        <v>21</v>
      </c>
      <c r="B22" s="625" t="s">
        <v>9396</v>
      </c>
      <c r="C22" s="625" t="s">
        <v>2056</v>
      </c>
      <c r="D22" s="625" t="s">
        <v>9397</v>
      </c>
      <c r="E22" s="625" t="s">
        <v>9398</v>
      </c>
    </row>
    <row r="23" spans="1:5" ht="15.75" thickBot="1" x14ac:dyDescent="0.3">
      <c r="A23" s="626">
        <v>22</v>
      </c>
      <c r="B23" s="625" t="s">
        <v>9399</v>
      </c>
      <c r="C23" s="625" t="s">
        <v>2059</v>
      </c>
      <c r="D23" s="625" t="s">
        <v>2060</v>
      </c>
      <c r="E23" s="625" t="s">
        <v>2061</v>
      </c>
    </row>
    <row r="24" spans="1:5" ht="15.75" thickBot="1" x14ac:dyDescent="0.3">
      <c r="A24" s="626">
        <v>23</v>
      </c>
      <c r="B24" s="625" t="s">
        <v>9400</v>
      </c>
      <c r="C24" s="625" t="s">
        <v>2059</v>
      </c>
      <c r="D24" s="625" t="s">
        <v>2060</v>
      </c>
      <c r="E24" s="625" t="s">
        <v>9401</v>
      </c>
    </row>
    <row r="25" spans="1:5" ht="15.75" thickBot="1" x14ac:dyDescent="0.3">
      <c r="A25" s="626">
        <v>24</v>
      </c>
      <c r="B25" s="625" t="s">
        <v>9402</v>
      </c>
      <c r="C25" s="625" t="s">
        <v>2059</v>
      </c>
      <c r="D25" s="625" t="s">
        <v>2060</v>
      </c>
      <c r="E25" s="625" t="s">
        <v>2062</v>
      </c>
    </row>
    <row r="26" spans="1:5" ht="15.75" thickBot="1" x14ac:dyDescent="0.3">
      <c r="A26" s="626">
        <v>25</v>
      </c>
      <c r="B26" s="625" t="s">
        <v>5412</v>
      </c>
      <c r="C26" s="625" t="s">
        <v>2059</v>
      </c>
      <c r="D26" s="625" t="s">
        <v>2060</v>
      </c>
      <c r="E26" s="625" t="s">
        <v>2063</v>
      </c>
    </row>
    <row r="27" spans="1:5" ht="15.75" thickBot="1" x14ac:dyDescent="0.3">
      <c r="A27" s="626">
        <v>26</v>
      </c>
      <c r="B27" s="625" t="s">
        <v>9403</v>
      </c>
      <c r="C27" s="625" t="s">
        <v>2059</v>
      </c>
      <c r="D27" s="625" t="s">
        <v>2060</v>
      </c>
      <c r="E27" s="625" t="s">
        <v>2064</v>
      </c>
    </row>
    <row r="28" spans="1:5" ht="15.75" thickBot="1" x14ac:dyDescent="0.3">
      <c r="A28" s="626">
        <v>27</v>
      </c>
      <c r="B28" s="625" t="s">
        <v>9404</v>
      </c>
      <c r="C28" s="625" t="s">
        <v>2059</v>
      </c>
      <c r="D28" s="625" t="s">
        <v>2060</v>
      </c>
      <c r="E28" s="625" t="s">
        <v>2065</v>
      </c>
    </row>
    <row r="29" spans="1:5" ht="15.75" thickBot="1" x14ac:dyDescent="0.3">
      <c r="A29" s="626">
        <v>28</v>
      </c>
      <c r="B29" s="625" t="s">
        <v>5504</v>
      </c>
      <c r="C29" s="625" t="s">
        <v>2059</v>
      </c>
      <c r="D29" s="625" t="s">
        <v>2066</v>
      </c>
      <c r="E29" s="625" t="s">
        <v>2067</v>
      </c>
    </row>
    <row r="30" spans="1:5" ht="15.75" thickBot="1" x14ac:dyDescent="0.3">
      <c r="A30" s="626">
        <v>29</v>
      </c>
      <c r="B30" s="625" t="s">
        <v>5613</v>
      </c>
      <c r="C30" s="625" t="s">
        <v>2059</v>
      </c>
      <c r="D30" s="625" t="s">
        <v>2066</v>
      </c>
      <c r="E30" s="625" t="s">
        <v>2068</v>
      </c>
    </row>
    <row r="31" spans="1:5" ht="15.75" thickBot="1" x14ac:dyDescent="0.3">
      <c r="A31" s="626">
        <v>30</v>
      </c>
      <c r="B31" s="625" t="s">
        <v>5519</v>
      </c>
      <c r="C31" s="625" t="s">
        <v>2059</v>
      </c>
      <c r="D31" s="625" t="s">
        <v>2066</v>
      </c>
      <c r="E31" s="625" t="s">
        <v>2069</v>
      </c>
    </row>
    <row r="32" spans="1:5" ht="15.75" thickBot="1" x14ac:dyDescent="0.3">
      <c r="A32" s="626">
        <v>31</v>
      </c>
      <c r="B32" s="625" t="s">
        <v>5429</v>
      </c>
      <c r="C32" s="625" t="s">
        <v>2059</v>
      </c>
      <c r="D32" s="625" t="s">
        <v>2066</v>
      </c>
      <c r="E32" s="625" t="s">
        <v>2070</v>
      </c>
    </row>
    <row r="33" spans="1:5" ht="15.75" thickBot="1" x14ac:dyDescent="0.3">
      <c r="A33" s="626">
        <v>32</v>
      </c>
      <c r="B33" s="625" t="s">
        <v>5748</v>
      </c>
      <c r="C33" s="625" t="s">
        <v>2059</v>
      </c>
      <c r="D33" s="625" t="s">
        <v>9405</v>
      </c>
      <c r="E33" s="625" t="s">
        <v>9406</v>
      </c>
    </row>
    <row r="34" spans="1:5" ht="15.75" thickBot="1" x14ac:dyDescent="0.3">
      <c r="A34" s="626">
        <v>33</v>
      </c>
      <c r="B34" s="625" t="s">
        <v>5780</v>
      </c>
      <c r="C34" s="625" t="s">
        <v>2059</v>
      </c>
      <c r="D34" s="625" t="s">
        <v>9405</v>
      </c>
      <c r="E34" s="625" t="s">
        <v>9407</v>
      </c>
    </row>
    <row r="35" spans="1:5" ht="15.75" thickBot="1" x14ac:dyDescent="0.3">
      <c r="A35" s="626">
        <v>34</v>
      </c>
      <c r="B35" s="625" t="s">
        <v>5859</v>
      </c>
      <c r="C35" s="625" t="s">
        <v>2059</v>
      </c>
      <c r="D35" s="625" t="s">
        <v>9405</v>
      </c>
      <c r="E35" s="625" t="s">
        <v>9408</v>
      </c>
    </row>
    <row r="36" spans="1:5" ht="15.75" thickBot="1" x14ac:dyDescent="0.3">
      <c r="A36" s="626">
        <v>35</v>
      </c>
      <c r="B36" s="625" t="s">
        <v>5460</v>
      </c>
      <c r="C36" s="625" t="s">
        <v>2059</v>
      </c>
      <c r="D36" s="625" t="s">
        <v>9405</v>
      </c>
      <c r="E36" s="625" t="s">
        <v>9409</v>
      </c>
    </row>
    <row r="37" spans="1:5" ht="15.75" thickBot="1" x14ac:dyDescent="0.3">
      <c r="A37" s="626">
        <v>36</v>
      </c>
      <c r="B37" s="625" t="s">
        <v>9410</v>
      </c>
      <c r="C37" s="625" t="s">
        <v>2059</v>
      </c>
      <c r="D37" s="625" t="s">
        <v>9405</v>
      </c>
      <c r="E37" s="625" t="s">
        <v>9411</v>
      </c>
    </row>
    <row r="38" spans="1:5" ht="15.75" thickBot="1" x14ac:dyDescent="0.3">
      <c r="A38" s="626">
        <v>37</v>
      </c>
      <c r="B38" s="625" t="s">
        <v>5476</v>
      </c>
      <c r="C38" s="625" t="s">
        <v>2059</v>
      </c>
      <c r="D38" s="625" t="s">
        <v>9405</v>
      </c>
      <c r="E38" s="625" t="s">
        <v>9412</v>
      </c>
    </row>
    <row r="39" spans="1:5" ht="15.75" thickBot="1" x14ac:dyDescent="0.3">
      <c r="A39" s="626">
        <v>38</v>
      </c>
      <c r="B39" s="625" t="s">
        <v>9413</v>
      </c>
      <c r="C39" s="625" t="s">
        <v>2059</v>
      </c>
      <c r="D39" s="625" t="s">
        <v>9405</v>
      </c>
      <c r="E39" s="625" t="s">
        <v>9414</v>
      </c>
    </row>
    <row r="40" spans="1:5" ht="15.75" thickBot="1" x14ac:dyDescent="0.3">
      <c r="A40" s="626">
        <v>39</v>
      </c>
      <c r="B40" s="625" t="s">
        <v>9415</v>
      </c>
      <c r="C40" s="625" t="s">
        <v>2059</v>
      </c>
      <c r="D40" s="625" t="s">
        <v>9405</v>
      </c>
      <c r="E40" s="625" t="s">
        <v>9416</v>
      </c>
    </row>
    <row r="41" spans="1:5" ht="15.75" thickBot="1" x14ac:dyDescent="0.3">
      <c r="A41" s="626">
        <v>40</v>
      </c>
      <c r="B41" s="625">
        <v>903</v>
      </c>
      <c r="C41" s="625" t="s">
        <v>2059</v>
      </c>
      <c r="D41" s="625" t="s">
        <v>9384</v>
      </c>
      <c r="E41" s="625" t="s">
        <v>9417</v>
      </c>
    </row>
    <row r="42" spans="1:5" ht="15.75" thickBot="1" x14ac:dyDescent="0.3">
      <c r="A42" s="626">
        <v>41</v>
      </c>
      <c r="B42" s="625" t="s">
        <v>5581</v>
      </c>
      <c r="C42" s="625" t="s">
        <v>2059</v>
      </c>
      <c r="D42" s="625" t="s">
        <v>3967</v>
      </c>
      <c r="E42" s="625" t="s">
        <v>9418</v>
      </c>
    </row>
    <row r="43" spans="1:5" ht="15.75" thickBot="1" x14ac:dyDescent="0.3">
      <c r="A43" s="626">
        <v>42</v>
      </c>
      <c r="B43" s="625">
        <v>27</v>
      </c>
      <c r="C43" s="625" t="s">
        <v>2058</v>
      </c>
      <c r="D43" s="625" t="s">
        <v>210</v>
      </c>
      <c r="E43" s="625" t="s">
        <v>9419</v>
      </c>
    </row>
    <row r="44" spans="1:5" ht="15.75" thickBot="1" x14ac:dyDescent="0.3">
      <c r="A44" s="626">
        <v>43</v>
      </c>
      <c r="B44" s="625">
        <v>63</v>
      </c>
      <c r="C44" s="625" t="s">
        <v>2058</v>
      </c>
      <c r="D44" s="625" t="s">
        <v>210</v>
      </c>
      <c r="E44" s="625" t="s">
        <v>9420</v>
      </c>
    </row>
    <row r="45" spans="1:5" ht="15.75" thickBot="1" x14ac:dyDescent="0.3">
      <c r="A45" s="626">
        <v>44</v>
      </c>
      <c r="B45" s="625">
        <v>82</v>
      </c>
      <c r="C45" s="625" t="s">
        <v>2058</v>
      </c>
      <c r="D45" s="625" t="s">
        <v>210</v>
      </c>
      <c r="E45" s="625" t="s">
        <v>9421</v>
      </c>
    </row>
    <row r="46" spans="1:5" ht="15.75" thickBot="1" x14ac:dyDescent="0.3">
      <c r="A46" s="626">
        <v>45</v>
      </c>
      <c r="B46" s="625">
        <v>83</v>
      </c>
      <c r="C46" s="625" t="s">
        <v>2058</v>
      </c>
      <c r="D46" s="625" t="s">
        <v>210</v>
      </c>
      <c r="E46" s="625" t="s">
        <v>9422</v>
      </c>
    </row>
    <row r="47" spans="1:5" ht="15.75" thickBot="1" x14ac:dyDescent="0.3">
      <c r="A47" s="626">
        <v>46</v>
      </c>
      <c r="B47" s="625">
        <v>101</v>
      </c>
      <c r="C47" s="625" t="s">
        <v>2058</v>
      </c>
      <c r="D47" s="625" t="s">
        <v>210</v>
      </c>
      <c r="E47" s="625" t="s">
        <v>9423</v>
      </c>
    </row>
    <row r="48" spans="1:5" ht="15.75" thickBot="1" x14ac:dyDescent="0.3">
      <c r="A48" s="626">
        <v>47</v>
      </c>
      <c r="B48" s="625">
        <v>102</v>
      </c>
      <c r="C48" s="625" t="s">
        <v>2058</v>
      </c>
      <c r="D48" s="625" t="s">
        <v>210</v>
      </c>
      <c r="E48" s="625" t="s">
        <v>9424</v>
      </c>
    </row>
    <row r="49" spans="1:5" ht="15.75" thickBot="1" x14ac:dyDescent="0.3">
      <c r="A49" s="626">
        <v>48</v>
      </c>
      <c r="B49" s="625">
        <v>103</v>
      </c>
      <c r="C49" s="625" t="s">
        <v>2058</v>
      </c>
      <c r="D49" s="625" t="s">
        <v>210</v>
      </c>
      <c r="E49" s="625" t="s">
        <v>9425</v>
      </c>
    </row>
    <row r="50" spans="1:5" ht="15.75" thickBot="1" x14ac:dyDescent="0.3">
      <c r="A50" s="626">
        <v>49</v>
      </c>
      <c r="B50" s="625">
        <v>11</v>
      </c>
      <c r="C50" s="625" t="s">
        <v>2058</v>
      </c>
      <c r="D50" s="625" t="s">
        <v>210</v>
      </c>
      <c r="E50" s="625" t="s">
        <v>9426</v>
      </c>
    </row>
    <row r="51" spans="1:5" ht="15.75" thickBot="1" x14ac:dyDescent="0.3">
      <c r="A51" s="626">
        <v>50</v>
      </c>
      <c r="B51" s="625">
        <v>111</v>
      </c>
      <c r="C51" s="625" t="s">
        <v>2058</v>
      </c>
      <c r="D51" s="625" t="s">
        <v>210</v>
      </c>
      <c r="E51" s="625" t="s">
        <v>9427</v>
      </c>
    </row>
    <row r="52" spans="1:5" ht="15.75" thickBot="1" x14ac:dyDescent="0.3">
      <c r="A52" s="626">
        <v>51</v>
      </c>
      <c r="B52" s="625">
        <v>115</v>
      </c>
      <c r="C52" s="625" t="s">
        <v>2058</v>
      </c>
      <c r="D52" s="625" t="s">
        <v>210</v>
      </c>
      <c r="E52" s="625" t="s">
        <v>9428</v>
      </c>
    </row>
    <row r="53" spans="1:5" ht="15.75" thickBot="1" x14ac:dyDescent="0.3">
      <c r="A53" s="626">
        <v>52</v>
      </c>
      <c r="B53" s="625">
        <v>114</v>
      </c>
      <c r="C53" s="625" t="s">
        <v>2058</v>
      </c>
      <c r="D53" s="625" t="s">
        <v>210</v>
      </c>
      <c r="E53" s="625" t="s">
        <v>9429</v>
      </c>
    </row>
    <row r="54" spans="1:5" ht="15.75" thickBot="1" x14ac:dyDescent="0.3">
      <c r="A54" s="626">
        <v>53</v>
      </c>
      <c r="B54" s="625">
        <v>117</v>
      </c>
      <c r="C54" s="625" t="s">
        <v>2058</v>
      </c>
      <c r="D54" s="625" t="s">
        <v>210</v>
      </c>
      <c r="E54" s="625" t="s">
        <v>9430</v>
      </c>
    </row>
    <row r="55" spans="1:5" ht="15.75" thickBot="1" x14ac:dyDescent="0.3">
      <c r="A55" s="626">
        <v>54</v>
      </c>
      <c r="B55" s="625">
        <v>113</v>
      </c>
      <c r="C55" s="625" t="s">
        <v>2058</v>
      </c>
      <c r="D55" s="625" t="s">
        <v>210</v>
      </c>
      <c r="E55" s="625" t="s">
        <v>9431</v>
      </c>
    </row>
    <row r="56" spans="1:5" ht="15.75" thickBot="1" x14ac:dyDescent="0.3">
      <c r="A56" s="626">
        <v>55</v>
      </c>
      <c r="B56" s="625">
        <v>118</v>
      </c>
      <c r="C56" s="625" t="s">
        <v>2058</v>
      </c>
      <c r="D56" s="625" t="s">
        <v>210</v>
      </c>
      <c r="E56" s="625" t="s">
        <v>9432</v>
      </c>
    </row>
    <row r="57" spans="1:5" ht="15.75" thickBot="1" x14ac:dyDescent="0.3">
      <c r="A57" s="626">
        <v>56</v>
      </c>
      <c r="B57" s="625">
        <v>119</v>
      </c>
      <c r="C57" s="625" t="s">
        <v>2058</v>
      </c>
      <c r="D57" s="625" t="s">
        <v>210</v>
      </c>
      <c r="E57" s="625" t="s">
        <v>9433</v>
      </c>
    </row>
    <row r="58" spans="1:5" ht="15.75" thickBot="1" x14ac:dyDescent="0.3">
      <c r="A58" s="626">
        <v>57</v>
      </c>
      <c r="B58" s="625">
        <v>112</v>
      </c>
      <c r="C58" s="625" t="s">
        <v>2058</v>
      </c>
      <c r="D58" s="625" t="s">
        <v>210</v>
      </c>
      <c r="E58" s="625" t="s">
        <v>9434</v>
      </c>
    </row>
    <row r="59" spans="1:5" ht="15.75" thickBot="1" x14ac:dyDescent="0.3">
      <c r="A59" s="626">
        <v>58</v>
      </c>
      <c r="B59" s="625">
        <v>1201</v>
      </c>
      <c r="C59" s="625" t="s">
        <v>2058</v>
      </c>
      <c r="D59" s="625" t="s">
        <v>210</v>
      </c>
      <c r="E59" s="625" t="s">
        <v>9435</v>
      </c>
    </row>
    <row r="60" spans="1:5" ht="15.75" thickBot="1" x14ac:dyDescent="0.3">
      <c r="A60" s="626">
        <v>59</v>
      </c>
      <c r="B60" s="625">
        <v>121</v>
      </c>
      <c r="C60" s="625" t="s">
        <v>2058</v>
      </c>
      <c r="D60" s="625" t="s">
        <v>210</v>
      </c>
      <c r="E60" s="625" t="s">
        <v>9436</v>
      </c>
    </row>
    <row r="61" spans="1:5" ht="15.75" thickBot="1" x14ac:dyDescent="0.3">
      <c r="A61" s="626">
        <v>60</v>
      </c>
      <c r="B61" s="625">
        <v>123</v>
      </c>
      <c r="C61" s="625" t="s">
        <v>2058</v>
      </c>
      <c r="D61" s="625" t="s">
        <v>210</v>
      </c>
      <c r="E61" s="625" t="s">
        <v>9437</v>
      </c>
    </row>
    <row r="62" spans="1:5" ht="15.75" thickBot="1" x14ac:dyDescent="0.3">
      <c r="A62" s="626">
        <v>61</v>
      </c>
      <c r="B62" s="625">
        <v>124</v>
      </c>
      <c r="C62" s="625" t="s">
        <v>2058</v>
      </c>
      <c r="D62" s="625" t="s">
        <v>210</v>
      </c>
      <c r="E62" s="625" t="s">
        <v>9438</v>
      </c>
    </row>
    <row r="63" spans="1:5" ht="15.75" thickBot="1" x14ac:dyDescent="0.3">
      <c r="A63" s="626">
        <v>62</v>
      </c>
      <c r="B63" s="625">
        <v>43</v>
      </c>
      <c r="C63" s="625" t="s">
        <v>2058</v>
      </c>
      <c r="D63" s="625" t="s">
        <v>210</v>
      </c>
      <c r="E63" s="625" t="s">
        <v>9439</v>
      </c>
    </row>
    <row r="64" spans="1:5" ht="15.75" thickBot="1" x14ac:dyDescent="0.3">
      <c r="A64" s="626">
        <v>63</v>
      </c>
      <c r="B64" s="625">
        <v>131</v>
      </c>
      <c r="C64" s="625" t="s">
        <v>2058</v>
      </c>
      <c r="D64" s="625" t="s">
        <v>210</v>
      </c>
      <c r="E64" s="625" t="s">
        <v>9440</v>
      </c>
    </row>
    <row r="65" spans="1:5" ht="15.75" thickBot="1" x14ac:dyDescent="0.3">
      <c r="A65" s="626">
        <v>64</v>
      </c>
      <c r="B65" s="625">
        <v>1312</v>
      </c>
      <c r="C65" s="625" t="s">
        <v>2058</v>
      </c>
      <c r="D65" s="625" t="s">
        <v>210</v>
      </c>
      <c r="E65" s="625" t="s">
        <v>9441</v>
      </c>
    </row>
    <row r="66" spans="1:5" ht="15.75" thickBot="1" x14ac:dyDescent="0.3">
      <c r="A66" s="626">
        <v>65</v>
      </c>
      <c r="B66" s="625">
        <v>13122</v>
      </c>
      <c r="C66" s="625" t="s">
        <v>2058</v>
      </c>
      <c r="D66" s="625" t="s">
        <v>210</v>
      </c>
      <c r="E66" s="625" t="s">
        <v>9442</v>
      </c>
    </row>
    <row r="67" spans="1:5" ht="15.75" thickBot="1" x14ac:dyDescent="0.3">
      <c r="A67" s="626">
        <v>66</v>
      </c>
      <c r="B67" s="625">
        <v>14</v>
      </c>
      <c r="C67" s="625" t="s">
        <v>2058</v>
      </c>
      <c r="D67" s="625" t="s">
        <v>210</v>
      </c>
      <c r="E67" s="625" t="s">
        <v>9443</v>
      </c>
    </row>
    <row r="68" spans="1:5" ht="15.75" thickBot="1" x14ac:dyDescent="0.3">
      <c r="A68" s="626">
        <v>67</v>
      </c>
      <c r="B68" s="625">
        <v>15</v>
      </c>
      <c r="C68" s="625" t="s">
        <v>2058</v>
      </c>
      <c r="D68" s="625" t="s">
        <v>210</v>
      </c>
      <c r="E68" s="625" t="s">
        <v>9444</v>
      </c>
    </row>
    <row r="69" spans="1:5" ht="15.75" thickBot="1" x14ac:dyDescent="0.3">
      <c r="A69" s="626">
        <v>68</v>
      </c>
      <c r="B69" s="625">
        <v>153</v>
      </c>
      <c r="C69" s="625" t="s">
        <v>2058</v>
      </c>
      <c r="D69" s="625" t="s">
        <v>210</v>
      </c>
      <c r="E69" s="625" t="s">
        <v>9445</v>
      </c>
    </row>
    <row r="70" spans="1:5" ht="15.75" thickBot="1" x14ac:dyDescent="0.3">
      <c r="A70" s="626">
        <v>69</v>
      </c>
      <c r="B70" s="625">
        <v>16</v>
      </c>
      <c r="C70" s="625" t="s">
        <v>2058</v>
      </c>
      <c r="D70" s="625" t="s">
        <v>210</v>
      </c>
      <c r="E70" s="625" t="s">
        <v>9446</v>
      </c>
    </row>
    <row r="71" spans="1:5" ht="15.75" thickBot="1" x14ac:dyDescent="0.3">
      <c r="A71" s="626">
        <v>70</v>
      </c>
      <c r="B71" s="625">
        <v>18</v>
      </c>
      <c r="C71" s="625" t="s">
        <v>2058</v>
      </c>
      <c r="D71" s="625" t="s">
        <v>210</v>
      </c>
      <c r="E71" s="625" t="s">
        <v>9447</v>
      </c>
    </row>
    <row r="72" spans="1:5" ht="15.75" thickBot="1" x14ac:dyDescent="0.3">
      <c r="A72" s="626">
        <v>71</v>
      </c>
      <c r="B72" s="625">
        <v>19</v>
      </c>
      <c r="C72" s="625" t="s">
        <v>2058</v>
      </c>
      <c r="D72" s="625" t="s">
        <v>210</v>
      </c>
      <c r="E72" s="625" t="s">
        <v>9448</v>
      </c>
    </row>
    <row r="73" spans="1:5" ht="15.75" thickBot="1" x14ac:dyDescent="0.3">
      <c r="A73" s="626">
        <v>72</v>
      </c>
      <c r="B73" s="625">
        <v>22</v>
      </c>
      <c r="C73" s="625" t="s">
        <v>2058</v>
      </c>
      <c r="D73" s="625" t="s">
        <v>210</v>
      </c>
      <c r="E73" s="625" t="s">
        <v>9449</v>
      </c>
    </row>
    <row r="74" spans="1:5" ht="15.75" thickBot="1" x14ac:dyDescent="0.3">
      <c r="A74" s="626">
        <v>73</v>
      </c>
      <c r="B74" s="625">
        <v>24</v>
      </c>
      <c r="C74" s="625" t="s">
        <v>2058</v>
      </c>
      <c r="D74" s="625" t="s">
        <v>210</v>
      </c>
      <c r="E74" s="625" t="s">
        <v>9450</v>
      </c>
    </row>
    <row r="75" spans="1:5" ht="15.75" thickBot="1" x14ac:dyDescent="0.3">
      <c r="A75" s="626">
        <v>74</v>
      </c>
      <c r="B75" s="625">
        <v>25</v>
      </c>
      <c r="C75" s="625" t="s">
        <v>2058</v>
      </c>
      <c r="D75" s="625" t="s">
        <v>210</v>
      </c>
      <c r="E75" s="625" t="s">
        <v>9451</v>
      </c>
    </row>
    <row r="76" spans="1:5" ht="15.75" thickBot="1" x14ac:dyDescent="0.3">
      <c r="A76" s="626">
        <v>75</v>
      </c>
      <c r="B76" s="625">
        <v>251</v>
      </c>
      <c r="C76" s="625" t="s">
        <v>2058</v>
      </c>
      <c r="D76" s="625" t="s">
        <v>210</v>
      </c>
      <c r="E76" s="625" t="s">
        <v>9452</v>
      </c>
    </row>
    <row r="77" spans="1:5" ht="15.75" thickBot="1" x14ac:dyDescent="0.3">
      <c r="A77" s="626">
        <v>76</v>
      </c>
      <c r="B77" s="625">
        <v>26</v>
      </c>
      <c r="C77" s="625" t="s">
        <v>2058</v>
      </c>
      <c r="D77" s="625" t="s">
        <v>210</v>
      </c>
      <c r="E77" s="625" t="s">
        <v>9453</v>
      </c>
    </row>
    <row r="78" spans="1:5" ht="15.75" thickBot="1" x14ac:dyDescent="0.3">
      <c r="A78" s="626">
        <v>77</v>
      </c>
      <c r="B78" s="625">
        <v>261</v>
      </c>
      <c r="C78" s="625" t="s">
        <v>2058</v>
      </c>
      <c r="D78" s="625" t="s">
        <v>210</v>
      </c>
      <c r="E78" s="625" t="s">
        <v>9454</v>
      </c>
    </row>
    <row r="79" spans="1:5" ht="15.75" thickBot="1" x14ac:dyDescent="0.3">
      <c r="A79" s="626">
        <v>78</v>
      </c>
      <c r="B79" s="625">
        <v>28</v>
      </c>
      <c r="C79" s="625" t="s">
        <v>2058</v>
      </c>
      <c r="D79" s="625" t="s">
        <v>210</v>
      </c>
      <c r="E79" s="625" t="s">
        <v>9455</v>
      </c>
    </row>
    <row r="80" spans="1:5" ht="15.75" thickBot="1" x14ac:dyDescent="0.3">
      <c r="A80" s="626">
        <v>79</v>
      </c>
      <c r="B80" s="625">
        <v>501</v>
      </c>
      <c r="C80" s="625" t="s">
        <v>2058</v>
      </c>
      <c r="D80" s="625" t="s">
        <v>210</v>
      </c>
      <c r="E80" s="625" t="s">
        <v>9456</v>
      </c>
    </row>
    <row r="81" spans="1:5" ht="15.75" thickBot="1" x14ac:dyDescent="0.3">
      <c r="A81" s="626">
        <v>80</v>
      </c>
      <c r="B81" s="625">
        <v>31</v>
      </c>
      <c r="C81" s="625" t="s">
        <v>2058</v>
      </c>
      <c r="D81" s="625" t="s">
        <v>210</v>
      </c>
      <c r="E81" s="625" t="s">
        <v>9457</v>
      </c>
    </row>
    <row r="82" spans="1:5" ht="15.75" thickBot="1" x14ac:dyDescent="0.3">
      <c r="A82" s="626">
        <v>81</v>
      </c>
      <c r="B82" s="625">
        <v>33</v>
      </c>
      <c r="C82" s="625" t="s">
        <v>2058</v>
      </c>
      <c r="D82" s="625" t="s">
        <v>210</v>
      </c>
      <c r="E82" s="625" t="s">
        <v>9458</v>
      </c>
    </row>
    <row r="83" spans="1:5" ht="15.75" thickBot="1" x14ac:dyDescent="0.3">
      <c r="A83" s="626">
        <v>82</v>
      </c>
      <c r="B83" s="625">
        <v>34</v>
      </c>
      <c r="C83" s="625" t="s">
        <v>2058</v>
      </c>
      <c r="D83" s="625" t="s">
        <v>210</v>
      </c>
      <c r="E83" s="625" t="s">
        <v>9459</v>
      </c>
    </row>
    <row r="84" spans="1:5" ht="15.75" thickBot="1" x14ac:dyDescent="0.3">
      <c r="A84" s="626">
        <v>83</v>
      </c>
      <c r="B84" s="625">
        <v>35</v>
      </c>
      <c r="C84" s="625" t="s">
        <v>2058</v>
      </c>
      <c r="D84" s="625" t="s">
        <v>210</v>
      </c>
      <c r="E84" s="625" t="s">
        <v>9460</v>
      </c>
    </row>
    <row r="85" spans="1:5" ht="15.75" thickBot="1" x14ac:dyDescent="0.3">
      <c r="A85" s="626">
        <v>84</v>
      </c>
      <c r="B85" s="625">
        <v>37</v>
      </c>
      <c r="C85" s="625" t="s">
        <v>2058</v>
      </c>
      <c r="D85" s="625" t="s">
        <v>210</v>
      </c>
      <c r="E85" s="625" t="s">
        <v>9461</v>
      </c>
    </row>
    <row r="86" spans="1:5" ht="15.75" thickBot="1" x14ac:dyDescent="0.3">
      <c r="A86" s="626">
        <v>85</v>
      </c>
      <c r="B86" s="625">
        <v>38</v>
      </c>
      <c r="C86" s="625" t="s">
        <v>2058</v>
      </c>
      <c r="D86" s="625" t="s">
        <v>210</v>
      </c>
      <c r="E86" s="625" t="s">
        <v>9462</v>
      </c>
    </row>
    <row r="87" spans="1:5" ht="15.75" thickBot="1" x14ac:dyDescent="0.3">
      <c r="A87" s="626">
        <v>86</v>
      </c>
      <c r="B87" s="625">
        <v>39</v>
      </c>
      <c r="C87" s="625" t="s">
        <v>2058</v>
      </c>
      <c r="D87" s="625" t="s">
        <v>210</v>
      </c>
      <c r="E87" s="625" t="s">
        <v>9463</v>
      </c>
    </row>
    <row r="88" spans="1:5" ht="15.75" thickBot="1" x14ac:dyDescent="0.3">
      <c r="A88" s="626">
        <v>87</v>
      </c>
      <c r="B88" s="625">
        <v>41</v>
      </c>
      <c r="C88" s="625" t="s">
        <v>2058</v>
      </c>
      <c r="D88" s="625" t="s">
        <v>210</v>
      </c>
      <c r="E88" s="625" t="s">
        <v>9464</v>
      </c>
    </row>
    <row r="89" spans="1:5" ht="15.75" thickBot="1" x14ac:dyDescent="0.3">
      <c r="A89" s="626">
        <v>88</v>
      </c>
      <c r="B89" s="625">
        <v>411</v>
      </c>
      <c r="C89" s="625" t="s">
        <v>2058</v>
      </c>
      <c r="D89" s="625" t="s">
        <v>210</v>
      </c>
      <c r="E89" s="625" t="s">
        <v>9465</v>
      </c>
    </row>
    <row r="90" spans="1:5" ht="15.75" thickBot="1" x14ac:dyDescent="0.3">
      <c r="A90" s="626">
        <v>89</v>
      </c>
      <c r="B90" s="625">
        <v>42</v>
      </c>
      <c r="C90" s="625" t="s">
        <v>2058</v>
      </c>
      <c r="D90" s="625" t="s">
        <v>210</v>
      </c>
      <c r="E90" s="625" t="s">
        <v>9466</v>
      </c>
    </row>
    <row r="91" spans="1:5" ht="15.75" thickBot="1" x14ac:dyDescent="0.3">
      <c r="A91" s="626">
        <v>90</v>
      </c>
      <c r="B91" s="625">
        <v>421</v>
      </c>
      <c r="C91" s="625" t="s">
        <v>2058</v>
      </c>
      <c r="D91" s="625" t="s">
        <v>210</v>
      </c>
      <c r="E91" s="625" t="s">
        <v>9467</v>
      </c>
    </row>
    <row r="92" spans="1:5" ht="15.75" thickBot="1" x14ac:dyDescent="0.3">
      <c r="A92" s="626">
        <v>91</v>
      </c>
      <c r="B92" s="625">
        <v>422</v>
      </c>
      <c r="C92" s="625" t="s">
        <v>2058</v>
      </c>
      <c r="D92" s="625" t="s">
        <v>210</v>
      </c>
      <c r="E92" s="625" t="s">
        <v>9468</v>
      </c>
    </row>
    <row r="93" spans="1:5" ht="15.75" thickBot="1" x14ac:dyDescent="0.3">
      <c r="A93" s="626">
        <v>92</v>
      </c>
      <c r="B93" s="625">
        <v>423</v>
      </c>
      <c r="C93" s="625" t="s">
        <v>2058</v>
      </c>
      <c r="D93" s="625" t="s">
        <v>210</v>
      </c>
      <c r="E93" s="625" t="s">
        <v>9469</v>
      </c>
    </row>
    <row r="94" spans="1:5" ht="15.75" thickBot="1" x14ac:dyDescent="0.3">
      <c r="A94" s="626">
        <v>93</v>
      </c>
      <c r="B94" s="625">
        <v>424</v>
      </c>
      <c r="C94" s="625" t="s">
        <v>2058</v>
      </c>
      <c r="D94" s="625" t="s">
        <v>210</v>
      </c>
      <c r="E94" s="625" t="s">
        <v>9470</v>
      </c>
    </row>
    <row r="95" spans="1:5" ht="15.75" thickBot="1" x14ac:dyDescent="0.3">
      <c r="A95" s="626">
        <v>94</v>
      </c>
      <c r="B95" s="625">
        <v>425</v>
      </c>
      <c r="C95" s="625" t="s">
        <v>2058</v>
      </c>
      <c r="D95" s="625" t="s">
        <v>210</v>
      </c>
      <c r="E95" s="625" t="s">
        <v>9471</v>
      </c>
    </row>
    <row r="96" spans="1:5" ht="15.75" thickBot="1" x14ac:dyDescent="0.3">
      <c r="A96" s="626">
        <v>95</v>
      </c>
      <c r="B96" s="625">
        <v>12</v>
      </c>
      <c r="C96" s="625" t="s">
        <v>2058</v>
      </c>
      <c r="D96" s="625" t="s">
        <v>210</v>
      </c>
      <c r="E96" s="625" t="s">
        <v>9434</v>
      </c>
    </row>
    <row r="97" spans="1:5" ht="15.75" thickBot="1" x14ac:dyDescent="0.3">
      <c r="A97" s="626">
        <v>96</v>
      </c>
      <c r="B97" s="625">
        <v>45</v>
      </c>
      <c r="C97" s="625" t="s">
        <v>2058</v>
      </c>
      <c r="D97" s="625" t="s">
        <v>210</v>
      </c>
      <c r="E97" s="625" t="s">
        <v>9472</v>
      </c>
    </row>
    <row r="98" spans="1:5" ht="15.75" thickBot="1" x14ac:dyDescent="0.3">
      <c r="A98" s="626">
        <v>97</v>
      </c>
      <c r="B98" s="625">
        <v>61</v>
      </c>
      <c r="C98" s="625" t="s">
        <v>2058</v>
      </c>
      <c r="D98" s="625" t="s">
        <v>210</v>
      </c>
      <c r="E98" s="625" t="s">
        <v>9473</v>
      </c>
    </row>
    <row r="99" spans="1:5" ht="15.75" thickBot="1" x14ac:dyDescent="0.3">
      <c r="A99" s="626">
        <v>98</v>
      </c>
      <c r="B99" s="625">
        <v>46</v>
      </c>
      <c r="C99" s="625" t="s">
        <v>2058</v>
      </c>
      <c r="D99" s="625" t="s">
        <v>210</v>
      </c>
      <c r="E99" s="625" t="s">
        <v>9474</v>
      </c>
    </row>
    <row r="100" spans="1:5" ht="15.75" thickBot="1" x14ac:dyDescent="0.3">
      <c r="A100" s="626">
        <v>99</v>
      </c>
      <c r="B100" s="625">
        <v>461</v>
      </c>
      <c r="C100" s="625" t="s">
        <v>2058</v>
      </c>
      <c r="D100" s="625" t="s">
        <v>210</v>
      </c>
      <c r="E100" s="625" t="s">
        <v>9475</v>
      </c>
    </row>
    <row r="101" spans="1:5" ht="15.75" thickBot="1" x14ac:dyDescent="0.3">
      <c r="A101" s="626">
        <v>100</v>
      </c>
      <c r="B101" s="625">
        <v>462</v>
      </c>
      <c r="C101" s="625" t="s">
        <v>2058</v>
      </c>
      <c r="D101" s="625" t="s">
        <v>210</v>
      </c>
      <c r="E101" s="625" t="s">
        <v>9476</v>
      </c>
    </row>
    <row r="102" spans="1:5" ht="15.75" thickBot="1" x14ac:dyDescent="0.3">
      <c r="A102" s="626">
        <v>101</v>
      </c>
      <c r="B102" s="625">
        <v>463</v>
      </c>
      <c r="C102" s="625" t="s">
        <v>2058</v>
      </c>
      <c r="D102" s="625" t="s">
        <v>210</v>
      </c>
      <c r="E102" s="625" t="s">
        <v>9477</v>
      </c>
    </row>
    <row r="103" spans="1:5" ht="15.75" thickBot="1" x14ac:dyDescent="0.3">
      <c r="A103" s="626">
        <v>102</v>
      </c>
      <c r="B103" s="625">
        <v>471</v>
      </c>
      <c r="C103" s="625" t="s">
        <v>2058</v>
      </c>
      <c r="D103" s="625" t="s">
        <v>210</v>
      </c>
      <c r="E103" s="625" t="s">
        <v>9478</v>
      </c>
    </row>
    <row r="104" spans="1:5" ht="15.75" thickBot="1" x14ac:dyDescent="0.3">
      <c r="A104" s="626">
        <v>103</v>
      </c>
      <c r="B104" s="625">
        <v>472</v>
      </c>
      <c r="C104" s="625" t="s">
        <v>2058</v>
      </c>
      <c r="D104" s="625" t="s">
        <v>210</v>
      </c>
      <c r="E104" s="625" t="s">
        <v>9479</v>
      </c>
    </row>
    <row r="105" spans="1:5" ht="15.75" thickBot="1" x14ac:dyDescent="0.3">
      <c r="A105" s="626">
        <v>104</v>
      </c>
      <c r="B105" s="625">
        <v>481</v>
      </c>
      <c r="C105" s="625" t="s">
        <v>2058</v>
      </c>
      <c r="D105" s="625" t="s">
        <v>210</v>
      </c>
      <c r="E105" s="625" t="s">
        <v>9480</v>
      </c>
    </row>
    <row r="106" spans="1:5" ht="15.75" thickBot="1" x14ac:dyDescent="0.3">
      <c r="A106" s="626">
        <v>105</v>
      </c>
      <c r="B106" s="625">
        <v>483</v>
      </c>
      <c r="C106" s="625" t="s">
        <v>2058</v>
      </c>
      <c r="D106" s="625" t="s">
        <v>210</v>
      </c>
      <c r="E106" s="625" t="s">
        <v>9481</v>
      </c>
    </row>
    <row r="107" spans="1:5" ht="15.75" thickBot="1" x14ac:dyDescent="0.3">
      <c r="A107" s="626">
        <v>106</v>
      </c>
      <c r="B107" s="625">
        <v>484</v>
      </c>
      <c r="C107" s="625" t="s">
        <v>2058</v>
      </c>
      <c r="D107" s="625" t="s">
        <v>210</v>
      </c>
      <c r="E107" s="625" t="s">
        <v>9482</v>
      </c>
    </row>
    <row r="108" spans="1:5" ht="15.75" thickBot="1" x14ac:dyDescent="0.3">
      <c r="A108" s="626">
        <v>107</v>
      </c>
      <c r="B108" s="625">
        <v>485</v>
      </c>
      <c r="C108" s="625" t="s">
        <v>2058</v>
      </c>
      <c r="D108" s="625" t="s">
        <v>210</v>
      </c>
      <c r="E108" s="625" t="s">
        <v>9483</v>
      </c>
    </row>
    <row r="109" spans="1:5" ht="15.75" thickBot="1" x14ac:dyDescent="0.3">
      <c r="A109" s="626">
        <v>108</v>
      </c>
      <c r="B109" s="625">
        <v>241</v>
      </c>
      <c r="C109" s="625" t="s">
        <v>2058</v>
      </c>
      <c r="D109" s="625" t="s">
        <v>210</v>
      </c>
      <c r="E109" s="625" t="s">
        <v>9484</v>
      </c>
    </row>
    <row r="110" spans="1:5" ht="15.75" thickBot="1" x14ac:dyDescent="0.3">
      <c r="A110" s="626">
        <v>109</v>
      </c>
      <c r="B110" s="625">
        <v>482</v>
      </c>
      <c r="C110" s="625" t="s">
        <v>2058</v>
      </c>
      <c r="D110" s="625" t="s">
        <v>210</v>
      </c>
      <c r="E110" s="625" t="s">
        <v>9485</v>
      </c>
    </row>
    <row r="111" spans="1:5" ht="15.75" thickBot="1" x14ac:dyDescent="0.3">
      <c r="A111" s="626">
        <v>110</v>
      </c>
      <c r="B111" s="625">
        <v>51</v>
      </c>
      <c r="C111" s="625" t="s">
        <v>2058</v>
      </c>
      <c r="D111" s="625" t="s">
        <v>210</v>
      </c>
      <c r="E111" s="625" t="s">
        <v>9486</v>
      </c>
    </row>
    <row r="112" spans="1:5" ht="15.75" thickBot="1" x14ac:dyDescent="0.3">
      <c r="A112" s="626">
        <v>111</v>
      </c>
      <c r="B112" s="625">
        <v>57</v>
      </c>
      <c r="C112" s="625" t="s">
        <v>2058</v>
      </c>
      <c r="D112" s="625" t="s">
        <v>210</v>
      </c>
      <c r="E112" s="625" t="s">
        <v>9487</v>
      </c>
    </row>
    <row r="113" spans="1:5" ht="15.75" thickBot="1" x14ac:dyDescent="0.3">
      <c r="A113" s="626">
        <v>112</v>
      </c>
      <c r="B113" s="625">
        <v>64</v>
      </c>
      <c r="C113" s="625" t="s">
        <v>2058</v>
      </c>
      <c r="D113" s="625" t="s">
        <v>210</v>
      </c>
      <c r="E113" s="625" t="s">
        <v>9488</v>
      </c>
    </row>
    <row r="114" spans="1:5" ht="15.75" thickBot="1" x14ac:dyDescent="0.3">
      <c r="A114" s="626">
        <v>113</v>
      </c>
      <c r="B114" s="625">
        <v>65</v>
      </c>
      <c r="C114" s="625" t="s">
        <v>2058</v>
      </c>
      <c r="D114" s="625" t="s">
        <v>210</v>
      </c>
      <c r="E114" s="625" t="s">
        <v>9489</v>
      </c>
    </row>
    <row r="115" spans="1:5" ht="15.75" thickBot="1" x14ac:dyDescent="0.3">
      <c r="A115" s="626">
        <v>114</v>
      </c>
      <c r="B115" s="625">
        <v>66</v>
      </c>
      <c r="C115" s="625" t="s">
        <v>2058</v>
      </c>
      <c r="D115" s="625" t="s">
        <v>210</v>
      </c>
      <c r="E115" s="625" t="s">
        <v>9490</v>
      </c>
    </row>
    <row r="116" spans="1:5" ht="15.75" thickBot="1" x14ac:dyDescent="0.3">
      <c r="A116" s="626">
        <v>115</v>
      </c>
      <c r="B116" s="625">
        <v>701</v>
      </c>
      <c r="C116" s="625" t="s">
        <v>2058</v>
      </c>
      <c r="D116" s="625" t="s">
        <v>210</v>
      </c>
      <c r="E116" s="625" t="s">
        <v>9491</v>
      </c>
    </row>
    <row r="117" spans="1:5" ht="15.75" thickBot="1" x14ac:dyDescent="0.3">
      <c r="A117" s="626">
        <v>116</v>
      </c>
      <c r="B117" s="625">
        <v>703</v>
      </c>
      <c r="C117" s="625" t="s">
        <v>2058</v>
      </c>
      <c r="D117" s="625" t="s">
        <v>210</v>
      </c>
      <c r="E117" s="625" t="s">
        <v>9492</v>
      </c>
    </row>
    <row r="118" spans="1:5" ht="15.75" thickBot="1" x14ac:dyDescent="0.3">
      <c r="A118" s="626">
        <v>117</v>
      </c>
      <c r="B118" s="625">
        <v>704</v>
      </c>
      <c r="C118" s="625" t="s">
        <v>2058</v>
      </c>
      <c r="D118" s="625" t="s">
        <v>210</v>
      </c>
      <c r="E118" s="625" t="s">
        <v>9493</v>
      </c>
    </row>
    <row r="119" spans="1:5" ht="15.75" thickBot="1" x14ac:dyDescent="0.3">
      <c r="A119" s="626">
        <v>118</v>
      </c>
      <c r="B119" s="625">
        <v>705</v>
      </c>
      <c r="C119" s="625" t="s">
        <v>2058</v>
      </c>
      <c r="D119" s="625" t="s">
        <v>210</v>
      </c>
      <c r="E119" s="625" t="s">
        <v>9494</v>
      </c>
    </row>
    <row r="120" spans="1:5" ht="15.75" thickBot="1" x14ac:dyDescent="0.3">
      <c r="A120" s="626">
        <v>119</v>
      </c>
      <c r="B120" s="625">
        <v>81</v>
      </c>
      <c r="C120" s="625" t="s">
        <v>2058</v>
      </c>
      <c r="D120" s="625" t="s">
        <v>210</v>
      </c>
      <c r="E120" s="625" t="s">
        <v>9495</v>
      </c>
    </row>
    <row r="121" spans="1:5" ht="15.75" thickBot="1" x14ac:dyDescent="0.3">
      <c r="A121" s="626">
        <v>120</v>
      </c>
      <c r="B121" s="625">
        <v>801</v>
      </c>
      <c r="C121" s="625" t="s">
        <v>2058</v>
      </c>
      <c r="D121" s="625" t="s">
        <v>210</v>
      </c>
      <c r="E121" s="625" t="s">
        <v>9496</v>
      </c>
    </row>
    <row r="122" spans="1:5" ht="15.75" thickBot="1" x14ac:dyDescent="0.3">
      <c r="A122" s="626">
        <v>121</v>
      </c>
      <c r="B122" s="625">
        <v>802</v>
      </c>
      <c r="C122" s="625" t="s">
        <v>2058</v>
      </c>
      <c r="D122" s="625" t="s">
        <v>210</v>
      </c>
      <c r="E122" s="625" t="s">
        <v>5498</v>
      </c>
    </row>
    <row r="123" spans="1:5" ht="15.75" thickBot="1" x14ac:dyDescent="0.3">
      <c r="A123" s="626">
        <v>122</v>
      </c>
      <c r="B123" s="625">
        <v>900</v>
      </c>
      <c r="C123" s="625" t="s">
        <v>2058</v>
      </c>
      <c r="D123" s="625" t="s">
        <v>210</v>
      </c>
      <c r="E123" s="625" t="s">
        <v>9497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F11" sqref="F11"/>
    </sheetView>
  </sheetViews>
  <sheetFormatPr defaultRowHeight="12.75" x14ac:dyDescent="0.2"/>
  <cols>
    <col min="1" max="1" width="9.140625" style="110"/>
    <col min="2" max="2" width="14.7109375" style="110" bestFit="1" customWidth="1"/>
    <col min="3" max="3" width="39.140625" style="203" bestFit="1" customWidth="1"/>
    <col min="4" max="4" width="40.7109375" style="110" customWidth="1"/>
    <col min="5" max="257" width="9.140625" style="110"/>
    <col min="258" max="258" width="14.7109375" style="110" bestFit="1" customWidth="1"/>
    <col min="259" max="259" width="39.140625" style="110" bestFit="1" customWidth="1"/>
    <col min="260" max="260" width="40.7109375" style="110" customWidth="1"/>
    <col min="261" max="513" width="9.140625" style="110"/>
    <col min="514" max="514" width="14.7109375" style="110" bestFit="1" customWidth="1"/>
    <col min="515" max="515" width="39.140625" style="110" bestFit="1" customWidth="1"/>
    <col min="516" max="516" width="40.7109375" style="110" customWidth="1"/>
    <col min="517" max="769" width="9.140625" style="110"/>
    <col min="770" max="770" width="14.7109375" style="110" bestFit="1" customWidth="1"/>
    <col min="771" max="771" width="39.140625" style="110" bestFit="1" customWidth="1"/>
    <col min="772" max="772" width="40.7109375" style="110" customWidth="1"/>
    <col min="773" max="1025" width="9.140625" style="110"/>
    <col min="1026" max="1026" width="14.7109375" style="110" bestFit="1" customWidth="1"/>
    <col min="1027" max="1027" width="39.140625" style="110" bestFit="1" customWidth="1"/>
    <col min="1028" max="1028" width="40.7109375" style="110" customWidth="1"/>
    <col min="1029" max="1281" width="9.140625" style="110"/>
    <col min="1282" max="1282" width="14.7109375" style="110" bestFit="1" customWidth="1"/>
    <col min="1283" max="1283" width="39.140625" style="110" bestFit="1" customWidth="1"/>
    <col min="1284" max="1284" width="40.7109375" style="110" customWidth="1"/>
    <col min="1285" max="1537" width="9.140625" style="110"/>
    <col min="1538" max="1538" width="14.7109375" style="110" bestFit="1" customWidth="1"/>
    <col min="1539" max="1539" width="39.140625" style="110" bestFit="1" customWidth="1"/>
    <col min="1540" max="1540" width="40.7109375" style="110" customWidth="1"/>
    <col min="1541" max="1793" width="9.140625" style="110"/>
    <col min="1794" max="1794" width="14.7109375" style="110" bestFit="1" customWidth="1"/>
    <col min="1795" max="1795" width="39.140625" style="110" bestFit="1" customWidth="1"/>
    <col min="1796" max="1796" width="40.7109375" style="110" customWidth="1"/>
    <col min="1797" max="2049" width="9.140625" style="110"/>
    <col min="2050" max="2050" width="14.7109375" style="110" bestFit="1" customWidth="1"/>
    <col min="2051" max="2051" width="39.140625" style="110" bestFit="1" customWidth="1"/>
    <col min="2052" max="2052" width="40.7109375" style="110" customWidth="1"/>
    <col min="2053" max="2305" width="9.140625" style="110"/>
    <col min="2306" max="2306" width="14.7109375" style="110" bestFit="1" customWidth="1"/>
    <col min="2307" max="2307" width="39.140625" style="110" bestFit="1" customWidth="1"/>
    <col min="2308" max="2308" width="40.7109375" style="110" customWidth="1"/>
    <col min="2309" max="2561" width="9.140625" style="110"/>
    <col min="2562" max="2562" width="14.7109375" style="110" bestFit="1" customWidth="1"/>
    <col min="2563" max="2563" width="39.140625" style="110" bestFit="1" customWidth="1"/>
    <col min="2564" max="2564" width="40.7109375" style="110" customWidth="1"/>
    <col min="2565" max="2817" width="9.140625" style="110"/>
    <col min="2818" max="2818" width="14.7109375" style="110" bestFit="1" customWidth="1"/>
    <col min="2819" max="2819" width="39.140625" style="110" bestFit="1" customWidth="1"/>
    <col min="2820" max="2820" width="40.7109375" style="110" customWidth="1"/>
    <col min="2821" max="3073" width="9.140625" style="110"/>
    <col min="3074" max="3074" width="14.7109375" style="110" bestFit="1" customWidth="1"/>
    <col min="3075" max="3075" width="39.140625" style="110" bestFit="1" customWidth="1"/>
    <col min="3076" max="3076" width="40.7109375" style="110" customWidth="1"/>
    <col min="3077" max="3329" width="9.140625" style="110"/>
    <col min="3330" max="3330" width="14.7109375" style="110" bestFit="1" customWidth="1"/>
    <col min="3331" max="3331" width="39.140625" style="110" bestFit="1" customWidth="1"/>
    <col min="3332" max="3332" width="40.7109375" style="110" customWidth="1"/>
    <col min="3333" max="3585" width="9.140625" style="110"/>
    <col min="3586" max="3586" width="14.7109375" style="110" bestFit="1" customWidth="1"/>
    <col min="3587" max="3587" width="39.140625" style="110" bestFit="1" customWidth="1"/>
    <col min="3588" max="3588" width="40.7109375" style="110" customWidth="1"/>
    <col min="3589" max="3841" width="9.140625" style="110"/>
    <col min="3842" max="3842" width="14.7109375" style="110" bestFit="1" customWidth="1"/>
    <col min="3843" max="3843" width="39.140625" style="110" bestFit="1" customWidth="1"/>
    <col min="3844" max="3844" width="40.7109375" style="110" customWidth="1"/>
    <col min="3845" max="4097" width="9.140625" style="110"/>
    <col min="4098" max="4098" width="14.7109375" style="110" bestFit="1" customWidth="1"/>
    <col min="4099" max="4099" width="39.140625" style="110" bestFit="1" customWidth="1"/>
    <col min="4100" max="4100" width="40.7109375" style="110" customWidth="1"/>
    <col min="4101" max="4353" width="9.140625" style="110"/>
    <col min="4354" max="4354" width="14.7109375" style="110" bestFit="1" customWidth="1"/>
    <col min="4355" max="4355" width="39.140625" style="110" bestFit="1" customWidth="1"/>
    <col min="4356" max="4356" width="40.7109375" style="110" customWidth="1"/>
    <col min="4357" max="4609" width="9.140625" style="110"/>
    <col min="4610" max="4610" width="14.7109375" style="110" bestFit="1" customWidth="1"/>
    <col min="4611" max="4611" width="39.140625" style="110" bestFit="1" customWidth="1"/>
    <col min="4612" max="4612" width="40.7109375" style="110" customWidth="1"/>
    <col min="4613" max="4865" width="9.140625" style="110"/>
    <col min="4866" max="4866" width="14.7109375" style="110" bestFit="1" customWidth="1"/>
    <col min="4867" max="4867" width="39.140625" style="110" bestFit="1" customWidth="1"/>
    <col min="4868" max="4868" width="40.7109375" style="110" customWidth="1"/>
    <col min="4869" max="5121" width="9.140625" style="110"/>
    <col min="5122" max="5122" width="14.7109375" style="110" bestFit="1" customWidth="1"/>
    <col min="5123" max="5123" width="39.140625" style="110" bestFit="1" customWidth="1"/>
    <col min="5124" max="5124" width="40.7109375" style="110" customWidth="1"/>
    <col min="5125" max="5377" width="9.140625" style="110"/>
    <col min="5378" max="5378" width="14.7109375" style="110" bestFit="1" customWidth="1"/>
    <col min="5379" max="5379" width="39.140625" style="110" bestFit="1" customWidth="1"/>
    <col min="5380" max="5380" width="40.7109375" style="110" customWidth="1"/>
    <col min="5381" max="5633" width="9.140625" style="110"/>
    <col min="5634" max="5634" width="14.7109375" style="110" bestFit="1" customWidth="1"/>
    <col min="5635" max="5635" width="39.140625" style="110" bestFit="1" customWidth="1"/>
    <col min="5636" max="5636" width="40.7109375" style="110" customWidth="1"/>
    <col min="5637" max="5889" width="9.140625" style="110"/>
    <col min="5890" max="5890" width="14.7109375" style="110" bestFit="1" customWidth="1"/>
    <col min="5891" max="5891" width="39.140625" style="110" bestFit="1" customWidth="1"/>
    <col min="5892" max="5892" width="40.7109375" style="110" customWidth="1"/>
    <col min="5893" max="6145" width="9.140625" style="110"/>
    <col min="6146" max="6146" width="14.7109375" style="110" bestFit="1" customWidth="1"/>
    <col min="6147" max="6147" width="39.140625" style="110" bestFit="1" customWidth="1"/>
    <col min="6148" max="6148" width="40.7109375" style="110" customWidth="1"/>
    <col min="6149" max="6401" width="9.140625" style="110"/>
    <col min="6402" max="6402" width="14.7109375" style="110" bestFit="1" customWidth="1"/>
    <col min="6403" max="6403" width="39.140625" style="110" bestFit="1" customWidth="1"/>
    <col min="6404" max="6404" width="40.7109375" style="110" customWidth="1"/>
    <col min="6405" max="6657" width="9.140625" style="110"/>
    <col min="6658" max="6658" width="14.7109375" style="110" bestFit="1" customWidth="1"/>
    <col min="6659" max="6659" width="39.140625" style="110" bestFit="1" customWidth="1"/>
    <col min="6660" max="6660" width="40.7109375" style="110" customWidth="1"/>
    <col min="6661" max="6913" width="9.140625" style="110"/>
    <col min="6914" max="6914" width="14.7109375" style="110" bestFit="1" customWidth="1"/>
    <col min="6915" max="6915" width="39.140625" style="110" bestFit="1" customWidth="1"/>
    <col min="6916" max="6916" width="40.7109375" style="110" customWidth="1"/>
    <col min="6917" max="7169" width="9.140625" style="110"/>
    <col min="7170" max="7170" width="14.7109375" style="110" bestFit="1" customWidth="1"/>
    <col min="7171" max="7171" width="39.140625" style="110" bestFit="1" customWidth="1"/>
    <col min="7172" max="7172" width="40.7109375" style="110" customWidth="1"/>
    <col min="7173" max="7425" width="9.140625" style="110"/>
    <col min="7426" max="7426" width="14.7109375" style="110" bestFit="1" customWidth="1"/>
    <col min="7427" max="7427" width="39.140625" style="110" bestFit="1" customWidth="1"/>
    <col min="7428" max="7428" width="40.7109375" style="110" customWidth="1"/>
    <col min="7429" max="7681" width="9.140625" style="110"/>
    <col min="7682" max="7682" width="14.7109375" style="110" bestFit="1" customWidth="1"/>
    <col min="7683" max="7683" width="39.140625" style="110" bestFit="1" customWidth="1"/>
    <col min="7684" max="7684" width="40.7109375" style="110" customWidth="1"/>
    <col min="7685" max="7937" width="9.140625" style="110"/>
    <col min="7938" max="7938" width="14.7109375" style="110" bestFit="1" customWidth="1"/>
    <col min="7939" max="7939" width="39.140625" style="110" bestFit="1" customWidth="1"/>
    <col min="7940" max="7940" width="40.7109375" style="110" customWidth="1"/>
    <col min="7941" max="8193" width="9.140625" style="110"/>
    <col min="8194" max="8194" width="14.7109375" style="110" bestFit="1" customWidth="1"/>
    <col min="8195" max="8195" width="39.140625" style="110" bestFit="1" customWidth="1"/>
    <col min="8196" max="8196" width="40.7109375" style="110" customWidth="1"/>
    <col min="8197" max="8449" width="9.140625" style="110"/>
    <col min="8450" max="8450" width="14.7109375" style="110" bestFit="1" customWidth="1"/>
    <col min="8451" max="8451" width="39.140625" style="110" bestFit="1" customWidth="1"/>
    <col min="8452" max="8452" width="40.7109375" style="110" customWidth="1"/>
    <col min="8453" max="8705" width="9.140625" style="110"/>
    <col min="8706" max="8706" width="14.7109375" style="110" bestFit="1" customWidth="1"/>
    <col min="8707" max="8707" width="39.140625" style="110" bestFit="1" customWidth="1"/>
    <col min="8708" max="8708" width="40.7109375" style="110" customWidth="1"/>
    <col min="8709" max="8961" width="9.140625" style="110"/>
    <col min="8962" max="8962" width="14.7109375" style="110" bestFit="1" customWidth="1"/>
    <col min="8963" max="8963" width="39.140625" style="110" bestFit="1" customWidth="1"/>
    <col min="8964" max="8964" width="40.7109375" style="110" customWidth="1"/>
    <col min="8965" max="9217" width="9.140625" style="110"/>
    <col min="9218" max="9218" width="14.7109375" style="110" bestFit="1" customWidth="1"/>
    <col min="9219" max="9219" width="39.140625" style="110" bestFit="1" customWidth="1"/>
    <col min="9220" max="9220" width="40.7109375" style="110" customWidth="1"/>
    <col min="9221" max="9473" width="9.140625" style="110"/>
    <col min="9474" max="9474" width="14.7109375" style="110" bestFit="1" customWidth="1"/>
    <col min="9475" max="9475" width="39.140625" style="110" bestFit="1" customWidth="1"/>
    <col min="9476" max="9476" width="40.7109375" style="110" customWidth="1"/>
    <col min="9477" max="9729" width="9.140625" style="110"/>
    <col min="9730" max="9730" width="14.7109375" style="110" bestFit="1" customWidth="1"/>
    <col min="9731" max="9731" width="39.140625" style="110" bestFit="1" customWidth="1"/>
    <col min="9732" max="9732" width="40.7109375" style="110" customWidth="1"/>
    <col min="9733" max="9985" width="9.140625" style="110"/>
    <col min="9986" max="9986" width="14.7109375" style="110" bestFit="1" customWidth="1"/>
    <col min="9987" max="9987" width="39.140625" style="110" bestFit="1" customWidth="1"/>
    <col min="9988" max="9988" width="40.7109375" style="110" customWidth="1"/>
    <col min="9989" max="10241" width="9.140625" style="110"/>
    <col min="10242" max="10242" width="14.7109375" style="110" bestFit="1" customWidth="1"/>
    <col min="10243" max="10243" width="39.140625" style="110" bestFit="1" customWidth="1"/>
    <col min="10244" max="10244" width="40.7109375" style="110" customWidth="1"/>
    <col min="10245" max="10497" width="9.140625" style="110"/>
    <col min="10498" max="10498" width="14.7109375" style="110" bestFit="1" customWidth="1"/>
    <col min="10499" max="10499" width="39.140625" style="110" bestFit="1" customWidth="1"/>
    <col min="10500" max="10500" width="40.7109375" style="110" customWidth="1"/>
    <col min="10501" max="10753" width="9.140625" style="110"/>
    <col min="10754" max="10754" width="14.7109375" style="110" bestFit="1" customWidth="1"/>
    <col min="10755" max="10755" width="39.140625" style="110" bestFit="1" customWidth="1"/>
    <col min="10756" max="10756" width="40.7109375" style="110" customWidth="1"/>
    <col min="10757" max="11009" width="9.140625" style="110"/>
    <col min="11010" max="11010" width="14.7109375" style="110" bestFit="1" customWidth="1"/>
    <col min="11011" max="11011" width="39.140625" style="110" bestFit="1" customWidth="1"/>
    <col min="11012" max="11012" width="40.7109375" style="110" customWidth="1"/>
    <col min="11013" max="11265" width="9.140625" style="110"/>
    <col min="11266" max="11266" width="14.7109375" style="110" bestFit="1" customWidth="1"/>
    <col min="11267" max="11267" width="39.140625" style="110" bestFit="1" customWidth="1"/>
    <col min="11268" max="11268" width="40.7109375" style="110" customWidth="1"/>
    <col min="11269" max="11521" width="9.140625" style="110"/>
    <col min="11522" max="11522" width="14.7109375" style="110" bestFit="1" customWidth="1"/>
    <col min="11523" max="11523" width="39.140625" style="110" bestFit="1" customWidth="1"/>
    <col min="11524" max="11524" width="40.7109375" style="110" customWidth="1"/>
    <col min="11525" max="11777" width="9.140625" style="110"/>
    <col min="11778" max="11778" width="14.7109375" style="110" bestFit="1" customWidth="1"/>
    <col min="11779" max="11779" width="39.140625" style="110" bestFit="1" customWidth="1"/>
    <col min="11780" max="11780" width="40.7109375" style="110" customWidth="1"/>
    <col min="11781" max="12033" width="9.140625" style="110"/>
    <col min="12034" max="12034" width="14.7109375" style="110" bestFit="1" customWidth="1"/>
    <col min="12035" max="12035" width="39.140625" style="110" bestFit="1" customWidth="1"/>
    <col min="12036" max="12036" width="40.7109375" style="110" customWidth="1"/>
    <col min="12037" max="12289" width="9.140625" style="110"/>
    <col min="12290" max="12290" width="14.7109375" style="110" bestFit="1" customWidth="1"/>
    <col min="12291" max="12291" width="39.140625" style="110" bestFit="1" customWidth="1"/>
    <col min="12292" max="12292" width="40.7109375" style="110" customWidth="1"/>
    <col min="12293" max="12545" width="9.140625" style="110"/>
    <col min="12546" max="12546" width="14.7109375" style="110" bestFit="1" customWidth="1"/>
    <col min="12547" max="12547" width="39.140625" style="110" bestFit="1" customWidth="1"/>
    <col min="12548" max="12548" width="40.7109375" style="110" customWidth="1"/>
    <col min="12549" max="12801" width="9.140625" style="110"/>
    <col min="12802" max="12802" width="14.7109375" style="110" bestFit="1" customWidth="1"/>
    <col min="12803" max="12803" width="39.140625" style="110" bestFit="1" customWidth="1"/>
    <col min="12804" max="12804" width="40.7109375" style="110" customWidth="1"/>
    <col min="12805" max="13057" width="9.140625" style="110"/>
    <col min="13058" max="13058" width="14.7109375" style="110" bestFit="1" customWidth="1"/>
    <col min="13059" max="13059" width="39.140625" style="110" bestFit="1" customWidth="1"/>
    <col min="13060" max="13060" width="40.7109375" style="110" customWidth="1"/>
    <col min="13061" max="13313" width="9.140625" style="110"/>
    <col min="13314" max="13314" width="14.7109375" style="110" bestFit="1" customWidth="1"/>
    <col min="13315" max="13315" width="39.140625" style="110" bestFit="1" customWidth="1"/>
    <col min="13316" max="13316" width="40.7109375" style="110" customWidth="1"/>
    <col min="13317" max="13569" width="9.140625" style="110"/>
    <col min="13570" max="13570" width="14.7109375" style="110" bestFit="1" customWidth="1"/>
    <col min="13571" max="13571" width="39.140625" style="110" bestFit="1" customWidth="1"/>
    <col min="13572" max="13572" width="40.7109375" style="110" customWidth="1"/>
    <col min="13573" max="13825" width="9.140625" style="110"/>
    <col min="13826" max="13826" width="14.7109375" style="110" bestFit="1" customWidth="1"/>
    <col min="13827" max="13827" width="39.140625" style="110" bestFit="1" customWidth="1"/>
    <col min="13828" max="13828" width="40.7109375" style="110" customWidth="1"/>
    <col min="13829" max="14081" width="9.140625" style="110"/>
    <col min="14082" max="14082" width="14.7109375" style="110" bestFit="1" customWidth="1"/>
    <col min="14083" max="14083" width="39.140625" style="110" bestFit="1" customWidth="1"/>
    <col min="14084" max="14084" width="40.7109375" style="110" customWidth="1"/>
    <col min="14085" max="14337" width="9.140625" style="110"/>
    <col min="14338" max="14338" width="14.7109375" style="110" bestFit="1" customWidth="1"/>
    <col min="14339" max="14339" width="39.140625" style="110" bestFit="1" customWidth="1"/>
    <col min="14340" max="14340" width="40.7109375" style="110" customWidth="1"/>
    <col min="14341" max="14593" width="9.140625" style="110"/>
    <col min="14594" max="14594" width="14.7109375" style="110" bestFit="1" customWidth="1"/>
    <col min="14595" max="14595" width="39.140625" style="110" bestFit="1" customWidth="1"/>
    <col min="14596" max="14596" width="40.7109375" style="110" customWidth="1"/>
    <col min="14597" max="14849" width="9.140625" style="110"/>
    <col min="14850" max="14850" width="14.7109375" style="110" bestFit="1" customWidth="1"/>
    <col min="14851" max="14851" width="39.140625" style="110" bestFit="1" customWidth="1"/>
    <col min="14852" max="14852" width="40.7109375" style="110" customWidth="1"/>
    <col min="14853" max="15105" width="9.140625" style="110"/>
    <col min="15106" max="15106" width="14.7109375" style="110" bestFit="1" customWidth="1"/>
    <col min="15107" max="15107" width="39.140625" style="110" bestFit="1" customWidth="1"/>
    <col min="15108" max="15108" width="40.7109375" style="110" customWidth="1"/>
    <col min="15109" max="15361" width="9.140625" style="110"/>
    <col min="15362" max="15362" width="14.7109375" style="110" bestFit="1" customWidth="1"/>
    <col min="15363" max="15363" width="39.140625" style="110" bestFit="1" customWidth="1"/>
    <col min="15364" max="15364" width="40.7109375" style="110" customWidth="1"/>
    <col min="15365" max="15617" width="9.140625" style="110"/>
    <col min="15618" max="15618" width="14.7109375" style="110" bestFit="1" customWidth="1"/>
    <col min="15619" max="15619" width="39.140625" style="110" bestFit="1" customWidth="1"/>
    <col min="15620" max="15620" width="40.7109375" style="110" customWidth="1"/>
    <col min="15621" max="15873" width="9.140625" style="110"/>
    <col min="15874" max="15874" width="14.7109375" style="110" bestFit="1" customWidth="1"/>
    <col min="15875" max="15875" width="39.140625" style="110" bestFit="1" customWidth="1"/>
    <col min="15876" max="15876" width="40.7109375" style="110" customWidth="1"/>
    <col min="15877" max="16129" width="9.140625" style="110"/>
    <col min="16130" max="16130" width="14.7109375" style="110" bestFit="1" customWidth="1"/>
    <col min="16131" max="16131" width="39.140625" style="110" bestFit="1" customWidth="1"/>
    <col min="16132" max="16132" width="40.7109375" style="110" customWidth="1"/>
    <col min="16133" max="16384" width="9.140625" style="110"/>
  </cols>
  <sheetData>
    <row r="1" spans="1:4" ht="13.5" thickBot="1" x14ac:dyDescent="0.25">
      <c r="A1" s="627" t="s">
        <v>2071</v>
      </c>
      <c r="B1" s="628" t="s">
        <v>2072</v>
      </c>
      <c r="C1" s="628" t="s">
        <v>4</v>
      </c>
      <c r="D1" s="629" t="s">
        <v>2073</v>
      </c>
    </row>
    <row r="2" spans="1:4" ht="13.5" thickBot="1" x14ac:dyDescent="0.25">
      <c r="A2" s="202" t="s">
        <v>2074</v>
      </c>
      <c r="B2" s="630" t="s">
        <v>2075</v>
      </c>
      <c r="C2" s="630" t="s">
        <v>2076</v>
      </c>
      <c r="D2" s="631" t="s">
        <v>2077</v>
      </c>
    </row>
    <row r="3" spans="1:4" x14ac:dyDescent="0.2">
      <c r="A3" s="787" t="s">
        <v>2078</v>
      </c>
      <c r="B3" s="790" t="s">
        <v>2079</v>
      </c>
      <c r="C3" s="790" t="s">
        <v>2080</v>
      </c>
      <c r="D3" s="632" t="s">
        <v>2081</v>
      </c>
    </row>
    <row r="4" spans="1:4" x14ac:dyDescent="0.2">
      <c r="A4" s="788"/>
      <c r="B4" s="791"/>
      <c r="C4" s="791"/>
      <c r="D4" s="632" t="s">
        <v>2082</v>
      </c>
    </row>
    <row r="5" spans="1:4" ht="13.5" thickBot="1" x14ac:dyDescent="0.25">
      <c r="A5" s="789"/>
      <c r="B5" s="792"/>
      <c r="C5" s="792"/>
      <c r="D5" s="631" t="s">
        <v>2083</v>
      </c>
    </row>
    <row r="6" spans="1:4" ht="26.25" thickBot="1" x14ac:dyDescent="0.25">
      <c r="A6" s="202" t="s">
        <v>2084</v>
      </c>
      <c r="B6" s="630" t="s">
        <v>2085</v>
      </c>
      <c r="C6" s="630" t="s">
        <v>2086</v>
      </c>
      <c r="D6" s="631" t="s">
        <v>2087</v>
      </c>
    </row>
    <row r="7" spans="1:4" x14ac:dyDescent="0.2">
      <c r="A7" s="787" t="s">
        <v>2088</v>
      </c>
      <c r="B7" s="790" t="s">
        <v>2089</v>
      </c>
      <c r="C7" s="790" t="s">
        <v>2090</v>
      </c>
      <c r="D7" s="632" t="s">
        <v>2091</v>
      </c>
    </row>
    <row r="8" spans="1:4" ht="25.5" x14ac:dyDescent="0.2">
      <c r="A8" s="788"/>
      <c r="B8" s="791"/>
      <c r="C8" s="791"/>
      <c r="D8" s="632" t="s">
        <v>2092</v>
      </c>
    </row>
    <row r="9" spans="1:4" ht="13.5" thickBot="1" x14ac:dyDescent="0.25">
      <c r="A9" s="789"/>
      <c r="B9" s="792"/>
      <c r="C9" s="792"/>
      <c r="D9" s="633" t="s">
        <v>2093</v>
      </c>
    </row>
    <row r="10" spans="1:4" x14ac:dyDescent="0.2">
      <c r="A10" s="787" t="s">
        <v>2094</v>
      </c>
      <c r="B10" s="790" t="s">
        <v>2095</v>
      </c>
      <c r="C10" s="790" t="s">
        <v>2096</v>
      </c>
      <c r="D10" s="632" t="s">
        <v>2081</v>
      </c>
    </row>
    <row r="11" spans="1:4" x14ac:dyDescent="0.2">
      <c r="A11" s="788"/>
      <c r="B11" s="791"/>
      <c r="C11" s="791"/>
      <c r="D11" s="632" t="s">
        <v>2082</v>
      </c>
    </row>
    <row r="12" spans="1:4" ht="13.5" thickBot="1" x14ac:dyDescent="0.25">
      <c r="A12" s="789"/>
      <c r="B12" s="792"/>
      <c r="C12" s="792"/>
      <c r="D12" s="631" t="s">
        <v>2083</v>
      </c>
    </row>
    <row r="13" spans="1:4" ht="26.25" thickBot="1" x14ac:dyDescent="0.25">
      <c r="A13" s="202" t="s">
        <v>2097</v>
      </c>
      <c r="B13" s="630" t="s">
        <v>2098</v>
      </c>
      <c r="C13" s="630" t="s">
        <v>2099</v>
      </c>
      <c r="D13" s="631" t="s">
        <v>2100</v>
      </c>
    </row>
    <row r="14" spans="1:4" x14ac:dyDescent="0.2">
      <c r="A14" s="787" t="s">
        <v>2101</v>
      </c>
      <c r="B14" s="790" t="s">
        <v>2102</v>
      </c>
      <c r="C14" s="790" t="s">
        <v>2103</v>
      </c>
      <c r="D14" s="632" t="s">
        <v>2091</v>
      </c>
    </row>
    <row r="15" spans="1:4" ht="25.5" x14ac:dyDescent="0.2">
      <c r="A15" s="788"/>
      <c r="B15" s="791"/>
      <c r="C15" s="791"/>
      <c r="D15" s="632" t="s">
        <v>2092</v>
      </c>
    </row>
    <row r="16" spans="1:4" ht="13.5" thickBot="1" x14ac:dyDescent="0.25">
      <c r="A16" s="789"/>
      <c r="B16" s="792"/>
      <c r="C16" s="792"/>
      <c r="D16" s="631" t="s">
        <v>2083</v>
      </c>
    </row>
    <row r="17" spans="1:4" x14ac:dyDescent="0.2">
      <c r="A17" s="787" t="s">
        <v>2180</v>
      </c>
      <c r="B17" s="790" t="s">
        <v>9498</v>
      </c>
      <c r="C17" s="790" t="s">
        <v>9499</v>
      </c>
      <c r="D17" s="632" t="s">
        <v>9500</v>
      </c>
    </row>
    <row r="18" spans="1:4" x14ac:dyDescent="0.2">
      <c r="A18" s="788"/>
      <c r="B18" s="791"/>
      <c r="C18" s="791"/>
      <c r="D18" s="632" t="s">
        <v>9501</v>
      </c>
    </row>
    <row r="19" spans="1:4" ht="13.5" thickBot="1" x14ac:dyDescent="0.25">
      <c r="A19" s="789"/>
      <c r="B19" s="792"/>
      <c r="C19" s="792"/>
      <c r="D19" s="631" t="s">
        <v>2083</v>
      </c>
    </row>
    <row r="20" spans="1:4" x14ac:dyDescent="0.2">
      <c r="A20" s="787" t="s">
        <v>2181</v>
      </c>
      <c r="B20" s="790" t="s">
        <v>9502</v>
      </c>
      <c r="C20" s="790" t="s">
        <v>9503</v>
      </c>
      <c r="D20" s="632" t="s">
        <v>9500</v>
      </c>
    </row>
    <row r="21" spans="1:4" x14ac:dyDescent="0.2">
      <c r="A21" s="788"/>
      <c r="B21" s="791"/>
      <c r="C21" s="791"/>
      <c r="D21" s="632" t="s">
        <v>9501</v>
      </c>
    </row>
    <row r="22" spans="1:4" ht="13.5" thickBot="1" x14ac:dyDescent="0.25">
      <c r="A22" s="789"/>
      <c r="B22" s="792"/>
      <c r="C22" s="792"/>
      <c r="D22" s="631" t="s">
        <v>2083</v>
      </c>
    </row>
    <row r="23" spans="1:4" x14ac:dyDescent="0.2">
      <c r="A23" s="787" t="s">
        <v>2182</v>
      </c>
      <c r="B23" s="790" t="s">
        <v>9504</v>
      </c>
      <c r="C23" s="790" t="s">
        <v>9505</v>
      </c>
      <c r="D23" s="632" t="s">
        <v>9506</v>
      </c>
    </row>
    <row r="24" spans="1:4" x14ac:dyDescent="0.2">
      <c r="A24" s="788"/>
      <c r="B24" s="791"/>
      <c r="C24" s="791"/>
      <c r="D24" s="632" t="s">
        <v>9501</v>
      </c>
    </row>
    <row r="25" spans="1:4" x14ac:dyDescent="0.2">
      <c r="A25" s="788"/>
      <c r="B25" s="791"/>
      <c r="C25" s="791"/>
      <c r="D25" s="632" t="s">
        <v>2083</v>
      </c>
    </row>
    <row r="26" spans="1:4" ht="13.5" thickBot="1" x14ac:dyDescent="0.25">
      <c r="A26" s="789"/>
      <c r="B26" s="792"/>
      <c r="C26" s="792"/>
      <c r="D26" s="634"/>
    </row>
    <row r="27" spans="1:4" x14ac:dyDescent="0.2">
      <c r="A27" s="787" t="s">
        <v>2183</v>
      </c>
      <c r="B27" s="790" t="s">
        <v>2104</v>
      </c>
      <c r="C27" s="790" t="s">
        <v>2104</v>
      </c>
      <c r="D27" s="635" t="s">
        <v>9507</v>
      </c>
    </row>
    <row r="28" spans="1:4" x14ac:dyDescent="0.2">
      <c r="A28" s="788"/>
      <c r="B28" s="791"/>
      <c r="C28" s="791"/>
      <c r="D28" s="635" t="s">
        <v>9508</v>
      </c>
    </row>
    <row r="29" spans="1:4" ht="13.5" thickBot="1" x14ac:dyDescent="0.25">
      <c r="A29" s="789"/>
      <c r="B29" s="792"/>
      <c r="C29" s="792"/>
      <c r="D29" s="633" t="s">
        <v>9509</v>
      </c>
    </row>
  </sheetData>
  <mergeCells count="24">
    <mergeCell ref="A17:A19"/>
    <mergeCell ref="B17:B19"/>
    <mergeCell ref="C17:C19"/>
    <mergeCell ref="A10:A12"/>
    <mergeCell ref="B10:B12"/>
    <mergeCell ref="C10:C12"/>
    <mergeCell ref="A14:A16"/>
    <mergeCell ref="B14:B16"/>
    <mergeCell ref="C14:C16"/>
    <mergeCell ref="A3:A5"/>
    <mergeCell ref="B3:B5"/>
    <mergeCell ref="C3:C5"/>
    <mergeCell ref="A7:A9"/>
    <mergeCell ref="B7:B9"/>
    <mergeCell ref="C7:C9"/>
    <mergeCell ref="A27:A29"/>
    <mergeCell ref="B27:B29"/>
    <mergeCell ref="C27:C29"/>
    <mergeCell ref="A20:A22"/>
    <mergeCell ref="B20:B22"/>
    <mergeCell ref="C20:C22"/>
    <mergeCell ref="A23:A26"/>
    <mergeCell ref="B23:B26"/>
    <mergeCell ref="C23:C2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
  <sheetViews>
    <sheetView zoomScale="85" zoomScaleNormal="85" workbookViewId="0">
      <pane ySplit="1" topLeftCell="A14" activePane="bottomLeft" state="frozen"/>
      <selection pane="bottomLeft" activeCell="K3" sqref="K3"/>
    </sheetView>
  </sheetViews>
  <sheetFormatPr defaultRowHeight="15" x14ac:dyDescent="0.25"/>
  <cols>
    <col min="1" max="1" width="7.5703125" style="201" bestFit="1" customWidth="1"/>
    <col min="2" max="2" width="19.42578125" style="201" customWidth="1"/>
    <col min="3" max="3" width="13.5703125" style="201" bestFit="1" customWidth="1"/>
    <col min="4" max="4" width="11.85546875" style="201" bestFit="1" customWidth="1"/>
    <col min="5" max="5" width="31.7109375" style="207" customWidth="1"/>
    <col min="6" max="6" width="13.42578125" style="201" customWidth="1"/>
    <col min="7" max="7" width="17" style="201" customWidth="1"/>
    <col min="8" max="8" width="21.28515625" style="201" customWidth="1"/>
    <col min="9" max="9" width="17" style="201" customWidth="1"/>
    <col min="10" max="10" width="9.140625" style="201"/>
    <col min="11" max="11" width="20.42578125" style="201" customWidth="1"/>
    <col min="12" max="12" width="19" style="201" bestFit="1" customWidth="1"/>
    <col min="13" max="13" width="14.140625" style="201" customWidth="1"/>
    <col min="14" max="256" width="9.140625" style="201"/>
    <col min="257" max="257" width="7.5703125" style="201" bestFit="1" customWidth="1"/>
    <col min="258" max="258" width="19.42578125" style="201" customWidth="1"/>
    <col min="259" max="259" width="13.5703125" style="201" bestFit="1" customWidth="1"/>
    <col min="260" max="260" width="11.85546875" style="201" bestFit="1" customWidth="1"/>
    <col min="261" max="261" width="31.7109375" style="201" customWidth="1"/>
    <col min="262" max="262" width="13.42578125" style="201" customWidth="1"/>
    <col min="263" max="263" width="17" style="201" customWidth="1"/>
    <col min="264" max="264" width="21.28515625" style="201" customWidth="1"/>
    <col min="265" max="265" width="17" style="201" customWidth="1"/>
    <col min="266" max="512" width="9.140625" style="201"/>
    <col min="513" max="513" width="7.5703125" style="201" bestFit="1" customWidth="1"/>
    <col min="514" max="514" width="19.42578125" style="201" customWidth="1"/>
    <col min="515" max="515" width="13.5703125" style="201" bestFit="1" customWidth="1"/>
    <col min="516" max="516" width="11.85546875" style="201" bestFit="1" customWidth="1"/>
    <col min="517" max="517" width="31.7109375" style="201" customWidth="1"/>
    <col min="518" max="518" width="13.42578125" style="201" customWidth="1"/>
    <col min="519" max="519" width="17" style="201" customWidth="1"/>
    <col min="520" max="520" width="21.28515625" style="201" customWidth="1"/>
    <col min="521" max="521" width="17" style="201" customWidth="1"/>
    <col min="522" max="768" width="9.140625" style="201"/>
    <col min="769" max="769" width="7.5703125" style="201" bestFit="1" customWidth="1"/>
    <col min="770" max="770" width="19.42578125" style="201" customWidth="1"/>
    <col min="771" max="771" width="13.5703125" style="201" bestFit="1" customWidth="1"/>
    <col min="772" max="772" width="11.85546875" style="201" bestFit="1" customWidth="1"/>
    <col min="773" max="773" width="31.7109375" style="201" customWidth="1"/>
    <col min="774" max="774" width="13.42578125" style="201" customWidth="1"/>
    <col min="775" max="775" width="17" style="201" customWidth="1"/>
    <col min="776" max="776" width="21.28515625" style="201" customWidth="1"/>
    <col min="777" max="777" width="17" style="201" customWidth="1"/>
    <col min="778" max="1024" width="9.140625" style="201"/>
    <col min="1025" max="1025" width="7.5703125" style="201" bestFit="1" customWidth="1"/>
    <col min="1026" max="1026" width="19.42578125" style="201" customWidth="1"/>
    <col min="1027" max="1027" width="13.5703125" style="201" bestFit="1" customWidth="1"/>
    <col min="1028" max="1028" width="11.85546875" style="201" bestFit="1" customWidth="1"/>
    <col min="1029" max="1029" width="31.7109375" style="201" customWidth="1"/>
    <col min="1030" max="1030" width="13.42578125" style="201" customWidth="1"/>
    <col min="1031" max="1031" width="17" style="201" customWidth="1"/>
    <col min="1032" max="1032" width="21.28515625" style="201" customWidth="1"/>
    <col min="1033" max="1033" width="17" style="201" customWidth="1"/>
    <col min="1034" max="1280" width="9.140625" style="201"/>
    <col min="1281" max="1281" width="7.5703125" style="201" bestFit="1" customWidth="1"/>
    <col min="1282" max="1282" width="19.42578125" style="201" customWidth="1"/>
    <col min="1283" max="1283" width="13.5703125" style="201" bestFit="1" customWidth="1"/>
    <col min="1284" max="1284" width="11.85546875" style="201" bestFit="1" customWidth="1"/>
    <col min="1285" max="1285" width="31.7109375" style="201" customWidth="1"/>
    <col min="1286" max="1286" width="13.42578125" style="201" customWidth="1"/>
    <col min="1287" max="1287" width="17" style="201" customWidth="1"/>
    <col min="1288" max="1288" width="21.28515625" style="201" customWidth="1"/>
    <col min="1289" max="1289" width="17" style="201" customWidth="1"/>
    <col min="1290" max="1536" width="9.140625" style="201"/>
    <col min="1537" max="1537" width="7.5703125" style="201" bestFit="1" customWidth="1"/>
    <col min="1538" max="1538" width="19.42578125" style="201" customWidth="1"/>
    <col min="1539" max="1539" width="13.5703125" style="201" bestFit="1" customWidth="1"/>
    <col min="1540" max="1540" width="11.85546875" style="201" bestFit="1" customWidth="1"/>
    <col min="1541" max="1541" width="31.7109375" style="201" customWidth="1"/>
    <col min="1542" max="1542" width="13.42578125" style="201" customWidth="1"/>
    <col min="1543" max="1543" width="17" style="201" customWidth="1"/>
    <col min="1544" max="1544" width="21.28515625" style="201" customWidth="1"/>
    <col min="1545" max="1545" width="17" style="201" customWidth="1"/>
    <col min="1546" max="1792" width="9.140625" style="201"/>
    <col min="1793" max="1793" width="7.5703125" style="201" bestFit="1" customWidth="1"/>
    <col min="1794" max="1794" width="19.42578125" style="201" customWidth="1"/>
    <col min="1795" max="1795" width="13.5703125" style="201" bestFit="1" customWidth="1"/>
    <col min="1796" max="1796" width="11.85546875" style="201" bestFit="1" customWidth="1"/>
    <col min="1797" max="1797" width="31.7109375" style="201" customWidth="1"/>
    <col min="1798" max="1798" width="13.42578125" style="201" customWidth="1"/>
    <col min="1799" max="1799" width="17" style="201" customWidth="1"/>
    <col min="1800" max="1800" width="21.28515625" style="201" customWidth="1"/>
    <col min="1801" max="1801" width="17" style="201" customWidth="1"/>
    <col min="1802" max="2048" width="9.140625" style="201"/>
    <col min="2049" max="2049" width="7.5703125" style="201" bestFit="1" customWidth="1"/>
    <col min="2050" max="2050" width="19.42578125" style="201" customWidth="1"/>
    <col min="2051" max="2051" width="13.5703125" style="201" bestFit="1" customWidth="1"/>
    <col min="2052" max="2052" width="11.85546875" style="201" bestFit="1" customWidth="1"/>
    <col min="2053" max="2053" width="31.7109375" style="201" customWidth="1"/>
    <col min="2054" max="2054" width="13.42578125" style="201" customWidth="1"/>
    <col min="2055" max="2055" width="17" style="201" customWidth="1"/>
    <col min="2056" max="2056" width="21.28515625" style="201" customWidth="1"/>
    <col min="2057" max="2057" width="17" style="201" customWidth="1"/>
    <col min="2058" max="2304" width="9.140625" style="201"/>
    <col min="2305" max="2305" width="7.5703125" style="201" bestFit="1" customWidth="1"/>
    <col min="2306" max="2306" width="19.42578125" style="201" customWidth="1"/>
    <col min="2307" max="2307" width="13.5703125" style="201" bestFit="1" customWidth="1"/>
    <col min="2308" max="2308" width="11.85546875" style="201" bestFit="1" customWidth="1"/>
    <col min="2309" max="2309" width="31.7109375" style="201" customWidth="1"/>
    <col min="2310" max="2310" width="13.42578125" style="201" customWidth="1"/>
    <col min="2311" max="2311" width="17" style="201" customWidth="1"/>
    <col min="2312" max="2312" width="21.28515625" style="201" customWidth="1"/>
    <col min="2313" max="2313" width="17" style="201" customWidth="1"/>
    <col min="2314" max="2560" width="9.140625" style="201"/>
    <col min="2561" max="2561" width="7.5703125" style="201" bestFit="1" customWidth="1"/>
    <col min="2562" max="2562" width="19.42578125" style="201" customWidth="1"/>
    <col min="2563" max="2563" width="13.5703125" style="201" bestFit="1" customWidth="1"/>
    <col min="2564" max="2564" width="11.85546875" style="201" bestFit="1" customWidth="1"/>
    <col min="2565" max="2565" width="31.7109375" style="201" customWidth="1"/>
    <col min="2566" max="2566" width="13.42578125" style="201" customWidth="1"/>
    <col min="2567" max="2567" width="17" style="201" customWidth="1"/>
    <col min="2568" max="2568" width="21.28515625" style="201" customWidth="1"/>
    <col min="2569" max="2569" width="17" style="201" customWidth="1"/>
    <col min="2570" max="2816" width="9.140625" style="201"/>
    <col min="2817" max="2817" width="7.5703125" style="201" bestFit="1" customWidth="1"/>
    <col min="2818" max="2818" width="19.42578125" style="201" customWidth="1"/>
    <col min="2819" max="2819" width="13.5703125" style="201" bestFit="1" customWidth="1"/>
    <col min="2820" max="2820" width="11.85546875" style="201" bestFit="1" customWidth="1"/>
    <col min="2821" max="2821" width="31.7109375" style="201" customWidth="1"/>
    <col min="2822" max="2822" width="13.42578125" style="201" customWidth="1"/>
    <col min="2823" max="2823" width="17" style="201" customWidth="1"/>
    <col min="2824" max="2824" width="21.28515625" style="201" customWidth="1"/>
    <col min="2825" max="2825" width="17" style="201" customWidth="1"/>
    <col min="2826" max="3072" width="9.140625" style="201"/>
    <col min="3073" max="3073" width="7.5703125" style="201" bestFit="1" customWidth="1"/>
    <col min="3074" max="3074" width="19.42578125" style="201" customWidth="1"/>
    <col min="3075" max="3075" width="13.5703125" style="201" bestFit="1" customWidth="1"/>
    <col min="3076" max="3076" width="11.85546875" style="201" bestFit="1" customWidth="1"/>
    <col min="3077" max="3077" width="31.7109375" style="201" customWidth="1"/>
    <col min="3078" max="3078" width="13.42578125" style="201" customWidth="1"/>
    <col min="3079" max="3079" width="17" style="201" customWidth="1"/>
    <col min="3080" max="3080" width="21.28515625" style="201" customWidth="1"/>
    <col min="3081" max="3081" width="17" style="201" customWidth="1"/>
    <col min="3082" max="3328" width="9.140625" style="201"/>
    <col min="3329" max="3329" width="7.5703125" style="201" bestFit="1" customWidth="1"/>
    <col min="3330" max="3330" width="19.42578125" style="201" customWidth="1"/>
    <col min="3331" max="3331" width="13.5703125" style="201" bestFit="1" customWidth="1"/>
    <col min="3332" max="3332" width="11.85546875" style="201" bestFit="1" customWidth="1"/>
    <col min="3333" max="3333" width="31.7109375" style="201" customWidth="1"/>
    <col min="3334" max="3334" width="13.42578125" style="201" customWidth="1"/>
    <col min="3335" max="3335" width="17" style="201" customWidth="1"/>
    <col min="3336" max="3336" width="21.28515625" style="201" customWidth="1"/>
    <col min="3337" max="3337" width="17" style="201" customWidth="1"/>
    <col min="3338" max="3584" width="9.140625" style="201"/>
    <col min="3585" max="3585" width="7.5703125" style="201" bestFit="1" customWidth="1"/>
    <col min="3586" max="3586" width="19.42578125" style="201" customWidth="1"/>
    <col min="3587" max="3587" width="13.5703125" style="201" bestFit="1" customWidth="1"/>
    <col min="3588" max="3588" width="11.85546875" style="201" bestFit="1" customWidth="1"/>
    <col min="3589" max="3589" width="31.7109375" style="201" customWidth="1"/>
    <col min="3590" max="3590" width="13.42578125" style="201" customWidth="1"/>
    <col min="3591" max="3591" width="17" style="201" customWidth="1"/>
    <col min="3592" max="3592" width="21.28515625" style="201" customWidth="1"/>
    <col min="3593" max="3593" width="17" style="201" customWidth="1"/>
    <col min="3594" max="3840" width="9.140625" style="201"/>
    <col min="3841" max="3841" width="7.5703125" style="201" bestFit="1" customWidth="1"/>
    <col min="3842" max="3842" width="19.42578125" style="201" customWidth="1"/>
    <col min="3843" max="3843" width="13.5703125" style="201" bestFit="1" customWidth="1"/>
    <col min="3844" max="3844" width="11.85546875" style="201" bestFit="1" customWidth="1"/>
    <col min="3845" max="3845" width="31.7109375" style="201" customWidth="1"/>
    <col min="3846" max="3846" width="13.42578125" style="201" customWidth="1"/>
    <col min="3847" max="3847" width="17" style="201" customWidth="1"/>
    <col min="3848" max="3848" width="21.28515625" style="201" customWidth="1"/>
    <col min="3849" max="3849" width="17" style="201" customWidth="1"/>
    <col min="3850" max="4096" width="9.140625" style="201"/>
    <col min="4097" max="4097" width="7.5703125" style="201" bestFit="1" customWidth="1"/>
    <col min="4098" max="4098" width="19.42578125" style="201" customWidth="1"/>
    <col min="4099" max="4099" width="13.5703125" style="201" bestFit="1" customWidth="1"/>
    <col min="4100" max="4100" width="11.85546875" style="201" bestFit="1" customWidth="1"/>
    <col min="4101" max="4101" width="31.7109375" style="201" customWidth="1"/>
    <col min="4102" max="4102" width="13.42578125" style="201" customWidth="1"/>
    <col min="4103" max="4103" width="17" style="201" customWidth="1"/>
    <col min="4104" max="4104" width="21.28515625" style="201" customWidth="1"/>
    <col min="4105" max="4105" width="17" style="201" customWidth="1"/>
    <col min="4106" max="4352" width="9.140625" style="201"/>
    <col min="4353" max="4353" width="7.5703125" style="201" bestFit="1" customWidth="1"/>
    <col min="4354" max="4354" width="19.42578125" style="201" customWidth="1"/>
    <col min="4355" max="4355" width="13.5703125" style="201" bestFit="1" customWidth="1"/>
    <col min="4356" max="4356" width="11.85546875" style="201" bestFit="1" customWidth="1"/>
    <col min="4357" max="4357" width="31.7109375" style="201" customWidth="1"/>
    <col min="4358" max="4358" width="13.42578125" style="201" customWidth="1"/>
    <col min="4359" max="4359" width="17" style="201" customWidth="1"/>
    <col min="4360" max="4360" width="21.28515625" style="201" customWidth="1"/>
    <col min="4361" max="4361" width="17" style="201" customWidth="1"/>
    <col min="4362" max="4608" width="9.140625" style="201"/>
    <col min="4609" max="4609" width="7.5703125" style="201" bestFit="1" customWidth="1"/>
    <col min="4610" max="4610" width="19.42578125" style="201" customWidth="1"/>
    <col min="4611" max="4611" width="13.5703125" style="201" bestFit="1" customWidth="1"/>
    <col min="4612" max="4612" width="11.85546875" style="201" bestFit="1" customWidth="1"/>
    <col min="4613" max="4613" width="31.7109375" style="201" customWidth="1"/>
    <col min="4614" max="4614" width="13.42578125" style="201" customWidth="1"/>
    <col min="4615" max="4615" width="17" style="201" customWidth="1"/>
    <col min="4616" max="4616" width="21.28515625" style="201" customWidth="1"/>
    <col min="4617" max="4617" width="17" style="201" customWidth="1"/>
    <col min="4618" max="4864" width="9.140625" style="201"/>
    <col min="4865" max="4865" width="7.5703125" style="201" bestFit="1" customWidth="1"/>
    <col min="4866" max="4866" width="19.42578125" style="201" customWidth="1"/>
    <col min="4867" max="4867" width="13.5703125" style="201" bestFit="1" customWidth="1"/>
    <col min="4868" max="4868" width="11.85546875" style="201" bestFit="1" customWidth="1"/>
    <col min="4869" max="4869" width="31.7109375" style="201" customWidth="1"/>
    <col min="4870" max="4870" width="13.42578125" style="201" customWidth="1"/>
    <col min="4871" max="4871" width="17" style="201" customWidth="1"/>
    <col min="4872" max="4872" width="21.28515625" style="201" customWidth="1"/>
    <col min="4873" max="4873" width="17" style="201" customWidth="1"/>
    <col min="4874" max="5120" width="9.140625" style="201"/>
    <col min="5121" max="5121" width="7.5703125" style="201" bestFit="1" customWidth="1"/>
    <col min="5122" max="5122" width="19.42578125" style="201" customWidth="1"/>
    <col min="5123" max="5123" width="13.5703125" style="201" bestFit="1" customWidth="1"/>
    <col min="5124" max="5124" width="11.85546875" style="201" bestFit="1" customWidth="1"/>
    <col min="5125" max="5125" width="31.7109375" style="201" customWidth="1"/>
    <col min="5126" max="5126" width="13.42578125" style="201" customWidth="1"/>
    <col min="5127" max="5127" width="17" style="201" customWidth="1"/>
    <col min="5128" max="5128" width="21.28515625" style="201" customWidth="1"/>
    <col min="5129" max="5129" width="17" style="201" customWidth="1"/>
    <col min="5130" max="5376" width="9.140625" style="201"/>
    <col min="5377" max="5377" width="7.5703125" style="201" bestFit="1" customWidth="1"/>
    <col min="5378" max="5378" width="19.42578125" style="201" customWidth="1"/>
    <col min="5379" max="5379" width="13.5703125" style="201" bestFit="1" customWidth="1"/>
    <col min="5380" max="5380" width="11.85546875" style="201" bestFit="1" customWidth="1"/>
    <col min="5381" max="5381" width="31.7109375" style="201" customWidth="1"/>
    <col min="5382" max="5382" width="13.42578125" style="201" customWidth="1"/>
    <col min="5383" max="5383" width="17" style="201" customWidth="1"/>
    <col min="5384" max="5384" width="21.28515625" style="201" customWidth="1"/>
    <col min="5385" max="5385" width="17" style="201" customWidth="1"/>
    <col min="5386" max="5632" width="9.140625" style="201"/>
    <col min="5633" max="5633" width="7.5703125" style="201" bestFit="1" customWidth="1"/>
    <col min="5634" max="5634" width="19.42578125" style="201" customWidth="1"/>
    <col min="5635" max="5635" width="13.5703125" style="201" bestFit="1" customWidth="1"/>
    <col min="5636" max="5636" width="11.85546875" style="201" bestFit="1" customWidth="1"/>
    <col min="5637" max="5637" width="31.7109375" style="201" customWidth="1"/>
    <col min="5638" max="5638" width="13.42578125" style="201" customWidth="1"/>
    <col min="5639" max="5639" width="17" style="201" customWidth="1"/>
    <col min="5640" max="5640" width="21.28515625" style="201" customWidth="1"/>
    <col min="5641" max="5641" width="17" style="201" customWidth="1"/>
    <col min="5642" max="5888" width="9.140625" style="201"/>
    <col min="5889" max="5889" width="7.5703125" style="201" bestFit="1" customWidth="1"/>
    <col min="5890" max="5890" width="19.42578125" style="201" customWidth="1"/>
    <col min="5891" max="5891" width="13.5703125" style="201" bestFit="1" customWidth="1"/>
    <col min="5892" max="5892" width="11.85546875" style="201" bestFit="1" customWidth="1"/>
    <col min="5893" max="5893" width="31.7109375" style="201" customWidth="1"/>
    <col min="5894" max="5894" width="13.42578125" style="201" customWidth="1"/>
    <col min="5895" max="5895" width="17" style="201" customWidth="1"/>
    <col min="5896" max="5896" width="21.28515625" style="201" customWidth="1"/>
    <col min="5897" max="5897" width="17" style="201" customWidth="1"/>
    <col min="5898" max="6144" width="9.140625" style="201"/>
    <col min="6145" max="6145" width="7.5703125" style="201" bestFit="1" customWidth="1"/>
    <col min="6146" max="6146" width="19.42578125" style="201" customWidth="1"/>
    <col min="6147" max="6147" width="13.5703125" style="201" bestFit="1" customWidth="1"/>
    <col min="6148" max="6148" width="11.85546875" style="201" bestFit="1" customWidth="1"/>
    <col min="6149" max="6149" width="31.7109375" style="201" customWidth="1"/>
    <col min="6150" max="6150" width="13.42578125" style="201" customWidth="1"/>
    <col min="6151" max="6151" width="17" style="201" customWidth="1"/>
    <col min="6152" max="6152" width="21.28515625" style="201" customWidth="1"/>
    <col min="6153" max="6153" width="17" style="201" customWidth="1"/>
    <col min="6154" max="6400" width="9.140625" style="201"/>
    <col min="6401" max="6401" width="7.5703125" style="201" bestFit="1" customWidth="1"/>
    <col min="6402" max="6402" width="19.42578125" style="201" customWidth="1"/>
    <col min="6403" max="6403" width="13.5703125" style="201" bestFit="1" customWidth="1"/>
    <col min="6404" max="6404" width="11.85546875" style="201" bestFit="1" customWidth="1"/>
    <col min="6405" max="6405" width="31.7109375" style="201" customWidth="1"/>
    <col min="6406" max="6406" width="13.42578125" style="201" customWidth="1"/>
    <col min="6407" max="6407" width="17" style="201" customWidth="1"/>
    <col min="6408" max="6408" width="21.28515625" style="201" customWidth="1"/>
    <col min="6409" max="6409" width="17" style="201" customWidth="1"/>
    <col min="6410" max="6656" width="9.140625" style="201"/>
    <col min="6657" max="6657" width="7.5703125" style="201" bestFit="1" customWidth="1"/>
    <col min="6658" max="6658" width="19.42578125" style="201" customWidth="1"/>
    <col min="6659" max="6659" width="13.5703125" style="201" bestFit="1" customWidth="1"/>
    <col min="6660" max="6660" width="11.85546875" style="201" bestFit="1" customWidth="1"/>
    <col min="6661" max="6661" width="31.7109375" style="201" customWidth="1"/>
    <col min="6662" max="6662" width="13.42578125" style="201" customWidth="1"/>
    <col min="6663" max="6663" width="17" style="201" customWidth="1"/>
    <col min="6664" max="6664" width="21.28515625" style="201" customWidth="1"/>
    <col min="6665" max="6665" width="17" style="201" customWidth="1"/>
    <col min="6666" max="6912" width="9.140625" style="201"/>
    <col min="6913" max="6913" width="7.5703125" style="201" bestFit="1" customWidth="1"/>
    <col min="6914" max="6914" width="19.42578125" style="201" customWidth="1"/>
    <col min="6915" max="6915" width="13.5703125" style="201" bestFit="1" customWidth="1"/>
    <col min="6916" max="6916" width="11.85546875" style="201" bestFit="1" customWidth="1"/>
    <col min="6917" max="6917" width="31.7109375" style="201" customWidth="1"/>
    <col min="6918" max="6918" width="13.42578125" style="201" customWidth="1"/>
    <col min="6919" max="6919" width="17" style="201" customWidth="1"/>
    <col min="6920" max="6920" width="21.28515625" style="201" customWidth="1"/>
    <col min="6921" max="6921" width="17" style="201" customWidth="1"/>
    <col min="6922" max="7168" width="9.140625" style="201"/>
    <col min="7169" max="7169" width="7.5703125" style="201" bestFit="1" customWidth="1"/>
    <col min="7170" max="7170" width="19.42578125" style="201" customWidth="1"/>
    <col min="7171" max="7171" width="13.5703125" style="201" bestFit="1" customWidth="1"/>
    <col min="7172" max="7172" width="11.85546875" style="201" bestFit="1" customWidth="1"/>
    <col min="7173" max="7173" width="31.7109375" style="201" customWidth="1"/>
    <col min="7174" max="7174" width="13.42578125" style="201" customWidth="1"/>
    <col min="7175" max="7175" width="17" style="201" customWidth="1"/>
    <col min="7176" max="7176" width="21.28515625" style="201" customWidth="1"/>
    <col min="7177" max="7177" width="17" style="201" customWidth="1"/>
    <col min="7178" max="7424" width="9.140625" style="201"/>
    <col min="7425" max="7425" width="7.5703125" style="201" bestFit="1" customWidth="1"/>
    <col min="7426" max="7426" width="19.42578125" style="201" customWidth="1"/>
    <col min="7427" max="7427" width="13.5703125" style="201" bestFit="1" customWidth="1"/>
    <col min="7428" max="7428" width="11.85546875" style="201" bestFit="1" customWidth="1"/>
    <col min="7429" max="7429" width="31.7109375" style="201" customWidth="1"/>
    <col min="7430" max="7430" width="13.42578125" style="201" customWidth="1"/>
    <col min="7431" max="7431" width="17" style="201" customWidth="1"/>
    <col min="7432" max="7432" width="21.28515625" style="201" customWidth="1"/>
    <col min="7433" max="7433" width="17" style="201" customWidth="1"/>
    <col min="7434" max="7680" width="9.140625" style="201"/>
    <col min="7681" max="7681" width="7.5703125" style="201" bestFit="1" customWidth="1"/>
    <col min="7682" max="7682" width="19.42578125" style="201" customWidth="1"/>
    <col min="7683" max="7683" width="13.5703125" style="201" bestFit="1" customWidth="1"/>
    <col min="7684" max="7684" width="11.85546875" style="201" bestFit="1" customWidth="1"/>
    <col min="7685" max="7685" width="31.7109375" style="201" customWidth="1"/>
    <col min="7686" max="7686" width="13.42578125" style="201" customWidth="1"/>
    <col min="7687" max="7687" width="17" style="201" customWidth="1"/>
    <col min="7688" max="7688" width="21.28515625" style="201" customWidth="1"/>
    <col min="7689" max="7689" width="17" style="201" customWidth="1"/>
    <col min="7690" max="7936" width="9.140625" style="201"/>
    <col min="7937" max="7937" width="7.5703125" style="201" bestFit="1" customWidth="1"/>
    <col min="7938" max="7938" width="19.42578125" style="201" customWidth="1"/>
    <col min="7939" max="7939" width="13.5703125" style="201" bestFit="1" customWidth="1"/>
    <col min="7940" max="7940" width="11.85546875" style="201" bestFit="1" customWidth="1"/>
    <col min="7941" max="7941" width="31.7109375" style="201" customWidth="1"/>
    <col min="7942" max="7942" width="13.42578125" style="201" customWidth="1"/>
    <col min="7943" max="7943" width="17" style="201" customWidth="1"/>
    <col min="7944" max="7944" width="21.28515625" style="201" customWidth="1"/>
    <col min="7945" max="7945" width="17" style="201" customWidth="1"/>
    <col min="7946" max="8192" width="9.140625" style="201"/>
    <col min="8193" max="8193" width="7.5703125" style="201" bestFit="1" customWidth="1"/>
    <col min="8194" max="8194" width="19.42578125" style="201" customWidth="1"/>
    <col min="8195" max="8195" width="13.5703125" style="201" bestFit="1" customWidth="1"/>
    <col min="8196" max="8196" width="11.85546875" style="201" bestFit="1" customWidth="1"/>
    <col min="8197" max="8197" width="31.7109375" style="201" customWidth="1"/>
    <col min="8198" max="8198" width="13.42578125" style="201" customWidth="1"/>
    <col min="8199" max="8199" width="17" style="201" customWidth="1"/>
    <col min="8200" max="8200" width="21.28515625" style="201" customWidth="1"/>
    <col min="8201" max="8201" width="17" style="201" customWidth="1"/>
    <col min="8202" max="8448" width="9.140625" style="201"/>
    <col min="8449" max="8449" width="7.5703125" style="201" bestFit="1" customWidth="1"/>
    <col min="8450" max="8450" width="19.42578125" style="201" customWidth="1"/>
    <col min="8451" max="8451" width="13.5703125" style="201" bestFit="1" customWidth="1"/>
    <col min="8452" max="8452" width="11.85546875" style="201" bestFit="1" customWidth="1"/>
    <col min="8453" max="8453" width="31.7109375" style="201" customWidth="1"/>
    <col min="8454" max="8454" width="13.42578125" style="201" customWidth="1"/>
    <col min="8455" max="8455" width="17" style="201" customWidth="1"/>
    <col min="8456" max="8456" width="21.28515625" style="201" customWidth="1"/>
    <col min="8457" max="8457" width="17" style="201" customWidth="1"/>
    <col min="8458" max="8704" width="9.140625" style="201"/>
    <col min="8705" max="8705" width="7.5703125" style="201" bestFit="1" customWidth="1"/>
    <col min="8706" max="8706" width="19.42578125" style="201" customWidth="1"/>
    <col min="8707" max="8707" width="13.5703125" style="201" bestFit="1" customWidth="1"/>
    <col min="8708" max="8708" width="11.85546875" style="201" bestFit="1" customWidth="1"/>
    <col min="8709" max="8709" width="31.7109375" style="201" customWidth="1"/>
    <col min="8710" max="8710" width="13.42578125" style="201" customWidth="1"/>
    <col min="8711" max="8711" width="17" style="201" customWidth="1"/>
    <col min="8712" max="8712" width="21.28515625" style="201" customWidth="1"/>
    <col min="8713" max="8713" width="17" style="201" customWidth="1"/>
    <col min="8714" max="8960" width="9.140625" style="201"/>
    <col min="8961" max="8961" width="7.5703125" style="201" bestFit="1" customWidth="1"/>
    <col min="8962" max="8962" width="19.42578125" style="201" customWidth="1"/>
    <col min="8963" max="8963" width="13.5703125" style="201" bestFit="1" customWidth="1"/>
    <col min="8964" max="8964" width="11.85546875" style="201" bestFit="1" customWidth="1"/>
    <col min="8965" max="8965" width="31.7109375" style="201" customWidth="1"/>
    <col min="8966" max="8966" width="13.42578125" style="201" customWidth="1"/>
    <col min="8967" max="8967" width="17" style="201" customWidth="1"/>
    <col min="8968" max="8968" width="21.28515625" style="201" customWidth="1"/>
    <col min="8969" max="8969" width="17" style="201" customWidth="1"/>
    <col min="8970" max="9216" width="9.140625" style="201"/>
    <col min="9217" max="9217" width="7.5703125" style="201" bestFit="1" customWidth="1"/>
    <col min="9218" max="9218" width="19.42578125" style="201" customWidth="1"/>
    <col min="9219" max="9219" width="13.5703125" style="201" bestFit="1" customWidth="1"/>
    <col min="9220" max="9220" width="11.85546875" style="201" bestFit="1" customWidth="1"/>
    <col min="9221" max="9221" width="31.7109375" style="201" customWidth="1"/>
    <col min="9222" max="9222" width="13.42578125" style="201" customWidth="1"/>
    <col min="9223" max="9223" width="17" style="201" customWidth="1"/>
    <col min="9224" max="9224" width="21.28515625" style="201" customWidth="1"/>
    <col min="9225" max="9225" width="17" style="201" customWidth="1"/>
    <col min="9226" max="9472" width="9.140625" style="201"/>
    <col min="9473" max="9473" width="7.5703125" style="201" bestFit="1" customWidth="1"/>
    <col min="9474" max="9474" width="19.42578125" style="201" customWidth="1"/>
    <col min="9475" max="9475" width="13.5703125" style="201" bestFit="1" customWidth="1"/>
    <col min="9476" max="9476" width="11.85546875" style="201" bestFit="1" customWidth="1"/>
    <col min="9477" max="9477" width="31.7109375" style="201" customWidth="1"/>
    <col min="9478" max="9478" width="13.42578125" style="201" customWidth="1"/>
    <col min="9479" max="9479" width="17" style="201" customWidth="1"/>
    <col min="9480" max="9480" width="21.28515625" style="201" customWidth="1"/>
    <col min="9481" max="9481" width="17" style="201" customWidth="1"/>
    <col min="9482" max="9728" width="9.140625" style="201"/>
    <col min="9729" max="9729" width="7.5703125" style="201" bestFit="1" customWidth="1"/>
    <col min="9730" max="9730" width="19.42578125" style="201" customWidth="1"/>
    <col min="9731" max="9731" width="13.5703125" style="201" bestFit="1" customWidth="1"/>
    <col min="9732" max="9732" width="11.85546875" style="201" bestFit="1" customWidth="1"/>
    <col min="9733" max="9733" width="31.7109375" style="201" customWidth="1"/>
    <col min="9734" max="9734" width="13.42578125" style="201" customWidth="1"/>
    <col min="9735" max="9735" width="17" style="201" customWidth="1"/>
    <col min="9736" max="9736" width="21.28515625" style="201" customWidth="1"/>
    <col min="9737" max="9737" width="17" style="201" customWidth="1"/>
    <col min="9738" max="9984" width="9.140625" style="201"/>
    <col min="9985" max="9985" width="7.5703125" style="201" bestFit="1" customWidth="1"/>
    <col min="9986" max="9986" width="19.42578125" style="201" customWidth="1"/>
    <col min="9987" max="9987" width="13.5703125" style="201" bestFit="1" customWidth="1"/>
    <col min="9988" max="9988" width="11.85546875" style="201" bestFit="1" customWidth="1"/>
    <col min="9989" max="9989" width="31.7109375" style="201" customWidth="1"/>
    <col min="9990" max="9990" width="13.42578125" style="201" customWidth="1"/>
    <col min="9991" max="9991" width="17" style="201" customWidth="1"/>
    <col min="9992" max="9992" width="21.28515625" style="201" customWidth="1"/>
    <col min="9993" max="9993" width="17" style="201" customWidth="1"/>
    <col min="9994" max="10240" width="9.140625" style="201"/>
    <col min="10241" max="10241" width="7.5703125" style="201" bestFit="1" customWidth="1"/>
    <col min="10242" max="10242" width="19.42578125" style="201" customWidth="1"/>
    <col min="10243" max="10243" width="13.5703125" style="201" bestFit="1" customWidth="1"/>
    <col min="10244" max="10244" width="11.85546875" style="201" bestFit="1" customWidth="1"/>
    <col min="10245" max="10245" width="31.7109375" style="201" customWidth="1"/>
    <col min="10246" max="10246" width="13.42578125" style="201" customWidth="1"/>
    <col min="10247" max="10247" width="17" style="201" customWidth="1"/>
    <col min="10248" max="10248" width="21.28515625" style="201" customWidth="1"/>
    <col min="10249" max="10249" width="17" style="201" customWidth="1"/>
    <col min="10250" max="10496" width="9.140625" style="201"/>
    <col min="10497" max="10497" width="7.5703125" style="201" bestFit="1" customWidth="1"/>
    <col min="10498" max="10498" width="19.42578125" style="201" customWidth="1"/>
    <col min="10499" max="10499" width="13.5703125" style="201" bestFit="1" customWidth="1"/>
    <col min="10500" max="10500" width="11.85546875" style="201" bestFit="1" customWidth="1"/>
    <col min="10501" max="10501" width="31.7109375" style="201" customWidth="1"/>
    <col min="10502" max="10502" width="13.42578125" style="201" customWidth="1"/>
    <col min="10503" max="10503" width="17" style="201" customWidth="1"/>
    <col min="10504" max="10504" width="21.28515625" style="201" customWidth="1"/>
    <col min="10505" max="10505" width="17" style="201" customWidth="1"/>
    <col min="10506" max="10752" width="9.140625" style="201"/>
    <col min="10753" max="10753" width="7.5703125" style="201" bestFit="1" customWidth="1"/>
    <col min="10754" max="10754" width="19.42578125" style="201" customWidth="1"/>
    <col min="10755" max="10755" width="13.5703125" style="201" bestFit="1" customWidth="1"/>
    <col min="10756" max="10756" width="11.85546875" style="201" bestFit="1" customWidth="1"/>
    <col min="10757" max="10757" width="31.7109375" style="201" customWidth="1"/>
    <col min="10758" max="10758" width="13.42578125" style="201" customWidth="1"/>
    <col min="10759" max="10759" width="17" style="201" customWidth="1"/>
    <col min="10760" max="10760" width="21.28515625" style="201" customWidth="1"/>
    <col min="10761" max="10761" width="17" style="201" customWidth="1"/>
    <col min="10762" max="11008" width="9.140625" style="201"/>
    <col min="11009" max="11009" width="7.5703125" style="201" bestFit="1" customWidth="1"/>
    <col min="11010" max="11010" width="19.42578125" style="201" customWidth="1"/>
    <col min="11011" max="11011" width="13.5703125" style="201" bestFit="1" customWidth="1"/>
    <col min="11012" max="11012" width="11.85546875" style="201" bestFit="1" customWidth="1"/>
    <col min="11013" max="11013" width="31.7109375" style="201" customWidth="1"/>
    <col min="11014" max="11014" width="13.42578125" style="201" customWidth="1"/>
    <col min="11015" max="11015" width="17" style="201" customWidth="1"/>
    <col min="11016" max="11016" width="21.28515625" style="201" customWidth="1"/>
    <col min="11017" max="11017" width="17" style="201" customWidth="1"/>
    <col min="11018" max="11264" width="9.140625" style="201"/>
    <col min="11265" max="11265" width="7.5703125" style="201" bestFit="1" customWidth="1"/>
    <col min="11266" max="11266" width="19.42578125" style="201" customWidth="1"/>
    <col min="11267" max="11267" width="13.5703125" style="201" bestFit="1" customWidth="1"/>
    <col min="11268" max="11268" width="11.85546875" style="201" bestFit="1" customWidth="1"/>
    <col min="11269" max="11269" width="31.7109375" style="201" customWidth="1"/>
    <col min="11270" max="11270" width="13.42578125" style="201" customWidth="1"/>
    <col min="11271" max="11271" width="17" style="201" customWidth="1"/>
    <col min="11272" max="11272" width="21.28515625" style="201" customWidth="1"/>
    <col min="11273" max="11273" width="17" style="201" customWidth="1"/>
    <col min="11274" max="11520" width="9.140625" style="201"/>
    <col min="11521" max="11521" width="7.5703125" style="201" bestFit="1" customWidth="1"/>
    <col min="11522" max="11522" width="19.42578125" style="201" customWidth="1"/>
    <col min="11523" max="11523" width="13.5703125" style="201" bestFit="1" customWidth="1"/>
    <col min="11524" max="11524" width="11.85546875" style="201" bestFit="1" customWidth="1"/>
    <col min="11525" max="11525" width="31.7109375" style="201" customWidth="1"/>
    <col min="11526" max="11526" width="13.42578125" style="201" customWidth="1"/>
    <col min="11527" max="11527" width="17" style="201" customWidth="1"/>
    <col min="11528" max="11528" width="21.28515625" style="201" customWidth="1"/>
    <col min="11529" max="11529" width="17" style="201" customWidth="1"/>
    <col min="11530" max="11776" width="9.140625" style="201"/>
    <col min="11777" max="11777" width="7.5703125" style="201" bestFit="1" customWidth="1"/>
    <col min="11778" max="11778" width="19.42578125" style="201" customWidth="1"/>
    <col min="11779" max="11779" width="13.5703125" style="201" bestFit="1" customWidth="1"/>
    <col min="11780" max="11780" width="11.85546875" style="201" bestFit="1" customWidth="1"/>
    <col min="11781" max="11781" width="31.7109375" style="201" customWidth="1"/>
    <col min="11782" max="11782" width="13.42578125" style="201" customWidth="1"/>
    <col min="11783" max="11783" width="17" style="201" customWidth="1"/>
    <col min="11784" max="11784" width="21.28515625" style="201" customWidth="1"/>
    <col min="11785" max="11785" width="17" style="201" customWidth="1"/>
    <col min="11786" max="12032" width="9.140625" style="201"/>
    <col min="12033" max="12033" width="7.5703125" style="201" bestFit="1" customWidth="1"/>
    <col min="12034" max="12034" width="19.42578125" style="201" customWidth="1"/>
    <col min="12035" max="12035" width="13.5703125" style="201" bestFit="1" customWidth="1"/>
    <col min="12036" max="12036" width="11.85546875" style="201" bestFit="1" customWidth="1"/>
    <col min="12037" max="12037" width="31.7109375" style="201" customWidth="1"/>
    <col min="12038" max="12038" width="13.42578125" style="201" customWidth="1"/>
    <col min="12039" max="12039" width="17" style="201" customWidth="1"/>
    <col min="12040" max="12040" width="21.28515625" style="201" customWidth="1"/>
    <col min="12041" max="12041" width="17" style="201" customWidth="1"/>
    <col min="12042" max="12288" width="9.140625" style="201"/>
    <col min="12289" max="12289" width="7.5703125" style="201" bestFit="1" customWidth="1"/>
    <col min="12290" max="12290" width="19.42578125" style="201" customWidth="1"/>
    <col min="12291" max="12291" width="13.5703125" style="201" bestFit="1" customWidth="1"/>
    <col min="12292" max="12292" width="11.85546875" style="201" bestFit="1" customWidth="1"/>
    <col min="12293" max="12293" width="31.7109375" style="201" customWidth="1"/>
    <col min="12294" max="12294" width="13.42578125" style="201" customWidth="1"/>
    <col min="12295" max="12295" width="17" style="201" customWidth="1"/>
    <col min="12296" max="12296" width="21.28515625" style="201" customWidth="1"/>
    <col min="12297" max="12297" width="17" style="201" customWidth="1"/>
    <col min="12298" max="12544" width="9.140625" style="201"/>
    <col min="12545" max="12545" width="7.5703125" style="201" bestFit="1" customWidth="1"/>
    <col min="12546" max="12546" width="19.42578125" style="201" customWidth="1"/>
    <col min="12547" max="12547" width="13.5703125" style="201" bestFit="1" customWidth="1"/>
    <col min="12548" max="12548" width="11.85546875" style="201" bestFit="1" customWidth="1"/>
    <col min="12549" max="12549" width="31.7109375" style="201" customWidth="1"/>
    <col min="12550" max="12550" width="13.42578125" style="201" customWidth="1"/>
    <col min="12551" max="12551" width="17" style="201" customWidth="1"/>
    <col min="12552" max="12552" width="21.28515625" style="201" customWidth="1"/>
    <col min="12553" max="12553" width="17" style="201" customWidth="1"/>
    <col min="12554" max="12800" width="9.140625" style="201"/>
    <col min="12801" max="12801" width="7.5703125" style="201" bestFit="1" customWidth="1"/>
    <col min="12802" max="12802" width="19.42578125" style="201" customWidth="1"/>
    <col min="12803" max="12803" width="13.5703125" style="201" bestFit="1" customWidth="1"/>
    <col min="12804" max="12804" width="11.85546875" style="201" bestFit="1" customWidth="1"/>
    <col min="12805" max="12805" width="31.7109375" style="201" customWidth="1"/>
    <col min="12806" max="12806" width="13.42578125" style="201" customWidth="1"/>
    <col min="12807" max="12807" width="17" style="201" customWidth="1"/>
    <col min="12808" max="12808" width="21.28515625" style="201" customWidth="1"/>
    <col min="12809" max="12809" width="17" style="201" customWidth="1"/>
    <col min="12810" max="13056" width="9.140625" style="201"/>
    <col min="13057" max="13057" width="7.5703125" style="201" bestFit="1" customWidth="1"/>
    <col min="13058" max="13058" width="19.42578125" style="201" customWidth="1"/>
    <col min="13059" max="13059" width="13.5703125" style="201" bestFit="1" customWidth="1"/>
    <col min="13060" max="13060" width="11.85546875" style="201" bestFit="1" customWidth="1"/>
    <col min="13061" max="13061" width="31.7109375" style="201" customWidth="1"/>
    <col min="13062" max="13062" width="13.42578125" style="201" customWidth="1"/>
    <col min="13063" max="13063" width="17" style="201" customWidth="1"/>
    <col min="13064" max="13064" width="21.28515625" style="201" customWidth="1"/>
    <col min="13065" max="13065" width="17" style="201" customWidth="1"/>
    <col min="13066" max="13312" width="9.140625" style="201"/>
    <col min="13313" max="13313" width="7.5703125" style="201" bestFit="1" customWidth="1"/>
    <col min="13314" max="13314" width="19.42578125" style="201" customWidth="1"/>
    <col min="13315" max="13315" width="13.5703125" style="201" bestFit="1" customWidth="1"/>
    <col min="13316" max="13316" width="11.85546875" style="201" bestFit="1" customWidth="1"/>
    <col min="13317" max="13317" width="31.7109375" style="201" customWidth="1"/>
    <col min="13318" max="13318" width="13.42578125" style="201" customWidth="1"/>
    <col min="13319" max="13319" width="17" style="201" customWidth="1"/>
    <col min="13320" max="13320" width="21.28515625" style="201" customWidth="1"/>
    <col min="13321" max="13321" width="17" style="201" customWidth="1"/>
    <col min="13322" max="13568" width="9.140625" style="201"/>
    <col min="13569" max="13569" width="7.5703125" style="201" bestFit="1" customWidth="1"/>
    <col min="13570" max="13570" width="19.42578125" style="201" customWidth="1"/>
    <col min="13571" max="13571" width="13.5703125" style="201" bestFit="1" customWidth="1"/>
    <col min="13572" max="13572" width="11.85546875" style="201" bestFit="1" customWidth="1"/>
    <col min="13573" max="13573" width="31.7109375" style="201" customWidth="1"/>
    <col min="13574" max="13574" width="13.42578125" style="201" customWidth="1"/>
    <col min="13575" max="13575" width="17" style="201" customWidth="1"/>
    <col min="13576" max="13576" width="21.28515625" style="201" customWidth="1"/>
    <col min="13577" max="13577" width="17" style="201" customWidth="1"/>
    <col min="13578" max="13824" width="9.140625" style="201"/>
    <col min="13825" max="13825" width="7.5703125" style="201" bestFit="1" customWidth="1"/>
    <col min="13826" max="13826" width="19.42578125" style="201" customWidth="1"/>
    <col min="13827" max="13827" width="13.5703125" style="201" bestFit="1" customWidth="1"/>
    <col min="13828" max="13828" width="11.85546875" style="201" bestFit="1" customWidth="1"/>
    <col min="13829" max="13829" width="31.7109375" style="201" customWidth="1"/>
    <col min="13830" max="13830" width="13.42578125" style="201" customWidth="1"/>
    <col min="13831" max="13831" width="17" style="201" customWidth="1"/>
    <col min="13832" max="13832" width="21.28515625" style="201" customWidth="1"/>
    <col min="13833" max="13833" width="17" style="201" customWidth="1"/>
    <col min="13834" max="14080" width="9.140625" style="201"/>
    <col min="14081" max="14081" width="7.5703125" style="201" bestFit="1" customWidth="1"/>
    <col min="14082" max="14082" width="19.42578125" style="201" customWidth="1"/>
    <col min="14083" max="14083" width="13.5703125" style="201" bestFit="1" customWidth="1"/>
    <col min="14084" max="14084" width="11.85546875" style="201" bestFit="1" customWidth="1"/>
    <col min="14085" max="14085" width="31.7109375" style="201" customWidth="1"/>
    <col min="14086" max="14086" width="13.42578125" style="201" customWidth="1"/>
    <col min="14087" max="14087" width="17" style="201" customWidth="1"/>
    <col min="14088" max="14088" width="21.28515625" style="201" customWidth="1"/>
    <col min="14089" max="14089" width="17" style="201" customWidth="1"/>
    <col min="14090" max="14336" width="9.140625" style="201"/>
    <col min="14337" max="14337" width="7.5703125" style="201" bestFit="1" customWidth="1"/>
    <col min="14338" max="14338" width="19.42578125" style="201" customWidth="1"/>
    <col min="14339" max="14339" width="13.5703125" style="201" bestFit="1" customWidth="1"/>
    <col min="14340" max="14340" width="11.85546875" style="201" bestFit="1" customWidth="1"/>
    <col min="14341" max="14341" width="31.7109375" style="201" customWidth="1"/>
    <col min="14342" max="14342" width="13.42578125" style="201" customWidth="1"/>
    <col min="14343" max="14343" width="17" style="201" customWidth="1"/>
    <col min="14344" max="14344" width="21.28515625" style="201" customWidth="1"/>
    <col min="14345" max="14345" width="17" style="201" customWidth="1"/>
    <col min="14346" max="14592" width="9.140625" style="201"/>
    <col min="14593" max="14593" width="7.5703125" style="201" bestFit="1" customWidth="1"/>
    <col min="14594" max="14594" width="19.42578125" style="201" customWidth="1"/>
    <col min="14595" max="14595" width="13.5703125" style="201" bestFit="1" customWidth="1"/>
    <col min="14596" max="14596" width="11.85546875" style="201" bestFit="1" customWidth="1"/>
    <col min="14597" max="14597" width="31.7109375" style="201" customWidth="1"/>
    <col min="14598" max="14598" width="13.42578125" style="201" customWidth="1"/>
    <col min="14599" max="14599" width="17" style="201" customWidth="1"/>
    <col min="14600" max="14600" width="21.28515625" style="201" customWidth="1"/>
    <col min="14601" max="14601" width="17" style="201" customWidth="1"/>
    <col min="14602" max="14848" width="9.140625" style="201"/>
    <col min="14849" max="14849" width="7.5703125" style="201" bestFit="1" customWidth="1"/>
    <col min="14850" max="14850" width="19.42578125" style="201" customWidth="1"/>
    <col min="14851" max="14851" width="13.5703125" style="201" bestFit="1" customWidth="1"/>
    <col min="14852" max="14852" width="11.85546875" style="201" bestFit="1" customWidth="1"/>
    <col min="14853" max="14853" width="31.7109375" style="201" customWidth="1"/>
    <col min="14854" max="14854" width="13.42578125" style="201" customWidth="1"/>
    <col min="14855" max="14855" width="17" style="201" customWidth="1"/>
    <col min="14856" max="14856" width="21.28515625" style="201" customWidth="1"/>
    <col min="14857" max="14857" width="17" style="201" customWidth="1"/>
    <col min="14858" max="15104" width="9.140625" style="201"/>
    <col min="15105" max="15105" width="7.5703125" style="201" bestFit="1" customWidth="1"/>
    <col min="15106" max="15106" width="19.42578125" style="201" customWidth="1"/>
    <col min="15107" max="15107" width="13.5703125" style="201" bestFit="1" customWidth="1"/>
    <col min="15108" max="15108" width="11.85546875" style="201" bestFit="1" customWidth="1"/>
    <col min="15109" max="15109" width="31.7109375" style="201" customWidth="1"/>
    <col min="15110" max="15110" width="13.42578125" style="201" customWidth="1"/>
    <col min="15111" max="15111" width="17" style="201" customWidth="1"/>
    <col min="15112" max="15112" width="21.28515625" style="201" customWidth="1"/>
    <col min="15113" max="15113" width="17" style="201" customWidth="1"/>
    <col min="15114" max="15360" width="9.140625" style="201"/>
    <col min="15361" max="15361" width="7.5703125" style="201" bestFit="1" customWidth="1"/>
    <col min="15362" max="15362" width="19.42578125" style="201" customWidth="1"/>
    <col min="15363" max="15363" width="13.5703125" style="201" bestFit="1" customWidth="1"/>
    <col min="15364" max="15364" width="11.85546875" style="201" bestFit="1" customWidth="1"/>
    <col min="15365" max="15365" width="31.7109375" style="201" customWidth="1"/>
    <col min="15366" max="15366" width="13.42578125" style="201" customWidth="1"/>
    <col min="15367" max="15367" width="17" style="201" customWidth="1"/>
    <col min="15368" max="15368" width="21.28515625" style="201" customWidth="1"/>
    <col min="15369" max="15369" width="17" style="201" customWidth="1"/>
    <col min="15370" max="15616" width="9.140625" style="201"/>
    <col min="15617" max="15617" width="7.5703125" style="201" bestFit="1" customWidth="1"/>
    <col min="15618" max="15618" width="19.42578125" style="201" customWidth="1"/>
    <col min="15619" max="15619" width="13.5703125" style="201" bestFit="1" customWidth="1"/>
    <col min="15620" max="15620" width="11.85546875" style="201" bestFit="1" customWidth="1"/>
    <col min="15621" max="15621" width="31.7109375" style="201" customWidth="1"/>
    <col min="15622" max="15622" width="13.42578125" style="201" customWidth="1"/>
    <col min="15623" max="15623" width="17" style="201" customWidth="1"/>
    <col min="15624" max="15624" width="21.28515625" style="201" customWidth="1"/>
    <col min="15625" max="15625" width="17" style="201" customWidth="1"/>
    <col min="15626" max="15872" width="9.140625" style="201"/>
    <col min="15873" max="15873" width="7.5703125" style="201" bestFit="1" customWidth="1"/>
    <col min="15874" max="15874" width="19.42578125" style="201" customWidth="1"/>
    <col min="15875" max="15875" width="13.5703125" style="201" bestFit="1" customWidth="1"/>
    <col min="15876" max="15876" width="11.85546875" style="201" bestFit="1" customWidth="1"/>
    <col min="15877" max="15877" width="31.7109375" style="201" customWidth="1"/>
    <col min="15878" max="15878" width="13.42578125" style="201" customWidth="1"/>
    <col min="15879" max="15879" width="17" style="201" customWidth="1"/>
    <col min="15880" max="15880" width="21.28515625" style="201" customWidth="1"/>
    <col min="15881" max="15881" width="17" style="201" customWidth="1"/>
    <col min="15882" max="16128" width="9.140625" style="201"/>
    <col min="16129" max="16129" width="7.5703125" style="201" bestFit="1" customWidth="1"/>
    <col min="16130" max="16130" width="19.42578125" style="201" customWidth="1"/>
    <col min="16131" max="16131" width="13.5703125" style="201" bestFit="1" customWidth="1"/>
    <col min="16132" max="16132" width="11.85546875" style="201" bestFit="1" customWidth="1"/>
    <col min="16133" max="16133" width="31.7109375" style="201" customWidth="1"/>
    <col min="16134" max="16134" width="13.42578125" style="201" customWidth="1"/>
    <col min="16135" max="16135" width="17" style="201" customWidth="1"/>
    <col min="16136" max="16136" width="21.28515625" style="201" customWidth="1"/>
    <col min="16137" max="16137" width="17" style="201" customWidth="1"/>
    <col min="16138" max="16384" width="9.140625" style="201"/>
  </cols>
  <sheetData>
    <row r="1" spans="1:13" ht="26.25" thickBot="1" x14ac:dyDescent="0.3">
      <c r="A1" s="636" t="s">
        <v>2071</v>
      </c>
      <c r="B1" s="637" t="s">
        <v>2105</v>
      </c>
      <c r="C1" s="637" t="s">
        <v>2106</v>
      </c>
      <c r="D1" s="637" t="s">
        <v>2107</v>
      </c>
      <c r="E1" s="637" t="s">
        <v>2108</v>
      </c>
      <c r="F1" s="637" t="s">
        <v>1488</v>
      </c>
      <c r="G1" s="637" t="s">
        <v>1469</v>
      </c>
      <c r="H1" s="637" t="s">
        <v>2109</v>
      </c>
      <c r="I1" s="637" t="s">
        <v>1645</v>
      </c>
      <c r="J1" s="637" t="s">
        <v>2110</v>
      </c>
      <c r="K1" s="201" t="s">
        <v>8636</v>
      </c>
      <c r="L1" s="201" t="s">
        <v>8637</v>
      </c>
      <c r="M1" s="201" t="s">
        <v>963</v>
      </c>
    </row>
    <row r="2" spans="1:13" ht="105" x14ac:dyDescent="0.25">
      <c r="A2" s="796"/>
      <c r="B2" s="793" t="s">
        <v>2111</v>
      </c>
      <c r="C2" s="799" t="s">
        <v>1486</v>
      </c>
      <c r="D2" s="793" t="s">
        <v>1734</v>
      </c>
      <c r="E2" s="638" t="s">
        <v>9510</v>
      </c>
      <c r="F2" s="793" t="s">
        <v>1453</v>
      </c>
      <c r="G2" s="793" t="s">
        <v>1453</v>
      </c>
      <c r="H2" s="793" t="s">
        <v>2112</v>
      </c>
      <c r="I2" s="793" t="s">
        <v>1453</v>
      </c>
      <c r="J2" s="793" t="s">
        <v>2112</v>
      </c>
      <c r="K2" s="207" t="s">
        <v>8638</v>
      </c>
      <c r="L2" s="201" t="s">
        <v>1479</v>
      </c>
      <c r="M2" s="201" t="s">
        <v>8639</v>
      </c>
    </row>
    <row r="3" spans="1:13" ht="105" x14ac:dyDescent="0.25">
      <c r="A3" s="797"/>
      <c r="B3" s="794"/>
      <c r="C3" s="800"/>
      <c r="D3" s="794"/>
      <c r="E3" s="638" t="s">
        <v>9511</v>
      </c>
      <c r="F3" s="794"/>
      <c r="G3" s="794"/>
      <c r="H3" s="794"/>
      <c r="I3" s="794"/>
      <c r="J3" s="794"/>
      <c r="K3" s="207" t="s">
        <v>8638</v>
      </c>
      <c r="L3" s="201" t="s">
        <v>1479</v>
      </c>
      <c r="M3" s="201" t="s">
        <v>8639</v>
      </c>
    </row>
    <row r="4" spans="1:13" ht="105" x14ac:dyDescent="0.25">
      <c r="A4" s="797"/>
      <c r="B4" s="794"/>
      <c r="C4" s="800"/>
      <c r="D4" s="794"/>
      <c r="E4" s="638" t="s">
        <v>9512</v>
      </c>
      <c r="F4" s="794"/>
      <c r="G4" s="794"/>
      <c r="H4" s="794"/>
      <c r="I4" s="794"/>
      <c r="J4" s="794"/>
      <c r="K4" s="207" t="s">
        <v>8638</v>
      </c>
      <c r="L4" s="201" t="s">
        <v>1479</v>
      </c>
      <c r="M4" s="201" t="s">
        <v>8639</v>
      </c>
    </row>
    <row r="5" spans="1:13" ht="105" x14ac:dyDescent="0.25">
      <c r="A5" s="797"/>
      <c r="B5" s="794"/>
      <c r="C5" s="800"/>
      <c r="D5" s="794"/>
      <c r="E5" s="638" t="s">
        <v>9513</v>
      </c>
      <c r="F5" s="794"/>
      <c r="G5" s="794"/>
      <c r="H5" s="794"/>
      <c r="I5" s="794"/>
      <c r="J5" s="794"/>
      <c r="K5" s="207" t="s">
        <v>8638</v>
      </c>
      <c r="L5" s="201" t="s">
        <v>1479</v>
      </c>
      <c r="M5" s="201" t="s">
        <v>8639</v>
      </c>
    </row>
    <row r="6" spans="1:13" ht="105" x14ac:dyDescent="0.25">
      <c r="A6" s="797"/>
      <c r="B6" s="794"/>
      <c r="C6" s="800"/>
      <c r="D6" s="794"/>
      <c r="E6" s="638" t="s">
        <v>9514</v>
      </c>
      <c r="F6" s="794"/>
      <c r="G6" s="794"/>
      <c r="H6" s="794"/>
      <c r="I6" s="794"/>
      <c r="J6" s="794"/>
      <c r="K6" s="207" t="s">
        <v>8638</v>
      </c>
      <c r="L6" s="201" t="s">
        <v>1479</v>
      </c>
      <c r="M6" s="201" t="s">
        <v>8639</v>
      </c>
    </row>
    <row r="7" spans="1:13" ht="105" x14ac:dyDescent="0.25">
      <c r="A7" s="797"/>
      <c r="B7" s="794"/>
      <c r="C7" s="800"/>
      <c r="D7" s="794"/>
      <c r="E7" s="638" t="s">
        <v>9515</v>
      </c>
      <c r="F7" s="794"/>
      <c r="G7" s="794"/>
      <c r="H7" s="794"/>
      <c r="I7" s="794"/>
      <c r="J7" s="794"/>
      <c r="K7" s="207" t="s">
        <v>8638</v>
      </c>
      <c r="L7" s="201" t="s">
        <v>1479</v>
      </c>
      <c r="M7" s="201" t="s">
        <v>8639</v>
      </c>
    </row>
    <row r="8" spans="1:13" ht="105" x14ac:dyDescent="0.25">
      <c r="A8" s="797"/>
      <c r="B8" s="794"/>
      <c r="C8" s="800"/>
      <c r="D8" s="794"/>
      <c r="E8" s="638" t="s">
        <v>9516</v>
      </c>
      <c r="F8" s="794"/>
      <c r="G8" s="794"/>
      <c r="H8" s="794"/>
      <c r="I8" s="794"/>
      <c r="J8" s="794"/>
      <c r="K8" s="207" t="s">
        <v>8638</v>
      </c>
      <c r="L8" s="201" t="s">
        <v>1479</v>
      </c>
      <c r="M8" s="201" t="s">
        <v>8639</v>
      </c>
    </row>
    <row r="9" spans="1:13" ht="105" x14ac:dyDescent="0.25">
      <c r="A9" s="797"/>
      <c r="B9" s="794"/>
      <c r="C9" s="800"/>
      <c r="D9" s="794"/>
      <c r="E9" s="638" t="s">
        <v>9517</v>
      </c>
      <c r="F9" s="794"/>
      <c r="G9" s="794"/>
      <c r="H9" s="794"/>
      <c r="I9" s="794"/>
      <c r="J9" s="794"/>
      <c r="K9" s="207" t="s">
        <v>8638</v>
      </c>
      <c r="L9" s="201" t="s">
        <v>1479</v>
      </c>
      <c r="M9" s="201" t="s">
        <v>8639</v>
      </c>
    </row>
    <row r="10" spans="1:13" ht="105.75" thickBot="1" x14ac:dyDescent="0.3">
      <c r="A10" s="798"/>
      <c r="B10" s="795"/>
      <c r="C10" s="801"/>
      <c r="D10" s="795"/>
      <c r="E10" s="228" t="s">
        <v>9518</v>
      </c>
      <c r="F10" s="795"/>
      <c r="G10" s="795"/>
      <c r="H10" s="795"/>
      <c r="I10" s="795"/>
      <c r="J10" s="795"/>
      <c r="K10" s="207" t="s">
        <v>8638</v>
      </c>
      <c r="L10" s="201" t="s">
        <v>1479</v>
      </c>
      <c r="M10" s="201" t="s">
        <v>8639</v>
      </c>
    </row>
    <row r="11" spans="1:13" ht="105.75" thickBot="1" x14ac:dyDescent="0.3">
      <c r="A11" s="639"/>
      <c r="B11" s="228" t="s">
        <v>1654</v>
      </c>
      <c r="C11" s="640" t="s">
        <v>2113</v>
      </c>
      <c r="D11" s="228">
        <v>40</v>
      </c>
      <c r="E11" s="228" t="s">
        <v>2114</v>
      </c>
      <c r="F11" s="228" t="s">
        <v>1453</v>
      </c>
      <c r="G11" s="228" t="s">
        <v>2112</v>
      </c>
      <c r="H11" s="228" t="s">
        <v>2112</v>
      </c>
      <c r="I11" s="228" t="s">
        <v>1453</v>
      </c>
      <c r="J11" s="228" t="s">
        <v>2112</v>
      </c>
      <c r="K11" s="207" t="s">
        <v>8638</v>
      </c>
      <c r="L11" s="201" t="s">
        <v>1479</v>
      </c>
      <c r="M11" s="201" t="s">
        <v>8639</v>
      </c>
    </row>
    <row r="12" spans="1:13" ht="105.75" thickBot="1" x14ac:dyDescent="0.3">
      <c r="A12" s="639"/>
      <c r="B12" s="228" t="s">
        <v>1659</v>
      </c>
      <c r="C12" s="640" t="s">
        <v>2113</v>
      </c>
      <c r="D12" s="228">
        <v>40</v>
      </c>
      <c r="E12" s="228" t="s">
        <v>2115</v>
      </c>
      <c r="F12" s="228" t="s">
        <v>1453</v>
      </c>
      <c r="G12" s="228" t="s">
        <v>2112</v>
      </c>
      <c r="H12" s="228" t="s">
        <v>2112</v>
      </c>
      <c r="I12" s="228" t="s">
        <v>9519</v>
      </c>
      <c r="J12" s="228" t="s">
        <v>2112</v>
      </c>
      <c r="K12" s="207" t="s">
        <v>8638</v>
      </c>
      <c r="L12" s="201" t="s">
        <v>1479</v>
      </c>
      <c r="M12" s="201" t="s">
        <v>8639</v>
      </c>
    </row>
    <row r="13" spans="1:13" ht="105.75" thickBot="1" x14ac:dyDescent="0.3">
      <c r="A13" s="639"/>
      <c r="B13" s="228" t="s">
        <v>1660</v>
      </c>
      <c r="C13" s="640" t="s">
        <v>2113</v>
      </c>
      <c r="D13" s="228">
        <v>40</v>
      </c>
      <c r="E13" s="228" t="s">
        <v>2116</v>
      </c>
      <c r="F13" s="228" t="s">
        <v>1453</v>
      </c>
      <c r="G13" s="228" t="s">
        <v>2112</v>
      </c>
      <c r="H13" s="228" t="s">
        <v>2112</v>
      </c>
      <c r="I13" s="228" t="s">
        <v>1453</v>
      </c>
      <c r="J13" s="228" t="s">
        <v>2112</v>
      </c>
      <c r="K13" s="207" t="s">
        <v>8638</v>
      </c>
      <c r="L13" s="201" t="s">
        <v>1479</v>
      </c>
      <c r="M13" s="201" t="s">
        <v>8639</v>
      </c>
    </row>
    <row r="14" spans="1:13" ht="105" x14ac:dyDescent="0.25">
      <c r="A14" s="796"/>
      <c r="B14" s="793" t="s">
        <v>2117</v>
      </c>
      <c r="C14" s="799" t="s">
        <v>1486</v>
      </c>
      <c r="D14" s="793" t="s">
        <v>1734</v>
      </c>
      <c r="E14" s="638" t="s">
        <v>9510</v>
      </c>
      <c r="F14" s="793" t="s">
        <v>1453</v>
      </c>
      <c r="G14" s="793" t="s">
        <v>1453</v>
      </c>
      <c r="H14" s="793" t="s">
        <v>2112</v>
      </c>
      <c r="I14" s="793" t="s">
        <v>1453</v>
      </c>
      <c r="J14" s="793" t="s">
        <v>2112</v>
      </c>
      <c r="K14" s="207" t="s">
        <v>8638</v>
      </c>
      <c r="L14" s="201" t="s">
        <v>1479</v>
      </c>
      <c r="M14" s="201" t="s">
        <v>8639</v>
      </c>
    </row>
    <row r="15" spans="1:13" ht="105" x14ac:dyDescent="0.25">
      <c r="A15" s="797"/>
      <c r="B15" s="794"/>
      <c r="C15" s="800"/>
      <c r="D15" s="794"/>
      <c r="E15" s="638" t="s">
        <v>9520</v>
      </c>
      <c r="F15" s="794"/>
      <c r="G15" s="794"/>
      <c r="H15" s="794"/>
      <c r="I15" s="794"/>
      <c r="J15" s="794"/>
      <c r="K15" s="207" t="s">
        <v>8638</v>
      </c>
      <c r="L15" s="201" t="s">
        <v>1479</v>
      </c>
      <c r="M15" s="201" t="s">
        <v>8639</v>
      </c>
    </row>
    <row r="16" spans="1:13" ht="105.75" thickBot="1" x14ac:dyDescent="0.3">
      <c r="A16" s="798"/>
      <c r="B16" s="795"/>
      <c r="C16" s="801"/>
      <c r="D16" s="795"/>
      <c r="E16" s="228" t="s">
        <v>9521</v>
      </c>
      <c r="F16" s="795"/>
      <c r="G16" s="795"/>
      <c r="H16" s="795"/>
      <c r="I16" s="795"/>
      <c r="J16" s="795"/>
      <c r="K16" s="207" t="s">
        <v>8638</v>
      </c>
      <c r="L16" s="201" t="s">
        <v>1479</v>
      </c>
      <c r="M16" s="201" t="s">
        <v>8639</v>
      </c>
    </row>
    <row r="17" spans="1:13" ht="105.75" thickBot="1" x14ac:dyDescent="0.3">
      <c r="A17" s="639"/>
      <c r="B17" s="228" t="s">
        <v>2118</v>
      </c>
      <c r="C17" s="228" t="s">
        <v>2119</v>
      </c>
      <c r="D17" s="228">
        <v>20</v>
      </c>
      <c r="E17" s="228" t="s">
        <v>2120</v>
      </c>
      <c r="F17" s="228" t="s">
        <v>1453</v>
      </c>
      <c r="G17" s="228" t="s">
        <v>2112</v>
      </c>
      <c r="H17" s="228" t="s">
        <v>2112</v>
      </c>
      <c r="I17" s="228" t="s">
        <v>2121</v>
      </c>
      <c r="J17" s="228" t="s">
        <v>2112</v>
      </c>
      <c r="K17" s="207" t="s">
        <v>8638</v>
      </c>
      <c r="L17" s="201" t="s">
        <v>1479</v>
      </c>
      <c r="M17" s="201" t="s">
        <v>8639</v>
      </c>
    </row>
    <row r="18" spans="1:13" ht="105.75" thickBot="1" x14ac:dyDescent="0.3">
      <c r="A18" s="639"/>
      <c r="B18" s="228" t="s">
        <v>2122</v>
      </c>
      <c r="C18" s="228" t="s">
        <v>2119</v>
      </c>
      <c r="D18" s="228">
        <v>20</v>
      </c>
      <c r="E18" s="228" t="s">
        <v>2120</v>
      </c>
      <c r="F18" s="228" t="s">
        <v>1453</v>
      </c>
      <c r="G18" s="228" t="s">
        <v>2112</v>
      </c>
      <c r="H18" s="228" t="s">
        <v>2112</v>
      </c>
      <c r="I18" s="228" t="s">
        <v>2112</v>
      </c>
      <c r="J18" s="228" t="s">
        <v>2112</v>
      </c>
      <c r="K18" s="207" t="s">
        <v>8638</v>
      </c>
      <c r="L18" s="201" t="s">
        <v>1479</v>
      </c>
      <c r="M18" s="201" t="s">
        <v>8639</v>
      </c>
    </row>
    <row r="19" spans="1:13" ht="105.75" thickBot="1" x14ac:dyDescent="0.3">
      <c r="A19" s="639"/>
      <c r="B19" s="228" t="s">
        <v>1665</v>
      </c>
      <c r="C19" s="640" t="s">
        <v>1665</v>
      </c>
      <c r="D19" s="228">
        <v>30</v>
      </c>
      <c r="E19" s="228" t="s">
        <v>2123</v>
      </c>
      <c r="F19" s="228" t="s">
        <v>1453</v>
      </c>
      <c r="G19" s="228" t="s">
        <v>2112</v>
      </c>
      <c r="H19" s="228" t="s">
        <v>2112</v>
      </c>
      <c r="I19" s="228" t="s">
        <v>2121</v>
      </c>
      <c r="J19" s="228" t="s">
        <v>2112</v>
      </c>
      <c r="K19" s="207" t="s">
        <v>8638</v>
      </c>
      <c r="L19" s="201" t="s">
        <v>1479</v>
      </c>
      <c r="M19" s="201" t="s">
        <v>8639</v>
      </c>
    </row>
    <row r="20" spans="1:13" ht="105.75" thickBot="1" x14ac:dyDescent="0.3">
      <c r="A20" s="639"/>
      <c r="B20" s="228" t="s">
        <v>1464</v>
      </c>
      <c r="C20" s="640" t="s">
        <v>1486</v>
      </c>
      <c r="D20" s="228" t="s">
        <v>1734</v>
      </c>
      <c r="E20" s="228" t="s">
        <v>1734</v>
      </c>
      <c r="F20" s="228" t="s">
        <v>1453</v>
      </c>
      <c r="G20" s="228" t="s">
        <v>2112</v>
      </c>
      <c r="H20" s="228" t="s">
        <v>2112</v>
      </c>
      <c r="I20" s="228" t="s">
        <v>1453</v>
      </c>
      <c r="J20" s="228" t="s">
        <v>2112</v>
      </c>
      <c r="K20" s="207" t="s">
        <v>8638</v>
      </c>
      <c r="L20" s="201" t="s">
        <v>1479</v>
      </c>
      <c r="M20" s="201" t="s">
        <v>8639</v>
      </c>
    </row>
    <row r="21" spans="1:13" ht="105.75" thickBot="1" x14ac:dyDescent="0.3">
      <c r="A21" s="639"/>
      <c r="B21" s="228" t="s">
        <v>1848</v>
      </c>
      <c r="C21" s="640" t="s">
        <v>1486</v>
      </c>
      <c r="D21" s="228" t="s">
        <v>1734</v>
      </c>
      <c r="E21" s="228" t="s">
        <v>1734</v>
      </c>
      <c r="F21" s="228" t="s">
        <v>1453</v>
      </c>
      <c r="G21" s="228" t="s">
        <v>2112</v>
      </c>
      <c r="H21" s="228" t="s">
        <v>2112</v>
      </c>
      <c r="I21" s="228" t="s">
        <v>1453</v>
      </c>
      <c r="J21" s="228" t="s">
        <v>2112</v>
      </c>
      <c r="K21" s="207" t="s">
        <v>8638</v>
      </c>
      <c r="L21" s="201" t="s">
        <v>1479</v>
      </c>
      <c r="M21" s="201" t="s">
        <v>8639</v>
      </c>
    </row>
    <row r="22" spans="1:13" ht="105.75" thickBot="1" x14ac:dyDescent="0.3">
      <c r="A22" s="639"/>
      <c r="B22" s="228" t="s">
        <v>122</v>
      </c>
      <c r="C22" s="640" t="s">
        <v>1486</v>
      </c>
      <c r="D22" s="228" t="s">
        <v>1734</v>
      </c>
      <c r="E22" s="228" t="s">
        <v>1734</v>
      </c>
      <c r="F22" s="228" t="s">
        <v>1453</v>
      </c>
      <c r="G22" s="228" t="s">
        <v>2112</v>
      </c>
      <c r="H22" s="228" t="s">
        <v>2112</v>
      </c>
      <c r="I22" s="228" t="s">
        <v>1453</v>
      </c>
      <c r="J22" s="228" t="s">
        <v>2112</v>
      </c>
      <c r="K22" s="207" t="s">
        <v>8638</v>
      </c>
      <c r="L22" s="201" t="s">
        <v>1479</v>
      </c>
      <c r="M22" s="201" t="s">
        <v>8639</v>
      </c>
    </row>
    <row r="23" spans="1:13" ht="105" x14ac:dyDescent="0.25">
      <c r="A23" s="796"/>
      <c r="B23" s="793" t="s">
        <v>9522</v>
      </c>
      <c r="C23" s="799" t="s">
        <v>1486</v>
      </c>
      <c r="D23" s="793" t="s">
        <v>1734</v>
      </c>
      <c r="E23" s="638" t="s">
        <v>9523</v>
      </c>
      <c r="F23" s="793" t="s">
        <v>1453</v>
      </c>
      <c r="G23" s="793" t="s">
        <v>2112</v>
      </c>
      <c r="H23" s="793" t="s">
        <v>2112</v>
      </c>
      <c r="I23" s="793" t="s">
        <v>2112</v>
      </c>
      <c r="J23" s="793" t="s">
        <v>2112</v>
      </c>
      <c r="K23" s="207" t="s">
        <v>8638</v>
      </c>
      <c r="L23" s="201" t="s">
        <v>1479</v>
      </c>
      <c r="M23" s="201" t="s">
        <v>8639</v>
      </c>
    </row>
    <row r="24" spans="1:13" ht="105" x14ac:dyDescent="0.25">
      <c r="A24" s="797"/>
      <c r="B24" s="794"/>
      <c r="C24" s="800"/>
      <c r="D24" s="794"/>
      <c r="E24" s="638" t="s">
        <v>9524</v>
      </c>
      <c r="F24" s="794"/>
      <c r="G24" s="794"/>
      <c r="H24" s="794"/>
      <c r="I24" s="794"/>
      <c r="J24" s="794"/>
      <c r="K24" s="207" t="s">
        <v>8638</v>
      </c>
      <c r="L24" s="201" t="s">
        <v>1479</v>
      </c>
      <c r="M24" s="201" t="s">
        <v>8639</v>
      </c>
    </row>
    <row r="25" spans="1:13" ht="105" x14ac:dyDescent="0.25">
      <c r="A25" s="797"/>
      <c r="B25" s="794"/>
      <c r="C25" s="800"/>
      <c r="D25" s="794"/>
      <c r="E25" s="638" t="s">
        <v>9525</v>
      </c>
      <c r="F25" s="794"/>
      <c r="G25" s="794"/>
      <c r="H25" s="794"/>
      <c r="I25" s="794"/>
      <c r="J25" s="794"/>
      <c r="K25" s="207" t="s">
        <v>8638</v>
      </c>
      <c r="L25" s="201" t="s">
        <v>1479</v>
      </c>
      <c r="M25" s="201" t="s">
        <v>8639</v>
      </c>
    </row>
    <row r="26" spans="1:13" ht="105.75" thickBot="1" x14ac:dyDescent="0.3">
      <c r="A26" s="798"/>
      <c r="B26" s="795"/>
      <c r="C26" s="801"/>
      <c r="D26" s="795"/>
      <c r="E26" s="228" t="s">
        <v>9526</v>
      </c>
      <c r="F26" s="795"/>
      <c r="G26" s="795"/>
      <c r="H26" s="795"/>
      <c r="I26" s="795"/>
      <c r="J26" s="795"/>
      <c r="K26" s="207" t="s">
        <v>8638</v>
      </c>
      <c r="L26" s="201" t="s">
        <v>1479</v>
      </c>
      <c r="M26" s="201" t="s">
        <v>8639</v>
      </c>
    </row>
    <row r="27" spans="1:13" ht="105.75" thickBot="1" x14ac:dyDescent="0.3">
      <c r="A27" s="639"/>
      <c r="B27" s="228" t="s">
        <v>1914</v>
      </c>
      <c r="C27" s="640" t="s">
        <v>1486</v>
      </c>
      <c r="D27" s="228" t="s">
        <v>1734</v>
      </c>
      <c r="E27" s="228" t="s">
        <v>1734</v>
      </c>
      <c r="F27" s="228" t="s">
        <v>1453</v>
      </c>
      <c r="G27" s="228" t="s">
        <v>2112</v>
      </c>
      <c r="H27" s="228" t="s">
        <v>2112</v>
      </c>
      <c r="I27" s="228" t="s">
        <v>1453</v>
      </c>
      <c r="J27" s="228" t="s">
        <v>2112</v>
      </c>
      <c r="K27" s="207" t="s">
        <v>8638</v>
      </c>
      <c r="L27" s="201" t="s">
        <v>1479</v>
      </c>
      <c r="M27" s="201" t="s">
        <v>8639</v>
      </c>
    </row>
    <row r="28" spans="1:13" ht="105" x14ac:dyDescent="0.25">
      <c r="A28" s="796"/>
      <c r="B28" s="793" t="s">
        <v>1432</v>
      </c>
      <c r="C28" s="799" t="s">
        <v>1486</v>
      </c>
      <c r="D28" s="793" t="s">
        <v>1734</v>
      </c>
      <c r="E28" s="638" t="s">
        <v>9527</v>
      </c>
      <c r="F28" s="793" t="s">
        <v>1453</v>
      </c>
      <c r="G28" s="793" t="s">
        <v>1453</v>
      </c>
      <c r="H28" s="793" t="s">
        <v>2112</v>
      </c>
      <c r="I28" s="793" t="s">
        <v>2129</v>
      </c>
      <c r="J28" s="793" t="s">
        <v>2112</v>
      </c>
      <c r="K28" s="207" t="s">
        <v>8638</v>
      </c>
      <c r="L28" s="201" t="s">
        <v>1479</v>
      </c>
      <c r="M28" s="201" t="s">
        <v>8639</v>
      </c>
    </row>
    <row r="29" spans="1:13" ht="105" x14ac:dyDescent="0.25">
      <c r="A29" s="797"/>
      <c r="B29" s="794"/>
      <c r="C29" s="800"/>
      <c r="D29" s="794"/>
      <c r="E29" s="638" t="s">
        <v>9528</v>
      </c>
      <c r="F29" s="794"/>
      <c r="G29" s="794"/>
      <c r="H29" s="794"/>
      <c r="I29" s="794"/>
      <c r="J29" s="794"/>
      <c r="K29" s="207" t="s">
        <v>8638</v>
      </c>
      <c r="L29" s="201" t="s">
        <v>1479</v>
      </c>
      <c r="M29" s="201" t="s">
        <v>8639</v>
      </c>
    </row>
    <row r="30" spans="1:13" ht="105" x14ac:dyDescent="0.25">
      <c r="A30" s="797"/>
      <c r="B30" s="794"/>
      <c r="C30" s="800"/>
      <c r="D30" s="794"/>
      <c r="E30" s="638" t="s">
        <v>9529</v>
      </c>
      <c r="F30" s="794"/>
      <c r="G30" s="794"/>
      <c r="H30" s="794"/>
      <c r="I30" s="794"/>
      <c r="J30" s="794"/>
      <c r="K30" s="207" t="s">
        <v>8638</v>
      </c>
      <c r="L30" s="201" t="s">
        <v>1479</v>
      </c>
      <c r="M30" s="201" t="s">
        <v>8639</v>
      </c>
    </row>
    <row r="31" spans="1:13" ht="105" x14ac:dyDescent="0.25">
      <c r="A31" s="797"/>
      <c r="B31" s="794"/>
      <c r="C31" s="800"/>
      <c r="D31" s="794"/>
      <c r="E31" s="638" t="s">
        <v>9530</v>
      </c>
      <c r="F31" s="794"/>
      <c r="G31" s="794"/>
      <c r="H31" s="794"/>
      <c r="I31" s="794"/>
      <c r="J31" s="794"/>
      <c r="K31" s="207" t="s">
        <v>8638</v>
      </c>
      <c r="L31" s="201" t="s">
        <v>1479</v>
      </c>
      <c r="M31" s="201" t="s">
        <v>8639</v>
      </c>
    </row>
    <row r="32" spans="1:13" ht="105" x14ac:dyDescent="0.25">
      <c r="A32" s="797"/>
      <c r="B32" s="794"/>
      <c r="C32" s="800"/>
      <c r="D32" s="794"/>
      <c r="E32" s="638" t="s">
        <v>9531</v>
      </c>
      <c r="F32" s="794"/>
      <c r="G32" s="794"/>
      <c r="H32" s="794"/>
      <c r="I32" s="794"/>
      <c r="J32" s="794"/>
      <c r="K32" s="207" t="s">
        <v>8638</v>
      </c>
      <c r="L32" s="201" t="s">
        <v>1479</v>
      </c>
      <c r="M32" s="201" t="s">
        <v>8639</v>
      </c>
    </row>
    <row r="33" spans="1:13" ht="105" x14ac:dyDescent="0.25">
      <c r="A33" s="797"/>
      <c r="B33" s="794"/>
      <c r="C33" s="800"/>
      <c r="D33" s="794"/>
      <c r="E33" s="638" t="s">
        <v>9532</v>
      </c>
      <c r="F33" s="794"/>
      <c r="G33" s="794"/>
      <c r="H33" s="794"/>
      <c r="I33" s="794"/>
      <c r="J33" s="794"/>
      <c r="K33" s="207" t="s">
        <v>8638</v>
      </c>
      <c r="L33" s="201" t="s">
        <v>1479</v>
      </c>
      <c r="M33" s="201" t="s">
        <v>8639</v>
      </c>
    </row>
    <row r="34" spans="1:13" ht="105" x14ac:dyDescent="0.25">
      <c r="A34" s="797"/>
      <c r="B34" s="794"/>
      <c r="C34" s="800"/>
      <c r="D34" s="794"/>
      <c r="E34" s="638" t="s">
        <v>9533</v>
      </c>
      <c r="F34" s="794"/>
      <c r="G34" s="794"/>
      <c r="H34" s="794"/>
      <c r="I34" s="794"/>
      <c r="J34" s="794"/>
      <c r="K34" s="207" t="s">
        <v>8638</v>
      </c>
      <c r="L34" s="201" t="s">
        <v>1479</v>
      </c>
      <c r="M34" s="201" t="s">
        <v>8639</v>
      </c>
    </row>
    <row r="35" spans="1:13" ht="105" x14ac:dyDescent="0.25">
      <c r="A35" s="797"/>
      <c r="B35" s="794"/>
      <c r="C35" s="800"/>
      <c r="D35" s="794"/>
      <c r="E35" s="638" t="s">
        <v>9534</v>
      </c>
      <c r="F35" s="794"/>
      <c r="G35" s="794"/>
      <c r="H35" s="794"/>
      <c r="I35" s="794"/>
      <c r="J35" s="794"/>
      <c r="K35" s="207" t="s">
        <v>8638</v>
      </c>
      <c r="L35" s="201" t="s">
        <v>1479</v>
      </c>
      <c r="M35" s="201" t="s">
        <v>8639</v>
      </c>
    </row>
    <row r="36" spans="1:13" ht="105" x14ac:dyDescent="0.25">
      <c r="A36" s="797"/>
      <c r="B36" s="794"/>
      <c r="C36" s="800"/>
      <c r="D36" s="794"/>
      <c r="E36" s="638" t="s">
        <v>9535</v>
      </c>
      <c r="F36" s="794"/>
      <c r="G36" s="794"/>
      <c r="H36" s="794"/>
      <c r="I36" s="794"/>
      <c r="J36" s="794"/>
      <c r="K36" s="207" t="s">
        <v>8638</v>
      </c>
      <c r="L36" s="201" t="s">
        <v>1479</v>
      </c>
      <c r="M36" s="201" t="s">
        <v>8639</v>
      </c>
    </row>
    <row r="37" spans="1:13" ht="105" x14ac:dyDescent="0.25">
      <c r="A37" s="797"/>
      <c r="B37" s="794"/>
      <c r="C37" s="800"/>
      <c r="D37" s="794"/>
      <c r="E37" s="638" t="s">
        <v>9536</v>
      </c>
      <c r="F37" s="794"/>
      <c r="G37" s="794"/>
      <c r="H37" s="794"/>
      <c r="I37" s="794"/>
      <c r="J37" s="794"/>
      <c r="K37" s="207" t="s">
        <v>8638</v>
      </c>
      <c r="L37" s="201" t="s">
        <v>1479</v>
      </c>
      <c r="M37" s="201" t="s">
        <v>8639</v>
      </c>
    </row>
    <row r="38" spans="1:13" ht="105" x14ac:dyDescent="0.25">
      <c r="A38" s="797"/>
      <c r="B38" s="794"/>
      <c r="C38" s="800"/>
      <c r="D38" s="794"/>
      <c r="E38" s="638" t="s">
        <v>9537</v>
      </c>
      <c r="F38" s="794"/>
      <c r="G38" s="794"/>
      <c r="H38" s="794"/>
      <c r="I38" s="794"/>
      <c r="J38" s="794"/>
      <c r="K38" s="207" t="s">
        <v>8638</v>
      </c>
      <c r="L38" s="201" t="s">
        <v>1479</v>
      </c>
      <c r="M38" s="201" t="s">
        <v>8639</v>
      </c>
    </row>
    <row r="39" spans="1:13" ht="105" x14ac:dyDescent="0.25">
      <c r="A39" s="797"/>
      <c r="B39" s="794"/>
      <c r="C39" s="800"/>
      <c r="D39" s="794"/>
      <c r="E39" s="638" t="s">
        <v>9538</v>
      </c>
      <c r="F39" s="794"/>
      <c r="G39" s="794"/>
      <c r="H39" s="794"/>
      <c r="I39" s="794"/>
      <c r="J39" s="794"/>
      <c r="K39" s="207" t="s">
        <v>8638</v>
      </c>
      <c r="L39" s="201" t="s">
        <v>1479</v>
      </c>
      <c r="M39" s="201" t="s">
        <v>8639</v>
      </c>
    </row>
    <row r="40" spans="1:13" ht="105" x14ac:dyDescent="0.25">
      <c r="A40" s="797"/>
      <c r="B40" s="794"/>
      <c r="C40" s="800"/>
      <c r="D40" s="794"/>
      <c r="E40" s="638" t="s">
        <v>9539</v>
      </c>
      <c r="F40" s="794"/>
      <c r="G40" s="794"/>
      <c r="H40" s="794"/>
      <c r="I40" s="794"/>
      <c r="J40" s="794"/>
      <c r="K40" s="207" t="s">
        <v>8638</v>
      </c>
      <c r="L40" s="201" t="s">
        <v>1479</v>
      </c>
      <c r="M40" s="201" t="s">
        <v>8639</v>
      </c>
    </row>
    <row r="41" spans="1:13" ht="105.75" thickBot="1" x14ac:dyDescent="0.3">
      <c r="A41" s="798"/>
      <c r="B41" s="795"/>
      <c r="C41" s="801"/>
      <c r="D41" s="795"/>
      <c r="E41" s="228" t="s">
        <v>9540</v>
      </c>
      <c r="F41" s="795"/>
      <c r="G41" s="795"/>
      <c r="H41" s="795"/>
      <c r="I41" s="795"/>
      <c r="J41" s="795"/>
      <c r="K41" s="207" t="s">
        <v>8638</v>
      </c>
      <c r="L41" s="201" t="s">
        <v>1479</v>
      </c>
      <c r="M41" s="201" t="s">
        <v>8639</v>
      </c>
    </row>
    <row r="42" spans="1:13" ht="105.75" thickBot="1" x14ac:dyDescent="0.3">
      <c r="A42" s="639"/>
      <c r="B42" s="228" t="s">
        <v>2125</v>
      </c>
      <c r="C42" s="640" t="s">
        <v>1744</v>
      </c>
      <c r="D42" s="228" t="s">
        <v>1734</v>
      </c>
      <c r="E42" s="228" t="s">
        <v>1734</v>
      </c>
      <c r="F42" s="228" t="s">
        <v>1453</v>
      </c>
      <c r="G42" s="228" t="s">
        <v>2112</v>
      </c>
      <c r="H42" s="228" t="s">
        <v>2112</v>
      </c>
      <c r="I42" s="228" t="s">
        <v>9541</v>
      </c>
      <c r="J42" s="228" t="s">
        <v>2112</v>
      </c>
      <c r="K42" s="207" t="s">
        <v>8638</v>
      </c>
      <c r="L42" s="201" t="s">
        <v>1479</v>
      </c>
      <c r="M42" s="201" t="s">
        <v>8639</v>
      </c>
    </row>
    <row r="43" spans="1:13" ht="105.75" thickBot="1" x14ac:dyDescent="0.3">
      <c r="A43" s="639"/>
      <c r="B43" s="228" t="s">
        <v>1474</v>
      </c>
      <c r="C43" s="640" t="s">
        <v>1486</v>
      </c>
      <c r="D43" s="228" t="s">
        <v>1734</v>
      </c>
      <c r="E43" s="228" t="s">
        <v>1734</v>
      </c>
      <c r="F43" s="228" t="s">
        <v>1453</v>
      </c>
      <c r="G43" s="228" t="s">
        <v>1453</v>
      </c>
      <c r="H43" s="228" t="s">
        <v>2112</v>
      </c>
      <c r="I43" s="228" t="s">
        <v>9542</v>
      </c>
      <c r="J43" s="228" t="s">
        <v>1453</v>
      </c>
      <c r="K43" s="207" t="s">
        <v>8638</v>
      </c>
      <c r="L43" s="201" t="s">
        <v>1479</v>
      </c>
      <c r="M43" s="201" t="s">
        <v>8639</v>
      </c>
    </row>
    <row r="44" spans="1:13" ht="105.75" thickBot="1" x14ac:dyDescent="0.3">
      <c r="A44" s="639"/>
      <c r="B44" s="228" t="s">
        <v>1715</v>
      </c>
      <c r="C44" s="640" t="s">
        <v>1486</v>
      </c>
      <c r="D44" s="228" t="s">
        <v>1734</v>
      </c>
      <c r="E44" s="228" t="s">
        <v>2126</v>
      </c>
      <c r="F44" s="228" t="s">
        <v>1453</v>
      </c>
      <c r="G44" s="228" t="s">
        <v>1453</v>
      </c>
      <c r="H44" s="228" t="s">
        <v>2112</v>
      </c>
      <c r="I44" s="228" t="s">
        <v>1453</v>
      </c>
      <c r="J44" s="228" t="s">
        <v>2112</v>
      </c>
      <c r="K44" s="207" t="s">
        <v>8638</v>
      </c>
      <c r="L44" s="201" t="s">
        <v>1479</v>
      </c>
      <c r="M44" s="201" t="s">
        <v>8639</v>
      </c>
    </row>
    <row r="45" spans="1:13" ht="105.75" thickBot="1" x14ac:dyDescent="0.3">
      <c r="A45" s="639"/>
      <c r="B45" s="228" t="s">
        <v>2127</v>
      </c>
      <c r="C45" s="640" t="s">
        <v>1742</v>
      </c>
      <c r="D45" s="228">
        <v>40</v>
      </c>
      <c r="E45" s="228" t="s">
        <v>2128</v>
      </c>
      <c r="F45" s="228" t="s">
        <v>1453</v>
      </c>
      <c r="G45" s="228" t="s">
        <v>2112</v>
      </c>
      <c r="H45" s="228"/>
      <c r="I45" s="228" t="s">
        <v>2129</v>
      </c>
      <c r="J45" s="228"/>
      <c r="K45" s="207" t="s">
        <v>8638</v>
      </c>
      <c r="L45" s="201" t="s">
        <v>1479</v>
      </c>
      <c r="M45" s="201" t="s">
        <v>8639</v>
      </c>
    </row>
    <row r="46" spans="1:13" ht="105.75" thickBot="1" x14ac:dyDescent="0.3">
      <c r="A46" s="639"/>
      <c r="B46" s="228" t="s">
        <v>1719</v>
      </c>
      <c r="C46" s="640" t="s">
        <v>1742</v>
      </c>
      <c r="D46" s="228">
        <v>40</v>
      </c>
      <c r="E46" s="228" t="s">
        <v>2128</v>
      </c>
      <c r="F46" s="228" t="s">
        <v>1453</v>
      </c>
      <c r="G46" s="228" t="s">
        <v>2112</v>
      </c>
      <c r="H46" s="228"/>
      <c r="I46" s="228" t="s">
        <v>2130</v>
      </c>
      <c r="J46" s="228"/>
      <c r="K46" s="207" t="s">
        <v>8638</v>
      </c>
      <c r="L46" s="201" t="s">
        <v>1479</v>
      </c>
      <c r="M46" s="201" t="s">
        <v>8639</v>
      </c>
    </row>
    <row r="47" spans="1:13" ht="105.75" thickBot="1" x14ac:dyDescent="0.3">
      <c r="A47" s="639"/>
      <c r="B47" s="228" t="s">
        <v>2131</v>
      </c>
      <c r="C47" s="640" t="s">
        <v>1742</v>
      </c>
      <c r="D47" s="228">
        <v>40</v>
      </c>
      <c r="E47" s="228" t="s">
        <v>2128</v>
      </c>
      <c r="F47" s="228" t="s">
        <v>1453</v>
      </c>
      <c r="G47" s="228" t="s">
        <v>2112</v>
      </c>
      <c r="H47" s="228"/>
      <c r="I47" s="228" t="s">
        <v>2129</v>
      </c>
      <c r="J47" s="228"/>
      <c r="K47" s="207" t="s">
        <v>8638</v>
      </c>
      <c r="L47" s="201" t="s">
        <v>1479</v>
      </c>
      <c r="M47" s="201" t="s">
        <v>8639</v>
      </c>
    </row>
    <row r="48" spans="1:13" ht="105.75" thickBot="1" x14ac:dyDescent="0.3">
      <c r="A48" s="639"/>
      <c r="B48" s="228" t="s">
        <v>2132</v>
      </c>
      <c r="C48" s="640" t="s">
        <v>1486</v>
      </c>
      <c r="D48" s="228" t="s">
        <v>1734</v>
      </c>
      <c r="E48" s="228" t="s">
        <v>1734</v>
      </c>
      <c r="F48" s="228" t="s">
        <v>2112</v>
      </c>
      <c r="G48" s="228" t="s">
        <v>1453</v>
      </c>
      <c r="H48" s="228" t="s">
        <v>2112</v>
      </c>
      <c r="I48" s="228" t="s">
        <v>1453</v>
      </c>
      <c r="J48" s="228" t="s">
        <v>1453</v>
      </c>
      <c r="K48" s="207" t="s">
        <v>8638</v>
      </c>
      <c r="L48" s="201" t="s">
        <v>1479</v>
      </c>
      <c r="M48" s="201" t="s">
        <v>8639</v>
      </c>
    </row>
    <row r="49" spans="1:13" ht="105.75" thickBot="1" x14ac:dyDescent="0.3">
      <c r="A49" s="639"/>
      <c r="B49" s="228" t="s">
        <v>2133</v>
      </c>
      <c r="C49" s="640" t="s">
        <v>1742</v>
      </c>
      <c r="D49" s="228">
        <v>40</v>
      </c>
      <c r="E49" s="228" t="s">
        <v>2139</v>
      </c>
      <c r="F49" s="228" t="s">
        <v>2112</v>
      </c>
      <c r="G49" s="228" t="s">
        <v>2112</v>
      </c>
      <c r="H49" s="228" t="s">
        <v>2112</v>
      </c>
      <c r="I49" s="228" t="s">
        <v>9543</v>
      </c>
      <c r="J49" s="228" t="s">
        <v>1453</v>
      </c>
      <c r="K49" s="207" t="s">
        <v>8638</v>
      </c>
      <c r="L49" s="201" t="s">
        <v>1479</v>
      </c>
      <c r="M49" s="201" t="s">
        <v>8639</v>
      </c>
    </row>
    <row r="50" spans="1:13" ht="105.75" thickBot="1" x14ac:dyDescent="0.3">
      <c r="A50" s="639"/>
      <c r="B50" s="228" t="s">
        <v>2134</v>
      </c>
      <c r="C50" s="640" t="s">
        <v>1486</v>
      </c>
      <c r="D50" s="228" t="s">
        <v>1734</v>
      </c>
      <c r="E50" s="228" t="s">
        <v>1734</v>
      </c>
      <c r="F50" s="228" t="s">
        <v>2112</v>
      </c>
      <c r="G50" s="228" t="s">
        <v>1453</v>
      </c>
      <c r="H50" s="228" t="s">
        <v>2112</v>
      </c>
      <c r="I50" s="228" t="s">
        <v>2112</v>
      </c>
      <c r="J50" s="228" t="s">
        <v>1453</v>
      </c>
      <c r="K50" s="207" t="s">
        <v>8638</v>
      </c>
      <c r="L50" s="201" t="s">
        <v>1479</v>
      </c>
      <c r="M50" s="201" t="s">
        <v>8639</v>
      </c>
    </row>
    <row r="51" spans="1:13" ht="105.75" thickBot="1" x14ac:dyDescent="0.3">
      <c r="A51" s="639"/>
      <c r="B51" s="228" t="s">
        <v>2135</v>
      </c>
      <c r="C51" s="640" t="s">
        <v>1486</v>
      </c>
      <c r="D51" s="228" t="s">
        <v>1734</v>
      </c>
      <c r="E51" s="228" t="s">
        <v>1734</v>
      </c>
      <c r="F51" s="228" t="s">
        <v>1453</v>
      </c>
      <c r="G51" s="228" t="s">
        <v>1453</v>
      </c>
      <c r="H51" s="228" t="s">
        <v>1914</v>
      </c>
      <c r="I51" s="228" t="s">
        <v>2112</v>
      </c>
      <c r="J51" s="228" t="s">
        <v>2112</v>
      </c>
      <c r="K51" s="207" t="s">
        <v>8638</v>
      </c>
      <c r="L51" s="201" t="s">
        <v>1479</v>
      </c>
      <c r="M51" s="201" t="s">
        <v>8639</v>
      </c>
    </row>
    <row r="52" spans="1:13" ht="105.75" thickBot="1" x14ac:dyDescent="0.3">
      <c r="A52" s="204"/>
      <c r="B52" s="205" t="s">
        <v>9545</v>
      </c>
      <c r="C52" s="206" t="s">
        <v>1486</v>
      </c>
      <c r="D52" s="205" t="s">
        <v>1734</v>
      </c>
      <c r="E52" s="205" t="s">
        <v>9544</v>
      </c>
      <c r="F52" s="205" t="s">
        <v>1453</v>
      </c>
      <c r="G52" s="205" t="s">
        <v>1453</v>
      </c>
      <c r="H52" s="205" t="s">
        <v>2112</v>
      </c>
      <c r="I52" s="205" t="s">
        <v>2112</v>
      </c>
      <c r="J52" s="205" t="s">
        <v>2112</v>
      </c>
      <c r="K52" s="207" t="s">
        <v>8638</v>
      </c>
      <c r="L52" s="201" t="s">
        <v>1479</v>
      </c>
      <c r="M52" s="201" t="s">
        <v>8639</v>
      </c>
    </row>
    <row r="53" spans="1:13" ht="15.75" thickBot="1" x14ac:dyDescent="0.3">
      <c r="A53" s="204"/>
      <c r="B53" s="205"/>
      <c r="C53" s="206"/>
      <c r="D53" s="205"/>
      <c r="E53" s="205"/>
      <c r="F53" s="205"/>
      <c r="G53" s="205"/>
      <c r="H53" s="205"/>
      <c r="I53" s="205"/>
      <c r="J53" s="205"/>
    </row>
    <row r="54" spans="1:13" ht="15.75" thickBot="1" x14ac:dyDescent="0.3">
      <c r="A54" s="204"/>
      <c r="B54" s="205"/>
      <c r="C54" s="206"/>
      <c r="D54" s="205"/>
      <c r="E54" s="205"/>
      <c r="F54" s="205"/>
      <c r="G54" s="205"/>
      <c r="H54" s="205"/>
      <c r="I54" s="205"/>
      <c r="J54" s="205"/>
    </row>
    <row r="55" spans="1:13" ht="15.75" thickBot="1" x14ac:dyDescent="0.3">
      <c r="A55" s="204"/>
      <c r="B55" s="205"/>
      <c r="C55" s="206"/>
      <c r="D55" s="205"/>
      <c r="E55" s="205"/>
      <c r="F55" s="205"/>
      <c r="G55" s="205"/>
      <c r="H55" s="205"/>
      <c r="I55" s="205"/>
      <c r="J55" s="205"/>
    </row>
    <row r="56" spans="1:13" ht="15.75" thickBot="1" x14ac:dyDescent="0.3">
      <c r="A56" s="204"/>
      <c r="B56" s="205"/>
      <c r="C56" s="206"/>
      <c r="D56" s="205"/>
      <c r="E56" s="205"/>
      <c r="F56" s="205"/>
      <c r="G56" s="205"/>
      <c r="H56" s="205"/>
      <c r="I56" s="205"/>
      <c r="J56" s="205"/>
    </row>
    <row r="57" spans="1:13" ht="15.75" thickBot="1" x14ac:dyDescent="0.3">
      <c r="A57" s="204"/>
      <c r="B57" s="205"/>
      <c r="C57" s="206"/>
      <c r="D57" s="205"/>
      <c r="E57" s="205"/>
      <c r="F57" s="205"/>
      <c r="G57" s="205"/>
      <c r="H57" s="205"/>
      <c r="I57" s="205"/>
      <c r="J57" s="205"/>
    </row>
    <row r="58" spans="1:13" ht="15.75" thickBot="1" x14ac:dyDescent="0.3">
      <c r="A58" s="204"/>
      <c r="B58" s="205"/>
      <c r="C58" s="206"/>
      <c r="D58" s="205"/>
      <c r="E58" s="205"/>
      <c r="F58" s="205"/>
      <c r="G58" s="205"/>
      <c r="H58" s="205"/>
      <c r="I58" s="205"/>
      <c r="J58" s="205"/>
    </row>
    <row r="59" spans="1:13" ht="15.75" thickBot="1" x14ac:dyDescent="0.3">
      <c r="A59" s="204"/>
      <c r="B59" s="205"/>
      <c r="C59" s="206"/>
      <c r="D59" s="205"/>
      <c r="E59" s="205"/>
      <c r="F59" s="205"/>
      <c r="G59" s="205"/>
      <c r="H59" s="205"/>
      <c r="I59" s="205"/>
      <c r="J59" s="205"/>
    </row>
    <row r="60" spans="1:13" ht="15.75" thickBot="1" x14ac:dyDescent="0.3">
      <c r="A60" s="204"/>
      <c r="B60" s="205"/>
      <c r="C60" s="206"/>
      <c r="D60" s="205"/>
      <c r="E60" s="205"/>
      <c r="F60" s="205"/>
      <c r="G60" s="205"/>
      <c r="H60" s="205"/>
      <c r="I60" s="205"/>
      <c r="J60" s="205"/>
    </row>
    <row r="61" spans="1:13" ht="15.75" thickBot="1" x14ac:dyDescent="0.3">
      <c r="A61" s="204"/>
      <c r="B61" s="205"/>
      <c r="C61" s="206"/>
      <c r="D61" s="205"/>
      <c r="E61" s="205"/>
      <c r="F61" s="205"/>
      <c r="G61" s="205"/>
      <c r="H61" s="205"/>
      <c r="I61" s="205"/>
      <c r="J61" s="205"/>
    </row>
    <row r="62" spans="1:13" ht="15.75" thickBot="1" x14ac:dyDescent="0.3">
      <c r="A62" s="204"/>
      <c r="B62" s="205"/>
      <c r="C62" s="206"/>
      <c r="D62" s="205"/>
      <c r="E62" s="205"/>
      <c r="F62" s="205"/>
      <c r="G62" s="205"/>
      <c r="H62" s="205"/>
      <c r="I62" s="205"/>
      <c r="J62" s="205"/>
    </row>
    <row r="63" spans="1:13" ht="15.75" thickBot="1" x14ac:dyDescent="0.3">
      <c r="A63" s="204"/>
      <c r="B63" s="205"/>
      <c r="C63" s="206"/>
      <c r="D63" s="205"/>
      <c r="E63" s="205"/>
      <c r="F63" s="205"/>
      <c r="G63" s="205"/>
      <c r="H63" s="205"/>
      <c r="I63" s="205"/>
      <c r="J63" s="205"/>
    </row>
    <row r="64" spans="1:13" ht="15.75" thickBot="1" x14ac:dyDescent="0.3">
      <c r="A64" s="204"/>
      <c r="B64" s="205"/>
      <c r="C64" s="206"/>
      <c r="D64" s="205"/>
      <c r="E64" s="205"/>
      <c r="F64" s="205"/>
      <c r="G64" s="205"/>
      <c r="H64" s="205"/>
      <c r="I64" s="205"/>
      <c r="J64" s="205"/>
    </row>
    <row r="65" spans="1:10" ht="15.75" thickBot="1" x14ac:dyDescent="0.3">
      <c r="A65" s="204"/>
      <c r="B65" s="205"/>
      <c r="C65" s="206"/>
      <c r="D65" s="205"/>
      <c r="E65" s="205"/>
      <c r="F65" s="205"/>
      <c r="G65" s="205"/>
      <c r="H65" s="205"/>
      <c r="I65" s="205"/>
      <c r="J65" s="205"/>
    </row>
    <row r="66" spans="1:10" ht="15.75" thickBot="1" x14ac:dyDescent="0.3">
      <c r="A66" s="204"/>
      <c r="B66" s="205"/>
      <c r="C66" s="206"/>
      <c r="D66" s="205"/>
      <c r="E66" s="205"/>
      <c r="F66" s="205"/>
      <c r="G66" s="205"/>
      <c r="H66" s="205"/>
      <c r="I66" s="205"/>
      <c r="J66" s="205"/>
    </row>
    <row r="67" spans="1:10" ht="15.75" thickBot="1" x14ac:dyDescent="0.3">
      <c r="A67" s="204"/>
      <c r="B67" s="205"/>
      <c r="C67" s="206"/>
      <c r="D67" s="205"/>
      <c r="E67" s="205"/>
      <c r="F67" s="205"/>
      <c r="G67" s="205"/>
      <c r="H67" s="205"/>
      <c r="I67" s="205"/>
      <c r="J67" s="205"/>
    </row>
    <row r="68" spans="1:10" ht="15.75" thickBot="1" x14ac:dyDescent="0.3">
      <c r="A68" s="204"/>
      <c r="B68" s="205"/>
      <c r="C68" s="206"/>
      <c r="D68" s="205"/>
      <c r="E68" s="205"/>
      <c r="F68" s="205"/>
      <c r="G68" s="205"/>
      <c r="H68" s="205"/>
      <c r="I68" s="205"/>
      <c r="J68" s="205"/>
    </row>
    <row r="69" spans="1:10" ht="15.75" thickBot="1" x14ac:dyDescent="0.3">
      <c r="A69" s="204"/>
      <c r="B69" s="205"/>
      <c r="C69" s="206"/>
      <c r="D69" s="205"/>
      <c r="E69" s="205"/>
      <c r="F69" s="205"/>
      <c r="G69" s="205"/>
      <c r="H69" s="205"/>
      <c r="I69" s="205"/>
      <c r="J69" s="205"/>
    </row>
    <row r="70" spans="1:10" ht="15.75" thickBot="1" x14ac:dyDescent="0.3">
      <c r="A70" s="204"/>
      <c r="B70" s="205"/>
      <c r="C70" s="206"/>
      <c r="D70" s="205"/>
      <c r="E70" s="205"/>
      <c r="F70" s="205"/>
      <c r="G70" s="205"/>
      <c r="H70" s="205"/>
      <c r="I70" s="205"/>
      <c r="J70" s="205"/>
    </row>
    <row r="71" spans="1:10" ht="15.75" thickBot="1" x14ac:dyDescent="0.3">
      <c r="A71" s="204"/>
      <c r="B71" s="205"/>
      <c r="C71" s="206"/>
      <c r="D71" s="205"/>
      <c r="E71" s="205"/>
      <c r="F71" s="205"/>
      <c r="G71" s="205"/>
      <c r="H71" s="205"/>
      <c r="I71" s="205"/>
      <c r="J71" s="205"/>
    </row>
    <row r="72" spans="1:10" ht="15.75" thickBot="1" x14ac:dyDescent="0.3">
      <c r="A72" s="204"/>
      <c r="B72" s="205"/>
      <c r="C72" s="206"/>
      <c r="D72" s="205"/>
      <c r="E72" s="205"/>
      <c r="F72" s="205"/>
      <c r="G72" s="205"/>
      <c r="H72" s="205"/>
      <c r="I72" s="205"/>
      <c r="J72" s="205"/>
    </row>
    <row r="73" spans="1:10" ht="15.75" thickBot="1" x14ac:dyDescent="0.3">
      <c r="A73" s="204"/>
      <c r="B73" s="205"/>
      <c r="C73" s="206"/>
      <c r="D73" s="205"/>
      <c r="E73" s="205"/>
      <c r="F73" s="205"/>
      <c r="G73" s="205"/>
      <c r="H73" s="205"/>
      <c r="I73" s="205"/>
      <c r="J73" s="205"/>
    </row>
    <row r="74" spans="1:10" ht="15.75" thickBot="1" x14ac:dyDescent="0.3">
      <c r="A74" s="204"/>
      <c r="B74" s="205"/>
      <c r="C74" s="206"/>
      <c r="D74" s="205"/>
      <c r="E74" s="205"/>
      <c r="F74" s="205"/>
      <c r="G74" s="205"/>
      <c r="H74" s="205"/>
      <c r="I74" s="205"/>
      <c r="J74" s="205"/>
    </row>
    <row r="75" spans="1:10" ht="15.75" thickBot="1" x14ac:dyDescent="0.3">
      <c r="A75" s="204"/>
      <c r="B75" s="205"/>
      <c r="C75" s="206"/>
      <c r="D75" s="205"/>
      <c r="E75" s="205"/>
      <c r="F75" s="205"/>
      <c r="G75" s="205"/>
      <c r="H75" s="205"/>
      <c r="I75" s="205"/>
      <c r="J75" s="205"/>
    </row>
    <row r="76" spans="1:10" ht="15.75" thickBot="1" x14ac:dyDescent="0.3">
      <c r="A76" s="204"/>
      <c r="B76" s="205"/>
      <c r="C76" s="206"/>
      <c r="D76" s="205"/>
      <c r="E76" s="205"/>
      <c r="F76" s="205"/>
      <c r="G76" s="205"/>
      <c r="H76" s="205"/>
      <c r="I76" s="205"/>
      <c r="J76" s="205"/>
    </row>
    <row r="77" spans="1:10" ht="15.75" thickBot="1" x14ac:dyDescent="0.3">
      <c r="A77" s="204"/>
      <c r="B77" s="205"/>
      <c r="C77" s="206"/>
      <c r="D77" s="205"/>
      <c r="E77" s="205"/>
      <c r="F77" s="205"/>
      <c r="G77" s="205"/>
      <c r="H77" s="205"/>
      <c r="I77" s="205"/>
      <c r="J77" s="205"/>
    </row>
    <row r="78" spans="1:10" ht="15.75" thickBot="1" x14ac:dyDescent="0.3">
      <c r="A78" s="204"/>
      <c r="B78" s="205"/>
      <c r="C78" s="206"/>
      <c r="D78" s="205"/>
      <c r="E78" s="205"/>
      <c r="F78" s="205"/>
      <c r="G78" s="205"/>
      <c r="H78" s="205"/>
      <c r="I78" s="205"/>
      <c r="J78" s="205"/>
    </row>
    <row r="79" spans="1:10" ht="15.75" thickBot="1" x14ac:dyDescent="0.3">
      <c r="A79" s="204"/>
      <c r="B79" s="205"/>
      <c r="C79" s="206"/>
      <c r="D79" s="205"/>
      <c r="E79" s="205"/>
      <c r="F79" s="205"/>
      <c r="G79" s="205"/>
      <c r="H79" s="205"/>
      <c r="I79" s="205"/>
      <c r="J79" s="205"/>
    </row>
    <row r="80" spans="1:10" ht="15.75" thickBot="1" x14ac:dyDescent="0.3">
      <c r="A80" s="204"/>
      <c r="B80" s="205"/>
      <c r="C80" s="206"/>
      <c r="D80" s="205"/>
      <c r="E80" s="205"/>
      <c r="F80" s="205"/>
      <c r="G80" s="205"/>
      <c r="H80" s="205"/>
      <c r="I80" s="205"/>
      <c r="J80" s="205"/>
    </row>
  </sheetData>
  <mergeCells count="36">
    <mergeCell ref="H2:H10"/>
    <mergeCell ref="I2:I10"/>
    <mergeCell ref="J2:J10"/>
    <mergeCell ref="A14:A16"/>
    <mergeCell ref="B14:B16"/>
    <mergeCell ref="C14:C16"/>
    <mergeCell ref="D14:D16"/>
    <mergeCell ref="F14:F16"/>
    <mergeCell ref="G14:G16"/>
    <mergeCell ref="H14:H16"/>
    <mergeCell ref="A2:A10"/>
    <mergeCell ref="B2:B10"/>
    <mergeCell ref="C2:C10"/>
    <mergeCell ref="D2:D10"/>
    <mergeCell ref="F2:F10"/>
    <mergeCell ref="G2:G10"/>
    <mergeCell ref="I14:I16"/>
    <mergeCell ref="J14:J16"/>
    <mergeCell ref="A23:A26"/>
    <mergeCell ref="B23:B26"/>
    <mergeCell ref="C23:C26"/>
    <mergeCell ref="D23:D26"/>
    <mergeCell ref="F23:F26"/>
    <mergeCell ref="G23:G26"/>
    <mergeCell ref="H23:H26"/>
    <mergeCell ref="I23:I26"/>
    <mergeCell ref="J23:J26"/>
    <mergeCell ref="G28:G41"/>
    <mergeCell ref="H28:H41"/>
    <mergeCell ref="I28:I41"/>
    <mergeCell ref="J28:J41"/>
    <mergeCell ref="A28:A41"/>
    <mergeCell ref="B28:B41"/>
    <mergeCell ref="C28:C41"/>
    <mergeCell ref="D28:D41"/>
    <mergeCell ref="F28:F4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workbookViewId="0">
      <selection activeCell="C19" sqref="C19"/>
    </sheetView>
  </sheetViews>
  <sheetFormatPr defaultRowHeight="15" x14ac:dyDescent="0.25"/>
  <cols>
    <col min="1" max="1" width="9.85546875" style="82" customWidth="1"/>
    <col min="2" max="2" width="9.140625" style="82"/>
    <col min="3" max="3" width="15.140625" style="82" bestFit="1" customWidth="1"/>
    <col min="4" max="4" width="9.140625" style="82"/>
    <col min="5" max="5" width="19.28515625" style="82" bestFit="1" customWidth="1"/>
    <col min="6" max="6" width="9.140625" style="82"/>
    <col min="7" max="7" width="15.85546875" style="82" bestFit="1" customWidth="1"/>
    <col min="8" max="16384" width="9.140625" style="82"/>
  </cols>
  <sheetData>
    <row r="1" spans="1:8" x14ac:dyDescent="0.25">
      <c r="A1" s="130" t="s">
        <v>1356</v>
      </c>
      <c r="B1" s="130" t="s">
        <v>2105</v>
      </c>
      <c r="C1" s="130" t="s">
        <v>803</v>
      </c>
    </row>
    <row r="7" spans="1:8" ht="15.75" thickBot="1" x14ac:dyDescent="0.3"/>
    <row r="8" spans="1:8" x14ac:dyDescent="0.25">
      <c r="E8" s="208"/>
      <c r="F8" s="209"/>
      <c r="G8" s="209"/>
      <c r="H8" s="210"/>
    </row>
    <row r="9" spans="1:8" x14ac:dyDescent="0.25">
      <c r="E9" s="211" t="s">
        <v>2155</v>
      </c>
      <c r="F9" s="83"/>
      <c r="G9" s="20"/>
      <c r="H9" s="212"/>
    </row>
    <row r="10" spans="1:8" x14ac:dyDescent="0.25">
      <c r="E10" s="211"/>
      <c r="F10" s="20"/>
      <c r="G10" s="20"/>
      <c r="H10" s="212"/>
    </row>
    <row r="11" spans="1:8" x14ac:dyDescent="0.25">
      <c r="E11" s="211" t="s">
        <v>2133</v>
      </c>
      <c r="F11" s="83"/>
      <c r="G11" s="20" t="s">
        <v>1791</v>
      </c>
      <c r="H11" s="213"/>
    </row>
    <row r="12" spans="1:8" x14ac:dyDescent="0.25">
      <c r="E12" s="211" t="s">
        <v>1964</v>
      </c>
      <c r="F12" s="83"/>
      <c r="G12" s="20" t="s">
        <v>2156</v>
      </c>
      <c r="H12" s="213"/>
    </row>
    <row r="13" spans="1:8" x14ac:dyDescent="0.25">
      <c r="E13" s="211" t="s">
        <v>2157</v>
      </c>
      <c r="F13" s="83"/>
      <c r="G13" s="20" t="s">
        <v>2158</v>
      </c>
      <c r="H13" s="213"/>
    </row>
    <row r="14" spans="1:8" ht="15.75" thickBot="1" x14ac:dyDescent="0.3">
      <c r="E14" s="214" t="s">
        <v>2138</v>
      </c>
      <c r="F14" s="215"/>
      <c r="G14" s="216" t="s">
        <v>1536</v>
      </c>
      <c r="H14" s="217"/>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
  <sheetViews>
    <sheetView workbookViewId="0">
      <selection activeCell="D5" sqref="D5"/>
    </sheetView>
  </sheetViews>
  <sheetFormatPr defaultRowHeight="15" x14ac:dyDescent="0.25"/>
  <cols>
    <col min="1" max="1" width="9.140625" style="227"/>
    <col min="2" max="2" width="28.7109375" style="220" bestFit="1" customWidth="1"/>
    <col min="3" max="3" width="13.5703125" style="220" bestFit="1" customWidth="1"/>
    <col min="4" max="4" width="18.7109375" style="220" customWidth="1"/>
    <col min="5" max="5" width="13.5703125" style="220" bestFit="1" customWidth="1"/>
    <col min="6" max="6" width="17.5703125" style="220" bestFit="1" customWidth="1"/>
    <col min="7" max="7" width="9.7109375" style="220" bestFit="1" customWidth="1"/>
    <col min="8" max="8" width="14.5703125" style="220" bestFit="1" customWidth="1"/>
    <col min="9" max="9" width="21.85546875" style="220" bestFit="1" customWidth="1"/>
    <col min="10" max="10" width="12.42578125" style="220" bestFit="1" customWidth="1"/>
    <col min="11" max="11" width="10.42578125" style="220" bestFit="1" customWidth="1"/>
    <col min="12" max="16384" width="9.140625" style="220"/>
  </cols>
  <sheetData>
    <row r="1" spans="1:11" ht="22.5" customHeight="1" x14ac:dyDescent="0.25">
      <c r="A1" s="218" t="s">
        <v>2071</v>
      </c>
      <c r="B1" s="802" t="s">
        <v>2105</v>
      </c>
      <c r="C1" s="802" t="s">
        <v>2106</v>
      </c>
      <c r="D1" s="802" t="s">
        <v>1361</v>
      </c>
      <c r="E1" s="802" t="s">
        <v>2107</v>
      </c>
      <c r="F1" s="802" t="s">
        <v>2108</v>
      </c>
      <c r="G1" s="802" t="s">
        <v>1488</v>
      </c>
      <c r="H1" s="802" t="s">
        <v>1469</v>
      </c>
      <c r="I1" s="802" t="s">
        <v>2109</v>
      </c>
      <c r="J1" s="802" t="s">
        <v>1645</v>
      </c>
      <c r="K1" s="219" t="s">
        <v>2159</v>
      </c>
    </row>
    <row r="2" spans="1:11" x14ac:dyDescent="0.25">
      <c r="A2" s="221"/>
      <c r="B2" s="803"/>
      <c r="C2" s="803"/>
      <c r="D2" s="803"/>
      <c r="E2" s="803"/>
      <c r="F2" s="803"/>
      <c r="G2" s="803"/>
      <c r="H2" s="803"/>
      <c r="I2" s="803"/>
      <c r="J2" s="803"/>
      <c r="K2" s="222" t="s">
        <v>2160</v>
      </c>
    </row>
    <row r="3" spans="1:11" x14ac:dyDescent="0.25">
      <c r="A3" s="223"/>
      <c r="B3" s="224" t="s">
        <v>1652</v>
      </c>
      <c r="C3" s="224" t="s">
        <v>2151</v>
      </c>
      <c r="D3" s="224"/>
      <c r="E3" s="224" t="s">
        <v>1734</v>
      </c>
      <c r="F3" s="224"/>
      <c r="G3" s="224" t="s">
        <v>1453</v>
      </c>
      <c r="H3" s="224"/>
      <c r="I3" s="224" t="s">
        <v>2112</v>
      </c>
      <c r="J3" s="224" t="s">
        <v>1453</v>
      </c>
      <c r="K3" s="224"/>
    </row>
    <row r="4" spans="1:11" x14ac:dyDescent="0.25">
      <c r="A4" s="223"/>
      <c r="B4" s="224" t="s">
        <v>2161</v>
      </c>
      <c r="C4" s="224" t="s">
        <v>1742</v>
      </c>
      <c r="D4" s="224"/>
      <c r="E4" s="224"/>
      <c r="F4" s="224"/>
      <c r="G4" s="224" t="s">
        <v>1453</v>
      </c>
      <c r="H4" s="224"/>
      <c r="I4" s="224" t="s">
        <v>2112</v>
      </c>
      <c r="J4" s="224" t="s">
        <v>2112</v>
      </c>
      <c r="K4" s="224"/>
    </row>
    <row r="5" spans="1:11" x14ac:dyDescent="0.25">
      <c r="A5" s="223"/>
      <c r="B5" s="224" t="s">
        <v>2162</v>
      </c>
      <c r="C5" s="224" t="s">
        <v>1742</v>
      </c>
      <c r="D5" s="224"/>
      <c r="E5" s="224"/>
      <c r="F5" s="224"/>
      <c r="G5" s="224" t="s">
        <v>1453</v>
      </c>
      <c r="H5" s="224"/>
      <c r="I5" s="224" t="s">
        <v>2112</v>
      </c>
      <c r="J5" s="224" t="s">
        <v>1453</v>
      </c>
      <c r="K5" s="224"/>
    </row>
    <row r="6" spans="1:11" x14ac:dyDescent="0.25">
      <c r="A6" s="223"/>
      <c r="B6" s="224" t="s">
        <v>2152</v>
      </c>
      <c r="C6" s="224" t="s">
        <v>1742</v>
      </c>
      <c r="D6" s="224"/>
      <c r="E6" s="224"/>
      <c r="F6" s="224"/>
      <c r="G6" s="224" t="s">
        <v>1453</v>
      </c>
      <c r="H6" s="224"/>
      <c r="I6" s="224" t="s">
        <v>2112</v>
      </c>
      <c r="J6" s="224" t="s">
        <v>1453</v>
      </c>
      <c r="K6" s="224"/>
    </row>
    <row r="7" spans="1:11" x14ac:dyDescent="0.25">
      <c r="A7" s="223"/>
      <c r="B7" s="224" t="s">
        <v>2163</v>
      </c>
      <c r="C7" s="224" t="s">
        <v>2151</v>
      </c>
      <c r="D7" s="224"/>
      <c r="E7" s="224"/>
      <c r="F7" s="224"/>
      <c r="G7" s="224" t="s">
        <v>2112</v>
      </c>
      <c r="H7" s="224"/>
      <c r="I7" s="224" t="s">
        <v>2112</v>
      </c>
      <c r="J7" s="224" t="s">
        <v>1453</v>
      </c>
      <c r="K7" s="224" t="s">
        <v>1453</v>
      </c>
    </row>
    <row r="8" spans="1:11" x14ac:dyDescent="0.25">
      <c r="A8" s="223">
        <v>1</v>
      </c>
      <c r="B8" s="224" t="s">
        <v>2164</v>
      </c>
      <c r="C8" s="224" t="s">
        <v>2151</v>
      </c>
      <c r="D8" s="224"/>
      <c r="E8" s="224"/>
      <c r="F8" s="224"/>
      <c r="G8" s="224" t="s">
        <v>1453</v>
      </c>
      <c r="H8" s="224"/>
      <c r="I8" s="224" t="s">
        <v>2112</v>
      </c>
      <c r="J8" s="224" t="s">
        <v>1453</v>
      </c>
      <c r="K8" s="224" t="s">
        <v>1453</v>
      </c>
    </row>
    <row r="9" spans="1:11" x14ac:dyDescent="0.25">
      <c r="A9" s="223">
        <v>2</v>
      </c>
      <c r="B9" s="224" t="s">
        <v>1464</v>
      </c>
      <c r="C9" s="224" t="s">
        <v>2151</v>
      </c>
      <c r="D9" s="224"/>
      <c r="E9" s="224"/>
      <c r="F9" s="224"/>
      <c r="G9" s="224" t="s">
        <v>1453</v>
      </c>
      <c r="H9" s="224"/>
      <c r="I9" s="224" t="s">
        <v>2112</v>
      </c>
      <c r="J9" s="224" t="s">
        <v>1453</v>
      </c>
      <c r="K9" s="224" t="s">
        <v>2112</v>
      </c>
    </row>
    <row r="10" spans="1:11" x14ac:dyDescent="0.25">
      <c r="A10" s="223">
        <v>3</v>
      </c>
      <c r="B10" s="224" t="s">
        <v>1467</v>
      </c>
      <c r="C10" s="224" t="s">
        <v>2151</v>
      </c>
      <c r="D10" s="224"/>
      <c r="E10" s="224"/>
      <c r="F10" s="224"/>
      <c r="G10" s="224" t="s">
        <v>1453</v>
      </c>
      <c r="H10" s="224"/>
      <c r="I10" s="224" t="s">
        <v>2112</v>
      </c>
      <c r="J10" s="224" t="s">
        <v>1453</v>
      </c>
      <c r="K10" s="224" t="s">
        <v>2112</v>
      </c>
    </row>
    <row r="11" spans="1:11" x14ac:dyDescent="0.25">
      <c r="A11" s="223">
        <v>4</v>
      </c>
      <c r="B11" s="224" t="s">
        <v>2165</v>
      </c>
      <c r="C11" s="224" t="s">
        <v>1742</v>
      </c>
      <c r="D11" s="224"/>
      <c r="E11" s="224"/>
      <c r="F11" s="224"/>
      <c r="G11" s="224" t="s">
        <v>1453</v>
      </c>
      <c r="H11" s="224"/>
      <c r="I11" s="224" t="s">
        <v>2112</v>
      </c>
      <c r="J11" s="224" t="s">
        <v>2112</v>
      </c>
      <c r="K11" s="224" t="s">
        <v>2112</v>
      </c>
    </row>
    <row r="12" spans="1:11" x14ac:dyDescent="0.25">
      <c r="A12" s="223">
        <v>5</v>
      </c>
      <c r="B12" s="224" t="s">
        <v>1504</v>
      </c>
      <c r="C12" s="224" t="s">
        <v>1742</v>
      </c>
      <c r="D12" s="224"/>
      <c r="E12" s="224"/>
      <c r="F12" s="224"/>
      <c r="G12" s="224" t="s">
        <v>1453</v>
      </c>
      <c r="H12" s="224"/>
      <c r="I12" s="224" t="s">
        <v>2112</v>
      </c>
      <c r="J12" s="224" t="s">
        <v>2112</v>
      </c>
      <c r="K12" s="224" t="s">
        <v>2112</v>
      </c>
    </row>
    <row r="13" spans="1:11" ht="45" x14ac:dyDescent="0.25">
      <c r="A13" s="223">
        <v>6</v>
      </c>
      <c r="B13" s="224" t="s">
        <v>806</v>
      </c>
      <c r="C13" s="224" t="s">
        <v>2151</v>
      </c>
      <c r="D13" s="224"/>
      <c r="E13" s="224"/>
      <c r="F13" s="224"/>
      <c r="G13" s="224" t="s">
        <v>1453</v>
      </c>
      <c r="H13" s="225" t="s">
        <v>2166</v>
      </c>
      <c r="I13" s="224" t="s">
        <v>2112</v>
      </c>
      <c r="J13" s="224" t="s">
        <v>1453</v>
      </c>
      <c r="K13" s="224" t="s">
        <v>2112</v>
      </c>
    </row>
    <row r="14" spans="1:11" x14ac:dyDescent="0.25">
      <c r="A14" s="223">
        <v>7</v>
      </c>
      <c r="B14" s="224" t="s">
        <v>2167</v>
      </c>
      <c r="C14" s="224" t="s">
        <v>2151</v>
      </c>
      <c r="D14" s="224"/>
      <c r="E14" s="224"/>
      <c r="F14" s="224"/>
      <c r="G14" s="224" t="s">
        <v>1453</v>
      </c>
      <c r="H14" s="224"/>
      <c r="I14" s="224" t="s">
        <v>2112</v>
      </c>
      <c r="J14" s="224" t="s">
        <v>2112</v>
      </c>
      <c r="K14" s="224" t="s">
        <v>2112</v>
      </c>
    </row>
    <row r="15" spans="1:11" x14ac:dyDescent="0.25">
      <c r="A15" s="223">
        <v>8</v>
      </c>
      <c r="B15" s="224" t="s">
        <v>2168</v>
      </c>
      <c r="C15" s="224" t="s">
        <v>2151</v>
      </c>
      <c r="D15" s="224"/>
      <c r="E15" s="224"/>
      <c r="F15" s="224"/>
      <c r="G15" s="224" t="s">
        <v>1453</v>
      </c>
      <c r="H15" s="224"/>
      <c r="I15" s="224" t="s">
        <v>2112</v>
      </c>
      <c r="J15" s="224" t="s">
        <v>2112</v>
      </c>
      <c r="K15" s="224" t="s">
        <v>2112</v>
      </c>
    </row>
    <row r="16" spans="1:11" x14ac:dyDescent="0.25">
      <c r="A16" s="223">
        <v>9</v>
      </c>
      <c r="B16" s="224" t="s">
        <v>2169</v>
      </c>
      <c r="C16" s="224" t="s">
        <v>2151</v>
      </c>
      <c r="D16" s="224"/>
      <c r="E16" s="224"/>
      <c r="F16" s="224"/>
      <c r="G16" s="224" t="s">
        <v>1453</v>
      </c>
      <c r="H16" s="224"/>
      <c r="I16" s="224" t="s">
        <v>2170</v>
      </c>
      <c r="J16" s="224" t="s">
        <v>2112</v>
      </c>
      <c r="K16" s="224" t="s">
        <v>2112</v>
      </c>
    </row>
    <row r="17" spans="1:11" x14ac:dyDescent="0.25">
      <c r="A17" s="223">
        <v>10</v>
      </c>
      <c r="B17" s="224" t="s">
        <v>2171</v>
      </c>
      <c r="C17" s="224" t="s">
        <v>1486</v>
      </c>
      <c r="D17" s="224"/>
      <c r="E17" s="224"/>
      <c r="F17" s="224"/>
      <c r="G17" s="224" t="s">
        <v>2112</v>
      </c>
      <c r="H17" s="224"/>
      <c r="I17" s="224" t="s">
        <v>2112</v>
      </c>
      <c r="J17" s="224" t="s">
        <v>1453</v>
      </c>
      <c r="K17" s="224" t="s">
        <v>1453</v>
      </c>
    </row>
    <row r="18" spans="1:11" x14ac:dyDescent="0.25">
      <c r="A18" s="223">
        <v>11</v>
      </c>
      <c r="B18" s="224" t="s">
        <v>1915</v>
      </c>
      <c r="C18" s="224" t="s">
        <v>1742</v>
      </c>
      <c r="D18" s="224"/>
      <c r="E18" s="224"/>
      <c r="F18" s="224"/>
      <c r="G18" s="224" t="s">
        <v>2112</v>
      </c>
      <c r="H18" s="224"/>
      <c r="I18" s="224" t="s">
        <v>2112</v>
      </c>
      <c r="J18" s="224" t="s">
        <v>1453</v>
      </c>
      <c r="K18" s="224" t="s">
        <v>1453</v>
      </c>
    </row>
    <row r="19" spans="1:11" x14ac:dyDescent="0.25">
      <c r="A19" s="223">
        <v>12</v>
      </c>
      <c r="B19" s="224" t="s">
        <v>2172</v>
      </c>
      <c r="C19" s="224" t="s">
        <v>1742</v>
      </c>
      <c r="D19" s="804" t="s">
        <v>2173</v>
      </c>
      <c r="E19" s="226"/>
      <c r="F19" s="224"/>
      <c r="G19" s="224" t="s">
        <v>1453</v>
      </c>
      <c r="H19" s="224"/>
      <c r="I19" s="224" t="s">
        <v>2112</v>
      </c>
      <c r="J19" s="224" t="s">
        <v>1453</v>
      </c>
      <c r="K19" s="224" t="s">
        <v>2112</v>
      </c>
    </row>
    <row r="20" spans="1:11" x14ac:dyDescent="0.25">
      <c r="A20" s="223">
        <v>13</v>
      </c>
      <c r="B20" s="224" t="s">
        <v>2138</v>
      </c>
      <c r="C20" s="224" t="s">
        <v>1742</v>
      </c>
      <c r="D20" s="804"/>
      <c r="E20" s="226"/>
      <c r="F20" s="224"/>
      <c r="G20" s="224" t="s">
        <v>1453</v>
      </c>
      <c r="H20" s="224"/>
      <c r="I20" s="224" t="s">
        <v>2112</v>
      </c>
      <c r="J20" s="224" t="s">
        <v>1453</v>
      </c>
      <c r="K20" s="224" t="s">
        <v>2112</v>
      </c>
    </row>
    <row r="21" spans="1:11" x14ac:dyDescent="0.25">
      <c r="A21" s="223">
        <v>14</v>
      </c>
      <c r="B21" s="224" t="s">
        <v>2174</v>
      </c>
      <c r="C21" s="224" t="s">
        <v>1742</v>
      </c>
      <c r="D21" s="804" t="s">
        <v>2175</v>
      </c>
      <c r="E21" s="224"/>
      <c r="F21" s="224"/>
      <c r="G21" s="224" t="s">
        <v>1453</v>
      </c>
      <c r="H21" s="224"/>
      <c r="I21" s="224" t="s">
        <v>2112</v>
      </c>
      <c r="J21" s="224" t="s">
        <v>1453</v>
      </c>
      <c r="K21" s="224" t="s">
        <v>2112</v>
      </c>
    </row>
    <row r="22" spans="1:11" x14ac:dyDescent="0.25">
      <c r="A22" s="223">
        <v>15</v>
      </c>
      <c r="B22" s="224" t="s">
        <v>2176</v>
      </c>
      <c r="C22" s="224" t="s">
        <v>1742</v>
      </c>
      <c r="D22" s="805"/>
      <c r="E22" s="224"/>
      <c r="F22" s="224"/>
      <c r="G22" s="224" t="s">
        <v>1453</v>
      </c>
      <c r="H22" s="224"/>
      <c r="I22" s="224" t="s">
        <v>2112</v>
      </c>
      <c r="J22" s="224" t="s">
        <v>2112</v>
      </c>
      <c r="K22" s="224" t="s">
        <v>2112</v>
      </c>
    </row>
    <row r="23" spans="1:11" x14ac:dyDescent="0.25">
      <c r="A23" s="223">
        <v>16</v>
      </c>
      <c r="B23" s="224" t="s">
        <v>1766</v>
      </c>
      <c r="C23" s="224" t="s">
        <v>1742</v>
      </c>
      <c r="D23" s="805"/>
      <c r="E23" s="224"/>
      <c r="F23" s="224"/>
      <c r="G23" s="224" t="s">
        <v>1453</v>
      </c>
      <c r="H23" s="224"/>
      <c r="I23" s="224" t="s">
        <v>2112</v>
      </c>
      <c r="J23" s="224" t="s">
        <v>1453</v>
      </c>
      <c r="K23" s="224" t="s">
        <v>2112</v>
      </c>
    </row>
    <row r="24" spans="1:11" x14ac:dyDescent="0.25">
      <c r="A24" s="223">
        <v>17</v>
      </c>
      <c r="B24" s="224" t="s">
        <v>1763</v>
      </c>
      <c r="C24" s="224" t="s">
        <v>2151</v>
      </c>
      <c r="D24" s="805"/>
      <c r="E24" s="224"/>
      <c r="F24" s="224"/>
      <c r="G24" s="224" t="s">
        <v>1453</v>
      </c>
      <c r="H24" s="224"/>
      <c r="I24" s="224" t="s">
        <v>2112</v>
      </c>
      <c r="J24" s="224" t="s">
        <v>1453</v>
      </c>
      <c r="K24" s="224" t="s">
        <v>2112</v>
      </c>
    </row>
    <row r="25" spans="1:11" x14ac:dyDescent="0.25">
      <c r="A25" s="223">
        <v>18</v>
      </c>
      <c r="B25" s="224" t="s">
        <v>1489</v>
      </c>
      <c r="C25" s="224" t="s">
        <v>2151</v>
      </c>
      <c r="D25" s="805"/>
      <c r="E25" s="224"/>
      <c r="F25" s="224"/>
      <c r="G25" s="224" t="s">
        <v>1453</v>
      </c>
      <c r="H25" s="224"/>
      <c r="I25" s="224" t="s">
        <v>2112</v>
      </c>
      <c r="J25" s="224" t="s">
        <v>1453</v>
      </c>
      <c r="K25" s="224" t="s">
        <v>2112</v>
      </c>
    </row>
    <row r="26" spans="1:11" x14ac:dyDescent="0.25">
      <c r="A26" s="223">
        <v>19</v>
      </c>
      <c r="B26" s="224" t="s">
        <v>1663</v>
      </c>
      <c r="C26" s="224" t="s">
        <v>2177</v>
      </c>
      <c r="D26" s="805"/>
      <c r="E26" s="224"/>
      <c r="F26" s="224"/>
      <c r="G26" s="224" t="s">
        <v>1453</v>
      </c>
      <c r="H26" s="224"/>
      <c r="I26" s="224" t="s">
        <v>2112</v>
      </c>
      <c r="J26" s="224" t="s">
        <v>1453</v>
      </c>
      <c r="K26" s="224" t="s">
        <v>2112</v>
      </c>
    </row>
    <row r="27" spans="1:11" x14ac:dyDescent="0.25">
      <c r="A27" s="223">
        <v>20</v>
      </c>
      <c r="B27" s="224" t="s">
        <v>2178</v>
      </c>
      <c r="C27" s="224" t="s">
        <v>2177</v>
      </c>
      <c r="D27" s="805"/>
      <c r="E27" s="224"/>
      <c r="F27" s="224"/>
      <c r="G27" s="224" t="s">
        <v>1453</v>
      </c>
      <c r="H27" s="224"/>
      <c r="I27" s="224" t="s">
        <v>2112</v>
      </c>
      <c r="J27" s="224" t="s">
        <v>2112</v>
      </c>
      <c r="K27" s="224" t="s">
        <v>2112</v>
      </c>
    </row>
    <row r="28" spans="1:11" x14ac:dyDescent="0.25">
      <c r="A28" s="223">
        <v>21</v>
      </c>
      <c r="B28" s="224" t="s">
        <v>2157</v>
      </c>
      <c r="C28" s="224" t="s">
        <v>1665</v>
      </c>
      <c r="D28" s="805"/>
      <c r="E28" s="224"/>
      <c r="F28" s="224"/>
      <c r="G28" s="224" t="s">
        <v>1453</v>
      </c>
      <c r="H28" s="224"/>
      <c r="I28" s="224" t="s">
        <v>2112</v>
      </c>
      <c r="J28" s="224" t="s">
        <v>2112</v>
      </c>
      <c r="K28" s="224" t="s">
        <v>2112</v>
      </c>
    </row>
  </sheetData>
  <mergeCells count="11">
    <mergeCell ref="H1:H2"/>
    <mergeCell ref="I1:I2"/>
    <mergeCell ref="J1:J2"/>
    <mergeCell ref="D19:D20"/>
    <mergeCell ref="D21:D28"/>
    <mergeCell ref="G1:G2"/>
    <mergeCell ref="B1:B2"/>
    <mergeCell ref="C1:C2"/>
    <mergeCell ref="D1:D2"/>
    <mergeCell ref="E1:E2"/>
    <mergeCell ref="F1:F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4"/>
  <sheetViews>
    <sheetView topLeftCell="A108" workbookViewId="0">
      <selection activeCell="B115" sqref="B115"/>
    </sheetView>
  </sheetViews>
  <sheetFormatPr defaultRowHeight="15" x14ac:dyDescent="0.25"/>
  <cols>
    <col min="1" max="1" width="9.140625" style="220"/>
    <col min="2" max="2" width="17.28515625" style="220" customWidth="1"/>
    <col min="3" max="3" width="13.5703125" style="220" bestFit="1" customWidth="1"/>
    <col min="4" max="4" width="9.140625" style="220"/>
    <col min="5" max="5" width="34.7109375" style="220" customWidth="1"/>
    <col min="6" max="7" width="9.140625" style="220"/>
    <col min="8" max="8" width="14.28515625" style="220" bestFit="1" customWidth="1"/>
    <col min="9" max="9" width="22.85546875" style="220" bestFit="1" customWidth="1"/>
    <col min="10" max="16384" width="9.140625" style="220"/>
  </cols>
  <sheetData>
    <row r="1" spans="1:13" ht="22.5" customHeight="1" x14ac:dyDescent="0.25">
      <c r="A1" s="488" t="s">
        <v>2071</v>
      </c>
      <c r="B1" s="488" t="s">
        <v>2105</v>
      </c>
      <c r="C1" s="488" t="s">
        <v>2106</v>
      </c>
      <c r="D1" s="488" t="s">
        <v>2107</v>
      </c>
      <c r="E1" s="488" t="s">
        <v>2108</v>
      </c>
      <c r="F1" s="488" t="s">
        <v>1488</v>
      </c>
      <c r="G1" s="488" t="s">
        <v>1469</v>
      </c>
      <c r="H1" s="488" t="s">
        <v>2109</v>
      </c>
      <c r="I1" s="488" t="s">
        <v>1645</v>
      </c>
      <c r="J1" s="488" t="s">
        <v>2110</v>
      </c>
      <c r="K1" s="488" t="s">
        <v>806</v>
      </c>
      <c r="L1" s="488" t="s">
        <v>1442</v>
      </c>
      <c r="M1" s="491" t="s">
        <v>963</v>
      </c>
    </row>
    <row r="2" spans="1:13" ht="45" customHeight="1" x14ac:dyDescent="0.25">
      <c r="A2" s="148" t="s">
        <v>2074</v>
      </c>
      <c r="B2" s="148" t="s">
        <v>1652</v>
      </c>
      <c r="C2" s="489" t="s">
        <v>1486</v>
      </c>
      <c r="D2" s="148" t="s">
        <v>1734</v>
      </c>
      <c r="E2" s="148" t="s">
        <v>1734</v>
      </c>
      <c r="F2" s="148" t="s">
        <v>1453</v>
      </c>
      <c r="G2" s="148" t="s">
        <v>1453</v>
      </c>
      <c r="H2" s="148" t="s">
        <v>2112</v>
      </c>
      <c r="I2" s="148" t="s">
        <v>1453</v>
      </c>
      <c r="J2" s="148" t="s">
        <v>1453</v>
      </c>
      <c r="K2" s="148" t="s">
        <v>8606</v>
      </c>
      <c r="L2" s="148" t="s">
        <v>11</v>
      </c>
      <c r="M2" s="492" t="s">
        <v>788</v>
      </c>
    </row>
    <row r="3" spans="1:13" ht="45" customHeight="1" x14ac:dyDescent="0.25">
      <c r="A3" s="148" t="s">
        <v>2078</v>
      </c>
      <c r="B3" s="148" t="s">
        <v>2161</v>
      </c>
      <c r="C3" s="489" t="s">
        <v>2113</v>
      </c>
      <c r="D3" s="148">
        <v>40</v>
      </c>
      <c r="E3" s="148" t="s">
        <v>2114</v>
      </c>
      <c r="F3" s="148" t="s">
        <v>1453</v>
      </c>
      <c r="G3" s="148" t="s">
        <v>2112</v>
      </c>
      <c r="H3" s="148" t="s">
        <v>2112</v>
      </c>
      <c r="I3" s="148" t="s">
        <v>1453</v>
      </c>
      <c r="J3" s="148" t="s">
        <v>1453</v>
      </c>
      <c r="K3" s="148" t="s">
        <v>8606</v>
      </c>
      <c r="L3" s="148" t="s">
        <v>11</v>
      </c>
      <c r="M3" s="492" t="s">
        <v>788</v>
      </c>
    </row>
    <row r="4" spans="1:13" ht="50.25" customHeight="1" x14ac:dyDescent="0.25">
      <c r="A4" s="148" t="s">
        <v>2084</v>
      </c>
      <c r="B4" s="148" t="s">
        <v>2162</v>
      </c>
      <c r="C4" s="489" t="s">
        <v>2113</v>
      </c>
      <c r="D4" s="148">
        <v>40</v>
      </c>
      <c r="E4" s="148" t="s">
        <v>2115</v>
      </c>
      <c r="F4" s="148" t="s">
        <v>1453</v>
      </c>
      <c r="G4" s="148" t="s">
        <v>2112</v>
      </c>
      <c r="H4" s="148" t="s">
        <v>2112</v>
      </c>
      <c r="I4" s="148" t="s">
        <v>1453</v>
      </c>
      <c r="J4" s="148" t="s">
        <v>1453</v>
      </c>
      <c r="K4" s="148" t="s">
        <v>8606</v>
      </c>
      <c r="L4" s="148" t="s">
        <v>11</v>
      </c>
      <c r="M4" s="492" t="s">
        <v>788</v>
      </c>
    </row>
    <row r="5" spans="1:13" ht="50.25" customHeight="1" x14ac:dyDescent="0.25">
      <c r="A5" s="148" t="s">
        <v>2088</v>
      </c>
      <c r="B5" s="148" t="s">
        <v>2152</v>
      </c>
      <c r="C5" s="489" t="s">
        <v>1742</v>
      </c>
      <c r="D5" s="148">
        <v>40</v>
      </c>
      <c r="E5" s="148" t="s">
        <v>2116</v>
      </c>
      <c r="F5" s="148" t="s">
        <v>2112</v>
      </c>
      <c r="G5" s="148" t="s">
        <v>2112</v>
      </c>
      <c r="H5" s="148" t="s">
        <v>2112</v>
      </c>
      <c r="I5" s="148" t="s">
        <v>1453</v>
      </c>
      <c r="J5" s="148" t="s">
        <v>1453</v>
      </c>
      <c r="K5" s="148" t="s">
        <v>8606</v>
      </c>
      <c r="L5" s="148" t="s">
        <v>11</v>
      </c>
      <c r="M5" s="492" t="s">
        <v>788</v>
      </c>
    </row>
    <row r="6" spans="1:13" x14ac:dyDescent="0.25">
      <c r="A6" s="148" t="s">
        <v>2094</v>
      </c>
      <c r="B6" s="148" t="s">
        <v>1791</v>
      </c>
      <c r="C6" s="148" t="s">
        <v>2119</v>
      </c>
      <c r="D6" s="148">
        <v>10</v>
      </c>
      <c r="E6" s="148" t="s">
        <v>2179</v>
      </c>
      <c r="F6" s="148" t="s">
        <v>1453</v>
      </c>
      <c r="G6" s="148" t="s">
        <v>2112</v>
      </c>
      <c r="H6" s="148" t="s">
        <v>2112</v>
      </c>
      <c r="I6" s="148" t="s">
        <v>2112</v>
      </c>
      <c r="J6" s="148" t="s">
        <v>1453</v>
      </c>
      <c r="K6" s="148" t="s">
        <v>8606</v>
      </c>
      <c r="L6" s="148" t="s">
        <v>11</v>
      </c>
      <c r="M6" s="492" t="s">
        <v>788</v>
      </c>
    </row>
    <row r="7" spans="1:13" ht="42" customHeight="1" x14ac:dyDescent="0.25">
      <c r="A7" s="148" t="s">
        <v>2097</v>
      </c>
      <c r="B7" s="148" t="s">
        <v>1665</v>
      </c>
      <c r="C7" s="489" t="s">
        <v>1665</v>
      </c>
      <c r="D7" s="148">
        <v>30</v>
      </c>
      <c r="E7" s="148" t="s">
        <v>2123</v>
      </c>
      <c r="F7" s="148" t="s">
        <v>1453</v>
      </c>
      <c r="G7" s="148" t="s">
        <v>2112</v>
      </c>
      <c r="H7" s="148" t="s">
        <v>2112</v>
      </c>
      <c r="I7" s="148" t="s">
        <v>1453</v>
      </c>
      <c r="J7" s="148" t="s">
        <v>1453</v>
      </c>
      <c r="K7" s="148" t="s">
        <v>8606</v>
      </c>
      <c r="L7" s="148" t="s">
        <v>11</v>
      </c>
      <c r="M7" s="492" t="s">
        <v>788</v>
      </c>
    </row>
    <row r="8" spans="1:13" ht="54.75" customHeight="1" x14ac:dyDescent="0.25">
      <c r="A8" s="148" t="s">
        <v>2101</v>
      </c>
      <c r="B8" s="148" t="s">
        <v>1672</v>
      </c>
      <c r="C8" s="489" t="s">
        <v>1742</v>
      </c>
      <c r="D8" s="148">
        <v>60</v>
      </c>
      <c r="E8" s="148" t="s">
        <v>2136</v>
      </c>
      <c r="F8" s="148" t="s">
        <v>1453</v>
      </c>
      <c r="G8" s="148" t="s">
        <v>2112</v>
      </c>
      <c r="H8" s="148" t="s">
        <v>2112</v>
      </c>
      <c r="I8" s="148" t="s">
        <v>2112</v>
      </c>
      <c r="J8" s="148" t="s">
        <v>1453</v>
      </c>
      <c r="K8" s="148" t="s">
        <v>8606</v>
      </c>
      <c r="L8" s="148" t="s">
        <v>11</v>
      </c>
      <c r="M8" s="492" t="s">
        <v>788</v>
      </c>
    </row>
    <row r="9" spans="1:13" x14ac:dyDescent="0.25">
      <c r="A9" s="148" t="s">
        <v>2180</v>
      </c>
      <c r="B9" s="148" t="s">
        <v>1464</v>
      </c>
      <c r="C9" s="148" t="s">
        <v>1486</v>
      </c>
      <c r="D9" s="148" t="s">
        <v>1734</v>
      </c>
      <c r="E9" s="148" t="s">
        <v>1734</v>
      </c>
      <c r="F9" s="148" t="s">
        <v>2112</v>
      </c>
      <c r="G9" s="148" t="s">
        <v>1453</v>
      </c>
      <c r="H9" s="148" t="s">
        <v>2112</v>
      </c>
      <c r="I9" s="148" t="s">
        <v>1453</v>
      </c>
      <c r="J9" s="148" t="s">
        <v>1453</v>
      </c>
      <c r="K9" s="148" t="s">
        <v>8606</v>
      </c>
      <c r="L9" s="148" t="s">
        <v>11</v>
      </c>
      <c r="M9" s="492" t="s">
        <v>788</v>
      </c>
    </row>
    <row r="10" spans="1:13" ht="25.5" x14ac:dyDescent="0.25">
      <c r="A10" s="148" t="s">
        <v>2181</v>
      </c>
      <c r="B10" s="148" t="s">
        <v>1848</v>
      </c>
      <c r="C10" s="148" t="s">
        <v>1486</v>
      </c>
      <c r="D10" s="148" t="s">
        <v>1734</v>
      </c>
      <c r="E10" s="148" t="s">
        <v>1734</v>
      </c>
      <c r="F10" s="148" t="s">
        <v>1453</v>
      </c>
      <c r="G10" s="148" t="s">
        <v>1453</v>
      </c>
      <c r="H10" s="148" t="s">
        <v>2112</v>
      </c>
      <c r="I10" s="148" t="s">
        <v>1453</v>
      </c>
      <c r="J10" s="148" t="s">
        <v>2112</v>
      </c>
      <c r="K10" s="148" t="s">
        <v>8606</v>
      </c>
      <c r="L10" s="148" t="s">
        <v>11</v>
      </c>
      <c r="M10" s="492" t="s">
        <v>788</v>
      </c>
    </row>
    <row r="11" spans="1:13" x14ac:dyDescent="0.25">
      <c r="A11" s="148" t="s">
        <v>2182</v>
      </c>
      <c r="B11" s="148" t="s">
        <v>122</v>
      </c>
      <c r="C11" s="148" t="s">
        <v>1486</v>
      </c>
      <c r="D11" s="148" t="s">
        <v>1734</v>
      </c>
      <c r="E11" s="148" t="s">
        <v>1734</v>
      </c>
      <c r="F11" s="148" t="s">
        <v>1453</v>
      </c>
      <c r="G11" s="148" t="s">
        <v>1453</v>
      </c>
      <c r="H11" s="148" t="s">
        <v>2112</v>
      </c>
      <c r="I11" s="148" t="s">
        <v>1453</v>
      </c>
      <c r="J11" s="148" t="s">
        <v>2112</v>
      </c>
      <c r="K11" s="148" t="s">
        <v>8606</v>
      </c>
      <c r="L11" s="148" t="s">
        <v>11</v>
      </c>
      <c r="M11" s="492" t="s">
        <v>788</v>
      </c>
    </row>
    <row r="12" spans="1:13" x14ac:dyDescent="0.25">
      <c r="A12" s="148" t="s">
        <v>2183</v>
      </c>
      <c r="B12" s="148" t="s">
        <v>1917</v>
      </c>
      <c r="C12" s="148" t="s">
        <v>1742</v>
      </c>
      <c r="D12" s="148">
        <v>40</v>
      </c>
      <c r="E12" s="148" t="s">
        <v>1734</v>
      </c>
      <c r="F12" s="148" t="s">
        <v>2112</v>
      </c>
      <c r="G12" s="148" t="s">
        <v>2112</v>
      </c>
      <c r="H12" s="148" t="s">
        <v>2112</v>
      </c>
      <c r="I12" s="148" t="s">
        <v>2112</v>
      </c>
      <c r="J12" s="148" t="s">
        <v>1453</v>
      </c>
      <c r="K12" s="148" t="s">
        <v>8606</v>
      </c>
      <c r="L12" s="148" t="s">
        <v>11</v>
      </c>
      <c r="M12" s="492" t="s">
        <v>788</v>
      </c>
    </row>
    <row r="13" spans="1:13" x14ac:dyDescent="0.25">
      <c r="A13" s="148" t="s">
        <v>2184</v>
      </c>
      <c r="B13" s="148" t="s">
        <v>2185</v>
      </c>
      <c r="C13" s="148" t="s">
        <v>1742</v>
      </c>
      <c r="D13" s="148">
        <v>40</v>
      </c>
      <c r="E13" s="148" t="s">
        <v>1734</v>
      </c>
      <c r="F13" s="148" t="s">
        <v>2112</v>
      </c>
      <c r="G13" s="148" t="s">
        <v>2112</v>
      </c>
      <c r="H13" s="148" t="s">
        <v>2112</v>
      </c>
      <c r="I13" s="148" t="s">
        <v>2112</v>
      </c>
      <c r="J13" s="148" t="s">
        <v>1453</v>
      </c>
      <c r="K13" s="148" t="s">
        <v>8606</v>
      </c>
      <c r="L13" s="148" t="s">
        <v>11</v>
      </c>
      <c r="M13" s="492" t="s">
        <v>788</v>
      </c>
    </row>
    <row r="14" spans="1:13" ht="25.5" x14ac:dyDescent="0.25">
      <c r="A14" s="148" t="s">
        <v>2186</v>
      </c>
      <c r="B14" s="148" t="s">
        <v>2187</v>
      </c>
      <c r="C14" s="148" t="s">
        <v>2188</v>
      </c>
      <c r="D14" s="148">
        <v>40</v>
      </c>
      <c r="E14" s="148" t="s">
        <v>1734</v>
      </c>
      <c r="F14" s="148" t="s">
        <v>1453</v>
      </c>
      <c r="G14" s="148" t="s">
        <v>2112</v>
      </c>
      <c r="H14" s="148" t="s">
        <v>2112</v>
      </c>
      <c r="I14" s="148" t="s">
        <v>1453</v>
      </c>
      <c r="J14" s="148" t="s">
        <v>1453</v>
      </c>
      <c r="K14" s="148" t="s">
        <v>8606</v>
      </c>
      <c r="L14" s="148" t="s">
        <v>11</v>
      </c>
      <c r="M14" s="492" t="s">
        <v>788</v>
      </c>
    </row>
    <row r="15" spans="1:13" ht="25.5" x14ac:dyDescent="0.25">
      <c r="A15" s="148" t="s">
        <v>2189</v>
      </c>
      <c r="B15" s="148" t="s">
        <v>2190</v>
      </c>
      <c r="C15" s="148" t="s">
        <v>2188</v>
      </c>
      <c r="D15" s="148">
        <v>40</v>
      </c>
      <c r="E15" s="148" t="s">
        <v>1734</v>
      </c>
      <c r="F15" s="148" t="s">
        <v>1453</v>
      </c>
      <c r="G15" s="148" t="s">
        <v>2112</v>
      </c>
      <c r="H15" s="148" t="s">
        <v>2191</v>
      </c>
      <c r="I15" s="148" t="s">
        <v>1453</v>
      </c>
      <c r="J15" s="148" t="s">
        <v>1453</v>
      </c>
      <c r="K15" s="148" t="s">
        <v>8606</v>
      </c>
      <c r="L15" s="148" t="s">
        <v>11</v>
      </c>
      <c r="M15" s="492" t="s">
        <v>788</v>
      </c>
    </row>
    <row r="16" spans="1:13" ht="25.5" x14ac:dyDescent="0.25">
      <c r="A16" s="148" t="s">
        <v>2192</v>
      </c>
      <c r="B16" s="148" t="s">
        <v>2193</v>
      </c>
      <c r="C16" s="148" t="s">
        <v>1744</v>
      </c>
      <c r="D16" s="148" t="s">
        <v>1734</v>
      </c>
      <c r="E16" s="148" t="s">
        <v>1731</v>
      </c>
      <c r="F16" s="148" t="s">
        <v>1453</v>
      </c>
      <c r="G16" s="148" t="s">
        <v>2112</v>
      </c>
      <c r="H16" s="148" t="s">
        <v>2194</v>
      </c>
      <c r="I16" s="148" t="s">
        <v>1453</v>
      </c>
      <c r="J16" s="148" t="s">
        <v>2112</v>
      </c>
      <c r="K16" s="148" t="s">
        <v>8606</v>
      </c>
      <c r="L16" s="148" t="s">
        <v>11</v>
      </c>
      <c r="M16" s="492" t="s">
        <v>788</v>
      </c>
    </row>
    <row r="17" spans="1:13" ht="25.5" x14ac:dyDescent="0.25">
      <c r="A17" s="148" t="s">
        <v>2195</v>
      </c>
      <c r="B17" s="148" t="s">
        <v>2196</v>
      </c>
      <c r="C17" s="148" t="s">
        <v>2188</v>
      </c>
      <c r="D17" s="148">
        <v>40</v>
      </c>
      <c r="E17" s="148" t="s">
        <v>1734</v>
      </c>
      <c r="F17" s="148" t="s">
        <v>1453</v>
      </c>
      <c r="G17" s="148" t="s">
        <v>2112</v>
      </c>
      <c r="H17" s="148" t="s">
        <v>2191</v>
      </c>
      <c r="I17" s="148" t="s">
        <v>2112</v>
      </c>
      <c r="J17" s="148" t="s">
        <v>2112</v>
      </c>
      <c r="K17" s="148" t="s">
        <v>8606</v>
      </c>
      <c r="L17" s="148" t="s">
        <v>11</v>
      </c>
      <c r="M17" s="492" t="s">
        <v>788</v>
      </c>
    </row>
    <row r="18" spans="1:13" ht="51" customHeight="1" x14ac:dyDescent="0.25">
      <c r="A18" s="148" t="s">
        <v>2197</v>
      </c>
      <c r="B18" s="148" t="s">
        <v>2198</v>
      </c>
      <c r="C18" s="148" t="s">
        <v>1744</v>
      </c>
      <c r="D18" s="148" t="s">
        <v>1734</v>
      </c>
      <c r="E18" s="148" t="s">
        <v>1731</v>
      </c>
      <c r="F18" s="148" t="s">
        <v>1453</v>
      </c>
      <c r="G18" s="148" t="s">
        <v>2112</v>
      </c>
      <c r="H18" s="148" t="s">
        <v>2194</v>
      </c>
      <c r="I18" s="148" t="s">
        <v>2112</v>
      </c>
      <c r="J18" s="148" t="s">
        <v>2112</v>
      </c>
      <c r="K18" s="148" t="s">
        <v>8606</v>
      </c>
      <c r="L18" s="148" t="s">
        <v>11</v>
      </c>
      <c r="M18" s="492" t="s">
        <v>788</v>
      </c>
    </row>
    <row r="19" spans="1:13" ht="21.75" customHeight="1" x14ac:dyDescent="0.25">
      <c r="A19" s="148" t="s">
        <v>2199</v>
      </c>
      <c r="B19" s="148" t="s">
        <v>2200</v>
      </c>
      <c r="C19" s="148" t="s">
        <v>2188</v>
      </c>
      <c r="D19" s="148">
        <v>40</v>
      </c>
      <c r="E19" s="148" t="s">
        <v>1734</v>
      </c>
      <c r="F19" s="148" t="s">
        <v>1453</v>
      </c>
      <c r="G19" s="148" t="s">
        <v>2112</v>
      </c>
      <c r="H19" s="148" t="s">
        <v>2191</v>
      </c>
      <c r="I19" s="148" t="s">
        <v>2112</v>
      </c>
      <c r="J19" s="148" t="s">
        <v>2112</v>
      </c>
      <c r="K19" s="148" t="s">
        <v>8606</v>
      </c>
      <c r="L19" s="148" t="s">
        <v>11</v>
      </c>
      <c r="M19" s="492" t="s">
        <v>788</v>
      </c>
    </row>
    <row r="20" spans="1:13" ht="25.5" x14ac:dyDescent="0.25">
      <c r="A20" s="148" t="s">
        <v>2201</v>
      </c>
      <c r="B20" s="148" t="s">
        <v>2202</v>
      </c>
      <c r="C20" s="148" t="s">
        <v>1744</v>
      </c>
      <c r="D20" s="148" t="s">
        <v>1734</v>
      </c>
      <c r="E20" s="148" t="s">
        <v>1731</v>
      </c>
      <c r="F20" s="148" t="s">
        <v>1453</v>
      </c>
      <c r="G20" s="148" t="s">
        <v>2112</v>
      </c>
      <c r="H20" s="148" t="s">
        <v>2194</v>
      </c>
      <c r="I20" s="148" t="s">
        <v>2112</v>
      </c>
      <c r="J20" s="148" t="s">
        <v>2112</v>
      </c>
      <c r="K20" s="148" t="s">
        <v>8606</v>
      </c>
      <c r="L20" s="148" t="s">
        <v>11</v>
      </c>
      <c r="M20" s="492" t="s">
        <v>788</v>
      </c>
    </row>
    <row r="21" spans="1:13" ht="25.5" x14ac:dyDescent="0.25">
      <c r="A21" s="148" t="s">
        <v>2203</v>
      </c>
      <c r="B21" s="148" t="s">
        <v>2204</v>
      </c>
      <c r="C21" s="148" t="s">
        <v>2188</v>
      </c>
      <c r="D21" s="148">
        <v>40</v>
      </c>
      <c r="E21" s="148" t="s">
        <v>1734</v>
      </c>
      <c r="F21" s="148" t="s">
        <v>1453</v>
      </c>
      <c r="G21" s="148" t="s">
        <v>2112</v>
      </c>
      <c r="H21" s="148" t="s">
        <v>2191</v>
      </c>
      <c r="I21" s="148" t="s">
        <v>2112</v>
      </c>
      <c r="J21" s="148" t="s">
        <v>2112</v>
      </c>
      <c r="K21" s="148" t="s">
        <v>8606</v>
      </c>
      <c r="L21" s="148" t="s">
        <v>11</v>
      </c>
      <c r="M21" s="492" t="s">
        <v>788</v>
      </c>
    </row>
    <row r="22" spans="1:13" ht="25.5" x14ac:dyDescent="0.25">
      <c r="A22" s="148" t="s">
        <v>2205</v>
      </c>
      <c r="B22" s="148" t="s">
        <v>2206</v>
      </c>
      <c r="C22" s="148" t="s">
        <v>1744</v>
      </c>
      <c r="D22" s="148" t="s">
        <v>1734</v>
      </c>
      <c r="E22" s="148" t="s">
        <v>1731</v>
      </c>
      <c r="F22" s="148" t="s">
        <v>1453</v>
      </c>
      <c r="G22" s="148" t="s">
        <v>2112</v>
      </c>
      <c r="H22" s="148" t="s">
        <v>2194</v>
      </c>
      <c r="I22" s="148" t="s">
        <v>2112</v>
      </c>
      <c r="J22" s="148" t="s">
        <v>2112</v>
      </c>
      <c r="K22" s="148" t="s">
        <v>8606</v>
      </c>
      <c r="L22" s="148" t="s">
        <v>11</v>
      </c>
      <c r="M22" s="492" t="s">
        <v>788</v>
      </c>
    </row>
    <row r="23" spans="1:13" ht="32.25" customHeight="1" x14ac:dyDescent="0.25">
      <c r="A23" s="148" t="s">
        <v>2207</v>
      </c>
      <c r="B23" s="148" t="s">
        <v>2208</v>
      </c>
      <c r="C23" s="148" t="s">
        <v>2188</v>
      </c>
      <c r="D23" s="148">
        <v>40</v>
      </c>
      <c r="E23" s="148" t="s">
        <v>1734</v>
      </c>
      <c r="F23" s="148" t="s">
        <v>1453</v>
      </c>
      <c r="G23" s="148" t="s">
        <v>2112</v>
      </c>
      <c r="H23" s="148" t="s">
        <v>2191</v>
      </c>
      <c r="I23" s="148" t="s">
        <v>2112</v>
      </c>
      <c r="J23" s="148" t="s">
        <v>2112</v>
      </c>
      <c r="K23" s="148" t="s">
        <v>8606</v>
      </c>
      <c r="L23" s="148" t="s">
        <v>11</v>
      </c>
      <c r="M23" s="492" t="s">
        <v>788</v>
      </c>
    </row>
    <row r="24" spans="1:13" ht="32.25" customHeight="1" x14ac:dyDescent="0.25">
      <c r="A24" s="148" t="s">
        <v>2209</v>
      </c>
      <c r="B24" s="148" t="s">
        <v>2210</v>
      </c>
      <c r="C24" s="148" t="s">
        <v>1744</v>
      </c>
      <c r="D24" s="148" t="s">
        <v>1734</v>
      </c>
      <c r="E24" s="148" t="s">
        <v>1731</v>
      </c>
      <c r="F24" s="148" t="s">
        <v>1453</v>
      </c>
      <c r="G24" s="148" t="s">
        <v>2112</v>
      </c>
      <c r="H24" s="148" t="s">
        <v>2194</v>
      </c>
      <c r="I24" s="148" t="s">
        <v>2112</v>
      </c>
      <c r="J24" s="148" t="s">
        <v>2112</v>
      </c>
      <c r="K24" s="148" t="s">
        <v>8606</v>
      </c>
      <c r="L24" s="148" t="s">
        <v>11</v>
      </c>
      <c r="M24" s="492" t="s">
        <v>788</v>
      </c>
    </row>
    <row r="25" spans="1:13" ht="45.75" customHeight="1" x14ac:dyDescent="0.25">
      <c r="A25" s="148" t="s">
        <v>2211</v>
      </c>
      <c r="B25" s="148" t="s">
        <v>2212</v>
      </c>
      <c r="C25" s="148" t="s">
        <v>2188</v>
      </c>
      <c r="D25" s="148">
        <v>40</v>
      </c>
      <c r="E25" s="148" t="s">
        <v>1734</v>
      </c>
      <c r="F25" s="148" t="s">
        <v>1453</v>
      </c>
      <c r="G25" s="148" t="s">
        <v>2112</v>
      </c>
      <c r="H25" s="148" t="s">
        <v>2191</v>
      </c>
      <c r="I25" s="148" t="s">
        <v>2112</v>
      </c>
      <c r="J25" s="148" t="s">
        <v>2112</v>
      </c>
      <c r="K25" s="148" t="s">
        <v>8606</v>
      </c>
      <c r="L25" s="148" t="s">
        <v>11</v>
      </c>
      <c r="M25" s="492" t="s">
        <v>788</v>
      </c>
    </row>
    <row r="26" spans="1:13" ht="63" customHeight="1" x14ac:dyDescent="0.25">
      <c r="A26" s="148" t="s">
        <v>2213</v>
      </c>
      <c r="B26" s="148" t="s">
        <v>2214</v>
      </c>
      <c r="C26" s="148" t="s">
        <v>1744</v>
      </c>
      <c r="D26" s="148" t="s">
        <v>1734</v>
      </c>
      <c r="E26" s="148" t="s">
        <v>1731</v>
      </c>
      <c r="F26" s="148" t="s">
        <v>1453</v>
      </c>
      <c r="G26" s="148" t="s">
        <v>2112</v>
      </c>
      <c r="H26" s="148" t="s">
        <v>2194</v>
      </c>
      <c r="I26" s="148" t="s">
        <v>2112</v>
      </c>
      <c r="J26" s="148" t="s">
        <v>2112</v>
      </c>
      <c r="K26" s="148" t="s">
        <v>8606</v>
      </c>
      <c r="L26" s="148" t="s">
        <v>11</v>
      </c>
      <c r="M26" s="492" t="s">
        <v>788</v>
      </c>
    </row>
    <row r="27" spans="1:13" ht="45" customHeight="1" x14ac:dyDescent="0.25">
      <c r="A27" s="148" t="s">
        <v>2215</v>
      </c>
      <c r="B27" s="148" t="s">
        <v>2216</v>
      </c>
      <c r="C27" s="148" t="s">
        <v>2188</v>
      </c>
      <c r="D27" s="148">
        <v>40</v>
      </c>
      <c r="E27" s="148" t="s">
        <v>1734</v>
      </c>
      <c r="F27" s="148" t="s">
        <v>1453</v>
      </c>
      <c r="G27" s="148" t="s">
        <v>2112</v>
      </c>
      <c r="H27" s="148" t="s">
        <v>2191</v>
      </c>
      <c r="I27" s="148" t="s">
        <v>2112</v>
      </c>
      <c r="J27" s="148" t="s">
        <v>2112</v>
      </c>
      <c r="K27" s="148" t="s">
        <v>8606</v>
      </c>
      <c r="L27" s="148" t="s">
        <v>11</v>
      </c>
      <c r="M27" s="492" t="s">
        <v>788</v>
      </c>
    </row>
    <row r="28" spans="1:13" ht="35.25" customHeight="1" x14ac:dyDescent="0.25">
      <c r="A28" s="148" t="s">
        <v>2217</v>
      </c>
      <c r="B28" s="148" t="s">
        <v>2218</v>
      </c>
      <c r="C28" s="148" t="s">
        <v>1744</v>
      </c>
      <c r="D28" s="148" t="s">
        <v>1734</v>
      </c>
      <c r="E28" s="148" t="s">
        <v>1731</v>
      </c>
      <c r="F28" s="148" t="s">
        <v>1453</v>
      </c>
      <c r="G28" s="148" t="s">
        <v>2112</v>
      </c>
      <c r="H28" s="148" t="s">
        <v>2194</v>
      </c>
      <c r="I28" s="148" t="s">
        <v>2112</v>
      </c>
      <c r="J28" s="148" t="s">
        <v>2112</v>
      </c>
      <c r="K28" s="148" t="s">
        <v>8606</v>
      </c>
      <c r="L28" s="148" t="s">
        <v>11</v>
      </c>
      <c r="M28" s="492" t="s">
        <v>788</v>
      </c>
    </row>
    <row r="29" spans="1:13" ht="25.5" x14ac:dyDescent="0.25">
      <c r="A29" s="148" t="s">
        <v>2219</v>
      </c>
      <c r="B29" s="148" t="s">
        <v>2220</v>
      </c>
      <c r="C29" s="148" t="s">
        <v>2188</v>
      </c>
      <c r="D29" s="148">
        <v>40</v>
      </c>
      <c r="E29" s="148" t="s">
        <v>1734</v>
      </c>
      <c r="F29" s="148" t="s">
        <v>1453</v>
      </c>
      <c r="G29" s="148" t="s">
        <v>2112</v>
      </c>
      <c r="H29" s="148" t="s">
        <v>2191</v>
      </c>
      <c r="I29" s="148" t="s">
        <v>2112</v>
      </c>
      <c r="J29" s="148" t="s">
        <v>2112</v>
      </c>
      <c r="K29" s="148" t="s">
        <v>8606</v>
      </c>
      <c r="L29" s="148" t="s">
        <v>11</v>
      </c>
      <c r="M29" s="492" t="s">
        <v>788</v>
      </c>
    </row>
    <row r="30" spans="1:13" ht="25.5" x14ac:dyDescent="0.25">
      <c r="A30" s="148" t="s">
        <v>2221</v>
      </c>
      <c r="B30" s="148" t="s">
        <v>2222</v>
      </c>
      <c r="C30" s="148" t="s">
        <v>1744</v>
      </c>
      <c r="D30" s="148" t="s">
        <v>1734</v>
      </c>
      <c r="E30" s="148" t="s">
        <v>1731</v>
      </c>
      <c r="F30" s="148" t="s">
        <v>1453</v>
      </c>
      <c r="G30" s="148" t="s">
        <v>2112</v>
      </c>
      <c r="H30" s="148" t="s">
        <v>2194</v>
      </c>
      <c r="I30" s="148" t="s">
        <v>2112</v>
      </c>
      <c r="J30" s="148" t="s">
        <v>2112</v>
      </c>
      <c r="K30" s="148" t="s">
        <v>8606</v>
      </c>
      <c r="L30" s="148" t="s">
        <v>11</v>
      </c>
      <c r="M30" s="492" t="s">
        <v>788</v>
      </c>
    </row>
    <row r="31" spans="1:13" ht="25.5" x14ac:dyDescent="0.25">
      <c r="A31" s="148" t="s">
        <v>2223</v>
      </c>
      <c r="B31" s="148" t="s">
        <v>2224</v>
      </c>
      <c r="C31" s="148" t="s">
        <v>2188</v>
      </c>
      <c r="D31" s="148">
        <v>40</v>
      </c>
      <c r="E31" s="148" t="s">
        <v>1734</v>
      </c>
      <c r="F31" s="148" t="s">
        <v>1453</v>
      </c>
      <c r="G31" s="148" t="s">
        <v>2112</v>
      </c>
      <c r="H31" s="148" t="s">
        <v>2191</v>
      </c>
      <c r="I31" s="148" t="s">
        <v>2112</v>
      </c>
      <c r="J31" s="148" t="s">
        <v>2112</v>
      </c>
      <c r="K31" s="148" t="s">
        <v>8606</v>
      </c>
      <c r="L31" s="148" t="s">
        <v>11</v>
      </c>
      <c r="M31" s="492" t="s">
        <v>788</v>
      </c>
    </row>
    <row r="32" spans="1:13" ht="25.5" x14ac:dyDescent="0.25">
      <c r="A32" s="148" t="s">
        <v>2225</v>
      </c>
      <c r="B32" s="148" t="s">
        <v>2226</v>
      </c>
      <c r="C32" s="148" t="s">
        <v>1744</v>
      </c>
      <c r="D32" s="148" t="s">
        <v>1734</v>
      </c>
      <c r="E32" s="148" t="s">
        <v>1731</v>
      </c>
      <c r="F32" s="148" t="s">
        <v>1453</v>
      </c>
      <c r="G32" s="148" t="s">
        <v>2112</v>
      </c>
      <c r="H32" s="148" t="s">
        <v>2194</v>
      </c>
      <c r="I32" s="148" t="s">
        <v>2112</v>
      </c>
      <c r="J32" s="148" t="s">
        <v>2112</v>
      </c>
      <c r="K32" s="148" t="s">
        <v>8606</v>
      </c>
      <c r="L32" s="148" t="s">
        <v>11</v>
      </c>
      <c r="M32" s="492" t="s">
        <v>788</v>
      </c>
    </row>
    <row r="33" spans="1:13" ht="25.5" x14ac:dyDescent="0.25">
      <c r="A33" s="148" t="s">
        <v>2227</v>
      </c>
      <c r="B33" s="148" t="s">
        <v>2228</v>
      </c>
      <c r="C33" s="148" t="s">
        <v>2188</v>
      </c>
      <c r="D33" s="148">
        <v>40</v>
      </c>
      <c r="E33" s="148" t="s">
        <v>1734</v>
      </c>
      <c r="F33" s="148" t="s">
        <v>1453</v>
      </c>
      <c r="G33" s="148" t="s">
        <v>2112</v>
      </c>
      <c r="H33" s="148" t="s">
        <v>2191</v>
      </c>
      <c r="I33" s="148" t="s">
        <v>2112</v>
      </c>
      <c r="J33" s="148" t="s">
        <v>2112</v>
      </c>
      <c r="K33" s="148" t="s">
        <v>8606</v>
      </c>
      <c r="L33" s="148" t="s">
        <v>11</v>
      </c>
      <c r="M33" s="492" t="s">
        <v>788</v>
      </c>
    </row>
    <row r="34" spans="1:13" ht="25.5" x14ac:dyDescent="0.25">
      <c r="A34" s="148" t="s">
        <v>2229</v>
      </c>
      <c r="B34" s="148" t="s">
        <v>2230</v>
      </c>
      <c r="C34" s="148" t="s">
        <v>1744</v>
      </c>
      <c r="D34" s="148" t="s">
        <v>1734</v>
      </c>
      <c r="E34" s="148" t="s">
        <v>1731</v>
      </c>
      <c r="F34" s="148" t="s">
        <v>1453</v>
      </c>
      <c r="G34" s="148" t="s">
        <v>2112</v>
      </c>
      <c r="H34" s="148" t="s">
        <v>2194</v>
      </c>
      <c r="I34" s="148" t="s">
        <v>2112</v>
      </c>
      <c r="J34" s="148" t="s">
        <v>2112</v>
      </c>
      <c r="K34" s="148" t="s">
        <v>8606</v>
      </c>
      <c r="L34" s="148" t="s">
        <v>11</v>
      </c>
      <c r="M34" s="492" t="s">
        <v>788</v>
      </c>
    </row>
    <row r="35" spans="1:13" x14ac:dyDescent="0.25">
      <c r="A35" s="148" t="s">
        <v>2231</v>
      </c>
      <c r="B35" s="148" t="s">
        <v>2232</v>
      </c>
      <c r="C35" s="148" t="s">
        <v>2119</v>
      </c>
      <c r="D35" s="148" t="s">
        <v>1734</v>
      </c>
      <c r="E35" s="148" t="s">
        <v>1734</v>
      </c>
      <c r="F35" s="148" t="s">
        <v>2112</v>
      </c>
      <c r="G35" s="148" t="s">
        <v>2112</v>
      </c>
      <c r="H35" s="148" t="s">
        <v>2112</v>
      </c>
      <c r="I35" s="148" t="s">
        <v>2112</v>
      </c>
      <c r="J35" s="148" t="s">
        <v>1453</v>
      </c>
      <c r="K35" s="148" t="s">
        <v>8606</v>
      </c>
      <c r="L35" s="148" t="s">
        <v>11</v>
      </c>
      <c r="M35" s="492" t="s">
        <v>788</v>
      </c>
    </row>
    <row r="36" spans="1:13" ht="51" x14ac:dyDescent="0.25">
      <c r="A36" s="148" t="s">
        <v>2233</v>
      </c>
      <c r="B36" s="148" t="s">
        <v>1361</v>
      </c>
      <c r="C36" s="489" t="s">
        <v>2234</v>
      </c>
      <c r="D36" s="148">
        <v>1024</v>
      </c>
      <c r="E36" s="148" t="s">
        <v>2235</v>
      </c>
      <c r="F36" s="148" t="s">
        <v>1453</v>
      </c>
      <c r="G36" s="148" t="s">
        <v>2112</v>
      </c>
      <c r="H36" s="148" t="s">
        <v>2112</v>
      </c>
      <c r="I36" s="148" t="s">
        <v>2112</v>
      </c>
      <c r="J36" s="148" t="s">
        <v>2112</v>
      </c>
      <c r="K36" s="148" t="s">
        <v>8606</v>
      </c>
      <c r="L36" s="148" t="s">
        <v>11</v>
      </c>
      <c r="M36" s="492" t="s">
        <v>788</v>
      </c>
    </row>
    <row r="37" spans="1:13" ht="22.5" customHeight="1" x14ac:dyDescent="0.25">
      <c r="A37" s="148" t="s">
        <v>2236</v>
      </c>
      <c r="B37" s="806" t="s">
        <v>2237</v>
      </c>
      <c r="C37" s="807" t="s">
        <v>1486</v>
      </c>
      <c r="D37" s="806" t="s">
        <v>1734</v>
      </c>
      <c r="E37" s="806" t="s">
        <v>1734</v>
      </c>
      <c r="F37" s="806" t="s">
        <v>1453</v>
      </c>
      <c r="G37" s="806" t="s">
        <v>2112</v>
      </c>
      <c r="H37" s="806" t="s">
        <v>2238</v>
      </c>
      <c r="I37" s="806" t="s">
        <v>1453</v>
      </c>
      <c r="J37" s="806" t="s">
        <v>2112</v>
      </c>
      <c r="K37" s="148" t="s">
        <v>8606</v>
      </c>
      <c r="L37" s="148" t="s">
        <v>11</v>
      </c>
      <c r="M37" s="492" t="s">
        <v>788</v>
      </c>
    </row>
    <row r="38" spans="1:13" x14ac:dyDescent="0.25">
      <c r="A38" s="148" t="s">
        <v>2239</v>
      </c>
      <c r="B38" s="806"/>
      <c r="C38" s="807"/>
      <c r="D38" s="806"/>
      <c r="E38" s="806"/>
      <c r="F38" s="806"/>
      <c r="G38" s="806"/>
      <c r="H38" s="806"/>
      <c r="I38" s="806"/>
      <c r="J38" s="806"/>
      <c r="K38" s="148" t="s">
        <v>8606</v>
      </c>
      <c r="L38" s="148" t="s">
        <v>11</v>
      </c>
      <c r="M38" s="492" t="s">
        <v>788</v>
      </c>
    </row>
    <row r="39" spans="1:13" ht="51" x14ac:dyDescent="0.25">
      <c r="A39" s="148" t="s">
        <v>2240</v>
      </c>
      <c r="B39" s="148" t="s">
        <v>2241</v>
      </c>
      <c r="C39" s="148" t="s">
        <v>2113</v>
      </c>
      <c r="D39" s="148">
        <v>512</v>
      </c>
      <c r="E39" s="148" t="s">
        <v>2242</v>
      </c>
      <c r="F39" s="148" t="s">
        <v>1453</v>
      </c>
      <c r="G39" s="148" t="s">
        <v>2112</v>
      </c>
      <c r="H39" s="148" t="s">
        <v>2243</v>
      </c>
      <c r="I39" s="148" t="s">
        <v>2244</v>
      </c>
      <c r="J39" s="148" t="s">
        <v>2112</v>
      </c>
      <c r="K39" s="148" t="s">
        <v>8606</v>
      </c>
      <c r="L39" s="148" t="s">
        <v>11</v>
      </c>
      <c r="M39" s="492" t="s">
        <v>788</v>
      </c>
    </row>
    <row r="40" spans="1:13" ht="25.5" x14ac:dyDescent="0.25">
      <c r="A40" s="148" t="s">
        <v>2245</v>
      </c>
      <c r="B40" s="148" t="s">
        <v>2246</v>
      </c>
      <c r="C40" s="148" t="s">
        <v>1486</v>
      </c>
      <c r="D40" s="148" t="s">
        <v>1734</v>
      </c>
      <c r="E40" s="148" t="s">
        <v>1734</v>
      </c>
      <c r="F40" s="148" t="s">
        <v>1453</v>
      </c>
      <c r="G40" s="148" t="s">
        <v>1453</v>
      </c>
      <c r="H40" s="148" t="s">
        <v>2112</v>
      </c>
      <c r="I40" s="148" t="s">
        <v>2112</v>
      </c>
      <c r="J40" s="148" t="s">
        <v>2112</v>
      </c>
      <c r="K40" s="148" t="s">
        <v>8606</v>
      </c>
      <c r="L40" s="148" t="s">
        <v>11</v>
      </c>
      <c r="M40" s="492" t="s">
        <v>788</v>
      </c>
    </row>
    <row r="41" spans="1:13" ht="25.5" x14ac:dyDescent="0.25">
      <c r="A41" s="148" t="s">
        <v>2247</v>
      </c>
      <c r="B41" s="148" t="s">
        <v>1915</v>
      </c>
      <c r="C41" s="148" t="s">
        <v>1486</v>
      </c>
      <c r="D41" s="148" t="s">
        <v>1734</v>
      </c>
      <c r="E41" s="148" t="s">
        <v>2248</v>
      </c>
      <c r="F41" s="148" t="s">
        <v>2112</v>
      </c>
      <c r="G41" s="148" t="s">
        <v>1453</v>
      </c>
      <c r="H41" s="148" t="s">
        <v>2112</v>
      </c>
      <c r="I41" s="148" t="s">
        <v>2112</v>
      </c>
      <c r="J41" s="148" t="s">
        <v>1453</v>
      </c>
      <c r="K41" s="148" t="s">
        <v>8606</v>
      </c>
      <c r="L41" s="148" t="s">
        <v>11</v>
      </c>
      <c r="M41" s="492" t="s">
        <v>788</v>
      </c>
    </row>
    <row r="42" spans="1:13" ht="25.5" x14ac:dyDescent="0.25">
      <c r="A42" s="148" t="s">
        <v>2249</v>
      </c>
      <c r="B42" s="148" t="s">
        <v>2133</v>
      </c>
      <c r="C42" s="148" t="s">
        <v>1742</v>
      </c>
      <c r="D42" s="148">
        <v>20</v>
      </c>
      <c r="E42" s="148" t="s">
        <v>2129</v>
      </c>
      <c r="F42" s="148" t="s">
        <v>2112</v>
      </c>
      <c r="G42" s="148" t="s">
        <v>2112</v>
      </c>
      <c r="H42" s="148" t="s">
        <v>2250</v>
      </c>
      <c r="I42" s="148" t="s">
        <v>1453</v>
      </c>
      <c r="J42" s="148" t="s">
        <v>1453</v>
      </c>
      <c r="K42" s="148" t="s">
        <v>8606</v>
      </c>
      <c r="L42" s="148" t="s">
        <v>11</v>
      </c>
      <c r="M42" s="492" t="s">
        <v>788</v>
      </c>
    </row>
    <row r="43" spans="1:13" x14ac:dyDescent="0.25">
      <c r="A43" s="148" t="s">
        <v>2251</v>
      </c>
      <c r="B43" s="148" t="s">
        <v>1467</v>
      </c>
      <c r="C43" s="148" t="s">
        <v>1486</v>
      </c>
      <c r="D43" s="148" t="s">
        <v>1734</v>
      </c>
      <c r="E43" s="148" t="s">
        <v>2252</v>
      </c>
      <c r="F43" s="148" t="s">
        <v>2112</v>
      </c>
      <c r="G43" s="148" t="s">
        <v>1453</v>
      </c>
      <c r="H43" s="148" t="s">
        <v>2112</v>
      </c>
      <c r="I43" s="148" t="s">
        <v>1453</v>
      </c>
      <c r="J43" s="148" t="s">
        <v>1453</v>
      </c>
      <c r="K43" s="148" t="s">
        <v>8606</v>
      </c>
      <c r="L43" s="148" t="s">
        <v>11</v>
      </c>
      <c r="M43" s="492" t="s">
        <v>788</v>
      </c>
    </row>
    <row r="44" spans="1:13" ht="38.25" x14ac:dyDescent="0.25">
      <c r="A44" s="148" t="s">
        <v>2253</v>
      </c>
      <c r="B44" s="148" t="s">
        <v>2254</v>
      </c>
      <c r="C44" s="148" t="s">
        <v>2145</v>
      </c>
      <c r="D44" s="148" t="s">
        <v>1734</v>
      </c>
      <c r="E44" s="148" t="s">
        <v>2255</v>
      </c>
      <c r="F44" s="148" t="s">
        <v>1453</v>
      </c>
      <c r="G44" s="148" t="s">
        <v>2112</v>
      </c>
      <c r="H44" s="148" t="s">
        <v>2112</v>
      </c>
      <c r="I44" s="148" t="s">
        <v>2256</v>
      </c>
      <c r="J44" s="148" t="s">
        <v>2112</v>
      </c>
      <c r="K44" s="148" t="s">
        <v>8606</v>
      </c>
      <c r="L44" s="148" t="s">
        <v>11</v>
      </c>
      <c r="M44" s="492" t="s">
        <v>788</v>
      </c>
    </row>
    <row r="45" spans="1:13" ht="51" x14ac:dyDescent="0.25">
      <c r="A45" s="148" t="s">
        <v>2257</v>
      </c>
      <c r="B45" s="148" t="s">
        <v>2258</v>
      </c>
      <c r="C45" s="148" t="s">
        <v>2145</v>
      </c>
      <c r="D45" s="148" t="s">
        <v>1734</v>
      </c>
      <c r="E45" s="148" t="s">
        <v>2255</v>
      </c>
      <c r="F45" s="148" t="s">
        <v>1453</v>
      </c>
      <c r="G45" s="148" t="s">
        <v>2112</v>
      </c>
      <c r="H45" s="148" t="s">
        <v>2112</v>
      </c>
      <c r="I45" s="148" t="s">
        <v>2259</v>
      </c>
      <c r="J45" s="148" t="s">
        <v>2112</v>
      </c>
      <c r="K45" s="148" t="s">
        <v>8606</v>
      </c>
      <c r="L45" s="148" t="s">
        <v>11</v>
      </c>
      <c r="M45" s="492" t="s">
        <v>788</v>
      </c>
    </row>
    <row r="46" spans="1:13" ht="25.5" x14ac:dyDescent="0.25">
      <c r="A46" s="148" t="s">
        <v>2260</v>
      </c>
      <c r="B46" s="148" t="s">
        <v>2261</v>
      </c>
      <c r="C46" s="148" t="s">
        <v>1744</v>
      </c>
      <c r="D46" s="148" t="s">
        <v>1734</v>
      </c>
      <c r="E46" s="148" t="s">
        <v>1744</v>
      </c>
      <c r="F46" s="148" t="s">
        <v>1453</v>
      </c>
      <c r="G46" s="148" t="s">
        <v>2112</v>
      </c>
      <c r="H46" s="148" t="s">
        <v>2112</v>
      </c>
      <c r="I46" s="148" t="s">
        <v>2262</v>
      </c>
      <c r="J46" s="148" t="s">
        <v>2112</v>
      </c>
      <c r="K46" s="148" t="s">
        <v>8606</v>
      </c>
      <c r="L46" s="148" t="s">
        <v>11</v>
      </c>
      <c r="M46" s="492" t="s">
        <v>788</v>
      </c>
    </row>
    <row r="47" spans="1:13" ht="25.5" x14ac:dyDescent="0.25">
      <c r="A47" s="148" t="s">
        <v>2263</v>
      </c>
      <c r="B47" s="148" t="s">
        <v>2264</v>
      </c>
      <c r="C47" s="148" t="s">
        <v>2149</v>
      </c>
      <c r="D47" s="148" t="s">
        <v>1734</v>
      </c>
      <c r="E47" s="148" t="s">
        <v>2265</v>
      </c>
      <c r="F47" s="148" t="s">
        <v>1453</v>
      </c>
      <c r="G47" s="148" t="s">
        <v>2112</v>
      </c>
      <c r="H47" s="148" t="s">
        <v>2112</v>
      </c>
      <c r="I47" s="148" t="s">
        <v>2266</v>
      </c>
      <c r="J47" s="148" t="s">
        <v>2112</v>
      </c>
      <c r="K47" s="148" t="s">
        <v>8606</v>
      </c>
      <c r="L47" s="148" t="s">
        <v>11</v>
      </c>
      <c r="M47" s="492" t="s">
        <v>788</v>
      </c>
    </row>
    <row r="48" spans="1:13" x14ac:dyDescent="0.25">
      <c r="A48" s="148" t="s">
        <v>2267</v>
      </c>
      <c r="B48" s="148" t="s">
        <v>2268</v>
      </c>
      <c r="C48" s="148" t="s">
        <v>1486</v>
      </c>
      <c r="D48" s="148" t="s">
        <v>1734</v>
      </c>
      <c r="E48" s="148" t="s">
        <v>1734</v>
      </c>
      <c r="F48" s="148" t="s">
        <v>1453</v>
      </c>
      <c r="G48" s="148" t="s">
        <v>1453</v>
      </c>
      <c r="H48" s="148" t="s">
        <v>2112</v>
      </c>
      <c r="I48" s="148" t="s">
        <v>2112</v>
      </c>
      <c r="J48" s="148" t="s">
        <v>2112</v>
      </c>
      <c r="K48" s="148" t="s">
        <v>8606</v>
      </c>
      <c r="L48" s="148" t="s">
        <v>11</v>
      </c>
      <c r="M48" s="492" t="s">
        <v>788</v>
      </c>
    </row>
    <row r="49" spans="1:13" ht="25.5" x14ac:dyDescent="0.25">
      <c r="A49" s="148" t="s">
        <v>2269</v>
      </c>
      <c r="B49" s="148" t="s">
        <v>2270</v>
      </c>
      <c r="C49" s="148" t="s">
        <v>1744</v>
      </c>
      <c r="D49" s="148" t="s">
        <v>1734</v>
      </c>
      <c r="E49" s="148" t="s">
        <v>1731</v>
      </c>
      <c r="F49" s="148" t="s">
        <v>2112</v>
      </c>
      <c r="G49" s="148" t="s">
        <v>2112</v>
      </c>
      <c r="H49" s="148" t="s">
        <v>2112</v>
      </c>
      <c r="I49" s="148" t="s">
        <v>1453</v>
      </c>
      <c r="J49" s="148" t="s">
        <v>2112</v>
      </c>
      <c r="K49" s="148" t="s">
        <v>8606</v>
      </c>
      <c r="L49" s="148" t="s">
        <v>11</v>
      </c>
      <c r="M49" s="492" t="s">
        <v>788</v>
      </c>
    </row>
    <row r="50" spans="1:13" ht="25.5" x14ac:dyDescent="0.25">
      <c r="A50" s="148" t="s">
        <v>2271</v>
      </c>
      <c r="B50" s="148" t="s">
        <v>2272</v>
      </c>
      <c r="C50" s="148" t="s">
        <v>1744</v>
      </c>
      <c r="D50" s="148" t="s">
        <v>1734</v>
      </c>
      <c r="E50" s="148" t="s">
        <v>1731</v>
      </c>
      <c r="F50" s="148" t="s">
        <v>2112</v>
      </c>
      <c r="G50" s="148" t="s">
        <v>2112</v>
      </c>
      <c r="H50" s="148" t="s">
        <v>2112</v>
      </c>
      <c r="I50" s="148" t="s">
        <v>1453</v>
      </c>
      <c r="J50" s="148" t="s">
        <v>2112</v>
      </c>
      <c r="K50" s="148" t="s">
        <v>8606</v>
      </c>
      <c r="L50" s="148" t="s">
        <v>11</v>
      </c>
      <c r="M50" s="492" t="s">
        <v>788</v>
      </c>
    </row>
    <row r="51" spans="1:13" ht="25.5" x14ac:dyDescent="0.25">
      <c r="A51" s="148" t="s">
        <v>2273</v>
      </c>
      <c r="B51" s="148" t="s">
        <v>2274</v>
      </c>
      <c r="C51" s="148" t="s">
        <v>1486</v>
      </c>
      <c r="D51" s="148" t="s">
        <v>1734</v>
      </c>
      <c r="E51" s="148" t="s">
        <v>2275</v>
      </c>
      <c r="F51" s="148" t="s">
        <v>1453</v>
      </c>
      <c r="G51" s="148" t="s">
        <v>1453</v>
      </c>
      <c r="H51" s="148" t="s">
        <v>2112</v>
      </c>
      <c r="I51" s="148" t="s">
        <v>1453</v>
      </c>
      <c r="J51" s="148" t="s">
        <v>2112</v>
      </c>
      <c r="K51" s="148" t="s">
        <v>8606</v>
      </c>
      <c r="L51" s="148" t="s">
        <v>11</v>
      </c>
      <c r="M51" s="492" t="s">
        <v>788</v>
      </c>
    </row>
    <row r="52" spans="1:13" ht="25.5" x14ac:dyDescent="0.25">
      <c r="A52" s="148" t="s">
        <v>2276</v>
      </c>
      <c r="B52" s="148" t="s">
        <v>2277</v>
      </c>
      <c r="C52" s="148" t="s">
        <v>1486</v>
      </c>
      <c r="D52" s="148" t="s">
        <v>1734</v>
      </c>
      <c r="E52" s="148" t="s">
        <v>2278</v>
      </c>
      <c r="F52" s="148" t="s">
        <v>1453</v>
      </c>
      <c r="G52" s="148" t="s">
        <v>1453</v>
      </c>
      <c r="H52" s="148" t="s">
        <v>122</v>
      </c>
      <c r="I52" s="148" t="s">
        <v>2129</v>
      </c>
      <c r="J52" s="148" t="s">
        <v>2112</v>
      </c>
      <c r="K52" s="148" t="s">
        <v>8606</v>
      </c>
      <c r="L52" s="148" t="s">
        <v>11</v>
      </c>
      <c r="M52" s="492" t="s">
        <v>788</v>
      </c>
    </row>
    <row r="53" spans="1:13" x14ac:dyDescent="0.25">
      <c r="A53" s="148" t="s">
        <v>2279</v>
      </c>
      <c r="B53" s="148" t="s">
        <v>2280</v>
      </c>
      <c r="C53" s="148" t="s">
        <v>1486</v>
      </c>
      <c r="D53" s="148" t="s">
        <v>1734</v>
      </c>
      <c r="E53" s="148" t="s">
        <v>2281</v>
      </c>
      <c r="F53" s="148" t="s">
        <v>1453</v>
      </c>
      <c r="G53" s="148" t="s">
        <v>1453</v>
      </c>
      <c r="H53" s="148" t="s">
        <v>2112</v>
      </c>
      <c r="I53" s="148" t="s">
        <v>2112</v>
      </c>
      <c r="J53" s="148" t="s">
        <v>2112</v>
      </c>
      <c r="K53" s="148" t="s">
        <v>8606</v>
      </c>
      <c r="L53" s="148" t="s">
        <v>11</v>
      </c>
      <c r="M53" s="492" t="s">
        <v>788</v>
      </c>
    </row>
    <row r="54" spans="1:13" x14ac:dyDescent="0.25">
      <c r="A54" s="148" t="s">
        <v>2282</v>
      </c>
      <c r="B54" s="148" t="s">
        <v>128</v>
      </c>
      <c r="C54" s="148" t="s">
        <v>1486</v>
      </c>
      <c r="D54" s="148" t="s">
        <v>1734</v>
      </c>
      <c r="E54" s="148" t="s">
        <v>2283</v>
      </c>
      <c r="F54" s="148" t="s">
        <v>1453</v>
      </c>
      <c r="G54" s="148" t="s">
        <v>1453</v>
      </c>
      <c r="H54" s="148" t="s">
        <v>2112</v>
      </c>
      <c r="I54" s="148" t="s">
        <v>2112</v>
      </c>
      <c r="J54" s="148" t="s">
        <v>2112</v>
      </c>
      <c r="K54" s="148" t="s">
        <v>8606</v>
      </c>
      <c r="L54" s="148" t="s">
        <v>11</v>
      </c>
      <c r="M54" s="492" t="s">
        <v>788</v>
      </c>
    </row>
    <row r="55" spans="1:13" ht="51" x14ac:dyDescent="0.25">
      <c r="A55" s="148" t="s">
        <v>2284</v>
      </c>
      <c r="B55" s="148" t="s">
        <v>169</v>
      </c>
      <c r="C55" s="148" t="s">
        <v>2188</v>
      </c>
      <c r="D55" s="148">
        <v>40</v>
      </c>
      <c r="E55" s="148" t="s">
        <v>2285</v>
      </c>
      <c r="F55" s="148" t="s">
        <v>1453</v>
      </c>
      <c r="G55" s="148" t="s">
        <v>2112</v>
      </c>
      <c r="H55" s="148" t="s">
        <v>2286</v>
      </c>
      <c r="I55" s="148" t="s">
        <v>1453</v>
      </c>
      <c r="J55" s="148" t="s">
        <v>2112</v>
      </c>
      <c r="K55" s="148" t="s">
        <v>8606</v>
      </c>
      <c r="L55" s="148" t="s">
        <v>11</v>
      </c>
      <c r="M55" s="492" t="s">
        <v>788</v>
      </c>
    </row>
    <row r="56" spans="1:13" ht="38.25" x14ac:dyDescent="0.25">
      <c r="A56" s="148" t="s">
        <v>2287</v>
      </c>
      <c r="B56" s="148" t="s">
        <v>2288</v>
      </c>
      <c r="C56" s="148" t="s">
        <v>2188</v>
      </c>
      <c r="D56" s="148">
        <v>40</v>
      </c>
      <c r="E56" s="148" t="s">
        <v>2285</v>
      </c>
      <c r="F56" s="148" t="s">
        <v>1453</v>
      </c>
      <c r="G56" s="148" t="s">
        <v>2112</v>
      </c>
      <c r="H56" s="148" t="s">
        <v>2289</v>
      </c>
      <c r="I56" s="148" t="s">
        <v>2129</v>
      </c>
      <c r="J56" s="148" t="s">
        <v>2112</v>
      </c>
      <c r="K56" s="148" t="s">
        <v>8606</v>
      </c>
      <c r="L56" s="148" t="s">
        <v>11</v>
      </c>
      <c r="M56" s="492" t="s">
        <v>788</v>
      </c>
    </row>
    <row r="57" spans="1:13" ht="38.25" x14ac:dyDescent="0.25">
      <c r="A57" s="148" t="s">
        <v>2290</v>
      </c>
      <c r="B57" s="148" t="s">
        <v>2291</v>
      </c>
      <c r="C57" s="148" t="s">
        <v>2119</v>
      </c>
      <c r="D57" s="148">
        <v>40</v>
      </c>
      <c r="E57" s="148" t="s">
        <v>1734</v>
      </c>
      <c r="F57" s="148" t="s">
        <v>1453</v>
      </c>
      <c r="G57" s="148" t="s">
        <v>2112</v>
      </c>
      <c r="H57" s="148" t="s">
        <v>2289</v>
      </c>
      <c r="I57" s="148" t="s">
        <v>2129</v>
      </c>
      <c r="J57" s="148" t="s">
        <v>2112</v>
      </c>
      <c r="K57" s="148" t="s">
        <v>8606</v>
      </c>
      <c r="L57" s="148" t="s">
        <v>11</v>
      </c>
      <c r="M57" s="492" t="s">
        <v>788</v>
      </c>
    </row>
    <row r="58" spans="1:13" ht="38.25" x14ac:dyDescent="0.25">
      <c r="A58" s="148" t="s">
        <v>2292</v>
      </c>
      <c r="B58" s="148" t="s">
        <v>2293</v>
      </c>
      <c r="C58" s="148" t="s">
        <v>2119</v>
      </c>
      <c r="D58" s="148">
        <v>40</v>
      </c>
      <c r="E58" s="148" t="s">
        <v>1734</v>
      </c>
      <c r="F58" s="148" t="s">
        <v>1453</v>
      </c>
      <c r="G58" s="148" t="s">
        <v>2112</v>
      </c>
      <c r="H58" s="148" t="s">
        <v>2294</v>
      </c>
      <c r="I58" s="148" t="s">
        <v>2295</v>
      </c>
      <c r="J58" s="148" t="s">
        <v>2112</v>
      </c>
      <c r="K58" s="148" t="s">
        <v>8606</v>
      </c>
      <c r="L58" s="148" t="s">
        <v>11</v>
      </c>
      <c r="M58" s="492" t="s">
        <v>788</v>
      </c>
    </row>
    <row r="59" spans="1:13" ht="38.25" x14ac:dyDescent="0.25">
      <c r="A59" s="148" t="s">
        <v>2296</v>
      </c>
      <c r="B59" s="148" t="s">
        <v>2297</v>
      </c>
      <c r="C59" s="148" t="s">
        <v>2188</v>
      </c>
      <c r="D59" s="148">
        <v>40</v>
      </c>
      <c r="E59" s="148" t="s">
        <v>2285</v>
      </c>
      <c r="F59" s="148" t="s">
        <v>1453</v>
      </c>
      <c r="G59" s="148" t="s">
        <v>2112</v>
      </c>
      <c r="H59" s="148" t="s">
        <v>2294</v>
      </c>
      <c r="I59" s="148" t="s">
        <v>2295</v>
      </c>
      <c r="J59" s="148" t="s">
        <v>2112</v>
      </c>
      <c r="K59" s="148" t="s">
        <v>8606</v>
      </c>
      <c r="L59" s="148" t="s">
        <v>11</v>
      </c>
      <c r="M59" s="492" t="s">
        <v>788</v>
      </c>
    </row>
    <row r="60" spans="1:13" ht="38.25" x14ac:dyDescent="0.25">
      <c r="A60" s="148" t="s">
        <v>2298</v>
      </c>
      <c r="B60" s="148" t="s">
        <v>2299</v>
      </c>
      <c r="C60" s="148" t="s">
        <v>2119</v>
      </c>
      <c r="D60" s="148">
        <v>40</v>
      </c>
      <c r="E60" s="148" t="s">
        <v>1734</v>
      </c>
      <c r="F60" s="148" t="s">
        <v>1453</v>
      </c>
      <c r="G60" s="148" t="s">
        <v>2112</v>
      </c>
      <c r="H60" s="148" t="s">
        <v>2294</v>
      </c>
      <c r="I60" s="148" t="s">
        <v>2300</v>
      </c>
      <c r="J60" s="148" t="s">
        <v>2112</v>
      </c>
      <c r="K60" s="148" t="s">
        <v>8606</v>
      </c>
      <c r="L60" s="148" t="s">
        <v>11</v>
      </c>
      <c r="M60" s="492" t="s">
        <v>788</v>
      </c>
    </row>
    <row r="61" spans="1:13" ht="38.25" x14ac:dyDescent="0.25">
      <c r="A61" s="148" t="s">
        <v>2301</v>
      </c>
      <c r="B61" s="148" t="s">
        <v>2302</v>
      </c>
      <c r="C61" s="148" t="s">
        <v>2188</v>
      </c>
      <c r="D61" s="148">
        <v>40</v>
      </c>
      <c r="E61" s="148" t="s">
        <v>2285</v>
      </c>
      <c r="F61" s="148" t="s">
        <v>1453</v>
      </c>
      <c r="G61" s="148" t="s">
        <v>2112</v>
      </c>
      <c r="H61" s="148" t="s">
        <v>2294</v>
      </c>
      <c r="I61" s="148" t="s">
        <v>2300</v>
      </c>
      <c r="J61" s="148" t="s">
        <v>2112</v>
      </c>
      <c r="K61" s="148" t="s">
        <v>8606</v>
      </c>
      <c r="L61" s="148" t="s">
        <v>11</v>
      </c>
      <c r="M61" s="492" t="s">
        <v>788</v>
      </c>
    </row>
    <row r="62" spans="1:13" ht="38.25" x14ac:dyDescent="0.25">
      <c r="A62" s="148" t="s">
        <v>2303</v>
      </c>
      <c r="B62" s="148" t="s">
        <v>2304</v>
      </c>
      <c r="C62" s="148" t="s">
        <v>2119</v>
      </c>
      <c r="D62" s="148">
        <v>40</v>
      </c>
      <c r="E62" s="148" t="s">
        <v>1734</v>
      </c>
      <c r="F62" s="148" t="s">
        <v>1453</v>
      </c>
      <c r="G62" s="148" t="s">
        <v>2112</v>
      </c>
      <c r="H62" s="148" t="s">
        <v>2294</v>
      </c>
      <c r="I62" s="148" t="s">
        <v>2305</v>
      </c>
      <c r="J62" s="148" t="s">
        <v>2112</v>
      </c>
      <c r="K62" s="148" t="s">
        <v>8606</v>
      </c>
      <c r="L62" s="148" t="s">
        <v>11</v>
      </c>
      <c r="M62" s="492" t="s">
        <v>788</v>
      </c>
    </row>
    <row r="63" spans="1:13" ht="38.25" x14ac:dyDescent="0.25">
      <c r="A63" s="148" t="s">
        <v>2306</v>
      </c>
      <c r="B63" s="148" t="s">
        <v>2307</v>
      </c>
      <c r="C63" s="148" t="s">
        <v>2188</v>
      </c>
      <c r="D63" s="148">
        <v>40</v>
      </c>
      <c r="E63" s="148" t="s">
        <v>2285</v>
      </c>
      <c r="F63" s="148" t="s">
        <v>1453</v>
      </c>
      <c r="G63" s="148" t="s">
        <v>2112</v>
      </c>
      <c r="H63" s="148" t="s">
        <v>2294</v>
      </c>
      <c r="I63" s="148" t="s">
        <v>2305</v>
      </c>
      <c r="J63" s="148" t="s">
        <v>2112</v>
      </c>
      <c r="K63" s="148" t="s">
        <v>8606</v>
      </c>
      <c r="L63" s="148" t="s">
        <v>11</v>
      </c>
      <c r="M63" s="492" t="s">
        <v>788</v>
      </c>
    </row>
    <row r="64" spans="1:13" ht="38.25" x14ac:dyDescent="0.25">
      <c r="A64" s="148" t="s">
        <v>2308</v>
      </c>
      <c r="B64" s="148" t="s">
        <v>2309</v>
      </c>
      <c r="C64" s="148" t="s">
        <v>2119</v>
      </c>
      <c r="D64" s="148">
        <v>40</v>
      </c>
      <c r="E64" s="148" t="s">
        <v>1734</v>
      </c>
      <c r="F64" s="148" t="s">
        <v>1453</v>
      </c>
      <c r="G64" s="148" t="s">
        <v>2112</v>
      </c>
      <c r="H64" s="148" t="s">
        <v>2294</v>
      </c>
      <c r="I64" s="148" t="s">
        <v>2310</v>
      </c>
      <c r="J64" s="148" t="s">
        <v>2112</v>
      </c>
      <c r="K64" s="148" t="s">
        <v>8606</v>
      </c>
      <c r="L64" s="148" t="s">
        <v>11</v>
      </c>
      <c r="M64" s="492" t="s">
        <v>788</v>
      </c>
    </row>
    <row r="65" spans="1:13" ht="38.25" x14ac:dyDescent="0.25">
      <c r="A65" s="148" t="s">
        <v>2311</v>
      </c>
      <c r="B65" s="148" t="s">
        <v>2312</v>
      </c>
      <c r="C65" s="148" t="s">
        <v>2188</v>
      </c>
      <c r="D65" s="148">
        <v>40</v>
      </c>
      <c r="E65" s="148" t="s">
        <v>2285</v>
      </c>
      <c r="F65" s="148" t="s">
        <v>1453</v>
      </c>
      <c r="G65" s="148" t="s">
        <v>2112</v>
      </c>
      <c r="H65" s="148" t="s">
        <v>2294</v>
      </c>
      <c r="I65" s="148" t="s">
        <v>2310</v>
      </c>
      <c r="J65" s="148" t="s">
        <v>2112</v>
      </c>
      <c r="K65" s="148" t="s">
        <v>8606</v>
      </c>
      <c r="L65" s="148" t="s">
        <v>11</v>
      </c>
      <c r="M65" s="492" t="s">
        <v>788</v>
      </c>
    </row>
    <row r="66" spans="1:13" ht="38.25" x14ac:dyDescent="0.25">
      <c r="A66" s="148" t="s">
        <v>2313</v>
      </c>
      <c r="B66" s="148" t="s">
        <v>2314</v>
      </c>
      <c r="C66" s="148" t="s">
        <v>2119</v>
      </c>
      <c r="D66" s="148">
        <v>40</v>
      </c>
      <c r="E66" s="148" t="s">
        <v>1734</v>
      </c>
      <c r="F66" s="148" t="s">
        <v>1453</v>
      </c>
      <c r="G66" s="148" t="s">
        <v>2112</v>
      </c>
      <c r="H66" s="148" t="s">
        <v>2294</v>
      </c>
      <c r="I66" s="148" t="s">
        <v>2315</v>
      </c>
      <c r="J66" s="148" t="s">
        <v>2112</v>
      </c>
      <c r="K66" s="148" t="s">
        <v>8606</v>
      </c>
      <c r="L66" s="148" t="s">
        <v>11</v>
      </c>
      <c r="M66" s="492" t="s">
        <v>788</v>
      </c>
    </row>
    <row r="67" spans="1:13" ht="38.25" x14ac:dyDescent="0.25">
      <c r="A67" s="148" t="s">
        <v>2316</v>
      </c>
      <c r="B67" s="148" t="s">
        <v>2317</v>
      </c>
      <c r="C67" s="148" t="s">
        <v>2188</v>
      </c>
      <c r="D67" s="148">
        <v>40</v>
      </c>
      <c r="E67" s="148" t="s">
        <v>2285</v>
      </c>
      <c r="F67" s="148" t="s">
        <v>1453</v>
      </c>
      <c r="G67" s="148" t="s">
        <v>2112</v>
      </c>
      <c r="H67" s="148" t="s">
        <v>2294</v>
      </c>
      <c r="I67" s="148" t="s">
        <v>2315</v>
      </c>
      <c r="J67" s="148" t="s">
        <v>2112</v>
      </c>
      <c r="K67" s="148" t="s">
        <v>8606</v>
      </c>
      <c r="L67" s="148" t="s">
        <v>11</v>
      </c>
      <c r="M67" s="492" t="s">
        <v>788</v>
      </c>
    </row>
    <row r="68" spans="1:13" x14ac:dyDescent="0.25">
      <c r="A68" s="148" t="s">
        <v>2318</v>
      </c>
      <c r="B68" s="148" t="s">
        <v>162</v>
      </c>
      <c r="C68" s="148" t="s">
        <v>1486</v>
      </c>
      <c r="D68" s="148" t="s">
        <v>1734</v>
      </c>
      <c r="E68" s="148" t="s">
        <v>1734</v>
      </c>
      <c r="F68" s="148" t="s">
        <v>1453</v>
      </c>
      <c r="G68" s="148" t="s">
        <v>1453</v>
      </c>
      <c r="H68" s="148" t="s">
        <v>2112</v>
      </c>
      <c r="I68" s="148" t="s">
        <v>2129</v>
      </c>
      <c r="J68" s="148" t="s">
        <v>2112</v>
      </c>
      <c r="K68" s="148" t="s">
        <v>8606</v>
      </c>
      <c r="L68" s="148" t="s">
        <v>11</v>
      </c>
      <c r="M68" s="492" t="s">
        <v>788</v>
      </c>
    </row>
    <row r="69" spans="1:13" x14ac:dyDescent="0.25">
      <c r="A69" s="148" t="s">
        <v>2319</v>
      </c>
      <c r="B69" s="148" t="s">
        <v>135</v>
      </c>
      <c r="C69" s="148" t="s">
        <v>2188</v>
      </c>
      <c r="D69" s="148">
        <v>40</v>
      </c>
      <c r="E69" s="148" t="s">
        <v>2285</v>
      </c>
      <c r="F69" s="148" t="s">
        <v>1453</v>
      </c>
      <c r="G69" s="148" t="s">
        <v>2112</v>
      </c>
      <c r="H69" s="148" t="s">
        <v>2112</v>
      </c>
      <c r="I69" s="148" t="s">
        <v>2129</v>
      </c>
      <c r="J69" s="148" t="s">
        <v>2112</v>
      </c>
      <c r="K69" s="148" t="s">
        <v>8606</v>
      </c>
      <c r="L69" s="148" t="s">
        <v>11</v>
      </c>
      <c r="M69" s="492" t="s">
        <v>788</v>
      </c>
    </row>
    <row r="70" spans="1:13" ht="25.5" x14ac:dyDescent="0.25">
      <c r="A70" s="806" t="s">
        <v>2320</v>
      </c>
      <c r="B70" s="806" t="s">
        <v>2321</v>
      </c>
      <c r="C70" s="806" t="s">
        <v>1486</v>
      </c>
      <c r="D70" s="806" t="s">
        <v>1734</v>
      </c>
      <c r="E70" s="806" t="s">
        <v>1734</v>
      </c>
      <c r="F70" s="806" t="s">
        <v>1453</v>
      </c>
      <c r="G70" s="806" t="s">
        <v>1453</v>
      </c>
      <c r="H70" s="806" t="s">
        <v>2112</v>
      </c>
      <c r="I70" s="148" t="s">
        <v>2322</v>
      </c>
      <c r="J70" s="806" t="s">
        <v>2112</v>
      </c>
      <c r="K70" s="148" t="s">
        <v>8606</v>
      </c>
      <c r="L70" s="148" t="s">
        <v>11</v>
      </c>
      <c r="M70" s="492" t="s">
        <v>788</v>
      </c>
    </row>
    <row r="71" spans="1:13" x14ac:dyDescent="0.25">
      <c r="A71" s="806"/>
      <c r="B71" s="806"/>
      <c r="C71" s="806"/>
      <c r="D71" s="806"/>
      <c r="E71" s="806"/>
      <c r="F71" s="806"/>
      <c r="G71" s="806"/>
      <c r="H71" s="806"/>
      <c r="I71" s="148" t="s">
        <v>2323</v>
      </c>
      <c r="J71" s="806"/>
      <c r="K71" s="148" t="s">
        <v>8606</v>
      </c>
      <c r="L71" s="148" t="s">
        <v>11</v>
      </c>
      <c r="M71" s="492" t="s">
        <v>788</v>
      </c>
    </row>
    <row r="72" spans="1:13" x14ac:dyDescent="0.25">
      <c r="A72" s="806"/>
      <c r="B72" s="806"/>
      <c r="C72" s="806"/>
      <c r="D72" s="806"/>
      <c r="E72" s="806"/>
      <c r="F72" s="806"/>
      <c r="G72" s="806"/>
      <c r="H72" s="806"/>
      <c r="I72" s="148" t="s">
        <v>2324</v>
      </c>
      <c r="J72" s="806"/>
      <c r="K72" s="148" t="s">
        <v>8606</v>
      </c>
      <c r="L72" s="148" t="s">
        <v>11</v>
      </c>
      <c r="M72" s="492" t="s">
        <v>788</v>
      </c>
    </row>
    <row r="73" spans="1:13" x14ac:dyDescent="0.25">
      <c r="A73" s="806"/>
      <c r="B73" s="806"/>
      <c r="C73" s="806"/>
      <c r="D73" s="806"/>
      <c r="E73" s="806"/>
      <c r="F73" s="806"/>
      <c r="G73" s="806"/>
      <c r="H73" s="806"/>
      <c r="I73" s="148" t="s">
        <v>2325</v>
      </c>
      <c r="J73" s="806"/>
      <c r="K73" s="148" t="s">
        <v>8606</v>
      </c>
      <c r="L73" s="148" t="s">
        <v>11</v>
      </c>
      <c r="M73" s="492" t="s">
        <v>788</v>
      </c>
    </row>
    <row r="74" spans="1:13" ht="25.5" x14ac:dyDescent="0.25">
      <c r="A74" s="148" t="s">
        <v>2326</v>
      </c>
      <c r="B74" s="148" t="s">
        <v>2327</v>
      </c>
      <c r="C74" s="148" t="s">
        <v>2188</v>
      </c>
      <c r="D74" s="148">
        <v>40</v>
      </c>
      <c r="E74" s="148" t="s">
        <v>2285</v>
      </c>
      <c r="F74" s="148" t="s">
        <v>1453</v>
      </c>
      <c r="G74" s="148" t="s">
        <v>2112</v>
      </c>
      <c r="H74" s="148" t="s">
        <v>2112</v>
      </c>
      <c r="I74" s="148" t="s">
        <v>2129</v>
      </c>
      <c r="J74" s="148" t="s">
        <v>2112</v>
      </c>
      <c r="K74" s="148" t="s">
        <v>8606</v>
      </c>
      <c r="L74" s="148" t="s">
        <v>11</v>
      </c>
      <c r="M74" s="492" t="s">
        <v>788</v>
      </c>
    </row>
    <row r="75" spans="1:13" ht="25.5" x14ac:dyDescent="0.25">
      <c r="A75" s="148" t="s">
        <v>2328</v>
      </c>
      <c r="B75" s="148" t="s">
        <v>2329</v>
      </c>
      <c r="C75" s="148" t="s">
        <v>2119</v>
      </c>
      <c r="D75" s="148">
        <v>40</v>
      </c>
      <c r="E75" s="148" t="s">
        <v>1734</v>
      </c>
      <c r="F75" s="148" t="s">
        <v>1453</v>
      </c>
      <c r="G75" s="148" t="s">
        <v>2112</v>
      </c>
      <c r="H75" s="148" t="s">
        <v>2112</v>
      </c>
      <c r="I75" s="148" t="s">
        <v>2129</v>
      </c>
      <c r="J75" s="148" t="s">
        <v>2112</v>
      </c>
      <c r="K75" s="148" t="s">
        <v>8606</v>
      </c>
      <c r="L75" s="148" t="s">
        <v>11</v>
      </c>
      <c r="M75" s="492" t="s">
        <v>788</v>
      </c>
    </row>
    <row r="76" spans="1:13" ht="38.25" x14ac:dyDescent="0.25">
      <c r="A76" s="148" t="s">
        <v>2330</v>
      </c>
      <c r="B76" s="148" t="s">
        <v>2331</v>
      </c>
      <c r="C76" s="148" t="s">
        <v>2119</v>
      </c>
      <c r="D76" s="148">
        <v>40</v>
      </c>
      <c r="E76" s="148" t="s">
        <v>1734</v>
      </c>
      <c r="F76" s="148" t="s">
        <v>1453</v>
      </c>
      <c r="G76" s="148" t="s">
        <v>2112</v>
      </c>
      <c r="H76" s="148" t="s">
        <v>2112</v>
      </c>
      <c r="I76" s="148" t="s">
        <v>2112</v>
      </c>
      <c r="J76" s="148" t="s">
        <v>2112</v>
      </c>
      <c r="K76" s="148" t="s">
        <v>8606</v>
      </c>
      <c r="L76" s="148" t="s">
        <v>11</v>
      </c>
      <c r="M76" s="492" t="s">
        <v>788</v>
      </c>
    </row>
    <row r="77" spans="1:13" ht="25.5" x14ac:dyDescent="0.25">
      <c r="A77" s="806" t="s">
        <v>2332</v>
      </c>
      <c r="B77" s="806" t="s">
        <v>2333</v>
      </c>
      <c r="C77" s="806" t="s">
        <v>1486</v>
      </c>
      <c r="D77" s="806" t="s">
        <v>1734</v>
      </c>
      <c r="E77" s="806" t="s">
        <v>1734</v>
      </c>
      <c r="F77" s="806" t="s">
        <v>1453</v>
      </c>
      <c r="G77" s="806" t="s">
        <v>1453</v>
      </c>
      <c r="H77" s="806" t="s">
        <v>2112</v>
      </c>
      <c r="I77" s="148" t="s">
        <v>2322</v>
      </c>
      <c r="J77" s="806" t="s">
        <v>2112</v>
      </c>
      <c r="K77" s="148" t="s">
        <v>8606</v>
      </c>
      <c r="L77" s="148" t="s">
        <v>11</v>
      </c>
      <c r="M77" s="492" t="s">
        <v>788</v>
      </c>
    </row>
    <row r="78" spans="1:13" x14ac:dyDescent="0.25">
      <c r="A78" s="806"/>
      <c r="B78" s="806"/>
      <c r="C78" s="806"/>
      <c r="D78" s="806"/>
      <c r="E78" s="806"/>
      <c r="F78" s="806"/>
      <c r="G78" s="806"/>
      <c r="H78" s="806"/>
      <c r="I78" s="148" t="s">
        <v>2334</v>
      </c>
      <c r="J78" s="806"/>
      <c r="K78" s="148" t="s">
        <v>8606</v>
      </c>
      <c r="L78" s="148" t="s">
        <v>11</v>
      </c>
      <c r="M78" s="492" t="s">
        <v>788</v>
      </c>
    </row>
    <row r="79" spans="1:13" x14ac:dyDescent="0.25">
      <c r="A79" s="806"/>
      <c r="B79" s="806"/>
      <c r="C79" s="806"/>
      <c r="D79" s="806"/>
      <c r="E79" s="806"/>
      <c r="F79" s="806"/>
      <c r="G79" s="806"/>
      <c r="H79" s="806"/>
      <c r="I79" s="148" t="s">
        <v>2335</v>
      </c>
      <c r="J79" s="806"/>
      <c r="K79" s="148" t="s">
        <v>8606</v>
      </c>
      <c r="L79" s="148" t="s">
        <v>11</v>
      </c>
      <c r="M79" s="492" t="s">
        <v>788</v>
      </c>
    </row>
    <row r="80" spans="1:13" x14ac:dyDescent="0.25">
      <c r="A80" s="806"/>
      <c r="B80" s="806"/>
      <c r="C80" s="806"/>
      <c r="D80" s="806"/>
      <c r="E80" s="806"/>
      <c r="F80" s="806"/>
      <c r="G80" s="806"/>
      <c r="H80" s="806"/>
      <c r="I80" s="148" t="s">
        <v>2336</v>
      </c>
      <c r="J80" s="806"/>
      <c r="K80" s="148" t="s">
        <v>8606</v>
      </c>
      <c r="L80" s="148" t="s">
        <v>11</v>
      </c>
      <c r="M80" s="492" t="s">
        <v>788</v>
      </c>
    </row>
    <row r="81" spans="1:13" x14ac:dyDescent="0.25">
      <c r="A81" s="148" t="s">
        <v>2337</v>
      </c>
      <c r="B81" s="148" t="s">
        <v>2338</v>
      </c>
      <c r="C81" s="148" t="s">
        <v>2188</v>
      </c>
      <c r="D81" s="148">
        <v>40</v>
      </c>
      <c r="E81" s="148" t="s">
        <v>2285</v>
      </c>
      <c r="F81" s="148" t="s">
        <v>1453</v>
      </c>
      <c r="G81" s="148" t="s">
        <v>2112</v>
      </c>
      <c r="H81" s="148" t="s">
        <v>2112</v>
      </c>
      <c r="I81" s="148" t="s">
        <v>2129</v>
      </c>
      <c r="J81" s="148" t="s">
        <v>2112</v>
      </c>
      <c r="K81" s="148" t="s">
        <v>8606</v>
      </c>
      <c r="L81" s="148" t="s">
        <v>11</v>
      </c>
      <c r="M81" s="492" t="s">
        <v>788</v>
      </c>
    </row>
    <row r="82" spans="1:13" ht="25.5" x14ac:dyDescent="0.25">
      <c r="A82" s="806" t="s">
        <v>2339</v>
      </c>
      <c r="B82" s="806" t="s">
        <v>2340</v>
      </c>
      <c r="C82" s="806" t="s">
        <v>1486</v>
      </c>
      <c r="D82" s="806" t="s">
        <v>1734</v>
      </c>
      <c r="E82" s="806" t="s">
        <v>1734</v>
      </c>
      <c r="F82" s="806" t="s">
        <v>1453</v>
      </c>
      <c r="G82" s="806" t="s">
        <v>1453</v>
      </c>
      <c r="H82" s="806" t="s">
        <v>2112</v>
      </c>
      <c r="I82" s="148" t="s">
        <v>2322</v>
      </c>
      <c r="J82" s="806" t="s">
        <v>2112</v>
      </c>
      <c r="K82" s="148" t="s">
        <v>8606</v>
      </c>
      <c r="L82" s="148" t="s">
        <v>11</v>
      </c>
      <c r="M82" s="492" t="s">
        <v>788</v>
      </c>
    </row>
    <row r="83" spans="1:13" x14ac:dyDescent="0.25">
      <c r="A83" s="806"/>
      <c r="B83" s="806"/>
      <c r="C83" s="806"/>
      <c r="D83" s="806"/>
      <c r="E83" s="806"/>
      <c r="F83" s="806"/>
      <c r="G83" s="806"/>
      <c r="H83" s="806"/>
      <c r="I83" s="148" t="s">
        <v>2341</v>
      </c>
      <c r="J83" s="806"/>
      <c r="K83" s="148" t="s">
        <v>8606</v>
      </c>
      <c r="L83" s="148" t="s">
        <v>11</v>
      </c>
      <c r="M83" s="492" t="s">
        <v>788</v>
      </c>
    </row>
    <row r="84" spans="1:13" x14ac:dyDescent="0.25">
      <c r="A84" s="806"/>
      <c r="B84" s="806"/>
      <c r="C84" s="806"/>
      <c r="D84" s="806"/>
      <c r="E84" s="806"/>
      <c r="F84" s="806"/>
      <c r="G84" s="806"/>
      <c r="H84" s="806"/>
      <c r="I84" s="148" t="s">
        <v>2342</v>
      </c>
      <c r="J84" s="806"/>
      <c r="K84" s="148" t="s">
        <v>8606</v>
      </c>
      <c r="L84" s="148" t="s">
        <v>11</v>
      </c>
      <c r="M84" s="492" t="s">
        <v>788</v>
      </c>
    </row>
    <row r="85" spans="1:13" x14ac:dyDescent="0.25">
      <c r="A85" s="148" t="s">
        <v>2343</v>
      </c>
      <c r="B85" s="148" t="s">
        <v>2344</v>
      </c>
      <c r="C85" s="148" t="s">
        <v>2119</v>
      </c>
      <c r="D85" s="148">
        <v>20</v>
      </c>
      <c r="E85" s="148" t="s">
        <v>1734</v>
      </c>
      <c r="F85" s="148" t="s">
        <v>1453</v>
      </c>
      <c r="G85" s="148" t="s">
        <v>2112</v>
      </c>
      <c r="H85" s="148" t="s">
        <v>2112</v>
      </c>
      <c r="I85" s="148" t="s">
        <v>2112</v>
      </c>
      <c r="J85" s="148" t="s">
        <v>2112</v>
      </c>
      <c r="K85" s="148" t="s">
        <v>8606</v>
      </c>
      <c r="L85" s="148" t="s">
        <v>11</v>
      </c>
      <c r="M85" s="492" t="s">
        <v>788</v>
      </c>
    </row>
    <row r="86" spans="1:13" ht="25.5" x14ac:dyDescent="0.25">
      <c r="A86" s="148" t="s">
        <v>2345</v>
      </c>
      <c r="B86" s="148" t="s">
        <v>2346</v>
      </c>
      <c r="C86" s="148" t="s">
        <v>1744</v>
      </c>
      <c r="D86" s="148" t="s">
        <v>1734</v>
      </c>
      <c r="E86" s="148" t="s">
        <v>1731</v>
      </c>
      <c r="F86" s="148" t="s">
        <v>2112</v>
      </c>
      <c r="G86" s="148" t="s">
        <v>2112</v>
      </c>
      <c r="H86" s="148" t="s">
        <v>2112</v>
      </c>
      <c r="I86" s="148" t="s">
        <v>1453</v>
      </c>
      <c r="J86" s="148" t="s">
        <v>1453</v>
      </c>
      <c r="K86" s="148" t="s">
        <v>8606</v>
      </c>
      <c r="L86" s="148" t="s">
        <v>11</v>
      </c>
      <c r="M86" s="492" t="s">
        <v>788</v>
      </c>
    </row>
    <row r="87" spans="1:13" ht="25.5" x14ac:dyDescent="0.25">
      <c r="A87" s="148" t="s">
        <v>2347</v>
      </c>
      <c r="B87" s="148" t="s">
        <v>2348</v>
      </c>
      <c r="C87" s="148" t="s">
        <v>2188</v>
      </c>
      <c r="D87" s="148">
        <v>40</v>
      </c>
      <c r="E87" s="148" t="s">
        <v>2285</v>
      </c>
      <c r="F87" s="148" t="s">
        <v>1453</v>
      </c>
      <c r="G87" s="148" t="s">
        <v>2112</v>
      </c>
      <c r="H87" s="148" t="s">
        <v>2112</v>
      </c>
      <c r="I87" s="148" t="s">
        <v>2129</v>
      </c>
      <c r="J87" s="148" t="s">
        <v>2112</v>
      </c>
      <c r="K87" s="148" t="s">
        <v>8606</v>
      </c>
      <c r="L87" s="148" t="s">
        <v>11</v>
      </c>
      <c r="M87" s="492" t="s">
        <v>788</v>
      </c>
    </row>
    <row r="88" spans="1:13" ht="25.5" x14ac:dyDescent="0.25">
      <c r="A88" s="148" t="s">
        <v>2349</v>
      </c>
      <c r="B88" s="148" t="s">
        <v>2350</v>
      </c>
      <c r="C88" s="148" t="s">
        <v>1744</v>
      </c>
      <c r="D88" s="148" t="s">
        <v>1734</v>
      </c>
      <c r="E88" s="148" t="s">
        <v>1731</v>
      </c>
      <c r="F88" s="148" t="s">
        <v>2112</v>
      </c>
      <c r="G88" s="148" t="s">
        <v>2112</v>
      </c>
      <c r="H88" s="148" t="s">
        <v>2112</v>
      </c>
      <c r="I88" s="148" t="s">
        <v>1453</v>
      </c>
      <c r="J88" s="148" t="s">
        <v>1453</v>
      </c>
      <c r="K88" s="148" t="s">
        <v>8606</v>
      </c>
      <c r="L88" s="148" t="s">
        <v>11</v>
      </c>
      <c r="M88" s="492" t="s">
        <v>788</v>
      </c>
    </row>
    <row r="89" spans="1:13" ht="25.5" x14ac:dyDescent="0.25">
      <c r="A89" s="148" t="s">
        <v>2351</v>
      </c>
      <c r="B89" s="148" t="s">
        <v>2352</v>
      </c>
      <c r="C89" s="148" t="s">
        <v>2188</v>
      </c>
      <c r="D89" s="148">
        <v>40</v>
      </c>
      <c r="E89" s="148" t="s">
        <v>2285</v>
      </c>
      <c r="F89" s="148" t="s">
        <v>1453</v>
      </c>
      <c r="G89" s="148" t="s">
        <v>2112</v>
      </c>
      <c r="H89" s="148" t="s">
        <v>2112</v>
      </c>
      <c r="I89" s="148" t="s">
        <v>2129</v>
      </c>
      <c r="J89" s="148" t="s">
        <v>2112</v>
      </c>
      <c r="K89" s="148" t="s">
        <v>8606</v>
      </c>
      <c r="L89" s="148" t="s">
        <v>11</v>
      </c>
      <c r="M89" s="492" t="s">
        <v>788</v>
      </c>
    </row>
    <row r="90" spans="1:13" ht="25.5" x14ac:dyDescent="0.25">
      <c r="A90" s="148" t="s">
        <v>2353</v>
      </c>
      <c r="B90" s="148" t="s">
        <v>2354</v>
      </c>
      <c r="C90" s="148" t="s">
        <v>1744</v>
      </c>
      <c r="D90" s="148" t="s">
        <v>1734</v>
      </c>
      <c r="E90" s="148" t="s">
        <v>1731</v>
      </c>
      <c r="F90" s="148" t="s">
        <v>2112</v>
      </c>
      <c r="G90" s="148" t="s">
        <v>2112</v>
      </c>
      <c r="H90" s="148" t="s">
        <v>2112</v>
      </c>
      <c r="I90" s="148" t="s">
        <v>1453</v>
      </c>
      <c r="J90" s="148" t="s">
        <v>1453</v>
      </c>
      <c r="K90" s="148" t="s">
        <v>8606</v>
      </c>
      <c r="L90" s="148" t="s">
        <v>11</v>
      </c>
      <c r="M90" s="492" t="s">
        <v>788</v>
      </c>
    </row>
    <row r="91" spans="1:13" ht="25.5" x14ac:dyDescent="0.25">
      <c r="A91" s="148" t="s">
        <v>2355</v>
      </c>
      <c r="B91" s="148" t="s">
        <v>2356</v>
      </c>
      <c r="C91" s="148" t="s">
        <v>2188</v>
      </c>
      <c r="D91" s="148">
        <v>40</v>
      </c>
      <c r="E91" s="148" t="s">
        <v>2285</v>
      </c>
      <c r="F91" s="148" t="s">
        <v>1453</v>
      </c>
      <c r="G91" s="148" t="s">
        <v>2112</v>
      </c>
      <c r="H91" s="148" t="s">
        <v>2112</v>
      </c>
      <c r="I91" s="148" t="s">
        <v>2129</v>
      </c>
      <c r="J91" s="148" t="s">
        <v>2112</v>
      </c>
      <c r="K91" s="148" t="s">
        <v>8606</v>
      </c>
      <c r="L91" s="148" t="s">
        <v>11</v>
      </c>
      <c r="M91" s="492" t="s">
        <v>788</v>
      </c>
    </row>
    <row r="92" spans="1:13" ht="25.5" x14ac:dyDescent="0.25">
      <c r="A92" s="148" t="s">
        <v>2357</v>
      </c>
      <c r="B92" s="148" t="s">
        <v>2358</v>
      </c>
      <c r="C92" s="148" t="s">
        <v>1744</v>
      </c>
      <c r="D92" s="148" t="s">
        <v>1734</v>
      </c>
      <c r="E92" s="148" t="s">
        <v>1731</v>
      </c>
      <c r="F92" s="148" t="s">
        <v>2112</v>
      </c>
      <c r="G92" s="148" t="s">
        <v>2112</v>
      </c>
      <c r="H92" s="148" t="s">
        <v>2112</v>
      </c>
      <c r="I92" s="148" t="s">
        <v>1453</v>
      </c>
      <c r="J92" s="148" t="s">
        <v>1453</v>
      </c>
      <c r="K92" s="148" t="s">
        <v>8606</v>
      </c>
      <c r="L92" s="148" t="s">
        <v>11</v>
      </c>
      <c r="M92" s="492" t="s">
        <v>788</v>
      </c>
    </row>
    <row r="93" spans="1:13" ht="25.5" x14ac:dyDescent="0.25">
      <c r="A93" s="148" t="s">
        <v>2359</v>
      </c>
      <c r="B93" s="148" t="s">
        <v>2360</v>
      </c>
      <c r="C93" s="148" t="s">
        <v>2188</v>
      </c>
      <c r="D93" s="148">
        <v>40</v>
      </c>
      <c r="E93" s="148" t="s">
        <v>2285</v>
      </c>
      <c r="F93" s="148" t="s">
        <v>1453</v>
      </c>
      <c r="G93" s="148" t="s">
        <v>2112</v>
      </c>
      <c r="H93" s="148" t="s">
        <v>2112</v>
      </c>
      <c r="I93" s="148" t="s">
        <v>2129</v>
      </c>
      <c r="J93" s="148" t="s">
        <v>2112</v>
      </c>
      <c r="K93" s="148" t="s">
        <v>8606</v>
      </c>
      <c r="L93" s="148" t="s">
        <v>11</v>
      </c>
      <c r="M93" s="492" t="s">
        <v>788</v>
      </c>
    </row>
    <row r="94" spans="1:13" ht="25.5" x14ac:dyDescent="0.25">
      <c r="A94" s="148" t="s">
        <v>2361</v>
      </c>
      <c r="B94" s="148" t="s">
        <v>2362</v>
      </c>
      <c r="C94" s="148" t="s">
        <v>1744</v>
      </c>
      <c r="D94" s="148" t="s">
        <v>1734</v>
      </c>
      <c r="E94" s="148" t="s">
        <v>1731</v>
      </c>
      <c r="F94" s="148" t="s">
        <v>2112</v>
      </c>
      <c r="G94" s="148" t="s">
        <v>2112</v>
      </c>
      <c r="H94" s="148" t="s">
        <v>2112</v>
      </c>
      <c r="I94" s="148" t="s">
        <v>1453</v>
      </c>
      <c r="J94" s="148" t="s">
        <v>1453</v>
      </c>
      <c r="K94" s="148" t="s">
        <v>8606</v>
      </c>
      <c r="L94" s="148" t="s">
        <v>11</v>
      </c>
      <c r="M94" s="492" t="s">
        <v>788</v>
      </c>
    </row>
    <row r="95" spans="1:13" ht="25.5" x14ac:dyDescent="0.25">
      <c r="A95" s="148" t="s">
        <v>2363</v>
      </c>
      <c r="B95" s="148" t="s">
        <v>2364</v>
      </c>
      <c r="C95" s="148" t="s">
        <v>2188</v>
      </c>
      <c r="D95" s="148">
        <v>40</v>
      </c>
      <c r="E95" s="148" t="s">
        <v>2285</v>
      </c>
      <c r="F95" s="148" t="s">
        <v>1453</v>
      </c>
      <c r="G95" s="148" t="s">
        <v>2112</v>
      </c>
      <c r="H95" s="148" t="s">
        <v>2112</v>
      </c>
      <c r="I95" s="148" t="s">
        <v>2129</v>
      </c>
      <c r="J95" s="148" t="s">
        <v>2112</v>
      </c>
      <c r="K95" s="148" t="s">
        <v>8606</v>
      </c>
      <c r="L95" s="148" t="s">
        <v>11</v>
      </c>
      <c r="M95" s="492" t="s">
        <v>788</v>
      </c>
    </row>
    <row r="96" spans="1:13" ht="25.5" x14ac:dyDescent="0.25">
      <c r="A96" s="148" t="s">
        <v>2365</v>
      </c>
      <c r="B96" s="148" t="s">
        <v>2366</v>
      </c>
      <c r="C96" s="148" t="s">
        <v>1744</v>
      </c>
      <c r="D96" s="148" t="s">
        <v>1734</v>
      </c>
      <c r="E96" s="148" t="s">
        <v>1731</v>
      </c>
      <c r="F96" s="148" t="s">
        <v>2112</v>
      </c>
      <c r="G96" s="148" t="s">
        <v>2112</v>
      </c>
      <c r="H96" s="148" t="s">
        <v>2112</v>
      </c>
      <c r="I96" s="148" t="s">
        <v>1453</v>
      </c>
      <c r="J96" s="148" t="s">
        <v>1453</v>
      </c>
      <c r="K96" s="148" t="s">
        <v>8606</v>
      </c>
      <c r="L96" s="148" t="s">
        <v>11</v>
      </c>
      <c r="M96" s="492" t="s">
        <v>788</v>
      </c>
    </row>
    <row r="97" spans="1:13" ht="25.5" x14ac:dyDescent="0.25">
      <c r="A97" s="148" t="s">
        <v>2367</v>
      </c>
      <c r="B97" s="148" t="s">
        <v>2368</v>
      </c>
      <c r="C97" s="148" t="s">
        <v>2188</v>
      </c>
      <c r="D97" s="148">
        <v>40</v>
      </c>
      <c r="E97" s="148" t="s">
        <v>2285</v>
      </c>
      <c r="F97" s="148" t="s">
        <v>1453</v>
      </c>
      <c r="G97" s="148" t="s">
        <v>2112</v>
      </c>
      <c r="H97" s="148" t="s">
        <v>2112</v>
      </c>
      <c r="I97" s="148" t="s">
        <v>2129</v>
      </c>
      <c r="J97" s="148" t="s">
        <v>2112</v>
      </c>
      <c r="K97" s="148" t="s">
        <v>8606</v>
      </c>
      <c r="L97" s="148" t="s">
        <v>11</v>
      </c>
      <c r="M97" s="492" t="s">
        <v>788</v>
      </c>
    </row>
    <row r="98" spans="1:13" ht="25.5" x14ac:dyDescent="0.25">
      <c r="A98" s="148" t="s">
        <v>2369</v>
      </c>
      <c r="B98" s="148" t="s">
        <v>2370</v>
      </c>
      <c r="C98" s="148" t="s">
        <v>1744</v>
      </c>
      <c r="D98" s="148" t="s">
        <v>1734</v>
      </c>
      <c r="E98" s="148" t="s">
        <v>1731</v>
      </c>
      <c r="F98" s="148" t="s">
        <v>2112</v>
      </c>
      <c r="G98" s="148" t="s">
        <v>2112</v>
      </c>
      <c r="H98" s="148" t="s">
        <v>2112</v>
      </c>
      <c r="I98" s="148" t="s">
        <v>1453</v>
      </c>
      <c r="J98" s="148" t="s">
        <v>1453</v>
      </c>
      <c r="K98" s="148" t="s">
        <v>8606</v>
      </c>
      <c r="L98" s="148" t="s">
        <v>11</v>
      </c>
      <c r="M98" s="492" t="s">
        <v>788</v>
      </c>
    </row>
    <row r="99" spans="1:13" ht="25.5" x14ac:dyDescent="0.25">
      <c r="A99" s="148" t="s">
        <v>2371</v>
      </c>
      <c r="B99" s="148" t="s">
        <v>2372</v>
      </c>
      <c r="C99" s="148" t="s">
        <v>2188</v>
      </c>
      <c r="D99" s="148">
        <v>40</v>
      </c>
      <c r="E99" s="148" t="s">
        <v>2285</v>
      </c>
      <c r="F99" s="148" t="s">
        <v>1453</v>
      </c>
      <c r="G99" s="148" t="s">
        <v>2112</v>
      </c>
      <c r="H99" s="148" t="s">
        <v>2112</v>
      </c>
      <c r="I99" s="148" t="s">
        <v>2129</v>
      </c>
      <c r="J99" s="148" t="s">
        <v>2112</v>
      </c>
      <c r="K99" s="148" t="s">
        <v>8606</v>
      </c>
      <c r="L99" s="148" t="s">
        <v>11</v>
      </c>
      <c r="M99" s="492" t="s">
        <v>788</v>
      </c>
    </row>
    <row r="100" spans="1:13" ht="25.5" x14ac:dyDescent="0.25">
      <c r="A100" s="148" t="s">
        <v>2373</v>
      </c>
      <c r="B100" s="148" t="s">
        <v>2374</v>
      </c>
      <c r="C100" s="148" t="s">
        <v>1744</v>
      </c>
      <c r="D100" s="148" t="s">
        <v>1734</v>
      </c>
      <c r="E100" s="148" t="s">
        <v>1731</v>
      </c>
      <c r="F100" s="148" t="s">
        <v>2112</v>
      </c>
      <c r="G100" s="148" t="s">
        <v>2112</v>
      </c>
      <c r="H100" s="148" t="s">
        <v>2112</v>
      </c>
      <c r="I100" s="148" t="s">
        <v>1453</v>
      </c>
      <c r="J100" s="148" t="s">
        <v>1453</v>
      </c>
      <c r="K100" s="148" t="s">
        <v>8606</v>
      </c>
      <c r="L100" s="148" t="s">
        <v>11</v>
      </c>
      <c r="M100" s="492" t="s">
        <v>788</v>
      </c>
    </row>
    <row r="101" spans="1:13" ht="25.5" x14ac:dyDescent="0.25">
      <c r="A101" s="148" t="s">
        <v>2375</v>
      </c>
      <c r="B101" s="148" t="s">
        <v>2376</v>
      </c>
      <c r="C101" s="148" t="s">
        <v>2188</v>
      </c>
      <c r="D101" s="148">
        <v>40</v>
      </c>
      <c r="E101" s="148" t="s">
        <v>2285</v>
      </c>
      <c r="F101" s="148" t="s">
        <v>1453</v>
      </c>
      <c r="G101" s="148" t="s">
        <v>2112</v>
      </c>
      <c r="H101" s="148" t="s">
        <v>2112</v>
      </c>
      <c r="I101" s="148" t="s">
        <v>2129</v>
      </c>
      <c r="J101" s="148" t="s">
        <v>2112</v>
      </c>
      <c r="K101" s="148" t="s">
        <v>8606</v>
      </c>
      <c r="L101" s="148" t="s">
        <v>11</v>
      </c>
      <c r="M101" s="492" t="s">
        <v>788</v>
      </c>
    </row>
    <row r="102" spans="1:13" ht="25.5" x14ac:dyDescent="0.25">
      <c r="A102" s="148" t="s">
        <v>2377</v>
      </c>
      <c r="B102" s="148" t="s">
        <v>2378</v>
      </c>
      <c r="C102" s="148" t="s">
        <v>1744</v>
      </c>
      <c r="D102" s="148" t="s">
        <v>1734</v>
      </c>
      <c r="E102" s="148" t="s">
        <v>1731</v>
      </c>
      <c r="F102" s="148" t="s">
        <v>2112</v>
      </c>
      <c r="G102" s="148" t="s">
        <v>2112</v>
      </c>
      <c r="H102" s="148" t="s">
        <v>2112</v>
      </c>
      <c r="I102" s="148" t="s">
        <v>1453</v>
      </c>
      <c r="J102" s="148" t="s">
        <v>1453</v>
      </c>
      <c r="K102" s="148" t="s">
        <v>8606</v>
      </c>
      <c r="L102" s="148" t="s">
        <v>11</v>
      </c>
      <c r="M102" s="492" t="s">
        <v>788</v>
      </c>
    </row>
    <row r="103" spans="1:13" ht="25.5" x14ac:dyDescent="0.25">
      <c r="A103" s="148" t="s">
        <v>2379</v>
      </c>
      <c r="B103" s="148" t="s">
        <v>2380</v>
      </c>
      <c r="C103" s="148" t="s">
        <v>2188</v>
      </c>
      <c r="D103" s="148">
        <v>40</v>
      </c>
      <c r="E103" s="148" t="s">
        <v>2285</v>
      </c>
      <c r="F103" s="148" t="s">
        <v>1453</v>
      </c>
      <c r="G103" s="148" t="s">
        <v>2112</v>
      </c>
      <c r="H103" s="148" t="s">
        <v>2112</v>
      </c>
      <c r="I103" s="148" t="s">
        <v>2129</v>
      </c>
      <c r="J103" s="148" t="s">
        <v>2112</v>
      </c>
      <c r="K103" s="148" t="s">
        <v>8606</v>
      </c>
      <c r="L103" s="148" t="s">
        <v>11</v>
      </c>
      <c r="M103" s="492" t="s">
        <v>788</v>
      </c>
    </row>
    <row r="104" spans="1:13" ht="25.5" x14ac:dyDescent="0.25">
      <c r="A104" s="148" t="s">
        <v>2381</v>
      </c>
      <c r="B104" s="148" t="s">
        <v>2382</v>
      </c>
      <c r="C104" s="148" t="s">
        <v>1744</v>
      </c>
      <c r="D104" s="148" t="s">
        <v>1734</v>
      </c>
      <c r="E104" s="148" t="s">
        <v>1731</v>
      </c>
      <c r="F104" s="148" t="s">
        <v>2112</v>
      </c>
      <c r="G104" s="148" t="s">
        <v>2112</v>
      </c>
      <c r="H104" s="148" t="s">
        <v>2112</v>
      </c>
      <c r="I104" s="148" t="s">
        <v>1453</v>
      </c>
      <c r="J104" s="148" t="s">
        <v>1453</v>
      </c>
      <c r="K104" s="148" t="s">
        <v>8606</v>
      </c>
      <c r="L104" s="148" t="s">
        <v>11</v>
      </c>
      <c r="M104" s="492" t="s">
        <v>788</v>
      </c>
    </row>
    <row r="105" spans="1:13" ht="25.5" x14ac:dyDescent="0.25">
      <c r="A105" s="148" t="s">
        <v>2383</v>
      </c>
      <c r="B105" s="148" t="s">
        <v>2384</v>
      </c>
      <c r="C105" s="148" t="s">
        <v>2188</v>
      </c>
      <c r="D105" s="148">
        <v>40</v>
      </c>
      <c r="E105" s="148" t="s">
        <v>2285</v>
      </c>
      <c r="F105" s="148" t="s">
        <v>1453</v>
      </c>
      <c r="G105" s="148" t="s">
        <v>2112</v>
      </c>
      <c r="H105" s="148" t="s">
        <v>2112</v>
      </c>
      <c r="I105" s="148" t="s">
        <v>2129</v>
      </c>
      <c r="J105" s="148" t="s">
        <v>2112</v>
      </c>
      <c r="K105" s="148" t="s">
        <v>8606</v>
      </c>
      <c r="L105" s="148" t="s">
        <v>11</v>
      </c>
      <c r="M105" s="492" t="s">
        <v>788</v>
      </c>
    </row>
    <row r="106" spans="1:13" x14ac:dyDescent="0.25">
      <c r="A106" s="148" t="s">
        <v>2385</v>
      </c>
      <c r="B106" s="148" t="s">
        <v>2386</v>
      </c>
      <c r="C106" s="148" t="s">
        <v>2188</v>
      </c>
      <c r="D106" s="148">
        <v>20</v>
      </c>
      <c r="E106" s="148" t="s">
        <v>2285</v>
      </c>
      <c r="F106" s="148" t="s">
        <v>1453</v>
      </c>
      <c r="G106" s="148" t="s">
        <v>2112</v>
      </c>
      <c r="H106" s="148" t="s">
        <v>2112</v>
      </c>
      <c r="I106" s="148" t="s">
        <v>2129</v>
      </c>
      <c r="J106" s="148" t="s">
        <v>2112</v>
      </c>
      <c r="K106" s="148" t="s">
        <v>8606</v>
      </c>
      <c r="L106" s="148" t="s">
        <v>11</v>
      </c>
      <c r="M106" s="492" t="s">
        <v>788</v>
      </c>
    </row>
    <row r="107" spans="1:13" ht="25.5" x14ac:dyDescent="0.25">
      <c r="A107" s="148" t="s">
        <v>2387</v>
      </c>
      <c r="B107" s="148" t="s">
        <v>2388</v>
      </c>
      <c r="C107" s="148" t="s">
        <v>2188</v>
      </c>
      <c r="D107" s="148">
        <v>20</v>
      </c>
      <c r="E107" s="148" t="s">
        <v>2285</v>
      </c>
      <c r="F107" s="148" t="s">
        <v>1453</v>
      </c>
      <c r="G107" s="148" t="s">
        <v>2112</v>
      </c>
      <c r="H107" s="148" t="s">
        <v>2112</v>
      </c>
      <c r="I107" s="148" t="s">
        <v>2129</v>
      </c>
      <c r="J107" s="148" t="s">
        <v>2112</v>
      </c>
      <c r="K107" s="148" t="s">
        <v>8606</v>
      </c>
      <c r="L107" s="148" t="s">
        <v>11</v>
      </c>
      <c r="M107" s="492" t="s">
        <v>788</v>
      </c>
    </row>
    <row r="108" spans="1:13" x14ac:dyDescent="0.25">
      <c r="A108" s="806" t="s">
        <v>2389</v>
      </c>
      <c r="B108" s="806" t="s">
        <v>2390</v>
      </c>
      <c r="C108" s="806" t="s">
        <v>1486</v>
      </c>
      <c r="D108" s="806" t="s">
        <v>1734</v>
      </c>
      <c r="E108" s="806" t="s">
        <v>1734</v>
      </c>
      <c r="F108" s="806" t="s">
        <v>1453</v>
      </c>
      <c r="G108" s="806" t="s">
        <v>1453</v>
      </c>
      <c r="H108" s="806" t="s">
        <v>2391</v>
      </c>
      <c r="I108" s="148" t="s">
        <v>2392</v>
      </c>
      <c r="J108" s="806" t="s">
        <v>2112</v>
      </c>
      <c r="K108" s="148" t="s">
        <v>8606</v>
      </c>
      <c r="L108" s="148" t="s">
        <v>11</v>
      </c>
      <c r="M108" s="492" t="s">
        <v>788</v>
      </c>
    </row>
    <row r="109" spans="1:13" ht="25.5" x14ac:dyDescent="0.25">
      <c r="A109" s="806"/>
      <c r="B109" s="806"/>
      <c r="C109" s="806"/>
      <c r="D109" s="806"/>
      <c r="E109" s="806"/>
      <c r="F109" s="806"/>
      <c r="G109" s="806"/>
      <c r="H109" s="806"/>
      <c r="I109" s="148" t="s">
        <v>2393</v>
      </c>
      <c r="J109" s="806"/>
      <c r="K109" s="148" t="s">
        <v>8606</v>
      </c>
      <c r="L109" s="148" t="s">
        <v>11</v>
      </c>
      <c r="M109" s="492" t="s">
        <v>788</v>
      </c>
    </row>
    <row r="110" spans="1:13" x14ac:dyDescent="0.25">
      <c r="A110" s="806"/>
      <c r="B110" s="806"/>
      <c r="C110" s="806"/>
      <c r="D110" s="806"/>
      <c r="E110" s="806"/>
      <c r="F110" s="806"/>
      <c r="G110" s="806"/>
      <c r="H110" s="806"/>
      <c r="I110" s="148" t="s">
        <v>2394</v>
      </c>
      <c r="J110" s="806"/>
      <c r="K110" s="148" t="s">
        <v>8606</v>
      </c>
      <c r="L110" s="148" t="s">
        <v>11</v>
      </c>
      <c r="M110" s="492" t="s">
        <v>788</v>
      </c>
    </row>
    <row r="111" spans="1:13" ht="38.25" x14ac:dyDescent="0.25">
      <c r="A111" s="148" t="s">
        <v>2395</v>
      </c>
      <c r="B111" s="148" t="s">
        <v>2396</v>
      </c>
      <c r="C111" s="148" t="s">
        <v>2188</v>
      </c>
      <c r="D111" s="148">
        <v>20</v>
      </c>
      <c r="E111" s="148" t="s">
        <v>2285</v>
      </c>
      <c r="F111" s="148" t="s">
        <v>1453</v>
      </c>
      <c r="G111" s="148" t="s">
        <v>2112</v>
      </c>
      <c r="H111" s="148" t="s">
        <v>2391</v>
      </c>
      <c r="I111" s="148" t="s">
        <v>2397</v>
      </c>
      <c r="J111" s="148" t="s">
        <v>2112</v>
      </c>
      <c r="K111" s="148" t="s">
        <v>8606</v>
      </c>
      <c r="L111" s="148" t="s">
        <v>11</v>
      </c>
      <c r="M111" s="492" t="s">
        <v>788</v>
      </c>
    </row>
    <row r="112" spans="1:13" ht="25.5" x14ac:dyDescent="0.25">
      <c r="A112" s="148" t="s">
        <v>2398</v>
      </c>
      <c r="B112" s="148" t="s">
        <v>2399</v>
      </c>
      <c r="C112" s="148" t="s">
        <v>2188</v>
      </c>
      <c r="D112" s="148">
        <v>20</v>
      </c>
      <c r="E112" s="148" t="s">
        <v>2285</v>
      </c>
      <c r="F112" s="148" t="s">
        <v>1453</v>
      </c>
      <c r="G112" s="148" t="s">
        <v>2112</v>
      </c>
      <c r="H112" s="148" t="s">
        <v>2391</v>
      </c>
      <c r="I112" s="148" t="s">
        <v>2400</v>
      </c>
      <c r="J112" s="148" t="s">
        <v>2112</v>
      </c>
      <c r="K112" s="148" t="s">
        <v>8606</v>
      </c>
      <c r="L112" s="148" t="s">
        <v>11</v>
      </c>
      <c r="M112" s="492" t="s">
        <v>788</v>
      </c>
    </row>
    <row r="113" spans="1:13" ht="25.5" x14ac:dyDescent="0.25">
      <c r="A113" s="148" t="s">
        <v>2401</v>
      </c>
      <c r="B113" s="129" t="s">
        <v>2402</v>
      </c>
      <c r="C113" s="148" t="s">
        <v>2188</v>
      </c>
      <c r="D113" s="148">
        <v>20</v>
      </c>
      <c r="E113" s="148" t="s">
        <v>2285</v>
      </c>
      <c r="F113" s="148" t="s">
        <v>1453</v>
      </c>
      <c r="G113" s="148" t="s">
        <v>2112</v>
      </c>
      <c r="H113" s="148" t="s">
        <v>2391</v>
      </c>
      <c r="I113" s="148" t="s">
        <v>2129</v>
      </c>
      <c r="J113" s="148" t="s">
        <v>2112</v>
      </c>
      <c r="K113" s="148" t="s">
        <v>8606</v>
      </c>
      <c r="L113" s="148" t="s">
        <v>11</v>
      </c>
      <c r="M113" s="492" t="s">
        <v>788</v>
      </c>
    </row>
    <row r="114" spans="1:13" x14ac:dyDescent="0.25">
      <c r="A114" s="490">
        <v>103</v>
      </c>
      <c r="B114" s="129" t="s">
        <v>8627</v>
      </c>
      <c r="C114" s="148" t="s">
        <v>1486</v>
      </c>
      <c r="D114" s="148"/>
      <c r="E114" s="148" t="s">
        <v>8628</v>
      </c>
      <c r="F114" s="129" t="s">
        <v>1453</v>
      </c>
      <c r="G114" s="129" t="s">
        <v>1453</v>
      </c>
      <c r="H114" s="148" t="s">
        <v>8629</v>
      </c>
      <c r="I114" s="148" t="s">
        <v>2129</v>
      </c>
      <c r="J114" s="148" t="s">
        <v>2112</v>
      </c>
      <c r="K114" s="148" t="s">
        <v>8606</v>
      </c>
      <c r="L114" s="148" t="s">
        <v>11</v>
      </c>
      <c r="M114" s="492" t="s">
        <v>788</v>
      </c>
    </row>
    <row r="115" spans="1:13" x14ac:dyDescent="0.25">
      <c r="A115" s="490">
        <v>104</v>
      </c>
      <c r="B115" s="129" t="s">
        <v>8630</v>
      </c>
      <c r="C115" s="148" t="s">
        <v>1744</v>
      </c>
      <c r="D115" s="148"/>
      <c r="E115" s="148"/>
      <c r="F115" s="129" t="s">
        <v>2112</v>
      </c>
      <c r="G115" s="129" t="s">
        <v>2112</v>
      </c>
      <c r="H115" s="148" t="s">
        <v>8629</v>
      </c>
      <c r="I115" s="129" t="s">
        <v>8631</v>
      </c>
      <c r="J115" s="129" t="s">
        <v>1453</v>
      </c>
      <c r="K115" s="148" t="s">
        <v>8606</v>
      </c>
      <c r="L115" s="148" t="s">
        <v>11</v>
      </c>
      <c r="M115" s="492" t="s">
        <v>788</v>
      </c>
    </row>
    <row r="116" spans="1:13" x14ac:dyDescent="0.25">
      <c r="A116" s="490"/>
      <c r="C116" s="148"/>
      <c r="D116" s="148"/>
      <c r="E116" s="148"/>
      <c r="F116" s="129"/>
      <c r="G116" s="129"/>
      <c r="H116" s="129"/>
      <c r="I116" s="129"/>
      <c r="J116" s="129"/>
      <c r="K116" s="224"/>
      <c r="L116" s="224"/>
    </row>
    <row r="117" spans="1:13" x14ac:dyDescent="0.25">
      <c r="A117" s="490"/>
      <c r="C117" s="148"/>
      <c r="D117" s="148"/>
      <c r="E117" s="148"/>
      <c r="F117" s="129"/>
      <c r="G117" s="129"/>
      <c r="H117" s="129"/>
      <c r="I117" s="129"/>
      <c r="J117" s="129"/>
      <c r="K117" s="224"/>
      <c r="L117" s="224"/>
    </row>
    <row r="118" spans="1:13" x14ac:dyDescent="0.25">
      <c r="A118" s="490"/>
      <c r="C118" s="148"/>
      <c r="D118" s="148"/>
      <c r="E118" s="148"/>
      <c r="F118" s="129"/>
      <c r="G118" s="129"/>
      <c r="H118" s="129"/>
      <c r="I118" s="129"/>
      <c r="J118" s="129"/>
      <c r="K118" s="224"/>
      <c r="L118" s="224"/>
    </row>
    <row r="119" spans="1:13" x14ac:dyDescent="0.25">
      <c r="A119" s="490"/>
      <c r="C119" s="148"/>
      <c r="D119" s="148"/>
      <c r="E119" s="148"/>
      <c r="F119" s="129"/>
      <c r="G119" s="129"/>
      <c r="H119" s="129"/>
      <c r="I119" s="129"/>
      <c r="J119" s="129"/>
      <c r="K119" s="224"/>
      <c r="L119" s="224"/>
    </row>
    <row r="120" spans="1:13" x14ac:dyDescent="0.25">
      <c r="A120" s="490"/>
      <c r="C120" s="148"/>
      <c r="D120" s="148"/>
      <c r="E120" s="148"/>
      <c r="F120" s="129"/>
      <c r="G120" s="129"/>
      <c r="H120" s="129"/>
      <c r="I120" s="129"/>
      <c r="J120" s="129"/>
      <c r="K120" s="224"/>
      <c r="L120" s="224"/>
    </row>
    <row r="121" spans="1:13" x14ac:dyDescent="0.25">
      <c r="A121" s="490"/>
      <c r="C121" s="148"/>
      <c r="D121" s="148"/>
      <c r="E121" s="148"/>
      <c r="F121" s="129"/>
      <c r="G121" s="129"/>
      <c r="H121" s="129"/>
      <c r="I121" s="129"/>
      <c r="J121" s="129"/>
      <c r="K121" s="224"/>
      <c r="L121" s="224"/>
    </row>
    <row r="122" spans="1:13" x14ac:dyDescent="0.25">
      <c r="A122" s="490"/>
      <c r="C122" s="148"/>
      <c r="D122" s="148"/>
      <c r="E122" s="148"/>
      <c r="F122" s="129"/>
      <c r="G122" s="129"/>
      <c r="H122" s="129"/>
      <c r="I122" s="129"/>
      <c r="J122" s="129"/>
      <c r="K122" s="224"/>
      <c r="L122" s="224"/>
    </row>
    <row r="123" spans="1:13" x14ac:dyDescent="0.25">
      <c r="A123" s="490"/>
      <c r="C123" s="148"/>
      <c r="D123" s="148"/>
      <c r="E123" s="148"/>
      <c r="F123" s="129"/>
      <c r="G123" s="129"/>
      <c r="H123" s="129"/>
      <c r="I123" s="129"/>
      <c r="J123" s="129"/>
      <c r="K123" s="224"/>
      <c r="L123" s="224"/>
    </row>
    <row r="124" spans="1:13" x14ac:dyDescent="0.25">
      <c r="A124" s="490"/>
      <c r="C124" s="148"/>
      <c r="D124" s="148"/>
      <c r="E124" s="148"/>
      <c r="F124" s="129"/>
      <c r="G124" s="129"/>
      <c r="H124" s="129"/>
      <c r="I124" s="129"/>
      <c r="J124" s="129"/>
      <c r="K124" s="224"/>
      <c r="L124" s="224"/>
    </row>
    <row r="125" spans="1:13" x14ac:dyDescent="0.25">
      <c r="A125" s="490"/>
      <c r="C125" s="148"/>
      <c r="D125" s="148"/>
      <c r="E125" s="148"/>
      <c r="F125" s="129"/>
      <c r="G125" s="129"/>
      <c r="H125" s="129"/>
      <c r="I125" s="129"/>
      <c r="J125" s="129"/>
      <c r="K125" s="224"/>
      <c r="L125" s="224"/>
    </row>
    <row r="126" spans="1:13" x14ac:dyDescent="0.25">
      <c r="A126" s="490"/>
      <c r="C126" s="148"/>
      <c r="D126" s="148"/>
      <c r="E126" s="148"/>
      <c r="F126" s="129"/>
      <c r="G126" s="129"/>
      <c r="H126" s="129"/>
      <c r="I126" s="129"/>
      <c r="J126" s="129"/>
      <c r="K126" s="224"/>
      <c r="L126" s="224"/>
    </row>
    <row r="127" spans="1:13" x14ac:dyDescent="0.25">
      <c r="A127" s="490"/>
      <c r="C127" s="148"/>
      <c r="D127" s="148"/>
      <c r="E127" s="148"/>
      <c r="F127" s="129"/>
      <c r="G127" s="129"/>
      <c r="H127" s="129"/>
      <c r="I127" s="129"/>
      <c r="J127" s="129"/>
      <c r="K127" s="224"/>
      <c r="L127" s="224"/>
    </row>
    <row r="128" spans="1:13" x14ac:dyDescent="0.25">
      <c r="A128" s="490"/>
      <c r="C128" s="148"/>
      <c r="D128" s="148"/>
      <c r="E128" s="148"/>
      <c r="F128" s="129"/>
      <c r="G128" s="129"/>
      <c r="H128" s="129"/>
      <c r="I128" s="129"/>
      <c r="J128" s="129"/>
      <c r="K128" s="224"/>
      <c r="L128" s="224"/>
    </row>
    <row r="129" spans="1:12" x14ac:dyDescent="0.25">
      <c r="A129" s="490"/>
      <c r="C129" s="148"/>
      <c r="D129" s="148"/>
      <c r="E129" s="148"/>
      <c r="F129" s="129"/>
      <c r="G129" s="129"/>
      <c r="H129" s="129"/>
      <c r="I129" s="129"/>
      <c r="J129" s="129"/>
      <c r="K129" s="224"/>
      <c r="L129" s="224"/>
    </row>
    <row r="130" spans="1:12" x14ac:dyDescent="0.25">
      <c r="A130" s="490"/>
      <c r="C130" s="148"/>
      <c r="D130" s="148"/>
      <c r="E130" s="148"/>
      <c r="F130" s="129"/>
      <c r="G130" s="129"/>
      <c r="H130" s="129"/>
      <c r="I130" s="129"/>
      <c r="J130" s="129"/>
      <c r="K130" s="224"/>
      <c r="L130" s="224"/>
    </row>
    <row r="131" spans="1:12" x14ac:dyDescent="0.25">
      <c r="A131" s="490"/>
      <c r="C131" s="148"/>
      <c r="D131" s="148"/>
      <c r="E131" s="148"/>
      <c r="F131" s="129"/>
      <c r="G131" s="129"/>
      <c r="H131" s="129"/>
      <c r="I131" s="129"/>
      <c r="J131" s="129"/>
      <c r="K131" s="224"/>
      <c r="L131" s="224"/>
    </row>
    <row r="132" spans="1:12" ht="15.75" thickBot="1" x14ac:dyDescent="0.3">
      <c r="A132" s="230"/>
      <c r="C132" s="205"/>
      <c r="D132" s="205"/>
      <c r="E132" s="205"/>
      <c r="F132" s="229"/>
      <c r="G132" s="229"/>
      <c r="H132" s="229"/>
      <c r="I132" s="229"/>
      <c r="J132" s="229"/>
    </row>
    <row r="133" spans="1:12" ht="15.75" thickBot="1" x14ac:dyDescent="0.3">
      <c r="A133" s="230"/>
      <c r="C133" s="205"/>
      <c r="D133" s="205"/>
      <c r="E133" s="205"/>
      <c r="F133" s="229"/>
      <c r="G133" s="229"/>
      <c r="H133" s="229"/>
      <c r="I133" s="229"/>
      <c r="J133" s="229"/>
    </row>
    <row r="134" spans="1:12" ht="15.75" thickBot="1" x14ac:dyDescent="0.3">
      <c r="A134" s="230"/>
      <c r="C134" s="205"/>
      <c r="D134" s="205"/>
      <c r="E134" s="205"/>
      <c r="F134" s="229"/>
      <c r="G134" s="229"/>
      <c r="H134" s="229"/>
      <c r="I134" s="229"/>
      <c r="J134" s="229"/>
    </row>
    <row r="135" spans="1:12" ht="15.75" thickBot="1" x14ac:dyDescent="0.3">
      <c r="A135" s="230"/>
      <c r="C135" s="205"/>
      <c r="D135" s="205"/>
      <c r="E135" s="205"/>
      <c r="F135" s="229"/>
      <c r="G135" s="229"/>
      <c r="H135" s="229"/>
      <c r="I135" s="229"/>
      <c r="J135" s="229"/>
    </row>
    <row r="136" spans="1:12" ht="15.75" thickBot="1" x14ac:dyDescent="0.3">
      <c r="A136" s="230"/>
      <c r="C136" s="205"/>
      <c r="D136" s="205"/>
      <c r="E136" s="205"/>
      <c r="F136" s="229"/>
      <c r="G136" s="229"/>
      <c r="H136" s="229"/>
      <c r="I136" s="229"/>
      <c r="J136" s="229"/>
    </row>
    <row r="137" spans="1:12" ht="15.75" thickBot="1" x14ac:dyDescent="0.3">
      <c r="A137" s="230"/>
      <c r="C137" s="205"/>
      <c r="D137" s="205"/>
      <c r="E137" s="205"/>
      <c r="F137" s="229"/>
      <c r="G137" s="229"/>
      <c r="H137" s="229"/>
      <c r="I137" s="229"/>
      <c r="J137" s="229"/>
    </row>
    <row r="138" spans="1:12" ht="15.75" thickBot="1" x14ac:dyDescent="0.3">
      <c r="A138" s="230"/>
      <c r="C138" s="205"/>
      <c r="D138" s="205"/>
      <c r="E138" s="205"/>
      <c r="F138" s="229"/>
      <c r="G138" s="229"/>
      <c r="H138" s="229"/>
      <c r="I138" s="229"/>
      <c r="J138" s="229"/>
    </row>
    <row r="139" spans="1:12" ht="15.75" thickBot="1" x14ac:dyDescent="0.3">
      <c r="A139" s="230"/>
      <c r="C139" s="205"/>
      <c r="D139" s="205"/>
      <c r="E139" s="205"/>
      <c r="F139" s="229"/>
      <c r="G139" s="229"/>
      <c r="H139" s="229"/>
      <c r="I139" s="229"/>
      <c r="J139" s="229"/>
    </row>
    <row r="140" spans="1:12" ht="15.75" thickBot="1" x14ac:dyDescent="0.3">
      <c r="A140" s="230"/>
      <c r="C140" s="205"/>
      <c r="D140" s="205"/>
      <c r="E140" s="205"/>
      <c r="F140" s="229"/>
      <c r="G140" s="229"/>
      <c r="H140" s="229"/>
      <c r="I140" s="229"/>
      <c r="J140" s="229"/>
    </row>
    <row r="141" spans="1:12" ht="15.75" thickBot="1" x14ac:dyDescent="0.3">
      <c r="A141" s="230"/>
      <c r="C141" s="205"/>
      <c r="D141" s="205"/>
      <c r="E141" s="205"/>
      <c r="F141" s="229"/>
      <c r="G141" s="229"/>
      <c r="H141" s="229"/>
      <c r="I141" s="229"/>
      <c r="J141" s="229"/>
    </row>
    <row r="142" spans="1:12" ht="15.75" thickBot="1" x14ac:dyDescent="0.3">
      <c r="A142" s="230"/>
      <c r="C142" s="205"/>
      <c r="D142" s="205"/>
      <c r="E142" s="205"/>
      <c r="F142" s="229"/>
      <c r="G142" s="229"/>
      <c r="H142" s="229"/>
      <c r="I142" s="229"/>
      <c r="J142" s="229"/>
    </row>
    <row r="143" spans="1:12" ht="15.75" thickBot="1" x14ac:dyDescent="0.3">
      <c r="A143" s="230"/>
      <c r="C143" s="205"/>
      <c r="D143" s="205"/>
      <c r="E143" s="205"/>
      <c r="F143" s="229"/>
      <c r="G143" s="229"/>
      <c r="H143" s="229"/>
      <c r="I143" s="229"/>
      <c r="J143" s="229"/>
    </row>
    <row r="144" spans="1:12" ht="15.75" thickBot="1" x14ac:dyDescent="0.3">
      <c r="A144" s="230"/>
      <c r="C144" s="205"/>
      <c r="D144" s="205"/>
      <c r="E144" s="205"/>
      <c r="F144" s="229"/>
      <c r="G144" s="229"/>
      <c r="H144" s="229"/>
      <c r="I144" s="229"/>
      <c r="J144" s="229"/>
    </row>
    <row r="145" spans="1:10" ht="15.75" thickBot="1" x14ac:dyDescent="0.3">
      <c r="A145" s="230"/>
      <c r="C145" s="205"/>
      <c r="D145" s="205"/>
      <c r="E145" s="205"/>
      <c r="F145" s="229"/>
      <c r="G145" s="229"/>
      <c r="H145" s="229"/>
      <c r="I145" s="229"/>
      <c r="J145" s="229"/>
    </row>
    <row r="146" spans="1:10" ht="15.75" thickBot="1" x14ac:dyDescent="0.3">
      <c r="A146" s="230"/>
      <c r="C146" s="205"/>
      <c r="D146" s="205"/>
      <c r="E146" s="205"/>
      <c r="F146" s="229"/>
      <c r="G146" s="229"/>
      <c r="H146" s="229"/>
      <c r="I146" s="229"/>
      <c r="J146" s="229"/>
    </row>
    <row r="147" spans="1:10" ht="15.75" thickBot="1" x14ac:dyDescent="0.3">
      <c r="A147" s="230"/>
      <c r="C147" s="205"/>
      <c r="D147" s="205"/>
      <c r="E147" s="205"/>
      <c r="F147" s="229"/>
      <c r="G147" s="229"/>
      <c r="H147" s="229"/>
      <c r="I147" s="229"/>
      <c r="J147" s="229"/>
    </row>
    <row r="148" spans="1:10" ht="15.75" thickBot="1" x14ac:dyDescent="0.3">
      <c r="A148" s="230"/>
      <c r="C148" s="205"/>
      <c r="D148" s="205"/>
      <c r="E148" s="205"/>
      <c r="F148" s="229"/>
      <c r="G148" s="229"/>
      <c r="H148" s="229"/>
      <c r="I148" s="229"/>
      <c r="J148" s="229"/>
    </row>
    <row r="149" spans="1:10" ht="15.75" thickBot="1" x14ac:dyDescent="0.3">
      <c r="A149" s="230"/>
      <c r="C149" s="205"/>
      <c r="D149" s="205"/>
      <c r="E149" s="205"/>
      <c r="F149" s="229"/>
      <c r="G149" s="229"/>
      <c r="H149" s="229"/>
      <c r="I149" s="229"/>
      <c r="J149" s="229"/>
    </row>
    <row r="150" spans="1:10" ht="15.75" thickBot="1" x14ac:dyDescent="0.3">
      <c r="A150" s="230"/>
      <c r="C150" s="205"/>
      <c r="D150" s="205"/>
      <c r="E150" s="205"/>
      <c r="F150" s="229"/>
      <c r="G150" s="229"/>
      <c r="H150" s="229"/>
      <c r="I150" s="229"/>
      <c r="J150" s="229"/>
    </row>
    <row r="151" spans="1:10" ht="15.75" thickBot="1" x14ac:dyDescent="0.3">
      <c r="A151" s="230"/>
      <c r="C151" s="205"/>
      <c r="D151" s="205"/>
      <c r="E151" s="205"/>
      <c r="F151" s="229"/>
      <c r="G151" s="229"/>
      <c r="H151" s="229"/>
      <c r="I151" s="229"/>
      <c r="J151" s="229"/>
    </row>
    <row r="152" spans="1:10" ht="15.75" thickBot="1" x14ac:dyDescent="0.3">
      <c r="A152" s="230"/>
      <c r="C152" s="205"/>
      <c r="D152" s="205"/>
      <c r="E152" s="205"/>
      <c r="F152" s="229"/>
      <c r="G152" s="229"/>
      <c r="H152" s="229"/>
      <c r="I152" s="229"/>
      <c r="J152" s="229"/>
    </row>
    <row r="153" spans="1:10" ht="15.75" thickBot="1" x14ac:dyDescent="0.3">
      <c r="A153" s="230"/>
      <c r="C153" s="205"/>
      <c r="D153" s="205"/>
      <c r="E153" s="205"/>
      <c r="F153" s="229"/>
      <c r="G153" s="229"/>
      <c r="H153" s="229"/>
      <c r="I153" s="229"/>
      <c r="J153" s="229"/>
    </row>
    <row r="154" spans="1:10" ht="15.75" thickBot="1" x14ac:dyDescent="0.3">
      <c r="A154" s="230"/>
      <c r="C154" s="205"/>
      <c r="D154" s="205"/>
      <c r="E154" s="205"/>
      <c r="F154" s="229"/>
      <c r="G154" s="229"/>
      <c r="H154" s="229"/>
      <c r="I154" s="229"/>
      <c r="J154" s="229"/>
    </row>
    <row r="155" spans="1:10" ht="15.75" thickBot="1" x14ac:dyDescent="0.3">
      <c r="A155" s="230"/>
      <c r="C155" s="205"/>
      <c r="D155" s="205"/>
      <c r="E155" s="205"/>
      <c r="F155" s="229"/>
      <c r="G155" s="229"/>
      <c r="H155" s="229"/>
      <c r="I155" s="229"/>
      <c r="J155" s="229"/>
    </row>
    <row r="156" spans="1:10" ht="15.75" thickBot="1" x14ac:dyDescent="0.3">
      <c r="A156" s="230"/>
      <c r="C156" s="205"/>
      <c r="D156" s="205"/>
      <c r="E156" s="205"/>
      <c r="F156" s="229"/>
      <c r="G156" s="229"/>
      <c r="H156" s="229"/>
      <c r="I156" s="229"/>
      <c r="J156" s="229"/>
    </row>
    <row r="157" spans="1:10" ht="15.75" thickBot="1" x14ac:dyDescent="0.3">
      <c r="A157" s="230"/>
      <c r="C157" s="205"/>
      <c r="D157" s="205"/>
      <c r="E157" s="205"/>
      <c r="F157" s="229"/>
      <c r="G157" s="229"/>
      <c r="H157" s="229"/>
      <c r="I157" s="229"/>
      <c r="J157" s="229"/>
    </row>
    <row r="158" spans="1:10" ht="15.75" thickBot="1" x14ac:dyDescent="0.3">
      <c r="A158" s="230"/>
      <c r="C158" s="205"/>
      <c r="D158" s="205"/>
      <c r="E158" s="205"/>
      <c r="F158" s="229"/>
      <c r="G158" s="229"/>
      <c r="H158" s="229"/>
      <c r="I158" s="229"/>
      <c r="J158" s="229"/>
    </row>
    <row r="159" spans="1:10" ht="15.75" thickBot="1" x14ac:dyDescent="0.3">
      <c r="A159" s="230"/>
      <c r="C159" s="205"/>
      <c r="D159" s="205"/>
      <c r="E159" s="205"/>
      <c r="F159" s="229"/>
      <c r="G159" s="229"/>
      <c r="H159" s="229"/>
      <c r="I159" s="229"/>
      <c r="J159" s="229"/>
    </row>
    <row r="160" spans="1:10" ht="15.75" thickBot="1" x14ac:dyDescent="0.3">
      <c r="A160" s="230"/>
      <c r="C160" s="205"/>
      <c r="D160" s="205"/>
      <c r="E160" s="205"/>
      <c r="F160" s="229"/>
      <c r="G160" s="229"/>
      <c r="H160" s="229"/>
      <c r="I160" s="229"/>
      <c r="J160" s="229"/>
    </row>
    <row r="161" spans="1:10" ht="15.75" thickBot="1" x14ac:dyDescent="0.3">
      <c r="A161" s="230"/>
      <c r="C161" s="205"/>
      <c r="D161" s="205"/>
      <c r="E161" s="205"/>
      <c r="F161" s="229"/>
      <c r="G161" s="229"/>
      <c r="H161" s="229"/>
      <c r="I161" s="229"/>
      <c r="J161" s="229"/>
    </row>
    <row r="162" spans="1:10" ht="15.75" thickBot="1" x14ac:dyDescent="0.3">
      <c r="A162" s="230"/>
      <c r="C162" s="205"/>
      <c r="D162" s="205"/>
      <c r="E162" s="205"/>
      <c r="F162" s="229"/>
      <c r="G162" s="229"/>
      <c r="H162" s="229"/>
      <c r="I162" s="229"/>
      <c r="J162" s="229"/>
    </row>
    <row r="163" spans="1:10" ht="15.75" thickBot="1" x14ac:dyDescent="0.3">
      <c r="A163" s="230"/>
      <c r="C163" s="205"/>
      <c r="D163" s="205"/>
      <c r="E163" s="205"/>
      <c r="F163" s="229"/>
      <c r="G163" s="229"/>
      <c r="H163" s="229"/>
      <c r="I163" s="229"/>
      <c r="J163" s="229"/>
    </row>
    <row r="164" spans="1:10" ht="15.75" thickBot="1" x14ac:dyDescent="0.3">
      <c r="A164" s="230"/>
      <c r="C164" s="205"/>
      <c r="D164" s="205"/>
      <c r="E164" s="205"/>
      <c r="F164" s="229"/>
      <c r="G164" s="229"/>
      <c r="H164" s="229"/>
      <c r="I164" s="229"/>
      <c r="J164" s="229"/>
    </row>
    <row r="165" spans="1:10" ht="15.75" thickBot="1" x14ac:dyDescent="0.3">
      <c r="A165" s="230"/>
      <c r="C165" s="205"/>
      <c r="D165" s="205"/>
      <c r="E165" s="205"/>
      <c r="F165" s="229"/>
      <c r="G165" s="229"/>
      <c r="H165" s="229"/>
      <c r="I165" s="229"/>
      <c r="J165" s="229"/>
    </row>
    <row r="166" spans="1:10" ht="15.75" thickBot="1" x14ac:dyDescent="0.3">
      <c r="A166" s="230"/>
      <c r="C166" s="205"/>
      <c r="D166" s="205"/>
      <c r="E166" s="205"/>
      <c r="F166" s="229"/>
      <c r="G166" s="229"/>
      <c r="H166" s="229"/>
      <c r="I166" s="229"/>
      <c r="J166" s="229"/>
    </row>
    <row r="167" spans="1:10" ht="15.75" thickBot="1" x14ac:dyDescent="0.3">
      <c r="A167" s="230"/>
      <c r="C167" s="205"/>
      <c r="D167" s="205"/>
      <c r="E167" s="205"/>
      <c r="F167" s="229"/>
      <c r="G167" s="229"/>
      <c r="H167" s="229"/>
      <c r="I167" s="229"/>
      <c r="J167" s="229"/>
    </row>
    <row r="168" spans="1:10" ht="15.75" thickBot="1" x14ac:dyDescent="0.3">
      <c r="A168" s="230"/>
      <c r="C168" s="205"/>
      <c r="D168" s="205"/>
      <c r="E168" s="205"/>
      <c r="F168" s="229"/>
      <c r="G168" s="229"/>
      <c r="H168" s="229"/>
      <c r="I168" s="229"/>
      <c r="J168" s="229"/>
    </row>
    <row r="169" spans="1:10" ht="15.75" thickBot="1" x14ac:dyDescent="0.3">
      <c r="A169" s="230"/>
      <c r="C169" s="205"/>
      <c r="D169" s="205"/>
      <c r="E169" s="205"/>
      <c r="F169" s="229"/>
      <c r="G169" s="229"/>
      <c r="H169" s="229"/>
      <c r="I169" s="229"/>
      <c r="J169" s="229"/>
    </row>
    <row r="170" spans="1:10" ht="15.75" thickBot="1" x14ac:dyDescent="0.3">
      <c r="A170" s="230"/>
      <c r="C170" s="205"/>
      <c r="D170" s="205"/>
      <c r="E170" s="205"/>
      <c r="F170" s="229"/>
      <c r="G170" s="229"/>
      <c r="H170" s="229"/>
      <c r="I170" s="229"/>
      <c r="J170" s="229"/>
    </row>
    <row r="171" spans="1:10" ht="15.75" thickBot="1" x14ac:dyDescent="0.3">
      <c r="A171" s="230"/>
      <c r="C171" s="205"/>
      <c r="D171" s="205"/>
      <c r="E171" s="205"/>
      <c r="F171" s="229"/>
      <c r="G171" s="229"/>
      <c r="H171" s="229"/>
      <c r="I171" s="229"/>
      <c r="J171" s="229"/>
    </row>
    <row r="172" spans="1:10" ht="15.75" thickBot="1" x14ac:dyDescent="0.3">
      <c r="A172" s="230"/>
      <c r="C172" s="205"/>
      <c r="D172" s="205"/>
      <c r="E172" s="205"/>
      <c r="F172" s="229"/>
      <c r="G172" s="229"/>
      <c r="H172" s="229"/>
      <c r="I172" s="229"/>
      <c r="J172" s="229"/>
    </row>
    <row r="173" spans="1:10" ht="15.75" thickBot="1" x14ac:dyDescent="0.3">
      <c r="A173" s="230"/>
      <c r="C173" s="205"/>
      <c r="D173" s="205"/>
      <c r="E173" s="205"/>
      <c r="F173" s="229"/>
      <c r="G173" s="229"/>
      <c r="H173" s="229"/>
      <c r="I173" s="229"/>
      <c r="J173" s="229"/>
    </row>
    <row r="174" spans="1:10" ht="15.75" thickBot="1" x14ac:dyDescent="0.3">
      <c r="A174" s="230"/>
      <c r="C174" s="205"/>
      <c r="D174" s="205"/>
      <c r="E174" s="205"/>
      <c r="F174" s="229"/>
      <c r="G174" s="229"/>
      <c r="H174" s="229"/>
      <c r="I174" s="229"/>
      <c r="J174" s="229"/>
    </row>
    <row r="175" spans="1:10" ht="15.75" thickBot="1" x14ac:dyDescent="0.3">
      <c r="A175" s="230"/>
      <c r="C175" s="205"/>
      <c r="D175" s="205"/>
      <c r="E175" s="205"/>
      <c r="F175" s="229"/>
      <c r="G175" s="229"/>
      <c r="H175" s="229"/>
      <c r="I175" s="229"/>
      <c r="J175" s="229"/>
    </row>
    <row r="176" spans="1:10" ht="15.75" thickBot="1" x14ac:dyDescent="0.3">
      <c r="A176" s="230"/>
      <c r="C176" s="205"/>
      <c r="D176" s="205"/>
      <c r="E176" s="205"/>
      <c r="F176" s="229"/>
      <c r="G176" s="229"/>
      <c r="H176" s="229"/>
      <c r="I176" s="229"/>
      <c r="J176" s="229"/>
    </row>
    <row r="177" spans="1:10" ht="15.75" thickBot="1" x14ac:dyDescent="0.3">
      <c r="A177" s="230"/>
      <c r="C177" s="205"/>
      <c r="D177" s="205"/>
      <c r="E177" s="205"/>
      <c r="F177" s="229"/>
      <c r="G177" s="229"/>
      <c r="H177" s="229"/>
      <c r="I177" s="229"/>
      <c r="J177" s="229"/>
    </row>
    <row r="178" spans="1:10" ht="15.75" thickBot="1" x14ac:dyDescent="0.3">
      <c r="A178" s="230"/>
      <c r="C178" s="205"/>
      <c r="D178" s="205"/>
      <c r="E178" s="205"/>
      <c r="F178" s="229"/>
      <c r="G178" s="229"/>
      <c r="H178" s="229"/>
      <c r="I178" s="229"/>
      <c r="J178" s="229"/>
    </row>
    <row r="179" spans="1:10" ht="15.75" thickBot="1" x14ac:dyDescent="0.3">
      <c r="A179" s="230"/>
      <c r="C179" s="205"/>
      <c r="D179" s="205"/>
      <c r="E179" s="205"/>
      <c r="F179" s="229"/>
      <c r="G179" s="229"/>
      <c r="H179" s="229"/>
      <c r="I179" s="229"/>
      <c r="J179" s="229"/>
    </row>
    <row r="180" spans="1:10" ht="15.75" thickBot="1" x14ac:dyDescent="0.3">
      <c r="A180" s="230"/>
      <c r="C180" s="205"/>
      <c r="D180" s="205"/>
      <c r="E180" s="205"/>
      <c r="F180" s="229"/>
      <c r="G180" s="229"/>
      <c r="H180" s="229"/>
      <c r="I180" s="229"/>
      <c r="J180" s="229"/>
    </row>
    <row r="181" spans="1:10" ht="15.75" thickBot="1" x14ac:dyDescent="0.3">
      <c r="A181" s="230"/>
      <c r="C181" s="205"/>
      <c r="D181" s="205"/>
      <c r="E181" s="205"/>
      <c r="F181" s="229"/>
      <c r="G181" s="229"/>
      <c r="H181" s="229"/>
      <c r="I181" s="229"/>
      <c r="J181" s="229"/>
    </row>
    <row r="182" spans="1:10" ht="15.75" thickBot="1" x14ac:dyDescent="0.3">
      <c r="A182" s="230"/>
      <c r="C182" s="205"/>
      <c r="D182" s="205"/>
      <c r="E182" s="205"/>
      <c r="F182" s="229"/>
      <c r="G182" s="229"/>
      <c r="H182" s="229"/>
      <c r="I182" s="229"/>
      <c r="J182" s="229"/>
    </row>
    <row r="183" spans="1:10" ht="15.75" thickBot="1" x14ac:dyDescent="0.3">
      <c r="A183" s="230"/>
      <c r="C183" s="205"/>
      <c r="D183" s="205"/>
      <c r="E183" s="205"/>
      <c r="F183" s="229"/>
      <c r="G183" s="229"/>
      <c r="H183" s="229"/>
      <c r="I183" s="229"/>
      <c r="J183" s="229"/>
    </row>
    <row r="184" spans="1:10" ht="15.75" thickBot="1" x14ac:dyDescent="0.3">
      <c r="A184" s="230"/>
      <c r="C184" s="205"/>
      <c r="D184" s="205"/>
      <c r="E184" s="205"/>
      <c r="F184" s="229"/>
      <c r="G184" s="229"/>
      <c r="H184" s="229"/>
      <c r="I184" s="229"/>
      <c r="J184" s="229"/>
    </row>
    <row r="185" spans="1:10" ht="15.75" thickBot="1" x14ac:dyDescent="0.3">
      <c r="A185" s="230"/>
      <c r="C185" s="205"/>
      <c r="D185" s="205"/>
      <c r="E185" s="205"/>
      <c r="F185" s="229"/>
      <c r="G185" s="229"/>
      <c r="H185" s="229"/>
      <c r="I185" s="229"/>
      <c r="J185" s="229"/>
    </row>
    <row r="186" spans="1:10" ht="15.75" thickBot="1" x14ac:dyDescent="0.3">
      <c r="A186" s="230"/>
      <c r="C186" s="205"/>
      <c r="D186" s="205"/>
      <c r="E186" s="205"/>
      <c r="F186" s="229"/>
      <c r="G186" s="229"/>
      <c r="H186" s="229"/>
      <c r="I186" s="229"/>
      <c r="J186" s="229"/>
    </row>
    <row r="187" spans="1:10" ht="15.75" thickBot="1" x14ac:dyDescent="0.3">
      <c r="A187" s="230"/>
      <c r="C187" s="205"/>
      <c r="D187" s="205"/>
      <c r="E187" s="205"/>
      <c r="F187" s="229"/>
      <c r="G187" s="229"/>
      <c r="H187" s="229"/>
      <c r="I187" s="229"/>
      <c r="J187" s="229"/>
    </row>
    <row r="188" spans="1:10" ht="15.75" thickBot="1" x14ac:dyDescent="0.3">
      <c r="A188" s="230"/>
      <c r="C188" s="205"/>
      <c r="D188" s="205"/>
      <c r="E188" s="205"/>
      <c r="F188" s="229"/>
      <c r="G188" s="229"/>
      <c r="H188" s="229"/>
      <c r="I188" s="229"/>
      <c r="J188" s="229"/>
    </row>
    <row r="189" spans="1:10" ht="15.75" thickBot="1" x14ac:dyDescent="0.3">
      <c r="A189" s="230"/>
      <c r="C189" s="205"/>
      <c r="D189" s="205"/>
      <c r="E189" s="205"/>
      <c r="F189" s="229"/>
      <c r="G189" s="229"/>
      <c r="H189" s="229"/>
      <c r="I189" s="229"/>
      <c r="J189" s="229"/>
    </row>
    <row r="190" spans="1:10" ht="15.75" thickBot="1" x14ac:dyDescent="0.3">
      <c r="A190" s="230"/>
      <c r="C190" s="205"/>
      <c r="D190" s="205"/>
      <c r="E190" s="205"/>
      <c r="F190" s="229"/>
      <c r="G190" s="229"/>
      <c r="H190" s="229"/>
      <c r="I190" s="229"/>
      <c r="J190" s="229"/>
    </row>
    <row r="191" spans="1:10" ht="15.75" thickBot="1" x14ac:dyDescent="0.3">
      <c r="A191" s="230"/>
      <c r="C191" s="205"/>
      <c r="D191" s="205"/>
      <c r="E191" s="205"/>
      <c r="F191" s="229"/>
      <c r="G191" s="229"/>
      <c r="H191" s="229"/>
      <c r="I191" s="229"/>
      <c r="J191" s="229"/>
    </row>
    <row r="192" spans="1:10" ht="15.75" thickBot="1" x14ac:dyDescent="0.3">
      <c r="A192" s="230"/>
      <c r="C192" s="205"/>
      <c r="D192" s="205"/>
      <c r="E192" s="205"/>
      <c r="F192" s="229"/>
      <c r="G192" s="229"/>
      <c r="H192" s="229"/>
      <c r="I192" s="229"/>
      <c r="J192" s="229"/>
    </row>
    <row r="193" spans="1:10" ht="15.75" thickBot="1" x14ac:dyDescent="0.3">
      <c r="A193" s="230"/>
      <c r="C193" s="205"/>
      <c r="D193" s="205"/>
      <c r="E193" s="205"/>
      <c r="F193" s="229"/>
      <c r="G193" s="229"/>
      <c r="H193" s="229"/>
      <c r="I193" s="229"/>
      <c r="J193" s="229"/>
    </row>
    <row r="194" spans="1:10" ht="15.75" thickBot="1" x14ac:dyDescent="0.3">
      <c r="A194" s="230"/>
      <c r="C194" s="205"/>
      <c r="D194" s="205"/>
      <c r="E194" s="205"/>
      <c r="F194" s="229"/>
      <c r="G194" s="229"/>
      <c r="H194" s="229"/>
      <c r="I194" s="229"/>
      <c r="J194" s="229"/>
    </row>
  </sheetData>
  <mergeCells count="45">
    <mergeCell ref="A108:A110"/>
    <mergeCell ref="B108:B110"/>
    <mergeCell ref="C108:C110"/>
    <mergeCell ref="D108:D110"/>
    <mergeCell ref="E108:E110"/>
    <mergeCell ref="F82:F84"/>
    <mergeCell ref="G82:G84"/>
    <mergeCell ref="H82:H84"/>
    <mergeCell ref="J82:J84"/>
    <mergeCell ref="G108:G110"/>
    <mergeCell ref="H108:H110"/>
    <mergeCell ref="J108:J110"/>
    <mergeCell ref="F108:F110"/>
    <mergeCell ref="A82:A84"/>
    <mergeCell ref="B82:B84"/>
    <mergeCell ref="C82:C84"/>
    <mergeCell ref="D82:D84"/>
    <mergeCell ref="E82:E84"/>
    <mergeCell ref="H70:H73"/>
    <mergeCell ref="J70:J73"/>
    <mergeCell ref="A77:A80"/>
    <mergeCell ref="B77:B80"/>
    <mergeCell ref="C77:C80"/>
    <mergeCell ref="D77:D80"/>
    <mergeCell ref="E77:E80"/>
    <mergeCell ref="F77:F80"/>
    <mergeCell ref="G77:G80"/>
    <mergeCell ref="H77:H80"/>
    <mergeCell ref="J77:J80"/>
    <mergeCell ref="H37:H38"/>
    <mergeCell ref="I37:I38"/>
    <mergeCell ref="J37:J38"/>
    <mergeCell ref="A70:A73"/>
    <mergeCell ref="B70:B73"/>
    <mergeCell ref="C70:C73"/>
    <mergeCell ref="D70:D73"/>
    <mergeCell ref="E70:E73"/>
    <mergeCell ref="F70:F73"/>
    <mergeCell ref="G70:G73"/>
    <mergeCell ref="B37:B38"/>
    <mergeCell ref="C37:C38"/>
    <mergeCell ref="D37:D38"/>
    <mergeCell ref="E37:E38"/>
    <mergeCell ref="F37:F38"/>
    <mergeCell ref="G37:G3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6"/>
  <sheetViews>
    <sheetView topLeftCell="A20" workbookViewId="0">
      <selection activeCell="E37" sqref="E37"/>
    </sheetView>
  </sheetViews>
  <sheetFormatPr defaultRowHeight="15" x14ac:dyDescent="0.25"/>
  <cols>
    <col min="1" max="1" width="9.140625" style="227"/>
    <col min="2" max="2" width="15" style="220" bestFit="1" customWidth="1"/>
    <col min="3" max="3" width="21" style="227" bestFit="1" customWidth="1"/>
    <col min="4" max="4" width="22" style="227" bestFit="1" customWidth="1"/>
    <col min="5" max="5" width="34.7109375" style="227" bestFit="1" customWidth="1"/>
    <col min="6" max="6" width="24.28515625" style="220" bestFit="1" customWidth="1"/>
    <col min="7" max="16384" width="9.140625" style="220"/>
  </cols>
  <sheetData>
    <row r="1" spans="1:6" ht="15.75" thickBot="1" x14ac:dyDescent="0.3">
      <c r="A1" s="622" t="s">
        <v>1356</v>
      </c>
      <c r="B1" s="641" t="s">
        <v>2043</v>
      </c>
      <c r="C1" s="642" t="s">
        <v>2044</v>
      </c>
      <c r="D1" s="642" t="s">
        <v>2403</v>
      </c>
      <c r="E1" s="642" t="s">
        <v>2045</v>
      </c>
      <c r="F1" s="231" t="s">
        <v>2404</v>
      </c>
    </row>
    <row r="2" spans="1:6" ht="15.75" thickBot="1" x14ac:dyDescent="0.3">
      <c r="A2" s="202" t="s">
        <v>2074</v>
      </c>
      <c r="B2" s="643"/>
      <c r="C2" s="232" t="s">
        <v>2056</v>
      </c>
      <c r="D2" s="232" t="s">
        <v>1252</v>
      </c>
      <c r="E2" s="232" t="s">
        <v>2405</v>
      </c>
      <c r="F2" s="643" t="s">
        <v>9555</v>
      </c>
    </row>
    <row r="3" spans="1:6" ht="15.75" thickBot="1" x14ac:dyDescent="0.3">
      <c r="A3" s="202" t="s">
        <v>2078</v>
      </c>
      <c r="B3" s="643"/>
      <c r="C3" s="232" t="s">
        <v>2056</v>
      </c>
      <c r="D3" s="232" t="s">
        <v>1252</v>
      </c>
      <c r="E3" s="232" t="s">
        <v>2406</v>
      </c>
      <c r="F3" s="643" t="s">
        <v>9555</v>
      </c>
    </row>
    <row r="4" spans="1:6" ht="15.75" thickBot="1" x14ac:dyDescent="0.3">
      <c r="A4" s="202" t="s">
        <v>2084</v>
      </c>
      <c r="B4" s="643"/>
      <c r="C4" s="232" t="s">
        <v>2056</v>
      </c>
      <c r="D4" s="232" t="s">
        <v>1252</v>
      </c>
      <c r="E4" s="232" t="s">
        <v>1138</v>
      </c>
      <c r="F4" s="644" t="s">
        <v>9556</v>
      </c>
    </row>
    <row r="5" spans="1:6" ht="15.75" thickBot="1" x14ac:dyDescent="0.3">
      <c r="A5" s="202" t="s">
        <v>2088</v>
      </c>
      <c r="B5" s="643"/>
      <c r="C5" s="232" t="s">
        <v>2056</v>
      </c>
      <c r="D5" s="232" t="s">
        <v>1252</v>
      </c>
      <c r="E5" s="232" t="s">
        <v>127</v>
      </c>
      <c r="F5" s="644" t="s">
        <v>9557</v>
      </c>
    </row>
    <row r="6" spans="1:6" ht="15.75" thickBot="1" x14ac:dyDescent="0.3">
      <c r="A6" s="202" t="s">
        <v>2094</v>
      </c>
      <c r="B6" s="643"/>
      <c r="C6" s="232" t="s">
        <v>2056</v>
      </c>
      <c r="D6" s="232" t="s">
        <v>1252</v>
      </c>
      <c r="E6" s="232" t="s">
        <v>148</v>
      </c>
      <c r="F6" s="644" t="s">
        <v>9558</v>
      </c>
    </row>
    <row r="7" spans="1:6" ht="15.75" thickBot="1" x14ac:dyDescent="0.3">
      <c r="A7" s="202" t="s">
        <v>2097</v>
      </c>
      <c r="B7" s="643"/>
      <c r="C7" s="232" t="s">
        <v>2056</v>
      </c>
      <c r="D7" s="232" t="s">
        <v>1252</v>
      </c>
      <c r="E7" s="232" t="s">
        <v>2407</v>
      </c>
      <c r="F7" s="644" t="s">
        <v>9556</v>
      </c>
    </row>
    <row r="8" spans="1:6" ht="26.25" thickBot="1" x14ac:dyDescent="0.3">
      <c r="A8" s="202" t="s">
        <v>2101</v>
      </c>
      <c r="B8" s="643"/>
      <c r="C8" s="232" t="s">
        <v>2056</v>
      </c>
      <c r="D8" s="232" t="s">
        <v>1252</v>
      </c>
      <c r="E8" s="232" t="s">
        <v>197</v>
      </c>
      <c r="F8" s="644" t="s">
        <v>9559</v>
      </c>
    </row>
    <row r="9" spans="1:6" ht="15.75" thickBot="1" x14ac:dyDescent="0.3">
      <c r="A9" s="202" t="s">
        <v>2180</v>
      </c>
      <c r="B9" s="643"/>
      <c r="C9" s="232" t="s">
        <v>9546</v>
      </c>
      <c r="D9" s="232" t="s">
        <v>2408</v>
      </c>
      <c r="E9" s="232" t="s">
        <v>204</v>
      </c>
      <c r="F9" s="644" t="s">
        <v>9560</v>
      </c>
    </row>
    <row r="10" spans="1:6" ht="15.75" thickBot="1" x14ac:dyDescent="0.3">
      <c r="A10" s="202" t="s">
        <v>2181</v>
      </c>
      <c r="B10" s="643"/>
      <c r="C10" s="232" t="s">
        <v>9546</v>
      </c>
      <c r="D10" s="232" t="s">
        <v>2408</v>
      </c>
      <c r="E10" s="232" t="s">
        <v>208</v>
      </c>
      <c r="F10" s="644" t="s">
        <v>9560</v>
      </c>
    </row>
    <row r="11" spans="1:6" ht="15.75" thickBot="1" x14ac:dyDescent="0.3">
      <c r="A11" s="202" t="s">
        <v>2182</v>
      </c>
      <c r="B11" s="645"/>
      <c r="C11" s="232" t="s">
        <v>9546</v>
      </c>
      <c r="D11" s="646" t="s">
        <v>2408</v>
      </c>
      <c r="E11" s="646" t="s">
        <v>9547</v>
      </c>
      <c r="F11" s="644" t="s">
        <v>2409</v>
      </c>
    </row>
    <row r="12" spans="1:6" ht="15.75" thickBot="1" x14ac:dyDescent="0.3">
      <c r="A12" s="202" t="s">
        <v>2183</v>
      </c>
      <c r="B12" s="643"/>
      <c r="C12" s="232" t="s">
        <v>9546</v>
      </c>
      <c r="D12" s="232" t="s">
        <v>1682</v>
      </c>
      <c r="E12" s="232" t="s">
        <v>2046</v>
      </c>
      <c r="F12" s="644" t="s">
        <v>2410</v>
      </c>
    </row>
    <row r="13" spans="1:6" ht="15.75" thickBot="1" x14ac:dyDescent="0.3">
      <c r="A13" s="202" t="s">
        <v>2184</v>
      </c>
      <c r="B13" s="643"/>
      <c r="C13" s="232" t="s">
        <v>9546</v>
      </c>
      <c r="D13" s="232" t="s">
        <v>1682</v>
      </c>
      <c r="E13" s="232" t="s">
        <v>9548</v>
      </c>
      <c r="F13" s="644" t="s">
        <v>9561</v>
      </c>
    </row>
    <row r="14" spans="1:6" ht="26.25" thickBot="1" x14ac:dyDescent="0.3">
      <c r="A14" s="202" t="s">
        <v>2186</v>
      </c>
      <c r="B14" s="643"/>
      <c r="C14" s="232" t="s">
        <v>9546</v>
      </c>
      <c r="D14" s="232" t="s">
        <v>1682</v>
      </c>
      <c r="E14" s="232" t="s">
        <v>2411</v>
      </c>
      <c r="F14" s="644" t="s">
        <v>9562</v>
      </c>
    </row>
    <row r="15" spans="1:6" ht="15.75" thickBot="1" x14ac:dyDescent="0.3">
      <c r="A15" s="202" t="s">
        <v>2189</v>
      </c>
      <c r="B15" s="643"/>
      <c r="C15" s="232" t="s">
        <v>9546</v>
      </c>
      <c r="D15" s="232" t="s">
        <v>1682</v>
      </c>
      <c r="E15" s="232" t="s">
        <v>2412</v>
      </c>
      <c r="F15" s="644" t="s">
        <v>9556</v>
      </c>
    </row>
    <row r="16" spans="1:6" ht="15.75" thickBot="1" x14ac:dyDescent="0.3">
      <c r="A16" s="202" t="s">
        <v>2192</v>
      </c>
      <c r="B16" s="643"/>
      <c r="C16" s="232" t="s">
        <v>9546</v>
      </c>
      <c r="D16" s="232" t="s">
        <v>1682</v>
      </c>
      <c r="E16" s="232" t="s">
        <v>2413</v>
      </c>
      <c r="F16" s="644" t="s">
        <v>9556</v>
      </c>
    </row>
    <row r="17" spans="1:6" ht="15.75" thickBot="1" x14ac:dyDescent="0.3">
      <c r="A17" s="202" t="s">
        <v>2195</v>
      </c>
      <c r="B17" s="643"/>
      <c r="C17" s="232" t="s">
        <v>2059</v>
      </c>
      <c r="D17" s="232" t="s">
        <v>159</v>
      </c>
      <c r="E17" s="232" t="s">
        <v>2414</v>
      </c>
      <c r="F17" s="644" t="s">
        <v>9563</v>
      </c>
    </row>
    <row r="18" spans="1:6" ht="15.75" thickBot="1" x14ac:dyDescent="0.3">
      <c r="A18" s="202" t="s">
        <v>2197</v>
      </c>
      <c r="B18" s="643"/>
      <c r="C18" s="232" t="s">
        <v>2059</v>
      </c>
      <c r="D18" s="232" t="s">
        <v>159</v>
      </c>
      <c r="E18" s="232" t="s">
        <v>2415</v>
      </c>
      <c r="F18" s="644" t="s">
        <v>9563</v>
      </c>
    </row>
    <row r="19" spans="1:6" ht="15.75" thickBot="1" x14ac:dyDescent="0.3">
      <c r="A19" s="202" t="s">
        <v>2199</v>
      </c>
      <c r="B19" s="643"/>
      <c r="C19" s="232" t="s">
        <v>2059</v>
      </c>
      <c r="D19" s="232" t="s">
        <v>159</v>
      </c>
      <c r="E19" s="232" t="s">
        <v>161</v>
      </c>
      <c r="F19" s="644" t="s">
        <v>9564</v>
      </c>
    </row>
    <row r="20" spans="1:6" ht="15.75" thickBot="1" x14ac:dyDescent="0.3">
      <c r="A20" s="202" t="s">
        <v>2201</v>
      </c>
      <c r="B20" s="643"/>
      <c r="C20" s="232" t="s">
        <v>2059</v>
      </c>
      <c r="D20" s="232" t="s">
        <v>159</v>
      </c>
      <c r="E20" s="232" t="s">
        <v>2416</v>
      </c>
      <c r="F20" s="644" t="s">
        <v>9563</v>
      </c>
    </row>
    <row r="21" spans="1:6" ht="15.75" thickBot="1" x14ac:dyDescent="0.3">
      <c r="A21" s="202" t="s">
        <v>2203</v>
      </c>
      <c r="B21" s="643"/>
      <c r="C21" s="232" t="s">
        <v>2059</v>
      </c>
      <c r="D21" s="232" t="s">
        <v>159</v>
      </c>
      <c r="E21" s="232" t="s">
        <v>2417</v>
      </c>
      <c r="F21" s="644" t="s">
        <v>9563</v>
      </c>
    </row>
    <row r="22" spans="1:6" ht="15.75" thickBot="1" x14ac:dyDescent="0.3">
      <c r="A22" s="202" t="s">
        <v>2205</v>
      </c>
      <c r="B22" s="643"/>
      <c r="C22" s="232" t="s">
        <v>2059</v>
      </c>
      <c r="D22" s="232" t="s">
        <v>159</v>
      </c>
      <c r="E22" s="232" t="s">
        <v>2415</v>
      </c>
      <c r="F22" s="644" t="s">
        <v>167</v>
      </c>
    </row>
    <row r="23" spans="1:6" ht="15.75" thickBot="1" x14ac:dyDescent="0.3">
      <c r="A23" s="202" t="s">
        <v>2207</v>
      </c>
      <c r="B23" s="643"/>
      <c r="C23" s="232" t="s">
        <v>2059</v>
      </c>
      <c r="D23" s="232" t="s">
        <v>159</v>
      </c>
      <c r="E23" s="232" t="s">
        <v>2414</v>
      </c>
      <c r="F23" s="644" t="s">
        <v>167</v>
      </c>
    </row>
    <row r="24" spans="1:6" ht="15.75" thickBot="1" x14ac:dyDescent="0.3">
      <c r="A24" s="202" t="s">
        <v>2209</v>
      </c>
      <c r="B24" s="643"/>
      <c r="C24" s="232" t="s">
        <v>2059</v>
      </c>
      <c r="D24" s="232" t="s">
        <v>159</v>
      </c>
      <c r="E24" s="232" t="s">
        <v>2418</v>
      </c>
      <c r="F24" s="644" t="s">
        <v>9556</v>
      </c>
    </row>
    <row r="25" spans="1:6" ht="15.75" thickBot="1" x14ac:dyDescent="0.3">
      <c r="A25" s="202" t="s">
        <v>2211</v>
      </c>
      <c r="B25" s="643"/>
      <c r="C25" s="232" t="s">
        <v>2059</v>
      </c>
      <c r="D25" s="232" t="s">
        <v>159</v>
      </c>
      <c r="E25" s="232" t="s">
        <v>160</v>
      </c>
      <c r="F25" s="644" t="s">
        <v>9565</v>
      </c>
    </row>
    <row r="26" spans="1:6" ht="15.75" thickBot="1" x14ac:dyDescent="0.3">
      <c r="A26" s="202" t="s">
        <v>2213</v>
      </c>
      <c r="B26" s="643"/>
      <c r="C26" s="232" t="s">
        <v>2059</v>
      </c>
      <c r="D26" s="232" t="s">
        <v>159</v>
      </c>
      <c r="E26" s="232" t="s">
        <v>9549</v>
      </c>
      <c r="F26" s="644" t="s">
        <v>9566</v>
      </c>
    </row>
    <row r="27" spans="1:6" ht="15.75" thickBot="1" x14ac:dyDescent="0.3">
      <c r="A27" s="202" t="s">
        <v>2215</v>
      </c>
      <c r="B27" s="643"/>
      <c r="C27" s="232" t="s">
        <v>2059</v>
      </c>
      <c r="D27" s="232" t="s">
        <v>159</v>
      </c>
      <c r="E27" s="232" t="s">
        <v>9550</v>
      </c>
      <c r="F27" s="644" t="s">
        <v>167</v>
      </c>
    </row>
    <row r="28" spans="1:6" ht="15.75" thickBot="1" x14ac:dyDescent="0.3">
      <c r="A28" s="202" t="s">
        <v>2217</v>
      </c>
      <c r="B28" s="643"/>
      <c r="C28" s="232" t="s">
        <v>9546</v>
      </c>
      <c r="D28" s="232" t="s">
        <v>159</v>
      </c>
      <c r="E28" s="232" t="s">
        <v>9551</v>
      </c>
      <c r="F28" s="644" t="s">
        <v>9567</v>
      </c>
    </row>
    <row r="29" spans="1:6" ht="15.75" thickBot="1" x14ac:dyDescent="0.3">
      <c r="A29" s="202" t="s">
        <v>2219</v>
      </c>
      <c r="B29" s="643"/>
      <c r="C29" s="232" t="s">
        <v>170</v>
      </c>
      <c r="D29" s="232" t="s">
        <v>170</v>
      </c>
      <c r="E29" s="232" t="s">
        <v>2419</v>
      </c>
      <c r="F29" s="644" t="s">
        <v>9568</v>
      </c>
    </row>
    <row r="30" spans="1:6" ht="15.75" thickBot="1" x14ac:dyDescent="0.3">
      <c r="A30" s="202" t="s">
        <v>2221</v>
      </c>
      <c r="B30" s="643"/>
      <c r="C30" s="232" t="s">
        <v>170</v>
      </c>
      <c r="D30" s="232" t="s">
        <v>170</v>
      </c>
      <c r="E30" s="232" t="s">
        <v>2420</v>
      </c>
      <c r="F30" s="644" t="s">
        <v>9569</v>
      </c>
    </row>
    <row r="31" spans="1:6" ht="15.75" thickBot="1" x14ac:dyDescent="0.3">
      <c r="A31" s="202" t="s">
        <v>2223</v>
      </c>
      <c r="B31" s="643"/>
      <c r="C31" s="232" t="s">
        <v>170</v>
      </c>
      <c r="D31" s="232" t="s">
        <v>170</v>
      </c>
      <c r="E31" s="232" t="s">
        <v>2422</v>
      </c>
      <c r="F31" s="644" t="s">
        <v>9568</v>
      </c>
    </row>
    <row r="32" spans="1:6" ht="15.75" thickBot="1" x14ac:dyDescent="0.3">
      <c r="A32" s="202" t="s">
        <v>2225</v>
      </c>
      <c r="B32" s="643"/>
      <c r="C32" s="232" t="s">
        <v>170</v>
      </c>
      <c r="D32" s="232" t="s">
        <v>170</v>
      </c>
      <c r="E32" s="232" t="s">
        <v>2423</v>
      </c>
      <c r="F32" s="644" t="s">
        <v>9569</v>
      </c>
    </row>
    <row r="33" spans="1:6" ht="15.75" thickBot="1" x14ac:dyDescent="0.3">
      <c r="A33" s="202" t="s">
        <v>2227</v>
      </c>
      <c r="B33" s="643"/>
      <c r="C33" s="232" t="s">
        <v>170</v>
      </c>
      <c r="D33" s="232" t="s">
        <v>170</v>
      </c>
      <c r="E33" s="232" t="s">
        <v>9552</v>
      </c>
      <c r="F33" s="644" t="s">
        <v>9570</v>
      </c>
    </row>
    <row r="34" spans="1:6" ht="15.75" thickBot="1" x14ac:dyDescent="0.3">
      <c r="A34" s="202" t="s">
        <v>2229</v>
      </c>
      <c r="B34" s="643"/>
      <c r="C34" s="232" t="s">
        <v>170</v>
      </c>
      <c r="D34" s="232" t="s">
        <v>170</v>
      </c>
      <c r="E34" s="232" t="s">
        <v>2424</v>
      </c>
      <c r="F34" s="644" t="s">
        <v>9570</v>
      </c>
    </row>
    <row r="35" spans="1:6" ht="15.75" thickBot="1" x14ac:dyDescent="0.3">
      <c r="A35" s="202" t="s">
        <v>2231</v>
      </c>
      <c r="B35" s="643"/>
      <c r="C35" s="232" t="s">
        <v>170</v>
      </c>
      <c r="D35" s="232" t="s">
        <v>170</v>
      </c>
      <c r="E35" s="232" t="s">
        <v>9553</v>
      </c>
      <c r="F35" s="644" t="s">
        <v>9570</v>
      </c>
    </row>
    <row r="36" spans="1:6" ht="15.75" thickBot="1" x14ac:dyDescent="0.3">
      <c r="A36" s="202" t="s">
        <v>2233</v>
      </c>
      <c r="B36" s="643"/>
      <c r="C36" s="232" t="s">
        <v>170</v>
      </c>
      <c r="D36" s="232" t="s">
        <v>170</v>
      </c>
      <c r="E36" s="232" t="s">
        <v>2425</v>
      </c>
      <c r="F36" s="644" t="s">
        <v>9569</v>
      </c>
    </row>
    <row r="37" spans="1:6" ht="15.75" thickBot="1" x14ac:dyDescent="0.3">
      <c r="A37" s="202" t="s">
        <v>2236</v>
      </c>
      <c r="B37" s="643"/>
      <c r="C37" s="232" t="s">
        <v>170</v>
      </c>
      <c r="D37" s="232" t="s">
        <v>170</v>
      </c>
      <c r="E37" s="232" t="s">
        <v>2426</v>
      </c>
      <c r="F37" s="644" t="s">
        <v>9556</v>
      </c>
    </row>
    <row r="38" spans="1:6" ht="15.75" thickBot="1" x14ac:dyDescent="0.3">
      <c r="A38" s="202" t="s">
        <v>2239</v>
      </c>
      <c r="B38" s="643"/>
      <c r="C38" s="646" t="s">
        <v>170</v>
      </c>
      <c r="D38" s="646" t="s">
        <v>170</v>
      </c>
      <c r="E38" s="646" t="s">
        <v>9554</v>
      </c>
      <c r="F38" s="647" t="s">
        <v>2421</v>
      </c>
    </row>
    <row r="39" spans="1:6" ht="15.75" thickBot="1" x14ac:dyDescent="0.3">
      <c r="A39" s="202" t="s">
        <v>2240</v>
      </c>
      <c r="B39" s="643"/>
      <c r="C39" s="232" t="s">
        <v>170</v>
      </c>
      <c r="D39" s="232" t="s">
        <v>170</v>
      </c>
      <c r="E39" s="232" t="s">
        <v>2427</v>
      </c>
      <c r="F39" s="644" t="s">
        <v>9568</v>
      </c>
    </row>
    <row r="40" spans="1:6" ht="15.75" thickBot="1" x14ac:dyDescent="0.3">
      <c r="A40" s="202" t="s">
        <v>2245</v>
      </c>
      <c r="B40" s="232"/>
      <c r="C40" s="232" t="s">
        <v>2058</v>
      </c>
      <c r="D40" s="232" t="s">
        <v>1292</v>
      </c>
      <c r="E40" s="232" t="s">
        <v>2428</v>
      </c>
      <c r="F40" s="643" t="s">
        <v>210</v>
      </c>
    </row>
    <row r="41" spans="1:6" ht="15.75" thickBot="1" x14ac:dyDescent="0.3">
      <c r="A41" s="202" t="s">
        <v>2247</v>
      </c>
      <c r="B41" s="643"/>
      <c r="C41" s="232" t="s">
        <v>2058</v>
      </c>
      <c r="D41" s="232" t="s">
        <v>1292</v>
      </c>
      <c r="E41" s="232" t="s">
        <v>2429</v>
      </c>
      <c r="F41" s="644" t="s">
        <v>210</v>
      </c>
    </row>
    <row r="42" spans="1:6" ht="15.75" thickBot="1" x14ac:dyDescent="0.3">
      <c r="A42" s="202" t="s">
        <v>2249</v>
      </c>
      <c r="B42" s="643"/>
      <c r="C42" s="232" t="s">
        <v>2058</v>
      </c>
      <c r="D42" s="232" t="s">
        <v>1292</v>
      </c>
      <c r="E42" s="232" t="s">
        <v>2430</v>
      </c>
      <c r="F42" s="644" t="s">
        <v>210</v>
      </c>
    </row>
    <row r="43" spans="1:6" ht="15.75" thickBot="1" x14ac:dyDescent="0.3">
      <c r="A43" s="202" t="s">
        <v>2251</v>
      </c>
      <c r="B43" s="643"/>
      <c r="C43" s="232" t="s">
        <v>2058</v>
      </c>
      <c r="D43" s="232" t="s">
        <v>1292</v>
      </c>
      <c r="E43" s="232" t="s">
        <v>2431</v>
      </c>
      <c r="F43" s="644" t="s">
        <v>210</v>
      </c>
    </row>
    <row r="44" spans="1:6" ht="15.75" thickBot="1" x14ac:dyDescent="0.3">
      <c r="A44" s="202" t="s">
        <v>2253</v>
      </c>
      <c r="B44" s="643"/>
      <c r="C44" s="232" t="s">
        <v>2058</v>
      </c>
      <c r="D44" s="232" t="s">
        <v>1292</v>
      </c>
      <c r="E44" s="232" t="s">
        <v>2432</v>
      </c>
      <c r="F44" s="644" t="s">
        <v>210</v>
      </c>
    </row>
    <row r="45" spans="1:6" ht="15.75" thickBot="1" x14ac:dyDescent="0.3">
      <c r="A45" s="202" t="s">
        <v>2257</v>
      </c>
      <c r="B45" s="643"/>
      <c r="C45" s="232" t="s">
        <v>2058</v>
      </c>
      <c r="D45" s="232" t="s">
        <v>1292</v>
      </c>
      <c r="E45" s="232" t="s">
        <v>2433</v>
      </c>
      <c r="F45" s="644" t="s">
        <v>210</v>
      </c>
    </row>
    <row r="46" spans="1:6" ht="15.75" thickBot="1" x14ac:dyDescent="0.3">
      <c r="A46" s="202" t="s">
        <v>2260</v>
      </c>
      <c r="B46" s="643"/>
      <c r="C46" s="232" t="s">
        <v>2058</v>
      </c>
      <c r="D46" s="232" t="s">
        <v>1292</v>
      </c>
      <c r="E46" s="232" t="s">
        <v>2434</v>
      </c>
      <c r="F46" s="644" t="s">
        <v>210</v>
      </c>
    </row>
    <row r="47" spans="1:6" ht="15.75" thickBot="1" x14ac:dyDescent="0.3">
      <c r="A47" s="202" t="s">
        <v>2263</v>
      </c>
      <c r="B47" s="643"/>
      <c r="C47" s="232" t="s">
        <v>2058</v>
      </c>
      <c r="D47" s="232" t="s">
        <v>1292</v>
      </c>
      <c r="E47" s="232" t="s">
        <v>2058</v>
      </c>
      <c r="F47" s="644" t="s">
        <v>210</v>
      </c>
    </row>
    <row r="48" spans="1:6" ht="15.75" thickBot="1" x14ac:dyDescent="0.3">
      <c r="A48" s="202" t="s">
        <v>2267</v>
      </c>
      <c r="B48" s="643"/>
      <c r="C48" s="232" t="s">
        <v>2058</v>
      </c>
      <c r="D48" s="232" t="s">
        <v>1292</v>
      </c>
      <c r="E48" s="232" t="s">
        <v>2435</v>
      </c>
      <c r="F48" s="644" t="s">
        <v>210</v>
      </c>
    </row>
    <row r="49" spans="1:6" ht="15.75" thickBot="1" x14ac:dyDescent="0.3">
      <c r="A49" s="202" t="s">
        <v>2269</v>
      </c>
      <c r="B49" s="643"/>
      <c r="C49" s="232" t="s">
        <v>2058</v>
      </c>
      <c r="D49" s="232" t="s">
        <v>1292</v>
      </c>
      <c r="E49" s="232" t="s">
        <v>2436</v>
      </c>
      <c r="F49" s="644" t="s">
        <v>210</v>
      </c>
    </row>
    <row r="50" spans="1:6" ht="15.75" thickBot="1" x14ac:dyDescent="0.3">
      <c r="A50" s="202" t="s">
        <v>2271</v>
      </c>
      <c r="B50" s="643"/>
      <c r="C50" s="232" t="s">
        <v>2058</v>
      </c>
      <c r="D50" s="232" t="s">
        <v>1292</v>
      </c>
      <c r="E50" s="232" t="s">
        <v>2437</v>
      </c>
      <c r="F50" s="644" t="s">
        <v>210</v>
      </c>
    </row>
    <row r="51" spans="1:6" ht="15.75" thickBot="1" x14ac:dyDescent="0.3">
      <c r="A51" s="202" t="s">
        <v>2273</v>
      </c>
      <c r="B51" s="643"/>
      <c r="C51" s="232" t="s">
        <v>2058</v>
      </c>
      <c r="D51" s="232" t="s">
        <v>1292</v>
      </c>
      <c r="E51" s="232" t="s">
        <v>2438</v>
      </c>
      <c r="F51" s="644" t="s">
        <v>210</v>
      </c>
    </row>
    <row r="52" spans="1:6" ht="15.75" thickBot="1" x14ac:dyDescent="0.3">
      <c r="A52" s="202" t="s">
        <v>2276</v>
      </c>
      <c r="B52" s="643"/>
      <c r="C52" s="232" t="s">
        <v>2058</v>
      </c>
      <c r="D52" s="232" t="s">
        <v>1292</v>
      </c>
      <c r="E52" s="232" t="s">
        <v>2439</v>
      </c>
      <c r="F52" s="644" t="s">
        <v>210</v>
      </c>
    </row>
    <row r="53" spans="1:6" ht="15.75" thickBot="1" x14ac:dyDescent="0.3">
      <c r="A53" s="202" t="s">
        <v>2279</v>
      </c>
      <c r="B53" s="643"/>
      <c r="C53" s="232" t="s">
        <v>2058</v>
      </c>
      <c r="D53" s="232" t="s">
        <v>1292</v>
      </c>
      <c r="E53" s="232" t="s">
        <v>2440</v>
      </c>
      <c r="F53" s="644" t="s">
        <v>210</v>
      </c>
    </row>
    <row r="54" spans="1:6" ht="15.75" thickBot="1" x14ac:dyDescent="0.3">
      <c r="A54" s="202" t="s">
        <v>2282</v>
      </c>
      <c r="B54" s="643"/>
      <c r="C54" s="232" t="s">
        <v>2058</v>
      </c>
      <c r="D54" s="232" t="s">
        <v>1292</v>
      </c>
      <c r="E54" s="232" t="s">
        <v>2441</v>
      </c>
      <c r="F54" s="644" t="s">
        <v>210</v>
      </c>
    </row>
    <row r="55" spans="1:6" ht="15.75" thickBot="1" x14ac:dyDescent="0.3">
      <c r="A55" s="202" t="s">
        <v>2284</v>
      </c>
      <c r="B55" s="643"/>
      <c r="C55" s="232" t="s">
        <v>2058</v>
      </c>
      <c r="D55" s="232" t="s">
        <v>1292</v>
      </c>
      <c r="E55" s="232" t="s">
        <v>2442</v>
      </c>
      <c r="F55" s="644" t="s">
        <v>210</v>
      </c>
    </row>
    <row r="56" spans="1:6" ht="15.75" thickBot="1" x14ac:dyDescent="0.3">
      <c r="A56" s="202" t="s">
        <v>2287</v>
      </c>
      <c r="B56" s="643"/>
      <c r="C56" s="232" t="s">
        <v>2058</v>
      </c>
      <c r="D56" s="232" t="s">
        <v>1292</v>
      </c>
      <c r="E56" s="232" t="s">
        <v>2443</v>
      </c>
      <c r="F56" s="644" t="s">
        <v>210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activeCell="C4" sqref="C4"/>
    </sheetView>
  </sheetViews>
  <sheetFormatPr defaultRowHeight="15" x14ac:dyDescent="0.25"/>
  <cols>
    <col min="1" max="1" width="9.140625" style="82"/>
    <col min="2" max="2" width="18.5703125" style="82" customWidth="1"/>
    <col min="3" max="3" width="42.7109375" style="82" customWidth="1"/>
    <col min="4" max="4" width="28.42578125" style="82" customWidth="1"/>
    <col min="5" max="5" width="31.85546875" style="82" customWidth="1"/>
    <col min="6" max="6" width="29.28515625" style="82" customWidth="1"/>
    <col min="7" max="7" width="27.28515625" style="82" customWidth="1"/>
    <col min="8" max="8" width="30.28515625" style="82" customWidth="1"/>
    <col min="9" max="16384" width="9.140625" style="82"/>
  </cols>
  <sheetData>
    <row r="1" spans="1:8" ht="26.25" thickBot="1" x14ac:dyDescent="0.3">
      <c r="A1" s="233" t="s">
        <v>2071</v>
      </c>
      <c r="B1" s="231" t="s">
        <v>2445</v>
      </c>
      <c r="C1" s="231" t="s">
        <v>4</v>
      </c>
      <c r="D1" s="231" t="s">
        <v>2446</v>
      </c>
      <c r="E1" s="231" t="s">
        <v>2447</v>
      </c>
      <c r="F1" s="231" t="s">
        <v>2448</v>
      </c>
      <c r="G1" s="231" t="s">
        <v>2449</v>
      </c>
      <c r="H1" s="231" t="s">
        <v>2450</v>
      </c>
    </row>
    <row r="2" spans="1:8" ht="51.75" thickBot="1" x14ac:dyDescent="0.3">
      <c r="A2" s="202" t="s">
        <v>2451</v>
      </c>
      <c r="B2" s="234" t="s">
        <v>2452</v>
      </c>
      <c r="C2" s="235" t="s">
        <v>2453</v>
      </c>
      <c r="D2" s="228" t="s">
        <v>2454</v>
      </c>
      <c r="E2" s="228" t="s">
        <v>2455</v>
      </c>
      <c r="F2" s="232" t="s">
        <v>2456</v>
      </c>
      <c r="G2" s="232" t="s">
        <v>2457</v>
      </c>
      <c r="H2" s="232"/>
    </row>
    <row r="3" spans="1:8" ht="39" thickBot="1" x14ac:dyDescent="0.3">
      <c r="A3" s="202" t="s">
        <v>2458</v>
      </c>
      <c r="B3" s="234" t="s">
        <v>2459</v>
      </c>
      <c r="C3" s="235" t="s">
        <v>2460</v>
      </c>
      <c r="D3" s="228" t="s">
        <v>2461</v>
      </c>
      <c r="E3" s="228" t="s">
        <v>2455</v>
      </c>
      <c r="F3" s="232" t="s">
        <v>2456</v>
      </c>
      <c r="G3" s="232" t="s">
        <v>2462</v>
      </c>
      <c r="H3" s="232"/>
    </row>
    <row r="4" spans="1:8" ht="39" thickBot="1" x14ac:dyDescent="0.3">
      <c r="A4" s="202" t="s">
        <v>2463</v>
      </c>
      <c r="B4" s="234" t="s">
        <v>2464</v>
      </c>
      <c r="C4" s="235" t="s">
        <v>2465</v>
      </c>
      <c r="D4" s="228" t="s">
        <v>2466</v>
      </c>
      <c r="E4" s="228" t="s">
        <v>2455</v>
      </c>
      <c r="F4" s="228" t="s">
        <v>2456</v>
      </c>
      <c r="G4" s="232" t="s">
        <v>2462</v>
      </c>
      <c r="H4" s="232"/>
    </row>
    <row r="5" spans="1:8" ht="39" thickBot="1" x14ac:dyDescent="0.3">
      <c r="A5" s="202" t="s">
        <v>2467</v>
      </c>
      <c r="B5" s="234" t="s">
        <v>2468</v>
      </c>
      <c r="C5" s="235" t="s">
        <v>2469</v>
      </c>
      <c r="D5" s="228" t="s">
        <v>2470</v>
      </c>
      <c r="E5" s="228" t="s">
        <v>2455</v>
      </c>
      <c r="F5" s="232" t="s">
        <v>2456</v>
      </c>
      <c r="G5" s="232" t="s">
        <v>2457</v>
      </c>
      <c r="H5" s="232"/>
    </row>
    <row r="6" spans="1:8" ht="39" thickBot="1" x14ac:dyDescent="0.3">
      <c r="A6" s="202" t="s">
        <v>2094</v>
      </c>
      <c r="B6" s="234" t="s">
        <v>2471</v>
      </c>
      <c r="C6" s="235" t="s">
        <v>2472</v>
      </c>
      <c r="D6" s="228" t="s">
        <v>2473</v>
      </c>
      <c r="E6" s="228" t="s">
        <v>2455</v>
      </c>
      <c r="F6" s="232" t="s">
        <v>2456</v>
      </c>
      <c r="G6" s="232" t="s">
        <v>2457</v>
      </c>
      <c r="H6" s="23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7"/>
  <sheetViews>
    <sheetView topLeftCell="F99" workbookViewId="0">
      <selection activeCell="C7" sqref="C7"/>
    </sheetView>
  </sheetViews>
  <sheetFormatPr defaultRowHeight="15" x14ac:dyDescent="0.25"/>
  <cols>
    <col min="1" max="1" width="24.85546875" style="220" bestFit="1" customWidth="1"/>
    <col min="2" max="2" width="32.85546875" style="220" bestFit="1" customWidth="1"/>
    <col min="3" max="3" width="37.140625" style="220" bestFit="1" customWidth="1"/>
    <col min="4" max="4" width="33.140625" style="220" bestFit="1" customWidth="1"/>
    <col min="5" max="5" width="21.42578125" style="220" bestFit="1" customWidth="1"/>
    <col min="6" max="6" width="34" style="220" bestFit="1" customWidth="1"/>
    <col min="7" max="7" width="149.85546875" style="220" bestFit="1" customWidth="1"/>
    <col min="8" max="8" width="10.28515625" style="220" customWidth="1"/>
    <col min="9" max="9" width="12" style="220" customWidth="1"/>
    <col min="10" max="16384" width="9.140625" style="220"/>
  </cols>
  <sheetData>
    <row r="1" spans="1:7" x14ac:dyDescent="0.25">
      <c r="A1" s="236" t="s">
        <v>121</v>
      </c>
      <c r="B1" s="236" t="s">
        <v>122</v>
      </c>
      <c r="C1" s="236" t="s">
        <v>123</v>
      </c>
      <c r="D1" s="236" t="s">
        <v>124</v>
      </c>
      <c r="E1" s="236" t="s">
        <v>124</v>
      </c>
      <c r="F1" s="236" t="s">
        <v>125</v>
      </c>
      <c r="G1" s="224"/>
    </row>
    <row r="2" spans="1:7" x14ac:dyDescent="0.25">
      <c r="A2" s="237" t="s">
        <v>126</v>
      </c>
      <c r="B2" s="238" t="s">
        <v>127</v>
      </c>
      <c r="C2" s="238" t="s">
        <v>128</v>
      </c>
      <c r="D2" s="238"/>
      <c r="E2" s="238"/>
      <c r="F2" s="239" t="s">
        <v>129</v>
      </c>
      <c r="G2" s="240"/>
    </row>
    <row r="3" spans="1:7" x14ac:dyDescent="0.25">
      <c r="A3" s="241"/>
      <c r="B3" s="220" t="s">
        <v>130</v>
      </c>
      <c r="C3" s="220" t="s">
        <v>131</v>
      </c>
      <c r="F3" s="220" t="s">
        <v>132</v>
      </c>
      <c r="G3" s="242" t="s">
        <v>133</v>
      </c>
    </row>
    <row r="4" spans="1:7" x14ac:dyDescent="0.25">
      <c r="A4" s="241"/>
      <c r="B4" s="220" t="s">
        <v>134</v>
      </c>
      <c r="C4" s="220" t="s">
        <v>135</v>
      </c>
      <c r="F4" s="220" t="s">
        <v>136</v>
      </c>
      <c r="G4" s="242" t="s">
        <v>137</v>
      </c>
    </row>
    <row r="5" spans="1:7" ht="15.75" thickBot="1" x14ac:dyDescent="0.3">
      <c r="A5" s="241"/>
      <c r="C5" s="220" t="s">
        <v>100</v>
      </c>
      <c r="D5" s="220" t="s">
        <v>138</v>
      </c>
      <c r="G5" s="242"/>
    </row>
    <row r="6" spans="1:7" x14ac:dyDescent="0.25">
      <c r="A6" s="243" t="s">
        <v>2474</v>
      </c>
      <c r="B6" s="244" t="s">
        <v>2475</v>
      </c>
      <c r="D6" s="220" t="s">
        <v>139</v>
      </c>
      <c r="F6" s="245" t="s">
        <v>140</v>
      </c>
      <c r="G6" s="242" t="s">
        <v>141</v>
      </c>
    </row>
    <row r="7" spans="1:7" x14ac:dyDescent="0.25">
      <c r="A7" s="246" t="s">
        <v>2476</v>
      </c>
      <c r="B7" s="247"/>
      <c r="D7" s="220" t="s">
        <v>142</v>
      </c>
      <c r="E7" s="220" t="s">
        <v>143</v>
      </c>
      <c r="G7" s="242" t="s">
        <v>144</v>
      </c>
    </row>
    <row r="8" spans="1:7" x14ac:dyDescent="0.25">
      <c r="A8" s="248" t="s">
        <v>2477</v>
      </c>
      <c r="B8" s="249" t="s">
        <v>2478</v>
      </c>
      <c r="E8" s="220" t="s">
        <v>145</v>
      </c>
      <c r="G8" s="242" t="s">
        <v>146</v>
      </c>
    </row>
    <row r="9" spans="1:7" x14ac:dyDescent="0.25">
      <c r="A9" s="248"/>
      <c r="B9" s="249" t="s">
        <v>2479</v>
      </c>
      <c r="E9" s="220" t="s">
        <v>147</v>
      </c>
      <c r="G9" s="242"/>
    </row>
    <row r="10" spans="1:7" ht="15.75" thickBot="1" x14ac:dyDescent="0.3">
      <c r="A10" s="250"/>
      <c r="B10" s="251" t="s">
        <v>2480</v>
      </c>
      <c r="G10" s="242"/>
    </row>
    <row r="11" spans="1:7" x14ac:dyDescent="0.25">
      <c r="A11" s="241"/>
      <c r="G11" s="242"/>
    </row>
    <row r="12" spans="1:7" x14ac:dyDescent="0.25">
      <c r="A12" s="241"/>
      <c r="G12" s="242"/>
    </row>
    <row r="13" spans="1:7" ht="15.75" thickBot="1" x14ac:dyDescent="0.3">
      <c r="A13" s="241"/>
      <c r="G13" s="242"/>
    </row>
    <row r="14" spans="1:7" x14ac:dyDescent="0.25">
      <c r="A14" s="244" t="s">
        <v>2481</v>
      </c>
      <c r="B14" s="220" t="s">
        <v>148</v>
      </c>
      <c r="C14" s="220" t="s">
        <v>128</v>
      </c>
      <c r="F14" s="245" t="s">
        <v>129</v>
      </c>
      <c r="G14" s="242"/>
    </row>
    <row r="15" spans="1:7" x14ac:dyDescent="0.25">
      <c r="A15" s="241"/>
      <c r="C15" s="220" t="s">
        <v>131</v>
      </c>
      <c r="F15" s="220" t="s">
        <v>132</v>
      </c>
      <c r="G15" s="242" t="s">
        <v>149</v>
      </c>
    </row>
    <row r="16" spans="1:7" x14ac:dyDescent="0.25">
      <c r="A16" s="241"/>
      <c r="C16" s="220" t="s">
        <v>135</v>
      </c>
      <c r="F16" s="220" t="s">
        <v>136</v>
      </c>
      <c r="G16" s="242" t="s">
        <v>150</v>
      </c>
    </row>
    <row r="17" spans="1:7" x14ac:dyDescent="0.25">
      <c r="A17" s="241"/>
      <c r="C17" s="220" t="s">
        <v>100</v>
      </c>
      <c r="G17" s="252" t="s">
        <v>151</v>
      </c>
    </row>
    <row r="18" spans="1:7" x14ac:dyDescent="0.25">
      <c r="A18" s="241"/>
      <c r="C18" s="220" t="s">
        <v>152</v>
      </c>
      <c r="D18" s="220" t="s">
        <v>153</v>
      </c>
      <c r="E18" s="220" t="s">
        <v>154</v>
      </c>
      <c r="G18" s="242"/>
    </row>
    <row r="19" spans="1:7" x14ac:dyDescent="0.25">
      <c r="A19" s="241"/>
      <c r="D19" s="220" t="s">
        <v>155</v>
      </c>
      <c r="F19" s="245" t="s">
        <v>140</v>
      </c>
      <c r="G19" s="242" t="s">
        <v>141</v>
      </c>
    </row>
    <row r="20" spans="1:7" x14ac:dyDescent="0.25">
      <c r="A20" s="241"/>
      <c r="G20" s="242" t="s">
        <v>144</v>
      </c>
    </row>
    <row r="21" spans="1:7" x14ac:dyDescent="0.25">
      <c r="A21" s="241"/>
      <c r="C21" s="220" t="s">
        <v>156</v>
      </c>
      <c r="D21" s="220" t="s">
        <v>157</v>
      </c>
      <c r="G21" s="242"/>
    </row>
    <row r="22" spans="1:7" x14ac:dyDescent="0.25">
      <c r="A22" s="241"/>
      <c r="D22" s="220" t="s">
        <v>158</v>
      </c>
      <c r="G22" s="242"/>
    </row>
    <row r="23" spans="1:7" x14ac:dyDescent="0.25">
      <c r="A23" s="253"/>
      <c r="B23" s="254"/>
      <c r="C23" s="254"/>
      <c r="D23" s="254"/>
      <c r="E23" s="254"/>
      <c r="F23" s="254"/>
      <c r="G23" s="255"/>
    </row>
    <row r="24" spans="1:7" ht="15.75" thickBot="1" x14ac:dyDescent="0.3">
      <c r="A24" s="237" t="s">
        <v>159</v>
      </c>
      <c r="B24" s="238" t="s">
        <v>160</v>
      </c>
      <c r="C24" s="238" t="s">
        <v>128</v>
      </c>
      <c r="D24" s="238"/>
      <c r="E24" s="238"/>
      <c r="F24" s="239" t="s">
        <v>129</v>
      </c>
      <c r="G24" s="240"/>
    </row>
    <row r="25" spans="1:7" x14ac:dyDescent="0.25">
      <c r="A25" s="244" t="s">
        <v>2481</v>
      </c>
      <c r="B25" s="220" t="s">
        <v>161</v>
      </c>
      <c r="C25" s="220" t="s">
        <v>162</v>
      </c>
      <c r="F25" s="220" t="s">
        <v>163</v>
      </c>
      <c r="G25" s="242" t="s">
        <v>164</v>
      </c>
    </row>
    <row r="26" spans="1:7" x14ac:dyDescent="0.25">
      <c r="A26" s="241"/>
      <c r="C26" s="220" t="s">
        <v>135</v>
      </c>
      <c r="F26" s="220" t="s">
        <v>165</v>
      </c>
      <c r="G26" s="242" t="s">
        <v>166</v>
      </c>
    </row>
    <row r="27" spans="1:7" ht="15.75" thickBot="1" x14ac:dyDescent="0.3">
      <c r="A27" s="241"/>
      <c r="G27" s="242"/>
    </row>
    <row r="28" spans="1:7" x14ac:dyDescent="0.25">
      <c r="A28" s="244" t="s">
        <v>2481</v>
      </c>
      <c r="B28" s="220" t="s">
        <v>167</v>
      </c>
      <c r="C28" s="220" t="s">
        <v>128</v>
      </c>
      <c r="F28" s="245" t="s">
        <v>129</v>
      </c>
      <c r="G28" s="242" t="s">
        <v>168</v>
      </c>
    </row>
    <row r="29" spans="1:7" ht="15.75" thickBot="1" x14ac:dyDescent="0.3">
      <c r="A29" s="241"/>
      <c r="C29" s="220" t="s">
        <v>169</v>
      </c>
      <c r="G29" s="242"/>
    </row>
    <row r="30" spans="1:7" x14ac:dyDescent="0.25">
      <c r="A30" s="243"/>
      <c r="B30" s="244" t="s">
        <v>2475</v>
      </c>
      <c r="G30" s="242"/>
    </row>
    <row r="31" spans="1:7" x14ac:dyDescent="0.25">
      <c r="A31" s="246"/>
      <c r="B31" s="247"/>
      <c r="G31" s="242"/>
    </row>
    <row r="32" spans="1:7" x14ac:dyDescent="0.25">
      <c r="A32" s="248"/>
      <c r="B32" s="249"/>
      <c r="G32" s="242"/>
    </row>
    <row r="33" spans="1:7" x14ac:dyDescent="0.25">
      <c r="A33" s="248"/>
      <c r="B33" s="249" t="s">
        <v>2479</v>
      </c>
      <c r="G33" s="242"/>
    </row>
    <row r="34" spans="1:7" ht="15.75" thickBot="1" x14ac:dyDescent="0.3">
      <c r="A34" s="250"/>
      <c r="B34" s="251"/>
      <c r="G34" s="242"/>
    </row>
    <row r="35" spans="1:7" x14ac:dyDescent="0.25">
      <c r="A35" s="253"/>
      <c r="B35" s="254"/>
      <c r="C35" s="254"/>
      <c r="D35" s="254"/>
      <c r="E35" s="254"/>
      <c r="F35" s="254"/>
      <c r="G35" s="255"/>
    </row>
    <row r="36" spans="1:7" x14ac:dyDescent="0.25">
      <c r="A36" s="237" t="s">
        <v>170</v>
      </c>
      <c r="B36" s="238" t="s">
        <v>2421</v>
      </c>
      <c r="C36" s="238" t="s">
        <v>128</v>
      </c>
      <c r="D36" s="238"/>
      <c r="E36" s="238"/>
      <c r="F36" s="239" t="s">
        <v>172</v>
      </c>
      <c r="G36" s="240" t="s">
        <v>173</v>
      </c>
    </row>
    <row r="37" spans="1:7" x14ac:dyDescent="0.25">
      <c r="A37" s="241"/>
      <c r="C37" s="220" t="s">
        <v>174</v>
      </c>
      <c r="G37" s="242" t="s">
        <v>175</v>
      </c>
    </row>
    <row r="38" spans="1:7" x14ac:dyDescent="0.25">
      <c r="A38" s="241"/>
      <c r="C38" s="220" t="s">
        <v>176</v>
      </c>
      <c r="G38" s="242" t="s">
        <v>177</v>
      </c>
    </row>
    <row r="39" spans="1:7" x14ac:dyDescent="0.25">
      <c r="A39" s="241"/>
      <c r="C39" s="245" t="s">
        <v>178</v>
      </c>
      <c r="G39" s="242"/>
    </row>
    <row r="40" spans="1:7" x14ac:dyDescent="0.25">
      <c r="A40" s="241"/>
      <c r="C40" s="220" t="s">
        <v>179</v>
      </c>
      <c r="G40" s="242"/>
    </row>
    <row r="41" spans="1:7" x14ac:dyDescent="0.25">
      <c r="A41" s="241"/>
      <c r="C41" s="220" t="s">
        <v>180</v>
      </c>
      <c r="D41" s="220" t="s">
        <v>181</v>
      </c>
      <c r="F41" s="245" t="s">
        <v>140</v>
      </c>
      <c r="G41" s="242" t="s">
        <v>141</v>
      </c>
    </row>
    <row r="42" spans="1:7" x14ac:dyDescent="0.25">
      <c r="A42" s="241"/>
      <c r="D42" s="220" t="s">
        <v>182</v>
      </c>
      <c r="G42" s="242" t="s">
        <v>144</v>
      </c>
    </row>
    <row r="43" spans="1:7" x14ac:dyDescent="0.25">
      <c r="A43" s="241"/>
      <c r="D43" s="220" t="s">
        <v>183</v>
      </c>
      <c r="G43" s="242"/>
    </row>
    <row r="44" spans="1:7" x14ac:dyDescent="0.25">
      <c r="A44" s="241"/>
      <c r="D44" s="220" t="s">
        <v>184</v>
      </c>
      <c r="G44" s="242"/>
    </row>
    <row r="45" spans="1:7" x14ac:dyDescent="0.25">
      <c r="A45" s="241"/>
      <c r="G45" s="242"/>
    </row>
    <row r="46" spans="1:7" x14ac:dyDescent="0.25">
      <c r="A46" s="241"/>
      <c r="C46" s="220" t="s">
        <v>156</v>
      </c>
      <c r="D46" s="220" t="s">
        <v>185</v>
      </c>
      <c r="G46" s="242"/>
    </row>
    <row r="47" spans="1:7" x14ac:dyDescent="0.25">
      <c r="A47" s="241"/>
      <c r="D47" s="220" t="s">
        <v>158</v>
      </c>
      <c r="G47" s="242"/>
    </row>
    <row r="48" spans="1:7" x14ac:dyDescent="0.25">
      <c r="A48" s="241"/>
      <c r="G48" s="242"/>
    </row>
    <row r="49" spans="1:7" x14ac:dyDescent="0.25">
      <c r="A49" s="241"/>
      <c r="B49" s="220" t="s">
        <v>186</v>
      </c>
      <c r="C49" s="220" t="s">
        <v>128</v>
      </c>
      <c r="F49" s="245" t="s">
        <v>172</v>
      </c>
      <c r="G49" s="242" t="s">
        <v>187</v>
      </c>
    </row>
    <row r="50" spans="1:7" x14ac:dyDescent="0.25">
      <c r="A50" s="241"/>
      <c r="C50" s="220" t="s">
        <v>174</v>
      </c>
      <c r="F50" s="245"/>
      <c r="G50" s="242" t="s">
        <v>175</v>
      </c>
    </row>
    <row r="51" spans="1:7" x14ac:dyDescent="0.25">
      <c r="A51" s="241"/>
      <c r="C51" s="220" t="s">
        <v>176</v>
      </c>
      <c r="G51" s="242" t="s">
        <v>177</v>
      </c>
    </row>
    <row r="52" spans="1:7" x14ac:dyDescent="0.25">
      <c r="A52" s="241"/>
      <c r="C52" s="245" t="s">
        <v>178</v>
      </c>
      <c r="G52" s="242"/>
    </row>
    <row r="53" spans="1:7" x14ac:dyDescent="0.25">
      <c r="A53" s="241"/>
      <c r="C53" s="220" t="s">
        <v>179</v>
      </c>
      <c r="G53" s="242"/>
    </row>
    <row r="54" spans="1:7" x14ac:dyDescent="0.25">
      <c r="A54" s="241"/>
      <c r="C54" s="220" t="s">
        <v>188</v>
      </c>
      <c r="D54" s="220" t="s">
        <v>189</v>
      </c>
      <c r="G54" s="242"/>
    </row>
    <row r="55" spans="1:7" x14ac:dyDescent="0.25">
      <c r="A55" s="241"/>
      <c r="D55" s="220" t="s">
        <v>190</v>
      </c>
      <c r="F55" s="245"/>
      <c r="G55" s="242"/>
    </row>
    <row r="56" spans="1:7" x14ac:dyDescent="0.25">
      <c r="A56" s="241"/>
      <c r="D56" s="220" t="s">
        <v>191</v>
      </c>
      <c r="F56" s="245" t="s">
        <v>140</v>
      </c>
      <c r="G56" s="242" t="s">
        <v>141</v>
      </c>
    </row>
    <row r="57" spans="1:7" x14ac:dyDescent="0.25">
      <c r="A57" s="241"/>
      <c r="D57" s="220" t="s">
        <v>182</v>
      </c>
      <c r="G57" s="242" t="s">
        <v>144</v>
      </c>
    </row>
    <row r="58" spans="1:7" x14ac:dyDescent="0.25">
      <c r="A58" s="241"/>
      <c r="D58" s="220" t="s">
        <v>183</v>
      </c>
      <c r="G58" s="242"/>
    </row>
    <row r="59" spans="1:7" x14ac:dyDescent="0.25">
      <c r="A59" s="241"/>
      <c r="G59" s="242"/>
    </row>
    <row r="60" spans="1:7" x14ac:dyDescent="0.25">
      <c r="A60" s="241"/>
      <c r="G60" s="242"/>
    </row>
    <row r="61" spans="1:7" x14ac:dyDescent="0.25">
      <c r="A61" s="241"/>
      <c r="C61" s="220" t="s">
        <v>156</v>
      </c>
      <c r="D61" s="220" t="s">
        <v>185</v>
      </c>
      <c r="G61" s="242"/>
    </row>
    <row r="62" spans="1:7" x14ac:dyDescent="0.25">
      <c r="A62" s="241"/>
      <c r="D62" s="220" t="s">
        <v>158</v>
      </c>
      <c r="G62" s="242"/>
    </row>
    <row r="63" spans="1:7" x14ac:dyDescent="0.25">
      <c r="A63" s="241"/>
      <c r="G63" s="242"/>
    </row>
    <row r="64" spans="1:7" x14ac:dyDescent="0.25">
      <c r="A64" s="241"/>
      <c r="B64" s="220" t="s">
        <v>192</v>
      </c>
      <c r="C64" s="220" t="s">
        <v>128</v>
      </c>
      <c r="F64" s="245" t="s">
        <v>172</v>
      </c>
      <c r="G64" s="242" t="s">
        <v>193</v>
      </c>
    </row>
    <row r="65" spans="1:7" x14ac:dyDescent="0.25">
      <c r="A65" s="241"/>
      <c r="C65" s="220" t="s">
        <v>174</v>
      </c>
      <c r="G65" s="242" t="s">
        <v>194</v>
      </c>
    </row>
    <row r="66" spans="1:7" x14ac:dyDescent="0.25">
      <c r="A66" s="241"/>
      <c r="C66" s="220" t="s">
        <v>176</v>
      </c>
      <c r="G66" s="242"/>
    </row>
    <row r="67" spans="1:7" x14ac:dyDescent="0.25">
      <c r="A67" s="241"/>
      <c r="C67" s="220" t="s">
        <v>179</v>
      </c>
      <c r="G67" s="242"/>
    </row>
    <row r="68" spans="1:7" x14ac:dyDescent="0.25">
      <c r="A68" s="241"/>
      <c r="C68" s="220" t="s">
        <v>188</v>
      </c>
      <c r="G68" s="242"/>
    </row>
    <row r="69" spans="1:7" x14ac:dyDescent="0.25">
      <c r="A69" s="241"/>
      <c r="C69" s="220" t="s">
        <v>156</v>
      </c>
      <c r="D69" s="220" t="s">
        <v>185</v>
      </c>
      <c r="F69" s="245" t="s">
        <v>140</v>
      </c>
      <c r="G69" s="242" t="s">
        <v>141</v>
      </c>
    </row>
    <row r="70" spans="1:7" x14ac:dyDescent="0.25">
      <c r="A70" s="241"/>
      <c r="D70" s="220" t="s">
        <v>158</v>
      </c>
      <c r="G70" s="242" t="s">
        <v>144</v>
      </c>
    </row>
    <row r="71" spans="1:7" x14ac:dyDescent="0.25">
      <c r="A71" s="241"/>
      <c r="G71" s="242"/>
    </row>
    <row r="72" spans="1:7" x14ac:dyDescent="0.25">
      <c r="A72" s="241"/>
      <c r="G72" s="242"/>
    </row>
    <row r="73" spans="1:7" x14ac:dyDescent="0.25">
      <c r="A73" s="241" t="s">
        <v>170</v>
      </c>
      <c r="B73" s="220" t="s">
        <v>195</v>
      </c>
      <c r="C73" s="220" t="s">
        <v>128</v>
      </c>
      <c r="F73" s="245" t="s">
        <v>172</v>
      </c>
      <c r="G73" s="242" t="s">
        <v>196</v>
      </c>
    </row>
    <row r="74" spans="1:7" x14ac:dyDescent="0.25">
      <c r="A74" s="241"/>
      <c r="B74" s="220" t="s">
        <v>2482</v>
      </c>
      <c r="C74" s="220" t="s">
        <v>174</v>
      </c>
      <c r="F74" s="245"/>
      <c r="G74" s="242" t="s">
        <v>175</v>
      </c>
    </row>
    <row r="75" spans="1:7" x14ac:dyDescent="0.25">
      <c r="A75" s="241"/>
      <c r="C75" s="220" t="s">
        <v>176</v>
      </c>
      <c r="G75" s="242"/>
    </row>
    <row r="76" spans="1:7" x14ac:dyDescent="0.25">
      <c r="A76" s="241"/>
      <c r="C76" s="220" t="s">
        <v>178</v>
      </c>
      <c r="G76" s="242"/>
    </row>
    <row r="77" spans="1:7" x14ac:dyDescent="0.25">
      <c r="A77" s="241"/>
      <c r="C77" s="220" t="s">
        <v>179</v>
      </c>
      <c r="G77" s="242"/>
    </row>
    <row r="78" spans="1:7" x14ac:dyDescent="0.25">
      <c r="A78" s="241"/>
      <c r="C78" s="220" t="s">
        <v>188</v>
      </c>
      <c r="D78" s="220" t="s">
        <v>190</v>
      </c>
      <c r="G78" s="242"/>
    </row>
    <row r="79" spans="1:7" x14ac:dyDescent="0.25">
      <c r="A79" s="241"/>
      <c r="D79" s="220" t="s">
        <v>191</v>
      </c>
      <c r="F79" s="245"/>
      <c r="G79" s="242"/>
    </row>
    <row r="80" spans="1:7" x14ac:dyDescent="0.25">
      <c r="A80" s="241"/>
      <c r="D80" s="220" t="s">
        <v>182</v>
      </c>
      <c r="F80" s="245" t="s">
        <v>140</v>
      </c>
      <c r="G80" s="242" t="s">
        <v>141</v>
      </c>
    </row>
    <row r="81" spans="1:7" x14ac:dyDescent="0.25">
      <c r="A81" s="241"/>
      <c r="G81" s="242" t="s">
        <v>144</v>
      </c>
    </row>
    <row r="82" spans="1:7" x14ac:dyDescent="0.25">
      <c r="A82" s="241"/>
      <c r="C82" s="220" t="s">
        <v>156</v>
      </c>
      <c r="D82" s="220" t="s">
        <v>185</v>
      </c>
      <c r="G82" s="242"/>
    </row>
    <row r="83" spans="1:7" x14ac:dyDescent="0.25">
      <c r="A83" s="241"/>
      <c r="D83" s="220" t="s">
        <v>158</v>
      </c>
      <c r="G83" s="242"/>
    </row>
    <row r="84" spans="1:7" x14ac:dyDescent="0.25">
      <c r="A84" s="241"/>
      <c r="G84" s="242"/>
    </row>
    <row r="85" spans="1:7" x14ac:dyDescent="0.25">
      <c r="A85" s="241" t="s">
        <v>1252</v>
      </c>
      <c r="B85" s="220" t="s">
        <v>197</v>
      </c>
      <c r="C85" s="220" t="s">
        <v>128</v>
      </c>
      <c r="F85" s="245" t="s">
        <v>172</v>
      </c>
      <c r="G85" s="242" t="s">
        <v>198</v>
      </c>
    </row>
    <row r="86" spans="1:7" x14ac:dyDescent="0.25">
      <c r="A86" s="241"/>
      <c r="C86" s="220" t="s">
        <v>174</v>
      </c>
      <c r="F86" s="245"/>
      <c r="G86" s="242"/>
    </row>
    <row r="87" spans="1:7" x14ac:dyDescent="0.25">
      <c r="A87" s="241"/>
      <c r="C87" s="220" t="s">
        <v>176</v>
      </c>
      <c r="F87" s="245" t="s">
        <v>129</v>
      </c>
      <c r="G87" s="242" t="s">
        <v>199</v>
      </c>
    </row>
    <row r="88" spans="1:7" x14ac:dyDescent="0.25">
      <c r="A88" s="241"/>
      <c r="C88" s="220" t="s">
        <v>178</v>
      </c>
      <c r="G88" s="242"/>
    </row>
    <row r="89" spans="1:7" x14ac:dyDescent="0.25">
      <c r="A89" s="241"/>
      <c r="C89" s="220" t="s">
        <v>179</v>
      </c>
      <c r="G89" s="242"/>
    </row>
    <row r="90" spans="1:7" x14ac:dyDescent="0.25">
      <c r="A90" s="241"/>
      <c r="C90" s="220" t="s">
        <v>188</v>
      </c>
      <c r="D90" s="220" t="s">
        <v>200</v>
      </c>
      <c r="G90" s="242"/>
    </row>
    <row r="91" spans="1:7" x14ac:dyDescent="0.25">
      <c r="A91" s="241"/>
      <c r="B91" s="256" t="s">
        <v>2483</v>
      </c>
      <c r="C91" s="245" t="s">
        <v>201</v>
      </c>
      <c r="D91" s="220" t="s">
        <v>202</v>
      </c>
      <c r="F91" s="245"/>
      <c r="G91" s="242"/>
    </row>
    <row r="92" spans="1:7" x14ac:dyDescent="0.25">
      <c r="A92" s="241"/>
      <c r="F92" s="245" t="s">
        <v>140</v>
      </c>
      <c r="G92" s="242" t="s">
        <v>141</v>
      </c>
    </row>
    <row r="93" spans="1:7" x14ac:dyDescent="0.25">
      <c r="A93" s="241"/>
      <c r="G93" s="242" t="s">
        <v>144</v>
      </c>
    </row>
    <row r="94" spans="1:7" x14ac:dyDescent="0.25">
      <c r="A94" s="241"/>
      <c r="C94" s="220" t="s">
        <v>156</v>
      </c>
      <c r="D94" s="220" t="s">
        <v>185</v>
      </c>
      <c r="G94" s="242"/>
    </row>
    <row r="95" spans="1:7" x14ac:dyDescent="0.25">
      <c r="A95" s="241"/>
      <c r="D95" s="220" t="s">
        <v>158</v>
      </c>
      <c r="G95" s="242"/>
    </row>
    <row r="96" spans="1:7" x14ac:dyDescent="0.25">
      <c r="A96" s="253"/>
      <c r="B96" s="254"/>
      <c r="C96" s="254"/>
      <c r="D96" s="254"/>
      <c r="E96" s="254"/>
      <c r="F96" s="254"/>
      <c r="G96" s="255"/>
    </row>
    <row r="97" spans="1:7" x14ac:dyDescent="0.25">
      <c r="A97" s="237" t="s">
        <v>203</v>
      </c>
      <c r="B97" s="238" t="s">
        <v>204</v>
      </c>
      <c r="C97" s="238" t="s">
        <v>205</v>
      </c>
      <c r="D97" s="238"/>
      <c r="E97" s="238"/>
      <c r="F97" s="238" t="s">
        <v>206</v>
      </c>
      <c r="G97" s="240" t="s">
        <v>207</v>
      </c>
    </row>
    <row r="98" spans="1:7" x14ac:dyDescent="0.25">
      <c r="A98" s="241"/>
      <c r="B98" s="220" t="s">
        <v>208</v>
      </c>
      <c r="C98" s="220" t="s">
        <v>209</v>
      </c>
      <c r="G98" s="242"/>
    </row>
    <row r="99" spans="1:7" x14ac:dyDescent="0.25">
      <c r="A99" s="253"/>
      <c r="B99" s="254"/>
      <c r="C99" s="254"/>
      <c r="D99" s="254"/>
      <c r="E99" s="254"/>
      <c r="F99" s="254"/>
      <c r="G99" s="255"/>
    </row>
    <row r="100" spans="1:7" x14ac:dyDescent="0.25">
      <c r="A100" s="237" t="s">
        <v>210</v>
      </c>
      <c r="B100" s="257" t="s">
        <v>211</v>
      </c>
      <c r="C100" s="238" t="s">
        <v>212</v>
      </c>
      <c r="D100" s="238"/>
      <c r="E100" s="238"/>
      <c r="F100" s="238" t="s">
        <v>213</v>
      </c>
      <c r="G100" s="240" t="s">
        <v>214</v>
      </c>
    </row>
    <row r="101" spans="1:7" x14ac:dyDescent="0.25">
      <c r="A101" s="241"/>
      <c r="C101" s="220" t="s">
        <v>215</v>
      </c>
      <c r="G101" s="242"/>
    </row>
    <row r="102" spans="1:7" x14ac:dyDescent="0.25">
      <c r="A102" s="253"/>
      <c r="B102" s="254"/>
      <c r="C102" s="254"/>
      <c r="D102" s="254"/>
      <c r="E102" s="254"/>
      <c r="F102" s="254"/>
      <c r="G102" s="255"/>
    </row>
    <row r="103" spans="1:7" x14ac:dyDescent="0.25">
      <c r="A103" s="238" t="s">
        <v>2444</v>
      </c>
      <c r="B103" s="238" t="s">
        <v>247</v>
      </c>
      <c r="C103" s="238" t="s">
        <v>2484</v>
      </c>
      <c r="D103" s="238" t="s">
        <v>2485</v>
      </c>
      <c r="E103" s="238" t="s">
        <v>2486</v>
      </c>
      <c r="F103" s="238" t="s">
        <v>2487</v>
      </c>
      <c r="G103" s="240" t="s">
        <v>2488</v>
      </c>
    </row>
    <row r="104" spans="1:7" x14ac:dyDescent="0.25">
      <c r="C104" s="220" t="s">
        <v>242</v>
      </c>
      <c r="E104" s="220">
        <v>100</v>
      </c>
      <c r="G104" s="242"/>
    </row>
    <row r="105" spans="1:7" x14ac:dyDescent="0.25">
      <c r="C105" s="220" t="s">
        <v>243</v>
      </c>
      <c r="E105" s="220">
        <v>100</v>
      </c>
      <c r="G105" s="242"/>
    </row>
    <row r="106" spans="1:7" x14ac:dyDescent="0.25">
      <c r="C106" s="220" t="s">
        <v>244</v>
      </c>
      <c r="E106" s="220">
        <v>500</v>
      </c>
      <c r="G106" s="242"/>
    </row>
    <row r="107" spans="1:7" x14ac:dyDescent="0.25">
      <c r="C107" s="220" t="s">
        <v>246</v>
      </c>
      <c r="E107" s="220">
        <v>1500</v>
      </c>
      <c r="G107" s="242"/>
    </row>
    <row r="108" spans="1:7" x14ac:dyDescent="0.25">
      <c r="C108" s="220" t="s">
        <v>245</v>
      </c>
      <c r="E108" s="220">
        <v>50</v>
      </c>
      <c r="G108" s="242"/>
    </row>
    <row r="109" spans="1:7" x14ac:dyDescent="0.25">
      <c r="A109" s="254"/>
      <c r="C109" s="254"/>
      <c r="D109" s="254"/>
      <c r="E109" s="254"/>
      <c r="F109" s="254"/>
      <c r="G109" s="255"/>
    </row>
    <row r="110" spans="1:7" x14ac:dyDescent="0.25">
      <c r="A110" s="238" t="s">
        <v>1054</v>
      </c>
      <c r="B110" s="238" t="s">
        <v>2489</v>
      </c>
      <c r="C110" s="238" t="s">
        <v>2490</v>
      </c>
      <c r="D110" s="238"/>
      <c r="E110" s="238"/>
      <c r="F110" s="238" t="s">
        <v>2491</v>
      </c>
      <c r="G110" s="240" t="s">
        <v>2492</v>
      </c>
    </row>
    <row r="111" spans="1:7" x14ac:dyDescent="0.25">
      <c r="C111" s="220" t="s">
        <v>221</v>
      </c>
      <c r="G111" s="242" t="s">
        <v>2493</v>
      </c>
    </row>
    <row r="112" spans="1:7" x14ac:dyDescent="0.25">
      <c r="C112" s="220" t="s">
        <v>225</v>
      </c>
      <c r="G112" s="242"/>
    </row>
    <row r="114" spans="1:7" x14ac:dyDescent="0.25">
      <c r="B114" s="220" t="s">
        <v>2494</v>
      </c>
      <c r="C114" s="220" t="s">
        <v>2495</v>
      </c>
      <c r="F114" s="220" t="s">
        <v>2496</v>
      </c>
      <c r="G114" s="242" t="s">
        <v>2497</v>
      </c>
    </row>
    <row r="115" spans="1:7" x14ac:dyDescent="0.25">
      <c r="B115" s="220" t="s">
        <v>2498</v>
      </c>
      <c r="C115" s="220" t="s">
        <v>2499</v>
      </c>
      <c r="G115" s="242"/>
    </row>
    <row r="116" spans="1:7" x14ac:dyDescent="0.25">
      <c r="B116" s="220" t="s">
        <v>2500</v>
      </c>
      <c r="C116" s="220" t="s">
        <v>2501</v>
      </c>
      <c r="F116" s="220" t="s">
        <v>2502</v>
      </c>
      <c r="G116" s="242" t="s">
        <v>2503</v>
      </c>
    </row>
    <row r="117" spans="1:7" x14ac:dyDescent="0.25">
      <c r="A117" s="254"/>
      <c r="B117" s="254"/>
      <c r="C117" s="254"/>
      <c r="D117" s="254"/>
      <c r="E117" s="254"/>
      <c r="F117" s="254"/>
      <c r="G117" s="255"/>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workbookViewId="0">
      <selection activeCell="D3" sqref="D3"/>
    </sheetView>
  </sheetViews>
  <sheetFormatPr defaultRowHeight="15" x14ac:dyDescent="0.25"/>
  <cols>
    <col min="1" max="1" width="15.140625" style="260" customWidth="1"/>
    <col min="2" max="2" width="14.140625" style="260" customWidth="1"/>
    <col min="3" max="3" width="26.85546875" style="260" bestFit="1" customWidth="1"/>
    <col min="4" max="4" width="24.85546875" style="260" bestFit="1" customWidth="1"/>
    <col min="5" max="5" width="35.7109375" style="260" customWidth="1"/>
    <col min="6" max="6" width="37.28515625" style="260" customWidth="1"/>
    <col min="7" max="7" width="18.85546875" style="260" bestFit="1" customWidth="1"/>
    <col min="8" max="8" width="12.7109375" style="260" bestFit="1" customWidth="1"/>
    <col min="9" max="9" width="29.28515625" style="260" bestFit="1" customWidth="1"/>
    <col min="10" max="16384" width="9.140625" style="260"/>
  </cols>
  <sheetData>
    <row r="1" spans="1:9" ht="30.75" thickBot="1" x14ac:dyDescent="0.3">
      <c r="A1" s="258" t="s">
        <v>1848</v>
      </c>
      <c r="B1" s="259" t="s">
        <v>2504</v>
      </c>
      <c r="C1" s="810" t="s">
        <v>125</v>
      </c>
      <c r="D1" s="810"/>
      <c r="E1" s="810"/>
      <c r="F1" s="810"/>
      <c r="G1" s="810"/>
      <c r="H1" s="810"/>
      <c r="I1" s="811"/>
    </row>
    <row r="2" spans="1:9" ht="30.75" thickBot="1" x14ac:dyDescent="0.3">
      <c r="A2" s="261"/>
      <c r="B2" s="261"/>
      <c r="C2" s="262" t="s">
        <v>2505</v>
      </c>
      <c r="D2" s="263" t="s">
        <v>2506</v>
      </c>
      <c r="E2" s="263" t="s">
        <v>129</v>
      </c>
      <c r="F2" s="263" t="s">
        <v>2507</v>
      </c>
      <c r="G2" s="263" t="s">
        <v>2491</v>
      </c>
      <c r="H2" s="263" t="s">
        <v>2508</v>
      </c>
      <c r="I2" s="264" t="s">
        <v>2502</v>
      </c>
    </row>
    <row r="3" spans="1:9" ht="135" x14ac:dyDescent="0.25">
      <c r="A3" s="812" t="s">
        <v>126</v>
      </c>
      <c r="B3" s="815" t="s">
        <v>2509</v>
      </c>
      <c r="C3" s="265"/>
      <c r="D3" s="266" t="s">
        <v>2510</v>
      </c>
      <c r="E3" s="265" t="s">
        <v>2517</v>
      </c>
      <c r="F3" s="265"/>
      <c r="G3" s="265"/>
      <c r="H3" s="265"/>
      <c r="I3" s="267"/>
    </row>
    <row r="4" spans="1:9" ht="150" x14ac:dyDescent="0.25">
      <c r="A4" s="813"/>
      <c r="B4" s="816"/>
      <c r="C4" s="226"/>
      <c r="D4" s="268" t="s">
        <v>2511</v>
      </c>
      <c r="E4" s="269" t="s">
        <v>2518</v>
      </c>
      <c r="F4" s="226"/>
      <c r="G4" s="226"/>
      <c r="H4" s="226"/>
      <c r="I4" s="270"/>
    </row>
    <row r="5" spans="1:9" ht="60.75" thickBot="1" x14ac:dyDescent="0.3">
      <c r="A5" s="814"/>
      <c r="B5" s="817"/>
      <c r="C5" s="271"/>
      <c r="D5" s="271" t="s">
        <v>2512</v>
      </c>
      <c r="E5" s="271"/>
      <c r="F5" s="271"/>
      <c r="G5" s="271"/>
      <c r="H5" s="271"/>
      <c r="I5" s="272"/>
    </row>
    <row r="6" spans="1:9" ht="135" x14ac:dyDescent="0.25">
      <c r="A6" s="812" t="s">
        <v>1252</v>
      </c>
      <c r="B6" s="815" t="s">
        <v>148</v>
      </c>
      <c r="C6" s="815"/>
      <c r="D6" s="266" t="s">
        <v>2510</v>
      </c>
      <c r="E6" s="265" t="s">
        <v>2517</v>
      </c>
      <c r="F6" s="265"/>
      <c r="G6" s="265"/>
      <c r="H6" s="265"/>
      <c r="I6" s="267"/>
    </row>
    <row r="7" spans="1:9" ht="150" x14ac:dyDescent="0.25">
      <c r="A7" s="813"/>
      <c r="B7" s="818"/>
      <c r="C7" s="818"/>
      <c r="D7" s="268" t="s">
        <v>2511</v>
      </c>
      <c r="E7" s="269" t="s">
        <v>2518</v>
      </c>
      <c r="F7" s="226"/>
      <c r="G7" s="226"/>
      <c r="H7" s="226"/>
      <c r="I7" s="270"/>
    </row>
    <row r="8" spans="1:9" ht="75" x14ac:dyDescent="0.25">
      <c r="A8" s="813"/>
      <c r="B8" s="273" t="s">
        <v>197</v>
      </c>
      <c r="C8" s="226" t="s">
        <v>198</v>
      </c>
      <c r="D8" s="274" t="s">
        <v>2510</v>
      </c>
      <c r="E8" s="226" t="s">
        <v>199</v>
      </c>
      <c r="F8" s="226"/>
      <c r="G8" s="226"/>
      <c r="H8" s="226"/>
      <c r="I8" s="270"/>
    </row>
    <row r="9" spans="1:9" ht="15.75" thickBot="1" x14ac:dyDescent="0.3">
      <c r="A9" s="814"/>
      <c r="B9" s="275"/>
      <c r="C9" s="276"/>
      <c r="D9" s="277" t="s">
        <v>2511</v>
      </c>
      <c r="E9" s="276"/>
      <c r="F9" s="271"/>
      <c r="G9" s="271"/>
      <c r="H9" s="271"/>
      <c r="I9" s="272"/>
    </row>
    <row r="10" spans="1:9" ht="60" x14ac:dyDescent="0.25">
      <c r="A10" s="812" t="s">
        <v>159</v>
      </c>
      <c r="B10" s="265" t="s">
        <v>160</v>
      </c>
      <c r="C10" s="265"/>
      <c r="D10" s="265"/>
      <c r="E10" s="265" t="s">
        <v>2513</v>
      </c>
      <c r="F10" s="265"/>
      <c r="G10" s="265"/>
      <c r="H10" s="265"/>
      <c r="I10" s="267"/>
    </row>
    <row r="11" spans="1:9" ht="75" x14ac:dyDescent="0.25">
      <c r="A11" s="819"/>
      <c r="B11" s="226" t="s">
        <v>161</v>
      </c>
      <c r="C11" s="226"/>
      <c r="D11" s="226"/>
      <c r="E11" s="269" t="s">
        <v>2514</v>
      </c>
      <c r="F11" s="226"/>
      <c r="G11" s="226"/>
      <c r="H11" s="226"/>
      <c r="I11" s="270"/>
    </row>
    <row r="12" spans="1:9" ht="30.75" thickBot="1" x14ac:dyDescent="0.3">
      <c r="A12" s="278"/>
      <c r="B12" s="271"/>
      <c r="C12" s="271"/>
      <c r="D12" s="271"/>
      <c r="E12" s="271" t="s">
        <v>168</v>
      </c>
      <c r="F12" s="271"/>
      <c r="G12" s="271"/>
      <c r="H12" s="271"/>
      <c r="I12" s="272"/>
    </row>
    <row r="13" spans="1:9" ht="60" x14ac:dyDescent="0.25">
      <c r="A13" s="820" t="s">
        <v>170</v>
      </c>
      <c r="B13" s="808" t="s">
        <v>2421</v>
      </c>
      <c r="C13" s="265" t="s">
        <v>173</v>
      </c>
      <c r="D13" s="266" t="s">
        <v>2510</v>
      </c>
      <c r="E13" s="265"/>
      <c r="F13" s="265"/>
      <c r="G13" s="265"/>
      <c r="H13" s="265"/>
      <c r="I13" s="267"/>
    </row>
    <row r="14" spans="1:9" ht="60" x14ac:dyDescent="0.25">
      <c r="A14" s="821"/>
      <c r="B14" s="823"/>
      <c r="C14" s="226" t="s">
        <v>175</v>
      </c>
      <c r="D14" s="268" t="s">
        <v>2511</v>
      </c>
      <c r="E14" s="226"/>
      <c r="F14" s="226"/>
      <c r="G14" s="226"/>
      <c r="H14" s="226"/>
      <c r="I14" s="270"/>
    </row>
    <row r="15" spans="1:9" x14ac:dyDescent="0.25">
      <c r="A15" s="821"/>
      <c r="B15" s="824"/>
      <c r="C15" s="269" t="s">
        <v>177</v>
      </c>
      <c r="D15" s="226"/>
      <c r="E15" s="226"/>
      <c r="F15" s="226"/>
      <c r="G15" s="226"/>
      <c r="H15" s="226"/>
      <c r="I15" s="270"/>
    </row>
    <row r="16" spans="1:9" ht="120" x14ac:dyDescent="0.25">
      <c r="A16" s="821"/>
      <c r="B16" s="825" t="s">
        <v>2515</v>
      </c>
      <c r="C16" s="226" t="s">
        <v>187</v>
      </c>
      <c r="D16" s="274" t="s">
        <v>2510</v>
      </c>
      <c r="E16" s="226"/>
      <c r="F16" s="226"/>
      <c r="G16" s="226"/>
      <c r="H16" s="226"/>
      <c r="I16" s="270"/>
    </row>
    <row r="17" spans="1:9" ht="60" x14ac:dyDescent="0.25">
      <c r="A17" s="821"/>
      <c r="B17" s="816"/>
      <c r="C17" s="226" t="s">
        <v>175</v>
      </c>
      <c r="D17" s="268" t="s">
        <v>2511</v>
      </c>
      <c r="E17" s="226"/>
      <c r="F17" s="226"/>
      <c r="G17" s="226"/>
      <c r="H17" s="226"/>
      <c r="I17" s="270"/>
    </row>
    <row r="18" spans="1:9" x14ac:dyDescent="0.25">
      <c r="A18" s="821"/>
      <c r="B18" s="818"/>
      <c r="C18" s="226" t="s">
        <v>177</v>
      </c>
      <c r="D18" s="226"/>
      <c r="E18" s="226"/>
      <c r="F18" s="226"/>
      <c r="G18" s="226"/>
      <c r="H18" s="226"/>
      <c r="I18" s="270"/>
    </row>
    <row r="19" spans="1:9" ht="60" x14ac:dyDescent="0.25">
      <c r="A19" s="821"/>
      <c r="B19" s="226" t="s">
        <v>192</v>
      </c>
      <c r="C19" s="226" t="s">
        <v>193</v>
      </c>
      <c r="D19" s="274" t="s">
        <v>2510</v>
      </c>
      <c r="E19" s="226"/>
      <c r="F19" s="226"/>
      <c r="G19" s="226"/>
      <c r="H19" s="226"/>
      <c r="I19" s="270"/>
    </row>
    <row r="20" spans="1:9" ht="30" x14ac:dyDescent="0.25">
      <c r="A20" s="821"/>
      <c r="B20" s="226"/>
      <c r="C20" s="226" t="s">
        <v>194</v>
      </c>
      <c r="D20" s="268" t="s">
        <v>2511</v>
      </c>
      <c r="E20" s="226"/>
      <c r="F20" s="226"/>
      <c r="G20" s="226"/>
      <c r="H20" s="226"/>
      <c r="I20" s="270"/>
    </row>
    <row r="21" spans="1:9" ht="90" x14ac:dyDescent="0.25">
      <c r="A21" s="821"/>
      <c r="B21" s="226" t="s">
        <v>2516</v>
      </c>
      <c r="C21" s="226" t="s">
        <v>196</v>
      </c>
      <c r="D21" s="274" t="s">
        <v>2510</v>
      </c>
      <c r="E21" s="226"/>
      <c r="F21" s="226"/>
      <c r="G21" s="226"/>
      <c r="H21" s="226"/>
      <c r="I21" s="270"/>
    </row>
    <row r="22" spans="1:9" ht="60.75" thickBot="1" x14ac:dyDescent="0.3">
      <c r="A22" s="822"/>
      <c r="B22" s="271"/>
      <c r="C22" s="271" t="s">
        <v>175</v>
      </c>
      <c r="D22" s="277" t="s">
        <v>2511</v>
      </c>
      <c r="E22" s="271"/>
      <c r="F22" s="271"/>
      <c r="G22" s="271"/>
      <c r="H22" s="271"/>
      <c r="I22" s="272"/>
    </row>
    <row r="23" spans="1:9" x14ac:dyDescent="0.25">
      <c r="A23" s="812" t="s">
        <v>2408</v>
      </c>
      <c r="B23" s="265" t="s">
        <v>204</v>
      </c>
      <c r="C23" s="265"/>
      <c r="D23" s="265"/>
      <c r="E23" s="265"/>
      <c r="F23" s="808" t="s">
        <v>207</v>
      </c>
      <c r="G23" s="265"/>
      <c r="H23" s="265"/>
      <c r="I23" s="267"/>
    </row>
    <row r="24" spans="1:9" ht="15.75" thickBot="1" x14ac:dyDescent="0.3">
      <c r="A24" s="814"/>
      <c r="B24" s="271" t="s">
        <v>208</v>
      </c>
      <c r="C24" s="271"/>
      <c r="D24" s="271"/>
      <c r="E24" s="271"/>
      <c r="F24" s="809"/>
      <c r="G24" s="271"/>
      <c r="H24" s="271"/>
      <c r="I24" s="272"/>
    </row>
    <row r="25" spans="1:9" ht="135.75" thickBot="1" x14ac:dyDescent="0.3">
      <c r="A25" s="279"/>
      <c r="B25" s="280" t="s">
        <v>247</v>
      </c>
      <c r="C25" s="280"/>
      <c r="D25" s="280"/>
      <c r="E25" s="280"/>
      <c r="F25" s="281" t="s">
        <v>2488</v>
      </c>
      <c r="G25" s="281" t="s">
        <v>2492</v>
      </c>
      <c r="H25" s="281" t="s">
        <v>2497</v>
      </c>
      <c r="I25" s="282" t="s">
        <v>2503</v>
      </c>
    </row>
    <row r="26" spans="1:9" ht="45.75" thickBot="1" x14ac:dyDescent="0.3">
      <c r="A26" s="279"/>
      <c r="B26" s="280" t="s">
        <v>1054</v>
      </c>
      <c r="C26" s="280"/>
      <c r="D26" s="280"/>
      <c r="E26" s="280"/>
      <c r="F26" s="280"/>
      <c r="G26" s="281" t="s">
        <v>2493</v>
      </c>
      <c r="H26" s="280"/>
      <c r="I26" s="283"/>
    </row>
    <row r="27" spans="1:9" x14ac:dyDescent="0.25">
      <c r="A27" s="284"/>
      <c r="B27" s="284"/>
      <c r="C27" s="284"/>
      <c r="D27" s="284"/>
      <c r="E27" s="284"/>
      <c r="F27" s="284"/>
      <c r="G27" s="284"/>
      <c r="H27" s="284"/>
      <c r="I27" s="284"/>
    </row>
    <row r="28" spans="1:9" x14ac:dyDescent="0.25">
      <c r="A28" s="226"/>
      <c r="B28" s="226"/>
      <c r="C28" s="226"/>
      <c r="D28" s="226"/>
      <c r="E28" s="226"/>
      <c r="F28" s="226"/>
      <c r="G28" s="226"/>
      <c r="H28" s="226"/>
      <c r="I28" s="226"/>
    </row>
    <row r="29" spans="1:9" x14ac:dyDescent="0.25">
      <c r="A29" s="226"/>
      <c r="B29" s="226"/>
      <c r="C29" s="226"/>
      <c r="D29" s="226"/>
      <c r="E29" s="226"/>
      <c r="F29" s="226"/>
      <c r="G29" s="226"/>
      <c r="H29" s="226"/>
      <c r="I29" s="226"/>
    </row>
    <row r="30" spans="1:9" x14ac:dyDescent="0.25">
      <c r="A30" s="226"/>
      <c r="B30" s="226"/>
      <c r="C30" s="226"/>
      <c r="D30" s="226"/>
      <c r="E30" s="226"/>
      <c r="F30" s="226"/>
      <c r="G30" s="226"/>
      <c r="H30" s="226"/>
      <c r="I30" s="226"/>
    </row>
    <row r="31" spans="1:9" x14ac:dyDescent="0.25">
      <c r="A31" s="226"/>
      <c r="B31" s="226"/>
      <c r="C31" s="226"/>
      <c r="D31" s="226"/>
      <c r="E31" s="226"/>
      <c r="F31" s="226"/>
      <c r="G31" s="226"/>
      <c r="H31" s="226"/>
      <c r="I31" s="226"/>
    </row>
    <row r="32" spans="1:9" x14ac:dyDescent="0.25">
      <c r="A32" s="226"/>
      <c r="B32" s="226"/>
      <c r="C32" s="226"/>
      <c r="D32" s="226"/>
      <c r="E32" s="226"/>
      <c r="F32" s="226"/>
      <c r="G32" s="226"/>
      <c r="H32" s="226"/>
      <c r="I32" s="226"/>
    </row>
    <row r="33" spans="1:9" x14ac:dyDescent="0.25">
      <c r="A33" s="226"/>
      <c r="B33" s="226"/>
      <c r="C33" s="226"/>
      <c r="D33" s="226"/>
      <c r="E33" s="226"/>
      <c r="F33" s="226"/>
      <c r="G33" s="226"/>
      <c r="H33" s="226"/>
      <c r="I33" s="226"/>
    </row>
    <row r="34" spans="1:9" x14ac:dyDescent="0.25">
      <c r="A34" s="226"/>
      <c r="B34" s="226"/>
      <c r="C34" s="226"/>
      <c r="D34" s="226"/>
      <c r="E34" s="226"/>
      <c r="F34" s="226"/>
      <c r="G34" s="226"/>
      <c r="H34" s="226"/>
      <c r="I34" s="226"/>
    </row>
    <row r="35" spans="1:9" x14ac:dyDescent="0.25">
      <c r="A35" s="226"/>
      <c r="B35" s="226"/>
      <c r="C35" s="226"/>
      <c r="D35" s="226"/>
      <c r="E35" s="226"/>
      <c r="F35" s="226"/>
      <c r="G35" s="226"/>
      <c r="H35" s="226"/>
      <c r="I35" s="226"/>
    </row>
    <row r="36" spans="1:9" x14ac:dyDescent="0.25">
      <c r="A36" s="226"/>
      <c r="B36" s="226"/>
      <c r="C36" s="226"/>
      <c r="D36" s="226"/>
      <c r="E36" s="226"/>
      <c r="F36" s="226"/>
      <c r="G36" s="226"/>
      <c r="H36" s="226"/>
      <c r="I36" s="226"/>
    </row>
    <row r="37" spans="1:9" x14ac:dyDescent="0.25">
      <c r="A37" s="226"/>
      <c r="B37" s="226"/>
      <c r="C37" s="226"/>
      <c r="D37" s="226"/>
      <c r="E37" s="226"/>
      <c r="F37" s="226"/>
      <c r="G37" s="226"/>
      <c r="H37" s="226"/>
      <c r="I37" s="226"/>
    </row>
    <row r="38" spans="1:9" x14ac:dyDescent="0.25">
      <c r="A38" s="226"/>
      <c r="B38" s="226"/>
      <c r="C38" s="226"/>
      <c r="D38" s="226"/>
      <c r="E38" s="226"/>
      <c r="F38" s="226"/>
      <c r="G38" s="226"/>
      <c r="H38" s="226"/>
      <c r="I38" s="226"/>
    </row>
  </sheetData>
  <mergeCells count="12">
    <mergeCell ref="F23:F24"/>
    <mergeCell ref="C1:I1"/>
    <mergeCell ref="A3:A5"/>
    <mergeCell ref="B3:B5"/>
    <mergeCell ref="A6:A9"/>
    <mergeCell ref="B6:B7"/>
    <mergeCell ref="C6:C7"/>
    <mergeCell ref="A10:A11"/>
    <mergeCell ref="A13:A22"/>
    <mergeCell ref="B13:B15"/>
    <mergeCell ref="B16:B18"/>
    <mergeCell ref="A23:A24"/>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230"/>
  <sheetViews>
    <sheetView topLeftCell="M1" workbookViewId="0">
      <pane ySplit="1" topLeftCell="A27" activePane="bottomLeft" state="frozen"/>
      <selection activeCell="C19" sqref="C19"/>
      <selection pane="bottomLeft" activeCell="R28" sqref="R28"/>
    </sheetView>
  </sheetViews>
  <sheetFormatPr defaultRowHeight="15" x14ac:dyDescent="0.25"/>
  <cols>
    <col min="1" max="3" width="9.140625" style="82"/>
    <col min="4" max="4" width="18.85546875" style="82" customWidth="1"/>
    <col min="5" max="7" width="9.140625" style="82" customWidth="1"/>
    <col min="8" max="8" width="13.7109375" style="82" bestFit="1" customWidth="1"/>
    <col min="9" max="9" width="9.140625" style="82"/>
    <col min="10" max="11" width="9.140625" style="82" customWidth="1"/>
    <col min="12" max="12" width="36.7109375" style="82" customWidth="1"/>
    <col min="13" max="13" width="14.85546875" style="82" customWidth="1"/>
    <col min="14" max="14" width="15" style="285" customWidth="1"/>
    <col min="15" max="15" width="9.140625" style="82" customWidth="1"/>
    <col min="16" max="16" width="17.140625" style="82" customWidth="1"/>
    <col min="17" max="21" width="20.140625" style="82" customWidth="1"/>
    <col min="22" max="22" width="12.42578125" style="82" customWidth="1"/>
    <col min="23" max="23" width="11.5703125" style="82" customWidth="1"/>
    <col min="24" max="30" width="9.140625" style="82" customWidth="1"/>
    <col min="31" max="31" width="15.42578125" style="82" customWidth="1"/>
    <col min="32" max="32" width="11" style="82" customWidth="1"/>
    <col min="33" max="33" width="11.5703125" style="82" customWidth="1"/>
    <col min="34" max="16384" width="9.140625" style="82"/>
  </cols>
  <sheetData>
    <row r="1" spans="1:33" ht="75" x14ac:dyDescent="0.25">
      <c r="A1" s="351" t="s">
        <v>3352</v>
      </c>
      <c r="B1" s="351" t="s">
        <v>3351</v>
      </c>
      <c r="C1" s="351" t="s">
        <v>3350</v>
      </c>
      <c r="D1" s="351" t="s">
        <v>806</v>
      </c>
      <c r="E1" s="351" t="s">
        <v>3349</v>
      </c>
      <c r="F1" s="354" t="s">
        <v>3348</v>
      </c>
      <c r="G1" s="354" t="s">
        <v>3347</v>
      </c>
      <c r="H1" s="351" t="s">
        <v>3346</v>
      </c>
      <c r="I1" s="351" t="s">
        <v>3345</v>
      </c>
      <c r="J1" s="351" t="s">
        <v>3344</v>
      </c>
      <c r="K1" s="351" t="s">
        <v>1898</v>
      </c>
      <c r="L1" s="351" t="s">
        <v>3343</v>
      </c>
      <c r="M1" s="351" t="s">
        <v>3342</v>
      </c>
      <c r="N1" s="351" t="s">
        <v>3341</v>
      </c>
      <c r="O1" s="353" t="s">
        <v>3340</v>
      </c>
      <c r="P1" s="353" t="s">
        <v>3339</v>
      </c>
      <c r="Q1" s="351" t="s">
        <v>3338</v>
      </c>
      <c r="R1" s="351" t="s">
        <v>3337</v>
      </c>
      <c r="S1" s="351" t="s">
        <v>3336</v>
      </c>
      <c r="T1" s="351" t="s">
        <v>3335</v>
      </c>
      <c r="U1" s="351" t="s">
        <v>3334</v>
      </c>
      <c r="V1" s="352" t="s">
        <v>3333</v>
      </c>
      <c r="W1" s="351" t="s">
        <v>3332</v>
      </c>
      <c r="X1" s="351" t="s">
        <v>3331</v>
      </c>
      <c r="Y1" s="351" t="s">
        <v>3330</v>
      </c>
      <c r="Z1" s="351" t="s">
        <v>3329</v>
      </c>
      <c r="AA1" s="351" t="s">
        <v>3328</v>
      </c>
      <c r="AB1" s="351" t="s">
        <v>3327</v>
      </c>
      <c r="AC1" s="351" t="s">
        <v>3326</v>
      </c>
      <c r="AD1" s="350" t="s">
        <v>3325</v>
      </c>
      <c r="AE1" s="350" t="s">
        <v>3324</v>
      </c>
      <c r="AF1" s="350" t="s">
        <v>3323</v>
      </c>
      <c r="AG1" s="350" t="s">
        <v>3322</v>
      </c>
    </row>
    <row r="2" spans="1:33" ht="30" x14ac:dyDescent="0.25">
      <c r="A2" s="93">
        <v>5</v>
      </c>
      <c r="B2" s="93">
        <v>177</v>
      </c>
      <c r="C2" s="93">
        <v>100.1</v>
      </c>
      <c r="D2" s="93" t="s">
        <v>2522</v>
      </c>
      <c r="E2" s="93">
        <v>100.1</v>
      </c>
      <c r="F2" s="288"/>
      <c r="G2" s="288" t="s">
        <v>2521</v>
      </c>
      <c r="H2" s="287" t="s">
        <v>2542</v>
      </c>
      <c r="I2" s="93" t="s">
        <v>1124</v>
      </c>
      <c r="J2" s="93" t="s">
        <v>2526</v>
      </c>
      <c r="K2" s="93" t="s">
        <v>2456</v>
      </c>
      <c r="L2" s="93" t="s">
        <v>3321</v>
      </c>
      <c r="M2" s="93" t="s">
        <v>1525</v>
      </c>
      <c r="N2" s="93"/>
      <c r="O2" s="93" t="s">
        <v>792</v>
      </c>
      <c r="P2" s="317" t="s">
        <v>3320</v>
      </c>
      <c r="Q2" s="93"/>
      <c r="R2" s="93"/>
      <c r="S2" s="93"/>
      <c r="T2" s="93" t="s">
        <v>2624</v>
      </c>
      <c r="U2" s="318"/>
      <c r="V2" s="313" t="s">
        <v>2526</v>
      </c>
      <c r="W2" s="93" t="s">
        <v>1487</v>
      </c>
      <c r="X2" s="93" t="s">
        <v>1474</v>
      </c>
      <c r="Y2" s="312"/>
      <c r="Z2" s="312" t="s">
        <v>2521</v>
      </c>
      <c r="AA2" s="312" t="s">
        <v>56</v>
      </c>
      <c r="AB2" s="312" t="s">
        <v>2112</v>
      </c>
      <c r="AC2" s="93" t="s">
        <v>3314</v>
      </c>
      <c r="AD2" s="287" t="s">
        <v>2522</v>
      </c>
      <c r="AE2" s="287" t="s">
        <v>2522</v>
      </c>
      <c r="AF2" s="287" t="s">
        <v>2522</v>
      </c>
      <c r="AG2" s="287" t="s">
        <v>2522</v>
      </c>
    </row>
    <row r="3" spans="1:33" ht="30" x14ac:dyDescent="0.25">
      <c r="A3" s="93">
        <v>6</v>
      </c>
      <c r="B3" s="93">
        <v>180</v>
      </c>
      <c r="C3" s="93">
        <v>100.2</v>
      </c>
      <c r="D3" s="93" t="s">
        <v>2522</v>
      </c>
      <c r="E3" s="93">
        <v>100.2</v>
      </c>
      <c r="F3" s="288"/>
      <c r="G3" s="288" t="s">
        <v>2521</v>
      </c>
      <c r="H3" s="287" t="s">
        <v>2542</v>
      </c>
      <c r="I3" s="93" t="s">
        <v>1124</v>
      </c>
      <c r="J3" s="93" t="s">
        <v>3319</v>
      </c>
      <c r="K3" s="93" t="s">
        <v>2456</v>
      </c>
      <c r="L3" s="93" t="s">
        <v>3318</v>
      </c>
      <c r="M3" s="93" t="s">
        <v>1525</v>
      </c>
      <c r="N3" s="93"/>
      <c r="O3" s="93" t="s">
        <v>792</v>
      </c>
      <c r="P3" s="317" t="s">
        <v>3317</v>
      </c>
      <c r="Q3" s="345" t="s">
        <v>3316</v>
      </c>
      <c r="R3" s="93" t="s">
        <v>2621</v>
      </c>
      <c r="S3" s="93"/>
      <c r="T3" s="93" t="s">
        <v>2624</v>
      </c>
      <c r="U3" s="318"/>
      <c r="V3" s="313" t="s">
        <v>3315</v>
      </c>
      <c r="W3" s="93" t="s">
        <v>1487</v>
      </c>
      <c r="X3" s="93" t="s">
        <v>1474</v>
      </c>
      <c r="Y3" s="312"/>
      <c r="Z3" s="312" t="s">
        <v>2521</v>
      </c>
      <c r="AA3" s="312" t="s">
        <v>56</v>
      </c>
      <c r="AB3" s="312" t="s">
        <v>2112</v>
      </c>
      <c r="AC3" s="93" t="s">
        <v>3314</v>
      </c>
      <c r="AD3" s="287" t="s">
        <v>2522</v>
      </c>
      <c r="AE3" s="287" t="s">
        <v>2522</v>
      </c>
      <c r="AF3" s="287" t="s">
        <v>2522</v>
      </c>
      <c r="AG3" s="287" t="s">
        <v>2522</v>
      </c>
    </row>
    <row r="4" spans="1:33" ht="30" x14ac:dyDescent="0.25">
      <c r="A4" s="93">
        <v>1</v>
      </c>
      <c r="B4" s="93">
        <v>178</v>
      </c>
      <c r="C4" s="93">
        <v>100.3</v>
      </c>
      <c r="D4" s="93" t="s">
        <v>2522</v>
      </c>
      <c r="E4" s="93">
        <v>100.3</v>
      </c>
      <c r="F4" s="288"/>
      <c r="G4" s="288" t="s">
        <v>2521</v>
      </c>
      <c r="H4" s="287" t="s">
        <v>2542</v>
      </c>
      <c r="I4" s="93" t="s">
        <v>1124</v>
      </c>
      <c r="J4" s="93" t="s">
        <v>2526</v>
      </c>
      <c r="K4" s="93" t="s">
        <v>2456</v>
      </c>
      <c r="L4" s="93" t="s">
        <v>3313</v>
      </c>
      <c r="M4" s="93" t="s">
        <v>1658</v>
      </c>
      <c r="N4" s="93"/>
      <c r="O4" s="93"/>
      <c r="P4" s="93"/>
      <c r="Q4" s="345" t="s">
        <v>3312</v>
      </c>
      <c r="R4" s="93" t="s">
        <v>2621</v>
      </c>
      <c r="S4" s="93"/>
      <c r="T4" s="93"/>
      <c r="U4" s="318"/>
      <c r="V4" s="313"/>
      <c r="W4" s="93" t="s">
        <v>2159</v>
      </c>
      <c r="X4" s="93" t="s">
        <v>3297</v>
      </c>
      <c r="Y4" s="312"/>
      <c r="Z4" s="312" t="s">
        <v>2521</v>
      </c>
      <c r="AA4" s="312" t="s">
        <v>56</v>
      </c>
      <c r="AB4" s="312" t="s">
        <v>2568</v>
      </c>
      <c r="AC4" s="312"/>
      <c r="AD4" s="287" t="s">
        <v>2522</v>
      </c>
      <c r="AE4" s="287" t="s">
        <v>2522</v>
      </c>
      <c r="AF4" s="287" t="s">
        <v>2522</v>
      </c>
      <c r="AG4" s="287" t="s">
        <v>2522</v>
      </c>
    </row>
    <row r="5" spans="1:33" ht="30" x14ac:dyDescent="0.25">
      <c r="A5" s="93">
        <v>3</v>
      </c>
      <c r="B5" s="93">
        <v>179</v>
      </c>
      <c r="C5" s="93">
        <v>100.4</v>
      </c>
      <c r="D5" s="93" t="s">
        <v>2522</v>
      </c>
      <c r="E5" s="93">
        <v>100.4</v>
      </c>
      <c r="F5" s="288"/>
      <c r="G5" s="288" t="s">
        <v>2521</v>
      </c>
      <c r="H5" s="287" t="s">
        <v>2542</v>
      </c>
      <c r="I5" s="93" t="s">
        <v>1124</v>
      </c>
      <c r="J5" s="93" t="s">
        <v>2526</v>
      </c>
      <c r="K5" s="93" t="s">
        <v>2456</v>
      </c>
      <c r="L5" s="93" t="s">
        <v>3311</v>
      </c>
      <c r="M5" s="93" t="s">
        <v>1525</v>
      </c>
      <c r="N5" s="93"/>
      <c r="O5" s="93" t="s">
        <v>829</v>
      </c>
      <c r="P5" s="317" t="s">
        <v>2857</v>
      </c>
      <c r="Q5" s="345" t="s">
        <v>3310</v>
      </c>
      <c r="R5" s="93" t="s">
        <v>2621</v>
      </c>
      <c r="S5" s="93"/>
      <c r="T5" s="93"/>
      <c r="U5" s="318"/>
      <c r="V5" s="313" t="s">
        <v>3305</v>
      </c>
      <c r="W5" s="93" t="s">
        <v>2159</v>
      </c>
      <c r="X5" s="93" t="s">
        <v>3297</v>
      </c>
      <c r="Y5" s="312">
        <v>2</v>
      </c>
      <c r="Z5" s="312" t="s">
        <v>56</v>
      </c>
      <c r="AA5" s="312" t="s">
        <v>56</v>
      </c>
      <c r="AB5" s="312" t="s">
        <v>2568</v>
      </c>
      <c r="AC5" s="93"/>
      <c r="AD5" s="287" t="s">
        <v>2522</v>
      </c>
      <c r="AE5" s="287" t="s">
        <v>2522</v>
      </c>
      <c r="AF5" s="287" t="s">
        <v>2522</v>
      </c>
      <c r="AG5" s="287" t="s">
        <v>2522</v>
      </c>
    </row>
    <row r="6" spans="1:33" ht="60" x14ac:dyDescent="0.25">
      <c r="A6" s="93">
        <v>4</v>
      </c>
      <c r="B6" s="93">
        <v>6</v>
      </c>
      <c r="C6" s="93">
        <v>100.5</v>
      </c>
      <c r="D6" s="93" t="s">
        <v>2553</v>
      </c>
      <c r="E6" s="93">
        <v>100.5</v>
      </c>
      <c r="F6" s="288" t="s">
        <v>3309</v>
      </c>
      <c r="G6" s="288" t="str">
        <f>IF(F6=F5,"Y","N")</f>
        <v>N</v>
      </c>
      <c r="H6" s="287" t="s">
        <v>3308</v>
      </c>
      <c r="I6" s="93" t="s">
        <v>1124</v>
      </c>
      <c r="J6" s="93" t="s">
        <v>2526</v>
      </c>
      <c r="K6" s="93" t="s">
        <v>2456</v>
      </c>
      <c r="L6" s="93" t="s">
        <v>3307</v>
      </c>
      <c r="M6" s="93" t="s">
        <v>1525</v>
      </c>
      <c r="N6" s="93">
        <v>999</v>
      </c>
      <c r="O6" s="93" t="s">
        <v>829</v>
      </c>
      <c r="P6" s="317" t="s">
        <v>2857</v>
      </c>
      <c r="Q6" s="345" t="s">
        <v>3306</v>
      </c>
      <c r="R6" s="93" t="s">
        <v>2621</v>
      </c>
      <c r="S6" s="93"/>
      <c r="T6" s="93" t="s">
        <v>2624</v>
      </c>
      <c r="U6" s="93" t="s">
        <v>2569</v>
      </c>
      <c r="V6" s="313" t="s">
        <v>3305</v>
      </c>
      <c r="W6" s="93" t="s">
        <v>1487</v>
      </c>
      <c r="X6" s="93"/>
      <c r="Y6" s="312">
        <v>2</v>
      </c>
      <c r="Z6" s="312" t="s">
        <v>56</v>
      </c>
      <c r="AA6" s="312" t="s">
        <v>56</v>
      </c>
      <c r="AB6" s="312" t="s">
        <v>2568</v>
      </c>
      <c r="AC6" s="312"/>
      <c r="AD6" s="287" t="s">
        <v>2558</v>
      </c>
      <c r="AE6" s="287" t="s">
        <v>3304</v>
      </c>
      <c r="AF6" s="287" t="s">
        <v>2556</v>
      </c>
      <c r="AG6" s="311">
        <v>8</v>
      </c>
    </row>
    <row r="7" spans="1:33" ht="60" x14ac:dyDescent="0.25">
      <c r="A7" s="93">
        <v>12</v>
      </c>
      <c r="B7" s="93">
        <v>184</v>
      </c>
      <c r="C7" s="93">
        <v>101</v>
      </c>
      <c r="D7" s="93" t="s">
        <v>2522</v>
      </c>
      <c r="E7" s="93">
        <v>101</v>
      </c>
      <c r="F7" s="288"/>
      <c r="G7" s="288" t="s">
        <v>2521</v>
      </c>
      <c r="H7" s="287" t="s">
        <v>2542</v>
      </c>
      <c r="I7" s="93" t="s">
        <v>1124</v>
      </c>
      <c r="J7" s="93" t="s">
        <v>2526</v>
      </c>
      <c r="K7" s="93" t="s">
        <v>2456</v>
      </c>
      <c r="L7" s="93" t="s">
        <v>3303</v>
      </c>
      <c r="M7" s="93" t="s">
        <v>1525</v>
      </c>
      <c r="N7" s="93"/>
      <c r="O7" s="93" t="s">
        <v>792</v>
      </c>
      <c r="P7" s="317" t="s">
        <v>3302</v>
      </c>
      <c r="Q7" s="345" t="s">
        <v>3301</v>
      </c>
      <c r="R7" s="93" t="s">
        <v>2621</v>
      </c>
      <c r="S7" s="93"/>
      <c r="T7" s="93" t="s">
        <v>2624</v>
      </c>
      <c r="U7" s="318"/>
      <c r="V7" s="313" t="s">
        <v>2526</v>
      </c>
      <c r="W7" s="93" t="s">
        <v>1487</v>
      </c>
      <c r="X7" s="93" t="s">
        <v>1474</v>
      </c>
      <c r="Y7" s="312"/>
      <c r="Z7" s="312" t="s">
        <v>2521</v>
      </c>
      <c r="AA7" s="312" t="s">
        <v>56</v>
      </c>
      <c r="AB7" s="312" t="s">
        <v>2112</v>
      </c>
      <c r="AC7" s="93" t="s">
        <v>2890</v>
      </c>
      <c r="AD7" s="287" t="s">
        <v>2522</v>
      </c>
      <c r="AE7" s="287" t="s">
        <v>2522</v>
      </c>
      <c r="AF7" s="287" t="s">
        <v>2522</v>
      </c>
      <c r="AG7" s="287" t="s">
        <v>2522</v>
      </c>
    </row>
    <row r="8" spans="1:33" ht="45" x14ac:dyDescent="0.25">
      <c r="A8" s="93">
        <v>77</v>
      </c>
      <c r="B8" s="93">
        <v>1</v>
      </c>
      <c r="C8" s="93">
        <v>102</v>
      </c>
      <c r="D8" s="93" t="s">
        <v>2553</v>
      </c>
      <c r="E8" s="93">
        <v>102</v>
      </c>
      <c r="F8" s="288" t="s">
        <v>3300</v>
      </c>
      <c r="G8" s="288" t="str">
        <f>IF(F8=F7,"Y","N")</f>
        <v>N</v>
      </c>
      <c r="H8" s="287" t="s">
        <v>2133</v>
      </c>
      <c r="I8" s="93" t="s">
        <v>1124</v>
      </c>
      <c r="J8" s="93" t="s">
        <v>2526</v>
      </c>
      <c r="K8" s="93" t="s">
        <v>2456</v>
      </c>
      <c r="L8" s="93" t="s">
        <v>3299</v>
      </c>
      <c r="M8" s="93" t="s">
        <v>1658</v>
      </c>
      <c r="N8" s="93"/>
      <c r="O8" s="93"/>
      <c r="P8" s="93"/>
      <c r="Q8" s="345" t="s">
        <v>3298</v>
      </c>
      <c r="R8" s="93" t="s">
        <v>2621</v>
      </c>
      <c r="S8" s="93"/>
      <c r="T8" s="93" t="s">
        <v>2624</v>
      </c>
      <c r="U8" s="93" t="s">
        <v>2569</v>
      </c>
      <c r="V8" s="313"/>
      <c r="W8" s="93" t="s">
        <v>2159</v>
      </c>
      <c r="X8" s="93" t="s">
        <v>3297</v>
      </c>
      <c r="Y8" s="312"/>
      <c r="Z8" s="312" t="s">
        <v>2521</v>
      </c>
      <c r="AA8" s="312" t="s">
        <v>56</v>
      </c>
      <c r="AB8" s="312" t="s">
        <v>2581</v>
      </c>
      <c r="AC8" s="312"/>
      <c r="AD8" s="287" t="s">
        <v>2558</v>
      </c>
      <c r="AE8" s="287" t="s">
        <v>3296</v>
      </c>
      <c r="AF8" s="287" t="s">
        <v>2556</v>
      </c>
      <c r="AG8" s="311">
        <v>9</v>
      </c>
    </row>
    <row r="9" spans="1:33" s="332" customFormat="1" ht="45" x14ac:dyDescent="0.25">
      <c r="A9" s="336">
        <v>21</v>
      </c>
      <c r="B9" s="336">
        <v>2</v>
      </c>
      <c r="C9" s="336">
        <v>103.1</v>
      </c>
      <c r="D9" s="336" t="s">
        <v>2553</v>
      </c>
      <c r="E9" s="336">
        <v>103.1</v>
      </c>
      <c r="F9" s="340" t="s">
        <v>3295</v>
      </c>
      <c r="G9" s="340" t="str">
        <f>IF(F9=F8,"Y","N")</f>
        <v>N</v>
      </c>
      <c r="H9" s="334" t="s">
        <v>3290</v>
      </c>
      <c r="I9" s="336" t="s">
        <v>1124</v>
      </c>
      <c r="J9" s="336" t="s">
        <v>2526</v>
      </c>
      <c r="K9" s="336" t="s">
        <v>2456</v>
      </c>
      <c r="L9" s="336" t="s">
        <v>2111</v>
      </c>
      <c r="M9" s="336" t="s">
        <v>1525</v>
      </c>
      <c r="N9" s="336"/>
      <c r="O9" s="336" t="s">
        <v>829</v>
      </c>
      <c r="P9" s="339" t="s">
        <v>2601</v>
      </c>
      <c r="Q9" s="336" t="s">
        <v>3294</v>
      </c>
      <c r="R9" s="336" t="s">
        <v>2731</v>
      </c>
      <c r="S9" s="336" t="s">
        <v>3293</v>
      </c>
      <c r="T9" s="336" t="s">
        <v>2624</v>
      </c>
      <c r="U9" s="336" t="s">
        <v>2631</v>
      </c>
      <c r="V9" s="337" t="s">
        <v>3292</v>
      </c>
      <c r="W9" s="336" t="s">
        <v>1487</v>
      </c>
      <c r="X9" s="336" t="s">
        <v>1474</v>
      </c>
      <c r="Y9" s="335">
        <v>3</v>
      </c>
      <c r="Z9" s="335" t="s">
        <v>56</v>
      </c>
      <c r="AA9" s="335" t="s">
        <v>56</v>
      </c>
      <c r="AB9" s="335" t="s">
        <v>2568</v>
      </c>
      <c r="AC9" s="335"/>
      <c r="AD9" s="334" t="s">
        <v>2558</v>
      </c>
      <c r="AE9" s="334" t="s">
        <v>3288</v>
      </c>
      <c r="AF9" s="334" t="s">
        <v>2556</v>
      </c>
      <c r="AG9" s="333">
        <v>5</v>
      </c>
    </row>
    <row r="10" spans="1:33" ht="45" x14ac:dyDescent="0.25">
      <c r="A10" s="93">
        <v>22</v>
      </c>
      <c r="B10" s="93">
        <v>3</v>
      </c>
      <c r="C10" s="93">
        <v>103.2</v>
      </c>
      <c r="D10" s="93" t="s">
        <v>2553</v>
      </c>
      <c r="E10" s="93">
        <v>103.2</v>
      </c>
      <c r="F10" s="288" t="s">
        <v>3291</v>
      </c>
      <c r="G10" s="288" t="str">
        <f>IF(F10=F9,"Y","N")</f>
        <v>N</v>
      </c>
      <c r="H10" s="287" t="s">
        <v>3290</v>
      </c>
      <c r="I10" s="93" t="s">
        <v>1124</v>
      </c>
      <c r="J10" s="93" t="s">
        <v>2526</v>
      </c>
      <c r="K10" s="93" t="s">
        <v>2456</v>
      </c>
      <c r="L10" s="93" t="s">
        <v>1113</v>
      </c>
      <c r="M10" s="93" t="s">
        <v>1658</v>
      </c>
      <c r="N10" s="93"/>
      <c r="O10" s="93"/>
      <c r="P10" s="93"/>
      <c r="Q10" s="345" t="s">
        <v>3289</v>
      </c>
      <c r="R10" s="93" t="s">
        <v>2621</v>
      </c>
      <c r="S10" s="93"/>
      <c r="T10" s="93" t="s">
        <v>2624</v>
      </c>
      <c r="U10" s="93" t="s">
        <v>2631</v>
      </c>
      <c r="V10" s="313"/>
      <c r="W10" s="93" t="s">
        <v>1487</v>
      </c>
      <c r="X10" s="93" t="s">
        <v>1474</v>
      </c>
      <c r="Y10" s="312">
        <v>4</v>
      </c>
      <c r="Z10" s="312" t="s">
        <v>56</v>
      </c>
      <c r="AA10" s="312" t="s">
        <v>56</v>
      </c>
      <c r="AB10" s="312" t="s">
        <v>2568</v>
      </c>
      <c r="AC10" s="312"/>
      <c r="AD10" s="287" t="s">
        <v>2558</v>
      </c>
      <c r="AE10" s="287" t="s">
        <v>3288</v>
      </c>
      <c r="AF10" s="287" t="s">
        <v>2556</v>
      </c>
      <c r="AG10" s="311">
        <v>5</v>
      </c>
    </row>
    <row r="11" spans="1:33" ht="45" x14ac:dyDescent="0.25">
      <c r="A11" s="93">
        <v>7</v>
      </c>
      <c r="B11" s="93">
        <v>12</v>
      </c>
      <c r="C11" s="93">
        <v>104</v>
      </c>
      <c r="D11" s="93" t="s">
        <v>3287</v>
      </c>
      <c r="E11" s="93">
        <v>104</v>
      </c>
      <c r="F11" s="288" t="s">
        <v>2552</v>
      </c>
      <c r="G11" s="288" t="str">
        <f>IF(F11=F10,"Y","N")</f>
        <v>N</v>
      </c>
      <c r="H11" s="287" t="s">
        <v>2551</v>
      </c>
      <c r="I11" s="93" t="s">
        <v>1124</v>
      </c>
      <c r="J11" s="93" t="s">
        <v>2526</v>
      </c>
      <c r="K11" s="93" t="s">
        <v>2456</v>
      </c>
      <c r="L11" s="93" t="s">
        <v>3286</v>
      </c>
      <c r="M11" s="93" t="s">
        <v>1525</v>
      </c>
      <c r="N11" s="93"/>
      <c r="O11" s="93" t="s">
        <v>829</v>
      </c>
      <c r="P11" s="317" t="s">
        <v>3285</v>
      </c>
      <c r="Q11" s="345" t="s">
        <v>3284</v>
      </c>
      <c r="R11" s="93" t="s">
        <v>2621</v>
      </c>
      <c r="S11" s="93"/>
      <c r="T11" s="93" t="s">
        <v>2624</v>
      </c>
      <c r="U11" s="93" t="s">
        <v>2631</v>
      </c>
      <c r="V11" s="313" t="s">
        <v>2457</v>
      </c>
      <c r="W11" s="93" t="s">
        <v>1487</v>
      </c>
      <c r="X11" s="93" t="s">
        <v>1474</v>
      </c>
      <c r="Y11" s="312">
        <v>1</v>
      </c>
      <c r="Z11" s="312" t="s">
        <v>2521</v>
      </c>
      <c r="AA11" s="312" t="s">
        <v>56</v>
      </c>
      <c r="AB11" s="312" t="s">
        <v>2568</v>
      </c>
      <c r="AC11" s="93"/>
      <c r="AD11" s="93" t="s">
        <v>2558</v>
      </c>
      <c r="AE11" s="93" t="s">
        <v>3283</v>
      </c>
      <c r="AF11" s="93" t="s">
        <v>2556</v>
      </c>
      <c r="AG11" s="93">
        <v>5</v>
      </c>
    </row>
    <row r="12" spans="1:33" s="332" customFormat="1" ht="180" x14ac:dyDescent="0.25">
      <c r="A12" s="336">
        <v>17</v>
      </c>
      <c r="B12" s="336">
        <v>187</v>
      </c>
      <c r="C12" s="336">
        <v>105</v>
      </c>
      <c r="D12" s="336" t="s">
        <v>2522</v>
      </c>
      <c r="E12" s="336">
        <v>105</v>
      </c>
      <c r="F12" s="340"/>
      <c r="G12" s="340" t="s">
        <v>2521</v>
      </c>
      <c r="H12" s="334" t="s">
        <v>2542</v>
      </c>
      <c r="I12" s="336" t="s">
        <v>1124</v>
      </c>
      <c r="J12" s="336" t="s">
        <v>2526</v>
      </c>
      <c r="K12" s="336" t="s">
        <v>2456</v>
      </c>
      <c r="L12" s="336" t="s">
        <v>2907</v>
      </c>
      <c r="M12" s="336" t="s">
        <v>1525</v>
      </c>
      <c r="N12" s="336"/>
      <c r="O12" s="336" t="s">
        <v>792</v>
      </c>
      <c r="P12" s="339" t="s">
        <v>2906</v>
      </c>
      <c r="Q12" s="349" t="s">
        <v>3282</v>
      </c>
      <c r="R12" s="336" t="s">
        <v>2621</v>
      </c>
      <c r="S12" s="336"/>
      <c r="T12" s="336" t="s">
        <v>2624</v>
      </c>
      <c r="U12" s="336"/>
      <c r="V12" s="337" t="s">
        <v>3281</v>
      </c>
      <c r="W12" s="336" t="s">
        <v>1487</v>
      </c>
      <c r="X12" s="336" t="s">
        <v>1474</v>
      </c>
      <c r="Y12" s="335">
        <v>5</v>
      </c>
      <c r="Z12" s="335" t="s">
        <v>2521</v>
      </c>
      <c r="AA12" s="335" t="s">
        <v>56</v>
      </c>
      <c r="AB12" s="335" t="s">
        <v>2112</v>
      </c>
      <c r="AC12" s="336" t="s">
        <v>2734</v>
      </c>
      <c r="AD12" s="336" t="s">
        <v>2522</v>
      </c>
      <c r="AE12" s="336" t="s">
        <v>2522</v>
      </c>
      <c r="AF12" s="336" t="s">
        <v>2522</v>
      </c>
      <c r="AG12" s="336" t="s">
        <v>2522</v>
      </c>
    </row>
    <row r="13" spans="1:33" ht="45" x14ac:dyDescent="0.25">
      <c r="A13" s="93">
        <v>18</v>
      </c>
      <c r="B13" s="93">
        <v>22</v>
      </c>
      <c r="C13" s="93">
        <v>106.1</v>
      </c>
      <c r="D13" s="93" t="s">
        <v>2553</v>
      </c>
      <c r="E13" s="93">
        <v>106.1</v>
      </c>
      <c r="F13" s="341" t="s">
        <v>2563</v>
      </c>
      <c r="G13" s="288" t="str">
        <f t="shared" ref="G13:G20" si="0">IF(F13=F12,"Y","N")</f>
        <v>N</v>
      </c>
      <c r="H13" s="287" t="s">
        <v>2562</v>
      </c>
      <c r="I13" s="93" t="s">
        <v>1124</v>
      </c>
      <c r="J13" s="93" t="s">
        <v>2526</v>
      </c>
      <c r="K13" s="93" t="s">
        <v>2456</v>
      </c>
      <c r="L13" s="93" t="s">
        <v>2905</v>
      </c>
      <c r="M13" s="93" t="s">
        <v>1658</v>
      </c>
      <c r="N13" s="93"/>
      <c r="O13" s="93"/>
      <c r="P13" s="93"/>
      <c r="Q13" s="88"/>
      <c r="R13" s="88"/>
      <c r="S13" s="88"/>
      <c r="T13" s="93" t="s">
        <v>2624</v>
      </c>
      <c r="U13" s="93" t="s">
        <v>2631</v>
      </c>
      <c r="V13" s="313"/>
      <c r="W13" s="93" t="s">
        <v>1487</v>
      </c>
      <c r="X13" s="93" t="s">
        <v>1474</v>
      </c>
      <c r="Y13" s="312">
        <v>6</v>
      </c>
      <c r="Z13" s="312" t="s">
        <v>56</v>
      </c>
      <c r="AA13" s="312" t="s">
        <v>56</v>
      </c>
      <c r="AB13" s="312" t="s">
        <v>2568</v>
      </c>
      <c r="AC13" s="312"/>
      <c r="AD13" s="287" t="s">
        <v>2558</v>
      </c>
      <c r="AE13" s="287" t="s">
        <v>2557</v>
      </c>
      <c r="AF13" s="287" t="s">
        <v>2556</v>
      </c>
      <c r="AG13" s="311">
        <v>16</v>
      </c>
    </row>
    <row r="14" spans="1:33" ht="45" x14ac:dyDescent="0.25">
      <c r="A14" s="93">
        <v>24</v>
      </c>
      <c r="B14" s="93">
        <v>27</v>
      </c>
      <c r="C14" s="93">
        <v>107</v>
      </c>
      <c r="D14" s="93" t="s">
        <v>2553</v>
      </c>
      <c r="E14" s="93">
        <v>107</v>
      </c>
      <c r="F14" s="288" t="s">
        <v>3280</v>
      </c>
      <c r="G14" s="288" t="str">
        <f t="shared" si="0"/>
        <v>N</v>
      </c>
      <c r="H14" s="287" t="s">
        <v>2125</v>
      </c>
      <c r="I14" s="93" t="s">
        <v>1124</v>
      </c>
      <c r="J14" s="93" t="s">
        <v>2526</v>
      </c>
      <c r="K14" s="93" t="s">
        <v>2456</v>
      </c>
      <c r="L14" s="93" t="s">
        <v>3279</v>
      </c>
      <c r="M14" s="93" t="s">
        <v>1744</v>
      </c>
      <c r="N14" s="93"/>
      <c r="O14" s="93"/>
      <c r="P14" s="93"/>
      <c r="Q14" s="345" t="s">
        <v>3278</v>
      </c>
      <c r="R14" s="93" t="s">
        <v>2621</v>
      </c>
      <c r="S14" s="93"/>
      <c r="T14" s="93" t="s">
        <v>2624</v>
      </c>
      <c r="U14" s="93" t="s">
        <v>2631</v>
      </c>
      <c r="V14" s="313"/>
      <c r="W14" s="93" t="s">
        <v>1487</v>
      </c>
      <c r="X14" s="93" t="s">
        <v>1474</v>
      </c>
      <c r="Y14" s="312">
        <v>8</v>
      </c>
      <c r="Z14" s="312" t="s">
        <v>56</v>
      </c>
      <c r="AA14" s="312" t="s">
        <v>56</v>
      </c>
      <c r="AB14" s="312" t="s">
        <v>2568</v>
      </c>
      <c r="AC14" s="312"/>
      <c r="AD14" s="287" t="s">
        <v>2558</v>
      </c>
      <c r="AE14" s="287" t="s">
        <v>3277</v>
      </c>
      <c r="AF14" s="287" t="s">
        <v>1744</v>
      </c>
      <c r="AG14" s="311">
        <v>0</v>
      </c>
    </row>
    <row r="15" spans="1:33" ht="45" x14ac:dyDescent="0.25">
      <c r="A15" s="93">
        <v>27</v>
      </c>
      <c r="B15" s="93">
        <v>42</v>
      </c>
      <c r="C15" s="93">
        <v>108</v>
      </c>
      <c r="D15" s="93" t="s">
        <v>2553</v>
      </c>
      <c r="E15" s="93">
        <v>108</v>
      </c>
      <c r="F15" s="288" t="s">
        <v>3276</v>
      </c>
      <c r="G15" s="288" t="str">
        <f t="shared" si="0"/>
        <v>N</v>
      </c>
      <c r="H15" s="287" t="s">
        <v>2157</v>
      </c>
      <c r="I15" s="93" t="s">
        <v>1124</v>
      </c>
      <c r="J15" s="93" t="s">
        <v>2526</v>
      </c>
      <c r="K15" s="93" t="s">
        <v>2456</v>
      </c>
      <c r="L15" s="93" t="s">
        <v>1665</v>
      </c>
      <c r="M15" s="93" t="s">
        <v>1658</v>
      </c>
      <c r="N15" s="93"/>
      <c r="O15" s="93"/>
      <c r="P15" s="93"/>
      <c r="Q15" s="345" t="s">
        <v>2902</v>
      </c>
      <c r="R15" s="93" t="s">
        <v>2621</v>
      </c>
      <c r="S15" s="93"/>
      <c r="T15" s="93" t="s">
        <v>2521</v>
      </c>
      <c r="U15" s="93" t="s">
        <v>2631</v>
      </c>
      <c r="V15" s="313"/>
      <c r="W15" s="93" t="s">
        <v>1487</v>
      </c>
      <c r="X15" s="93" t="s">
        <v>1474</v>
      </c>
      <c r="Y15" s="312">
        <v>22</v>
      </c>
      <c r="Z15" s="312" t="s">
        <v>56</v>
      </c>
      <c r="AA15" s="312" t="s">
        <v>56</v>
      </c>
      <c r="AB15" s="312" t="s">
        <v>2568</v>
      </c>
      <c r="AC15" s="312"/>
      <c r="AD15" s="287" t="s">
        <v>2558</v>
      </c>
      <c r="AE15" s="287" t="s">
        <v>3075</v>
      </c>
      <c r="AF15" s="287" t="s">
        <v>2556</v>
      </c>
      <c r="AG15" s="311">
        <v>50</v>
      </c>
    </row>
    <row r="16" spans="1:33" ht="45" x14ac:dyDescent="0.25">
      <c r="A16" s="93"/>
      <c r="B16" s="93">
        <v>40</v>
      </c>
      <c r="C16" s="93">
        <v>109</v>
      </c>
      <c r="D16" s="93" t="s">
        <v>2553</v>
      </c>
      <c r="E16" s="93">
        <v>109</v>
      </c>
      <c r="F16" s="288" t="s">
        <v>3275</v>
      </c>
      <c r="G16" s="288" t="str">
        <f t="shared" si="0"/>
        <v>N</v>
      </c>
      <c r="H16" s="287" t="s">
        <v>3274</v>
      </c>
      <c r="I16" s="93" t="s">
        <v>1124</v>
      </c>
      <c r="J16" s="93" t="s">
        <v>2526</v>
      </c>
      <c r="K16" s="93" t="s">
        <v>2456</v>
      </c>
      <c r="L16" s="93" t="s">
        <v>2525</v>
      </c>
      <c r="M16" s="93" t="s">
        <v>1658</v>
      </c>
      <c r="N16" s="93"/>
      <c r="O16" s="93"/>
      <c r="P16" s="93"/>
      <c r="Q16" s="345" t="s">
        <v>2900</v>
      </c>
      <c r="R16" s="93" t="s">
        <v>2621</v>
      </c>
      <c r="S16" s="93"/>
      <c r="T16" s="93" t="s">
        <v>2624</v>
      </c>
      <c r="U16" s="93" t="s">
        <v>2631</v>
      </c>
      <c r="V16" s="313"/>
      <c r="W16" s="93"/>
      <c r="X16" s="93"/>
      <c r="Y16" s="312">
        <v>20</v>
      </c>
      <c r="Z16" s="312"/>
      <c r="AA16" s="312" t="s">
        <v>56</v>
      </c>
      <c r="AB16" s="312" t="s">
        <v>2568</v>
      </c>
      <c r="AC16" s="312"/>
      <c r="AD16" s="287" t="s">
        <v>2558</v>
      </c>
      <c r="AE16" s="287" t="s">
        <v>3273</v>
      </c>
      <c r="AF16" s="287" t="s">
        <v>2556</v>
      </c>
      <c r="AG16" s="311">
        <v>15</v>
      </c>
    </row>
    <row r="17" spans="1:33" ht="60" x14ac:dyDescent="0.25">
      <c r="A17" s="93">
        <v>61</v>
      </c>
      <c r="B17" s="93">
        <v>115</v>
      </c>
      <c r="C17" s="93">
        <v>110</v>
      </c>
      <c r="D17" s="93" t="s">
        <v>2580</v>
      </c>
      <c r="E17" s="93">
        <v>110</v>
      </c>
      <c r="F17" s="288" t="s">
        <v>3272</v>
      </c>
      <c r="G17" s="288" t="str">
        <f t="shared" si="0"/>
        <v>N</v>
      </c>
      <c r="H17" s="287" t="s">
        <v>3271</v>
      </c>
      <c r="I17" s="93" t="s">
        <v>2527</v>
      </c>
      <c r="J17" s="93" t="s">
        <v>2526</v>
      </c>
      <c r="K17" s="93" t="s">
        <v>2456</v>
      </c>
      <c r="L17" s="93" t="s">
        <v>3270</v>
      </c>
      <c r="M17" s="93" t="s">
        <v>1525</v>
      </c>
      <c r="N17" s="93"/>
      <c r="O17" s="93" t="s">
        <v>829</v>
      </c>
      <c r="P17" s="317" t="s">
        <v>3269</v>
      </c>
      <c r="Q17" s="93" t="s">
        <v>3268</v>
      </c>
      <c r="R17" s="93" t="s">
        <v>2731</v>
      </c>
      <c r="S17" s="93" t="s">
        <v>3267</v>
      </c>
      <c r="T17" s="93" t="s">
        <v>2624</v>
      </c>
      <c r="U17" s="93" t="s">
        <v>2569</v>
      </c>
      <c r="V17" s="313" t="s">
        <v>3266</v>
      </c>
      <c r="W17" s="93" t="s">
        <v>1487</v>
      </c>
      <c r="X17" s="93" t="s">
        <v>1474</v>
      </c>
      <c r="Y17" s="312">
        <v>45</v>
      </c>
      <c r="Z17" s="312" t="s">
        <v>56</v>
      </c>
      <c r="AA17" s="312" t="s">
        <v>56</v>
      </c>
      <c r="AB17" s="312" t="s">
        <v>2568</v>
      </c>
      <c r="AC17" s="312"/>
      <c r="AD17" s="287" t="s">
        <v>2567</v>
      </c>
      <c r="AE17" s="287" t="s">
        <v>3265</v>
      </c>
      <c r="AF17" s="287" t="s">
        <v>2556</v>
      </c>
      <c r="AG17" s="311">
        <v>5</v>
      </c>
    </row>
    <row r="18" spans="1:33" ht="60" x14ac:dyDescent="0.25">
      <c r="A18" s="93"/>
      <c r="B18" s="93">
        <v>114</v>
      </c>
      <c r="C18" s="93">
        <v>111</v>
      </c>
      <c r="D18" s="93" t="s">
        <v>2580</v>
      </c>
      <c r="E18" s="93">
        <v>111</v>
      </c>
      <c r="F18" s="288" t="s">
        <v>3264</v>
      </c>
      <c r="G18" s="288" t="str">
        <f t="shared" si="0"/>
        <v>N</v>
      </c>
      <c r="H18" s="287" t="s">
        <v>3263</v>
      </c>
      <c r="I18" s="93" t="s">
        <v>2527</v>
      </c>
      <c r="J18" s="93" t="s">
        <v>2526</v>
      </c>
      <c r="K18" s="93" t="s">
        <v>2456</v>
      </c>
      <c r="L18" s="93" t="s">
        <v>128</v>
      </c>
      <c r="M18" s="93" t="s">
        <v>1525</v>
      </c>
      <c r="N18" s="93"/>
      <c r="O18" s="93" t="s">
        <v>829</v>
      </c>
      <c r="P18" s="317" t="s">
        <v>3262</v>
      </c>
      <c r="Q18" s="93" t="s">
        <v>3261</v>
      </c>
      <c r="R18" s="93" t="s">
        <v>2731</v>
      </c>
      <c r="S18" s="93" t="s">
        <v>3260</v>
      </c>
      <c r="T18" s="93" t="s">
        <v>2624</v>
      </c>
      <c r="U18" s="93" t="s">
        <v>2569</v>
      </c>
      <c r="V18" s="313"/>
      <c r="W18" s="93"/>
      <c r="X18" s="93" t="s">
        <v>1474</v>
      </c>
      <c r="Y18" s="312">
        <v>46</v>
      </c>
      <c r="Z18" s="312"/>
      <c r="AA18" s="312" t="s">
        <v>56</v>
      </c>
      <c r="AB18" s="312" t="s">
        <v>2568</v>
      </c>
      <c r="AC18" s="312"/>
      <c r="AD18" s="287" t="s">
        <v>2567</v>
      </c>
      <c r="AE18" s="287" t="s">
        <v>3259</v>
      </c>
      <c r="AF18" s="287" t="s">
        <v>2556</v>
      </c>
      <c r="AG18" s="311">
        <v>3</v>
      </c>
    </row>
    <row r="19" spans="1:33" ht="210" x14ac:dyDescent="0.25">
      <c r="A19" s="93">
        <v>66</v>
      </c>
      <c r="B19" s="93">
        <v>122</v>
      </c>
      <c r="C19" s="93">
        <v>112</v>
      </c>
      <c r="D19" s="93" t="s">
        <v>2574</v>
      </c>
      <c r="E19" s="93">
        <v>112</v>
      </c>
      <c r="F19" s="288" t="s">
        <v>3258</v>
      </c>
      <c r="G19" s="288" t="str">
        <f t="shared" si="0"/>
        <v>N</v>
      </c>
      <c r="H19" s="287" t="s">
        <v>3257</v>
      </c>
      <c r="I19" s="93" t="s">
        <v>2527</v>
      </c>
      <c r="J19" s="93" t="s">
        <v>2526</v>
      </c>
      <c r="K19" s="93" t="s">
        <v>2456</v>
      </c>
      <c r="L19" s="93" t="s">
        <v>3256</v>
      </c>
      <c r="M19" s="93" t="s">
        <v>1525</v>
      </c>
      <c r="N19" s="93"/>
      <c r="O19" s="93" t="s">
        <v>829</v>
      </c>
      <c r="P19" s="317" t="s">
        <v>3255</v>
      </c>
      <c r="Q19" s="93" t="s">
        <v>3254</v>
      </c>
      <c r="R19" s="93" t="s">
        <v>2731</v>
      </c>
      <c r="S19" s="93" t="s">
        <v>3253</v>
      </c>
      <c r="T19" s="93" t="s">
        <v>2624</v>
      </c>
      <c r="U19" s="93" t="s">
        <v>2631</v>
      </c>
      <c r="V19" s="313" t="s">
        <v>3252</v>
      </c>
      <c r="W19" s="93" t="s">
        <v>1487</v>
      </c>
      <c r="X19" s="93" t="s">
        <v>1474</v>
      </c>
      <c r="Y19" s="312">
        <v>50</v>
      </c>
      <c r="Z19" s="312" t="s">
        <v>56</v>
      </c>
      <c r="AA19" s="312" t="s">
        <v>56</v>
      </c>
      <c r="AB19" s="312" t="s">
        <v>2568</v>
      </c>
      <c r="AC19" s="312"/>
      <c r="AD19" s="287" t="s">
        <v>2567</v>
      </c>
      <c r="AE19" s="287" t="s">
        <v>3247</v>
      </c>
      <c r="AF19" s="287" t="s">
        <v>2556</v>
      </c>
      <c r="AG19" s="311">
        <v>5</v>
      </c>
    </row>
    <row r="20" spans="1:33" ht="135" x14ac:dyDescent="0.25">
      <c r="A20" s="93">
        <v>66</v>
      </c>
      <c r="B20" s="93">
        <v>122</v>
      </c>
      <c r="C20" s="93">
        <v>112</v>
      </c>
      <c r="D20" s="93" t="s">
        <v>2522</v>
      </c>
      <c r="E20" s="93">
        <v>112.1</v>
      </c>
      <c r="F20" s="288"/>
      <c r="G20" s="288" t="str">
        <f t="shared" si="0"/>
        <v>N</v>
      </c>
      <c r="H20" s="287" t="s">
        <v>2542</v>
      </c>
      <c r="I20" s="93" t="s">
        <v>2527</v>
      </c>
      <c r="J20" s="93" t="s">
        <v>2526</v>
      </c>
      <c r="K20" s="93" t="s">
        <v>2456</v>
      </c>
      <c r="L20" s="93" t="s">
        <v>3251</v>
      </c>
      <c r="M20" s="93" t="s">
        <v>1658</v>
      </c>
      <c r="N20" s="93"/>
      <c r="O20" s="93"/>
      <c r="P20" s="93"/>
      <c r="Q20" s="345" t="s">
        <v>3250</v>
      </c>
      <c r="R20" s="93" t="s">
        <v>2621</v>
      </c>
      <c r="S20" s="93"/>
      <c r="T20" s="93" t="s">
        <v>2521</v>
      </c>
      <c r="U20" s="318"/>
      <c r="V20" s="313" t="s">
        <v>3249</v>
      </c>
      <c r="W20" s="93" t="s">
        <v>1487</v>
      </c>
      <c r="X20" s="93" t="s">
        <v>3248</v>
      </c>
      <c r="Y20" s="312">
        <v>37</v>
      </c>
      <c r="Z20" s="312" t="s">
        <v>56</v>
      </c>
      <c r="AA20" s="312" t="s">
        <v>56</v>
      </c>
      <c r="AB20" s="312" t="s">
        <v>2568</v>
      </c>
      <c r="AC20" s="312"/>
      <c r="AD20" s="287" t="s">
        <v>2567</v>
      </c>
      <c r="AE20" s="287" t="s">
        <v>3247</v>
      </c>
      <c r="AF20" s="287" t="s">
        <v>2556</v>
      </c>
      <c r="AG20" s="311">
        <v>5</v>
      </c>
    </row>
    <row r="21" spans="1:33" ht="30" x14ac:dyDescent="0.25">
      <c r="A21" s="93">
        <v>47</v>
      </c>
      <c r="B21" s="93">
        <v>175</v>
      </c>
      <c r="C21" s="93">
        <v>112.1</v>
      </c>
      <c r="D21" s="88" t="s">
        <v>2522</v>
      </c>
      <c r="E21" s="93">
        <v>112.2</v>
      </c>
      <c r="F21" s="93"/>
      <c r="G21" s="288" t="s">
        <v>2521</v>
      </c>
      <c r="H21" s="287" t="s">
        <v>2542</v>
      </c>
      <c r="I21" s="93" t="s">
        <v>1124</v>
      </c>
      <c r="J21" s="93" t="s">
        <v>2526</v>
      </c>
      <c r="K21" s="93" t="s">
        <v>2548</v>
      </c>
      <c r="L21" s="93" t="s">
        <v>3246</v>
      </c>
      <c r="M21" s="93" t="s">
        <v>1658</v>
      </c>
      <c r="N21" s="93"/>
      <c r="O21" s="93"/>
      <c r="P21" s="93"/>
      <c r="Q21" s="345" t="s">
        <v>2546</v>
      </c>
      <c r="R21" s="93" t="s">
        <v>2621</v>
      </c>
      <c r="S21" s="93"/>
      <c r="T21" s="93" t="s">
        <v>2624</v>
      </c>
      <c r="U21" s="318"/>
      <c r="V21" s="313"/>
      <c r="W21" s="88" t="s">
        <v>1487</v>
      </c>
      <c r="X21" s="93" t="s">
        <v>1474</v>
      </c>
      <c r="Y21" s="312"/>
      <c r="Z21" s="312" t="s">
        <v>2521</v>
      </c>
      <c r="AA21" s="312" t="s">
        <v>56</v>
      </c>
      <c r="AB21" s="312" t="s">
        <v>2568</v>
      </c>
      <c r="AC21" s="312"/>
      <c r="AD21" s="93" t="s">
        <v>2522</v>
      </c>
      <c r="AE21" s="93" t="s">
        <v>2522</v>
      </c>
      <c r="AF21" s="93" t="s">
        <v>2522</v>
      </c>
      <c r="AG21" s="93" t="s">
        <v>2522</v>
      </c>
    </row>
    <row r="22" spans="1:33" ht="45" x14ac:dyDescent="0.25">
      <c r="A22" s="93">
        <v>49</v>
      </c>
      <c r="B22" s="93">
        <v>189</v>
      </c>
      <c r="C22" s="93">
        <v>113</v>
      </c>
      <c r="D22" s="93" t="s">
        <v>2522</v>
      </c>
      <c r="E22" s="93">
        <v>113</v>
      </c>
      <c r="F22" s="288"/>
      <c r="G22" s="288" t="s">
        <v>2521</v>
      </c>
      <c r="H22" s="287" t="s">
        <v>2520</v>
      </c>
      <c r="I22" s="93" t="s">
        <v>1124</v>
      </c>
      <c r="J22" s="93" t="s">
        <v>2526</v>
      </c>
      <c r="K22" s="93" t="s">
        <v>2456</v>
      </c>
      <c r="L22" s="93" t="s">
        <v>3245</v>
      </c>
      <c r="M22" s="93" t="s">
        <v>1658</v>
      </c>
      <c r="N22" s="93"/>
      <c r="O22" s="93"/>
      <c r="P22" s="93"/>
      <c r="Q22" s="93" t="s">
        <v>3244</v>
      </c>
      <c r="R22" s="93" t="s">
        <v>2731</v>
      </c>
      <c r="S22" s="93"/>
      <c r="T22" s="93" t="s">
        <v>2624</v>
      </c>
      <c r="U22" s="318"/>
      <c r="V22" s="313" t="s">
        <v>1453</v>
      </c>
      <c r="W22" s="93" t="s">
        <v>1487</v>
      </c>
      <c r="X22" s="93" t="s">
        <v>1474</v>
      </c>
      <c r="Y22" s="312"/>
      <c r="Z22" s="312" t="s">
        <v>2521</v>
      </c>
      <c r="AA22" s="312" t="s">
        <v>56</v>
      </c>
      <c r="AB22" s="312" t="s">
        <v>2112</v>
      </c>
      <c r="AC22" s="93" t="s">
        <v>2734</v>
      </c>
      <c r="AD22" s="93" t="s">
        <v>2522</v>
      </c>
      <c r="AE22" s="93" t="s">
        <v>2522</v>
      </c>
      <c r="AF22" s="93" t="s">
        <v>2522</v>
      </c>
      <c r="AG22" s="93" t="s">
        <v>2522</v>
      </c>
    </row>
    <row r="23" spans="1:33" ht="30" x14ac:dyDescent="0.25">
      <c r="A23" s="93">
        <v>64</v>
      </c>
      <c r="B23" s="93">
        <v>200</v>
      </c>
      <c r="C23" s="93">
        <v>114</v>
      </c>
      <c r="D23" s="93" t="s">
        <v>2522</v>
      </c>
      <c r="E23" s="93">
        <v>114</v>
      </c>
      <c r="F23" s="288"/>
      <c r="G23" s="288" t="s">
        <v>2521</v>
      </c>
      <c r="H23" s="287" t="s">
        <v>2520</v>
      </c>
      <c r="I23" s="93" t="s">
        <v>1124</v>
      </c>
      <c r="J23" s="93" t="s">
        <v>2526</v>
      </c>
      <c r="K23" s="93" t="s">
        <v>2456</v>
      </c>
      <c r="L23" s="93" t="s">
        <v>3243</v>
      </c>
      <c r="M23" s="93" t="s">
        <v>2627</v>
      </c>
      <c r="N23" s="93"/>
      <c r="O23" s="93" t="s">
        <v>1480</v>
      </c>
      <c r="P23" s="93"/>
      <c r="Q23" s="348" t="s">
        <v>2538</v>
      </c>
      <c r="R23" s="88" t="s">
        <v>2621</v>
      </c>
      <c r="S23" s="88"/>
      <c r="T23" s="93" t="s">
        <v>2521</v>
      </c>
      <c r="U23" s="318"/>
      <c r="V23" s="313"/>
      <c r="W23" s="93" t="s">
        <v>1487</v>
      </c>
      <c r="X23" s="93" t="s">
        <v>1474</v>
      </c>
      <c r="Y23" s="312">
        <v>64</v>
      </c>
      <c r="Z23" s="312" t="s">
        <v>56</v>
      </c>
      <c r="AA23" s="312" t="s">
        <v>56</v>
      </c>
      <c r="AB23" s="312" t="s">
        <v>1904</v>
      </c>
      <c r="AC23" s="93"/>
      <c r="AD23" s="93" t="s">
        <v>2522</v>
      </c>
      <c r="AE23" s="93" t="s">
        <v>2522</v>
      </c>
      <c r="AF23" s="93" t="s">
        <v>2522</v>
      </c>
      <c r="AG23" s="93" t="s">
        <v>2522</v>
      </c>
    </row>
    <row r="24" spans="1:33" ht="30" x14ac:dyDescent="0.25">
      <c r="A24" s="93">
        <v>69</v>
      </c>
      <c r="B24" s="93">
        <v>203</v>
      </c>
      <c r="C24" s="93">
        <v>115</v>
      </c>
      <c r="D24" s="93" t="s">
        <v>2522</v>
      </c>
      <c r="E24" s="93">
        <v>115</v>
      </c>
      <c r="F24" s="288"/>
      <c r="G24" s="288" t="s">
        <v>2521</v>
      </c>
      <c r="H24" s="287" t="s">
        <v>2520</v>
      </c>
      <c r="I24" s="93" t="s">
        <v>1124</v>
      </c>
      <c r="J24" s="93" t="s">
        <v>2526</v>
      </c>
      <c r="K24" s="93" t="s">
        <v>2456</v>
      </c>
      <c r="L24" s="93" t="s">
        <v>3242</v>
      </c>
      <c r="M24" s="93" t="s">
        <v>2627</v>
      </c>
      <c r="N24" s="93"/>
      <c r="O24" s="93" t="s">
        <v>1480</v>
      </c>
      <c r="P24" s="93"/>
      <c r="Q24" s="348" t="s">
        <v>2538</v>
      </c>
      <c r="R24" s="88" t="s">
        <v>2621</v>
      </c>
      <c r="S24" s="88"/>
      <c r="T24" s="93" t="s">
        <v>2521</v>
      </c>
      <c r="U24" s="318"/>
      <c r="V24" s="313" t="s">
        <v>1453</v>
      </c>
      <c r="W24" s="93" t="s">
        <v>1487</v>
      </c>
      <c r="X24" s="93" t="s">
        <v>1474</v>
      </c>
      <c r="Y24" s="312">
        <v>57</v>
      </c>
      <c r="Z24" s="312" t="s">
        <v>56</v>
      </c>
      <c r="AA24" s="312" t="s">
        <v>56</v>
      </c>
      <c r="AB24" s="312" t="s">
        <v>856</v>
      </c>
      <c r="AC24" s="93"/>
      <c r="AD24" s="287" t="s">
        <v>2522</v>
      </c>
      <c r="AE24" s="287" t="s">
        <v>2522</v>
      </c>
      <c r="AF24" s="287" t="s">
        <v>2522</v>
      </c>
      <c r="AG24" s="287" t="s">
        <v>2522</v>
      </c>
    </row>
    <row r="25" spans="1:33" ht="45" x14ac:dyDescent="0.25">
      <c r="A25" s="93">
        <v>13</v>
      </c>
      <c r="B25" s="93">
        <v>173</v>
      </c>
      <c r="C25" s="93"/>
      <c r="D25" s="93" t="s">
        <v>3241</v>
      </c>
      <c r="E25" s="93">
        <v>120</v>
      </c>
      <c r="F25" s="288" t="s">
        <v>3240</v>
      </c>
      <c r="G25" s="288" t="str">
        <f t="shared" ref="G25:G33" si="1">IF(F25=F24,"Y","N")</f>
        <v>N</v>
      </c>
      <c r="H25" s="287" t="s">
        <v>3239</v>
      </c>
      <c r="I25" s="93" t="s">
        <v>1124</v>
      </c>
      <c r="J25" s="93" t="s">
        <v>2526</v>
      </c>
      <c r="K25" s="93" t="s">
        <v>2456</v>
      </c>
      <c r="L25" s="93" t="s">
        <v>1715</v>
      </c>
      <c r="M25" s="93" t="s">
        <v>1525</v>
      </c>
      <c r="N25" s="93"/>
      <c r="O25" s="93" t="s">
        <v>829</v>
      </c>
      <c r="P25" s="317" t="s">
        <v>2866</v>
      </c>
      <c r="Q25" s="93" t="s">
        <v>3238</v>
      </c>
      <c r="R25" s="93" t="s">
        <v>2731</v>
      </c>
      <c r="S25" s="93" t="s">
        <v>3237</v>
      </c>
      <c r="T25" s="93" t="s">
        <v>2624</v>
      </c>
      <c r="U25" s="93" t="s">
        <v>2631</v>
      </c>
      <c r="V25" s="313" t="s">
        <v>3236</v>
      </c>
      <c r="W25" s="93" t="s">
        <v>1487</v>
      </c>
      <c r="X25" s="93"/>
      <c r="Y25" s="312">
        <v>10</v>
      </c>
      <c r="Z25" s="312" t="s">
        <v>56</v>
      </c>
      <c r="AA25" s="312" t="s">
        <v>56</v>
      </c>
      <c r="AB25" s="312" t="s">
        <v>2568</v>
      </c>
      <c r="AC25" s="93"/>
      <c r="AD25" s="287" t="s">
        <v>3235</v>
      </c>
      <c r="AE25" s="287" t="s">
        <v>3234</v>
      </c>
      <c r="AF25" s="287" t="s">
        <v>2556</v>
      </c>
      <c r="AG25" s="311">
        <v>5</v>
      </c>
    </row>
    <row r="26" spans="1:33" s="327" customFormat="1" ht="60" x14ac:dyDescent="0.25">
      <c r="A26" s="88">
        <v>19</v>
      </c>
      <c r="B26" s="88">
        <v>66</v>
      </c>
      <c r="C26" s="88"/>
      <c r="D26" s="88" t="s">
        <v>2553</v>
      </c>
      <c r="E26" s="88">
        <v>120.1</v>
      </c>
      <c r="F26" s="324" t="s">
        <v>3230</v>
      </c>
      <c r="G26" s="324" t="str">
        <f t="shared" si="1"/>
        <v>N</v>
      </c>
      <c r="H26" s="329" t="s">
        <v>3229</v>
      </c>
      <c r="I26" s="88" t="s">
        <v>1124</v>
      </c>
      <c r="J26" s="88" t="s">
        <v>2526</v>
      </c>
      <c r="K26" s="88" t="s">
        <v>2456</v>
      </c>
      <c r="L26" s="329" t="s">
        <v>3233</v>
      </c>
      <c r="M26" s="88" t="s">
        <v>1658</v>
      </c>
      <c r="N26" s="88"/>
      <c r="O26" s="88"/>
      <c r="P26" s="88"/>
      <c r="Q26" s="88" t="s">
        <v>3232</v>
      </c>
      <c r="R26" s="88" t="s">
        <v>2731</v>
      </c>
      <c r="S26" s="88"/>
      <c r="T26" s="88" t="s">
        <v>3231</v>
      </c>
      <c r="U26" s="88" t="s">
        <v>2631</v>
      </c>
      <c r="V26" s="322"/>
      <c r="W26" s="88" t="s">
        <v>1487</v>
      </c>
      <c r="X26" s="88"/>
      <c r="Y26" s="330"/>
      <c r="Z26" s="330" t="s">
        <v>56</v>
      </c>
      <c r="AA26" s="330" t="s">
        <v>56</v>
      </c>
      <c r="AB26" s="330" t="s">
        <v>2568</v>
      </c>
      <c r="AC26" s="330"/>
      <c r="AD26" s="329" t="s">
        <v>2558</v>
      </c>
      <c r="AE26" s="329" t="s">
        <v>3226</v>
      </c>
      <c r="AF26" s="329" t="s">
        <v>2556</v>
      </c>
      <c r="AG26" s="328">
        <v>12</v>
      </c>
    </row>
    <row r="27" spans="1:33" s="327" customFormat="1" ht="75" x14ac:dyDescent="0.25">
      <c r="A27" s="88">
        <v>102</v>
      </c>
      <c r="B27" s="88">
        <v>67</v>
      </c>
      <c r="C27" s="88"/>
      <c r="D27" s="88" t="s">
        <v>2553</v>
      </c>
      <c r="E27" s="88">
        <v>120.2</v>
      </c>
      <c r="F27" s="324" t="s">
        <v>3230</v>
      </c>
      <c r="G27" s="324" t="str">
        <f t="shared" si="1"/>
        <v>Y</v>
      </c>
      <c r="H27" s="329" t="s">
        <v>3229</v>
      </c>
      <c r="I27" s="88" t="s">
        <v>1124</v>
      </c>
      <c r="J27" s="88" t="s">
        <v>2526</v>
      </c>
      <c r="K27" s="88" t="s">
        <v>2456</v>
      </c>
      <c r="L27" s="88" t="s">
        <v>3228</v>
      </c>
      <c r="M27" s="88" t="s">
        <v>1658</v>
      </c>
      <c r="N27" s="88"/>
      <c r="O27" s="88"/>
      <c r="P27" s="88"/>
      <c r="Q27" s="88" t="s">
        <v>3227</v>
      </c>
      <c r="R27" s="88" t="s">
        <v>2731</v>
      </c>
      <c r="S27" s="88"/>
      <c r="T27" s="88" t="s">
        <v>2624</v>
      </c>
      <c r="U27" s="88" t="s">
        <v>2631</v>
      </c>
      <c r="V27" s="322"/>
      <c r="W27" s="88" t="s">
        <v>1487</v>
      </c>
      <c r="X27" s="88"/>
      <c r="Y27" s="330"/>
      <c r="Z27" s="330" t="s">
        <v>2521</v>
      </c>
      <c r="AA27" s="330" t="s">
        <v>56</v>
      </c>
      <c r="AB27" s="330" t="s">
        <v>2568</v>
      </c>
      <c r="AC27" s="330"/>
      <c r="AD27" s="329" t="s">
        <v>2558</v>
      </c>
      <c r="AE27" s="329" t="s">
        <v>3226</v>
      </c>
      <c r="AF27" s="329" t="s">
        <v>2556</v>
      </c>
      <c r="AG27" s="328">
        <v>12</v>
      </c>
    </row>
    <row r="28" spans="1:33" ht="45" x14ac:dyDescent="0.25">
      <c r="A28" s="93">
        <v>102</v>
      </c>
      <c r="B28" s="93">
        <v>68</v>
      </c>
      <c r="C28" s="93"/>
      <c r="D28" s="93" t="s">
        <v>2553</v>
      </c>
      <c r="E28" s="93">
        <v>120.3</v>
      </c>
      <c r="F28" s="288" t="s">
        <v>3225</v>
      </c>
      <c r="G28" s="288" t="str">
        <f t="shared" si="1"/>
        <v>N</v>
      </c>
      <c r="H28" s="287" t="s">
        <v>3224</v>
      </c>
      <c r="I28" s="93" t="s">
        <v>1124</v>
      </c>
      <c r="J28" s="93" t="s">
        <v>2526</v>
      </c>
      <c r="K28" s="93" t="s">
        <v>2456</v>
      </c>
      <c r="L28" s="287" t="s">
        <v>3224</v>
      </c>
      <c r="M28" s="93" t="s">
        <v>1744</v>
      </c>
      <c r="N28" s="93"/>
      <c r="O28" s="93"/>
      <c r="P28" s="93"/>
      <c r="Q28" s="345" t="s">
        <v>3223</v>
      </c>
      <c r="R28" s="93" t="s">
        <v>2621</v>
      </c>
      <c r="S28" s="93"/>
      <c r="T28" s="93" t="s">
        <v>2624</v>
      </c>
      <c r="U28" s="93" t="s">
        <v>2631</v>
      </c>
      <c r="V28" s="313"/>
      <c r="W28" s="93" t="s">
        <v>1487</v>
      </c>
      <c r="X28" s="93"/>
      <c r="Y28" s="312"/>
      <c r="Z28" s="312" t="s">
        <v>2521</v>
      </c>
      <c r="AA28" s="312" t="s">
        <v>56</v>
      </c>
      <c r="AB28" s="312" t="s">
        <v>2568</v>
      </c>
      <c r="AC28" s="312"/>
      <c r="AD28" s="287" t="s">
        <v>2558</v>
      </c>
      <c r="AE28" s="287" t="s">
        <v>3222</v>
      </c>
      <c r="AF28" s="287" t="s">
        <v>1744</v>
      </c>
      <c r="AG28" s="311">
        <v>0</v>
      </c>
    </row>
    <row r="29" spans="1:33" ht="60" x14ac:dyDescent="0.25">
      <c r="A29" s="93">
        <v>102</v>
      </c>
      <c r="B29" s="93">
        <v>69</v>
      </c>
      <c r="C29" s="93"/>
      <c r="D29" s="93" t="s">
        <v>2553</v>
      </c>
      <c r="E29" s="93">
        <v>120.4</v>
      </c>
      <c r="F29" s="288" t="s">
        <v>3221</v>
      </c>
      <c r="G29" s="288" t="str">
        <f t="shared" si="1"/>
        <v>N</v>
      </c>
      <c r="H29" s="287" t="s">
        <v>1725</v>
      </c>
      <c r="I29" s="93" t="s">
        <v>1124</v>
      </c>
      <c r="J29" s="93" t="s">
        <v>2526</v>
      </c>
      <c r="K29" s="93" t="s">
        <v>2456</v>
      </c>
      <c r="L29" s="93" t="s">
        <v>3220</v>
      </c>
      <c r="M29" s="93" t="s">
        <v>1525</v>
      </c>
      <c r="N29" s="93"/>
      <c r="O29" s="93" t="s">
        <v>829</v>
      </c>
      <c r="P29" s="317" t="s">
        <v>2866</v>
      </c>
      <c r="Q29" s="321" t="s">
        <v>3219</v>
      </c>
      <c r="R29" s="93"/>
      <c r="S29" s="93" t="s">
        <v>3218</v>
      </c>
      <c r="T29" s="93" t="s">
        <v>2624</v>
      </c>
      <c r="U29" s="93" t="s">
        <v>2631</v>
      </c>
      <c r="V29" s="313"/>
      <c r="W29" s="93" t="s">
        <v>1487</v>
      </c>
      <c r="X29" s="93"/>
      <c r="Y29" s="312"/>
      <c r="Z29" s="312" t="s">
        <v>2521</v>
      </c>
      <c r="AA29" s="312" t="s">
        <v>56</v>
      </c>
      <c r="AB29" s="312" t="s">
        <v>2568</v>
      </c>
      <c r="AC29" s="312"/>
      <c r="AD29" s="287" t="s">
        <v>2558</v>
      </c>
      <c r="AE29" s="287" t="s">
        <v>3217</v>
      </c>
      <c r="AF29" s="287" t="s">
        <v>2556</v>
      </c>
      <c r="AG29" s="311">
        <v>25</v>
      </c>
    </row>
    <row r="30" spans="1:33" ht="75" x14ac:dyDescent="0.25">
      <c r="A30" s="93">
        <v>104</v>
      </c>
      <c r="B30" s="93">
        <v>70</v>
      </c>
      <c r="C30" s="93"/>
      <c r="D30" s="93" t="s">
        <v>2553</v>
      </c>
      <c r="E30" s="93">
        <v>120.5</v>
      </c>
      <c r="F30" s="288" t="s">
        <v>3216</v>
      </c>
      <c r="G30" s="288" t="str">
        <f t="shared" si="1"/>
        <v>N</v>
      </c>
      <c r="H30" s="287" t="s">
        <v>3215</v>
      </c>
      <c r="I30" s="93" t="s">
        <v>1124</v>
      </c>
      <c r="J30" s="93" t="s">
        <v>2526</v>
      </c>
      <c r="K30" s="93" t="s">
        <v>2456</v>
      </c>
      <c r="L30" s="93" t="s">
        <v>3215</v>
      </c>
      <c r="M30" s="93" t="s">
        <v>1744</v>
      </c>
      <c r="N30" s="93"/>
      <c r="O30" s="93"/>
      <c r="P30" s="93"/>
      <c r="Q30" s="344" t="s">
        <v>3214</v>
      </c>
      <c r="R30" s="93"/>
      <c r="S30" s="93" t="s">
        <v>1479</v>
      </c>
      <c r="T30" s="93" t="s">
        <v>2624</v>
      </c>
      <c r="U30" s="93" t="s">
        <v>2631</v>
      </c>
      <c r="V30" s="313"/>
      <c r="W30" s="93" t="s">
        <v>1487</v>
      </c>
      <c r="X30" s="93"/>
      <c r="Y30" s="312"/>
      <c r="Z30" s="312" t="s">
        <v>2521</v>
      </c>
      <c r="AA30" s="312" t="s">
        <v>56</v>
      </c>
      <c r="AB30" s="312" t="s">
        <v>2568</v>
      </c>
      <c r="AC30" s="312"/>
      <c r="AD30" s="287" t="s">
        <v>2558</v>
      </c>
      <c r="AE30" s="287" t="s">
        <v>3213</v>
      </c>
      <c r="AF30" s="287" t="s">
        <v>1744</v>
      </c>
      <c r="AG30" s="311">
        <v>0</v>
      </c>
    </row>
    <row r="31" spans="1:33" ht="45" x14ac:dyDescent="0.25">
      <c r="A31" s="93">
        <v>124</v>
      </c>
      <c r="B31" s="93">
        <v>4</v>
      </c>
      <c r="C31" s="93"/>
      <c r="D31" s="93" t="s">
        <v>2553</v>
      </c>
      <c r="E31" s="93">
        <v>201</v>
      </c>
      <c r="F31" s="288" t="s">
        <v>3212</v>
      </c>
      <c r="G31" s="288" t="str">
        <f t="shared" si="1"/>
        <v>N</v>
      </c>
      <c r="H31" s="287" t="s">
        <v>3211</v>
      </c>
      <c r="I31" s="93" t="s">
        <v>1124</v>
      </c>
      <c r="J31" s="93" t="s">
        <v>2526</v>
      </c>
      <c r="K31" s="93" t="s">
        <v>2456</v>
      </c>
      <c r="L31" s="93" t="s">
        <v>3211</v>
      </c>
      <c r="M31" s="93" t="s">
        <v>1658</v>
      </c>
      <c r="N31" s="93"/>
      <c r="O31" s="93"/>
      <c r="P31" s="93"/>
      <c r="Q31" s="345" t="s">
        <v>3210</v>
      </c>
      <c r="R31" s="93" t="s">
        <v>2846</v>
      </c>
      <c r="S31" s="93" t="s">
        <v>3209</v>
      </c>
      <c r="T31" s="93" t="s">
        <v>2624</v>
      </c>
      <c r="U31" s="93" t="s">
        <v>2631</v>
      </c>
      <c r="V31" s="313"/>
      <c r="W31" s="93" t="s">
        <v>1734</v>
      </c>
      <c r="X31" s="93"/>
      <c r="Y31" s="312"/>
      <c r="Z31" s="312" t="s">
        <v>2521</v>
      </c>
      <c r="AA31" s="312" t="s">
        <v>56</v>
      </c>
      <c r="AB31" s="312" t="s">
        <v>2568</v>
      </c>
      <c r="AC31" s="93"/>
      <c r="AD31" s="287" t="s">
        <v>2558</v>
      </c>
      <c r="AE31" s="287" t="s">
        <v>3208</v>
      </c>
      <c r="AF31" s="287" t="s">
        <v>2556</v>
      </c>
      <c r="AG31" s="311">
        <v>10</v>
      </c>
    </row>
    <row r="32" spans="1:33" ht="45" x14ac:dyDescent="0.25">
      <c r="A32" s="93">
        <v>80</v>
      </c>
      <c r="B32" s="93">
        <v>5</v>
      </c>
      <c r="C32" s="93"/>
      <c r="D32" s="93" t="s">
        <v>2553</v>
      </c>
      <c r="E32" s="93">
        <v>202</v>
      </c>
      <c r="F32" s="288" t="s">
        <v>3207</v>
      </c>
      <c r="G32" s="288" t="str">
        <f t="shared" si="1"/>
        <v>N</v>
      </c>
      <c r="H32" s="287" t="s">
        <v>803</v>
      </c>
      <c r="I32" s="93" t="s">
        <v>1124</v>
      </c>
      <c r="J32" s="93" t="s">
        <v>2526</v>
      </c>
      <c r="K32" s="93" t="s">
        <v>2456</v>
      </c>
      <c r="L32" s="93" t="s">
        <v>3206</v>
      </c>
      <c r="M32" s="93" t="s">
        <v>1525</v>
      </c>
      <c r="N32" s="93"/>
      <c r="O32" s="93" t="s">
        <v>829</v>
      </c>
      <c r="P32" s="317" t="s">
        <v>3205</v>
      </c>
      <c r="Q32" s="93"/>
      <c r="R32" s="93"/>
      <c r="S32" s="93"/>
      <c r="T32" s="93" t="s">
        <v>2624</v>
      </c>
      <c r="U32" s="93" t="s">
        <v>2631</v>
      </c>
      <c r="V32" s="313" t="s">
        <v>3204</v>
      </c>
      <c r="W32" s="93" t="s">
        <v>1487</v>
      </c>
      <c r="X32" s="93"/>
      <c r="Y32" s="312"/>
      <c r="Z32" s="312" t="s">
        <v>2974</v>
      </c>
      <c r="AA32" s="312" t="s">
        <v>56</v>
      </c>
      <c r="AB32" s="312" t="s">
        <v>2568</v>
      </c>
      <c r="AC32" s="312"/>
      <c r="AD32" s="287" t="s">
        <v>2558</v>
      </c>
      <c r="AE32" s="287" t="s">
        <v>3203</v>
      </c>
      <c r="AF32" s="287" t="s">
        <v>2556</v>
      </c>
      <c r="AG32" s="311">
        <v>5</v>
      </c>
    </row>
    <row r="33" spans="1:33" ht="60" x14ac:dyDescent="0.25">
      <c r="A33" s="93">
        <v>81</v>
      </c>
      <c r="B33" s="93">
        <v>7</v>
      </c>
      <c r="C33" s="93"/>
      <c r="D33" s="93" t="s">
        <v>2553</v>
      </c>
      <c r="E33" s="93">
        <v>203</v>
      </c>
      <c r="F33" s="288" t="s">
        <v>3202</v>
      </c>
      <c r="G33" s="288" t="str">
        <f t="shared" si="1"/>
        <v>N</v>
      </c>
      <c r="H33" s="287" t="s">
        <v>3</v>
      </c>
      <c r="I33" s="93" t="s">
        <v>1124</v>
      </c>
      <c r="J33" s="93" t="s">
        <v>2526</v>
      </c>
      <c r="K33" s="93" t="s">
        <v>2456</v>
      </c>
      <c r="L33" s="93" t="s">
        <v>3</v>
      </c>
      <c r="M33" s="93" t="s">
        <v>1525</v>
      </c>
      <c r="N33" s="93"/>
      <c r="O33" s="93" t="s">
        <v>829</v>
      </c>
      <c r="P33" s="317" t="s">
        <v>3201</v>
      </c>
      <c r="Q33" s="345" t="s">
        <v>3200</v>
      </c>
      <c r="R33" s="93" t="s">
        <v>2621</v>
      </c>
      <c r="S33" s="93"/>
      <c r="T33" s="93" t="s">
        <v>2624</v>
      </c>
      <c r="U33" s="93" t="s">
        <v>2631</v>
      </c>
      <c r="V33" s="313" t="s">
        <v>3199</v>
      </c>
      <c r="W33" s="93" t="s">
        <v>1487</v>
      </c>
      <c r="X33" s="93"/>
      <c r="Y33" s="312"/>
      <c r="Z33" s="312" t="s">
        <v>2521</v>
      </c>
      <c r="AA33" s="312" t="s">
        <v>56</v>
      </c>
      <c r="AB33" s="312" t="s">
        <v>2568</v>
      </c>
      <c r="AC33" s="312"/>
      <c r="AD33" s="287" t="s">
        <v>2558</v>
      </c>
      <c r="AE33" s="287" t="s">
        <v>3198</v>
      </c>
      <c r="AF33" s="287" t="s">
        <v>2556</v>
      </c>
      <c r="AG33" s="311">
        <v>5</v>
      </c>
    </row>
    <row r="34" spans="1:33" ht="75" x14ac:dyDescent="0.25">
      <c r="A34" s="93">
        <v>51</v>
      </c>
      <c r="B34" s="93">
        <v>190</v>
      </c>
      <c r="C34" s="93"/>
      <c r="D34" s="93" t="s">
        <v>2522</v>
      </c>
      <c r="E34" s="93">
        <v>204</v>
      </c>
      <c r="F34" s="288"/>
      <c r="G34" s="288" t="s">
        <v>2521</v>
      </c>
      <c r="H34" s="287" t="s">
        <v>2520</v>
      </c>
      <c r="I34" s="93" t="s">
        <v>1124</v>
      </c>
      <c r="J34" s="93" t="s">
        <v>2526</v>
      </c>
      <c r="K34" s="93" t="s">
        <v>2456</v>
      </c>
      <c r="L34" s="93" t="s">
        <v>3197</v>
      </c>
      <c r="M34" s="93" t="s">
        <v>1658</v>
      </c>
      <c r="N34" s="93"/>
      <c r="O34" s="93"/>
      <c r="P34" s="93"/>
      <c r="Q34" s="93" t="s">
        <v>3196</v>
      </c>
      <c r="R34" s="93" t="s">
        <v>2731</v>
      </c>
      <c r="S34" s="93" t="s">
        <v>3195</v>
      </c>
      <c r="T34" s="93" t="s">
        <v>2624</v>
      </c>
      <c r="U34" s="318"/>
      <c r="V34" s="313"/>
      <c r="W34" s="93" t="s">
        <v>1487</v>
      </c>
      <c r="X34" s="93"/>
      <c r="Y34" s="312"/>
      <c r="Z34" s="312" t="s">
        <v>2974</v>
      </c>
      <c r="AA34" s="312" t="s">
        <v>56</v>
      </c>
      <c r="AB34" s="312" t="s">
        <v>2735</v>
      </c>
      <c r="AC34" s="93" t="s">
        <v>2734</v>
      </c>
      <c r="AD34" s="287" t="s">
        <v>2522</v>
      </c>
      <c r="AE34" s="287" t="s">
        <v>2522</v>
      </c>
      <c r="AF34" s="287" t="s">
        <v>2522</v>
      </c>
      <c r="AG34" s="287" t="s">
        <v>2522</v>
      </c>
    </row>
    <row r="35" spans="1:33" ht="75" x14ac:dyDescent="0.25">
      <c r="A35" s="93">
        <v>2</v>
      </c>
      <c r="B35" s="93">
        <v>8</v>
      </c>
      <c r="C35" s="93"/>
      <c r="D35" s="93" t="s">
        <v>2553</v>
      </c>
      <c r="E35" s="93">
        <v>205</v>
      </c>
      <c r="F35" s="288" t="s">
        <v>3194</v>
      </c>
      <c r="G35" s="288" t="str">
        <f t="shared" ref="G35:G44" si="2">IF(F35=F34,"Y","N")</f>
        <v>N</v>
      </c>
      <c r="H35" s="287" t="s">
        <v>3193</v>
      </c>
      <c r="I35" s="93" t="s">
        <v>1124</v>
      </c>
      <c r="J35" s="93" t="s">
        <v>2526</v>
      </c>
      <c r="K35" s="93" t="s">
        <v>2456</v>
      </c>
      <c r="L35" s="287" t="s">
        <v>3193</v>
      </c>
      <c r="M35" s="93" t="s">
        <v>1744</v>
      </c>
      <c r="N35" s="93"/>
      <c r="O35" s="93"/>
      <c r="P35" s="93"/>
      <c r="Q35" s="345" t="s">
        <v>3192</v>
      </c>
      <c r="R35" s="93" t="s">
        <v>2621</v>
      </c>
      <c r="S35" s="93"/>
      <c r="T35" s="93"/>
      <c r="U35" s="93" t="s">
        <v>2569</v>
      </c>
      <c r="V35" s="313"/>
      <c r="W35" s="93" t="s">
        <v>2159</v>
      </c>
      <c r="X35" s="93"/>
      <c r="Y35" s="312"/>
      <c r="Z35" s="312" t="s">
        <v>2521</v>
      </c>
      <c r="AA35" s="312" t="s">
        <v>56</v>
      </c>
      <c r="AB35" s="312" t="s">
        <v>2568</v>
      </c>
      <c r="AC35" s="312"/>
      <c r="AD35" s="287" t="s">
        <v>2558</v>
      </c>
      <c r="AE35" s="287" t="s">
        <v>2931</v>
      </c>
      <c r="AF35" s="287" t="s">
        <v>1744</v>
      </c>
      <c r="AG35" s="311">
        <v>0</v>
      </c>
    </row>
    <row r="36" spans="1:33" ht="45" x14ac:dyDescent="0.25">
      <c r="A36" s="93">
        <v>125</v>
      </c>
      <c r="B36" s="93">
        <v>9</v>
      </c>
      <c r="C36" s="93"/>
      <c r="D36" s="93" t="s">
        <v>2553</v>
      </c>
      <c r="E36" s="93">
        <v>206</v>
      </c>
      <c r="F36" s="288" t="s">
        <v>3191</v>
      </c>
      <c r="G36" s="288" t="str">
        <f t="shared" si="2"/>
        <v>N</v>
      </c>
      <c r="H36" s="287" t="s">
        <v>3190</v>
      </c>
      <c r="I36" s="93" t="s">
        <v>1124</v>
      </c>
      <c r="J36" s="93" t="s">
        <v>2526</v>
      </c>
      <c r="K36" s="93" t="s">
        <v>2456</v>
      </c>
      <c r="L36" s="93" t="s">
        <v>3190</v>
      </c>
      <c r="M36" s="93" t="s">
        <v>1525</v>
      </c>
      <c r="N36" s="93"/>
      <c r="O36" s="93" t="s">
        <v>829</v>
      </c>
      <c r="P36" s="317" t="s">
        <v>3189</v>
      </c>
      <c r="Q36" s="93"/>
      <c r="R36" s="93"/>
      <c r="S36" s="93"/>
      <c r="T36" s="93"/>
      <c r="U36" s="93" t="s">
        <v>2631</v>
      </c>
      <c r="V36" s="313"/>
      <c r="W36" s="93" t="s">
        <v>1734</v>
      </c>
      <c r="X36" s="93"/>
      <c r="Y36" s="312"/>
      <c r="Z36" s="312" t="s">
        <v>2521</v>
      </c>
      <c r="AA36" s="312" t="s">
        <v>56</v>
      </c>
      <c r="AB36" s="312" t="s">
        <v>2568</v>
      </c>
      <c r="AC36" s="93"/>
      <c r="AD36" s="287" t="s">
        <v>2558</v>
      </c>
      <c r="AE36" s="287" t="s">
        <v>3188</v>
      </c>
      <c r="AF36" s="287" t="s">
        <v>2556</v>
      </c>
      <c r="AG36" s="311">
        <v>5</v>
      </c>
    </row>
    <row r="37" spans="1:33" ht="45" x14ac:dyDescent="0.25">
      <c r="A37" s="93">
        <v>33</v>
      </c>
      <c r="B37" s="93">
        <v>10</v>
      </c>
      <c r="C37" s="93"/>
      <c r="D37" s="93" t="s">
        <v>2553</v>
      </c>
      <c r="E37" s="93">
        <v>207</v>
      </c>
      <c r="F37" s="288" t="s">
        <v>3187</v>
      </c>
      <c r="G37" s="288" t="str">
        <f t="shared" si="2"/>
        <v>N</v>
      </c>
      <c r="H37" s="287" t="s">
        <v>1745</v>
      </c>
      <c r="I37" s="93" t="s">
        <v>1124</v>
      </c>
      <c r="J37" s="93" t="s">
        <v>2526</v>
      </c>
      <c r="K37" s="93" t="s">
        <v>2456</v>
      </c>
      <c r="L37" s="93" t="s">
        <v>1745</v>
      </c>
      <c r="M37" s="93" t="s">
        <v>1525</v>
      </c>
      <c r="N37" s="93"/>
      <c r="O37" s="93" t="s">
        <v>829</v>
      </c>
      <c r="P37" s="317" t="s">
        <v>3186</v>
      </c>
      <c r="Q37" s="93"/>
      <c r="R37" s="93"/>
      <c r="S37" s="93"/>
      <c r="T37" s="93" t="s">
        <v>2624</v>
      </c>
      <c r="U37" s="93" t="s">
        <v>2631</v>
      </c>
      <c r="V37" s="313" t="s">
        <v>3185</v>
      </c>
      <c r="W37" s="93" t="s">
        <v>1487</v>
      </c>
      <c r="X37" s="93"/>
      <c r="Y37" s="312">
        <v>29</v>
      </c>
      <c r="Z37" s="312" t="s">
        <v>56</v>
      </c>
      <c r="AA37" s="312" t="s">
        <v>56</v>
      </c>
      <c r="AB37" s="312" t="s">
        <v>2568</v>
      </c>
      <c r="AC37" s="312"/>
      <c r="AD37" s="287" t="s">
        <v>2558</v>
      </c>
      <c r="AE37" s="287" t="s">
        <v>3184</v>
      </c>
      <c r="AF37" s="287" t="s">
        <v>2556</v>
      </c>
      <c r="AG37" s="311">
        <v>5</v>
      </c>
    </row>
    <row r="38" spans="1:33" ht="60" x14ac:dyDescent="0.25">
      <c r="A38" s="93">
        <v>23</v>
      </c>
      <c r="B38" s="93">
        <v>11</v>
      </c>
      <c r="C38" s="93"/>
      <c r="D38" s="93" t="s">
        <v>2553</v>
      </c>
      <c r="E38" s="88">
        <v>208</v>
      </c>
      <c r="F38" s="324" t="s">
        <v>3183</v>
      </c>
      <c r="G38" s="324" t="str">
        <f t="shared" si="2"/>
        <v>N</v>
      </c>
      <c r="H38" s="329" t="s">
        <v>1732</v>
      </c>
      <c r="I38" s="88" t="s">
        <v>1124</v>
      </c>
      <c r="J38" s="88" t="s">
        <v>2526</v>
      </c>
      <c r="K38" s="88" t="s">
        <v>2456</v>
      </c>
      <c r="L38" s="88" t="s">
        <v>1732</v>
      </c>
      <c r="M38" s="88" t="s">
        <v>1525</v>
      </c>
      <c r="N38" s="88"/>
      <c r="O38" s="88" t="s">
        <v>792</v>
      </c>
      <c r="P38" s="323" t="s">
        <v>3182</v>
      </c>
      <c r="Q38" s="88" t="s">
        <v>3181</v>
      </c>
      <c r="R38" s="88" t="s">
        <v>2621</v>
      </c>
      <c r="S38" s="88" t="s">
        <v>3180</v>
      </c>
      <c r="T38" s="88" t="s">
        <v>2624</v>
      </c>
      <c r="U38" s="88" t="s">
        <v>2631</v>
      </c>
      <c r="V38" s="313" t="s">
        <v>3179</v>
      </c>
      <c r="W38" s="93" t="s">
        <v>1487</v>
      </c>
      <c r="X38" s="93"/>
      <c r="Y38" s="312" t="s">
        <v>3178</v>
      </c>
      <c r="Z38" s="312" t="s">
        <v>56</v>
      </c>
      <c r="AA38" s="312" t="s">
        <v>56</v>
      </c>
      <c r="AB38" s="312" t="s">
        <v>2568</v>
      </c>
      <c r="AC38" s="312"/>
      <c r="AD38" s="287" t="s">
        <v>2558</v>
      </c>
      <c r="AE38" s="287" t="s">
        <v>3177</v>
      </c>
      <c r="AF38" s="287" t="s">
        <v>2614</v>
      </c>
      <c r="AG38" s="311">
        <v>1</v>
      </c>
    </row>
    <row r="39" spans="1:33" ht="45" x14ac:dyDescent="0.25">
      <c r="A39" s="93">
        <v>83</v>
      </c>
      <c r="B39" s="93">
        <v>14</v>
      </c>
      <c r="C39" s="93"/>
      <c r="D39" s="93" t="s">
        <v>2553</v>
      </c>
      <c r="E39" s="93">
        <v>209</v>
      </c>
      <c r="F39" s="288" t="s">
        <v>3176</v>
      </c>
      <c r="G39" s="288" t="str">
        <f t="shared" si="2"/>
        <v>N</v>
      </c>
      <c r="H39" s="287" t="s">
        <v>3175</v>
      </c>
      <c r="I39" s="93" t="s">
        <v>1124</v>
      </c>
      <c r="J39" s="93" t="s">
        <v>2526</v>
      </c>
      <c r="K39" s="93" t="s">
        <v>2456</v>
      </c>
      <c r="L39" s="93" t="s">
        <v>3174</v>
      </c>
      <c r="M39" s="93" t="s">
        <v>2627</v>
      </c>
      <c r="N39" s="93" t="s">
        <v>56</v>
      </c>
      <c r="O39" s="93" t="s">
        <v>1480</v>
      </c>
      <c r="P39" s="93"/>
      <c r="Q39" s="345" t="s">
        <v>3173</v>
      </c>
      <c r="R39" s="93" t="s">
        <v>2621</v>
      </c>
      <c r="S39" s="93"/>
      <c r="T39" s="93" t="s">
        <v>2624</v>
      </c>
      <c r="U39" s="93" t="s">
        <v>2631</v>
      </c>
      <c r="V39" s="313" t="s">
        <v>1453</v>
      </c>
      <c r="W39" s="93" t="s">
        <v>1487</v>
      </c>
      <c r="X39" s="93"/>
      <c r="Y39" s="312"/>
      <c r="Z39" s="312" t="s">
        <v>56</v>
      </c>
      <c r="AA39" s="312" t="s">
        <v>56</v>
      </c>
      <c r="AB39" s="312" t="s">
        <v>2568</v>
      </c>
      <c r="AC39" s="312" t="s">
        <v>2734</v>
      </c>
      <c r="AD39" s="287" t="s">
        <v>2734</v>
      </c>
      <c r="AE39" s="287" t="s">
        <v>2734</v>
      </c>
      <c r="AF39" s="287" t="s">
        <v>2734</v>
      </c>
      <c r="AG39" s="287" t="s">
        <v>2734</v>
      </c>
    </row>
    <row r="40" spans="1:33" ht="45" x14ac:dyDescent="0.25">
      <c r="A40" s="93">
        <v>84</v>
      </c>
      <c r="B40" s="93">
        <v>15</v>
      </c>
      <c r="C40" s="93"/>
      <c r="D40" s="93" t="s">
        <v>2553</v>
      </c>
      <c r="E40" s="93">
        <v>210</v>
      </c>
      <c r="F40" s="288" t="s">
        <v>3172</v>
      </c>
      <c r="G40" s="288" t="str">
        <f t="shared" si="2"/>
        <v>N</v>
      </c>
      <c r="H40" s="287" t="s">
        <v>3171</v>
      </c>
      <c r="I40" s="93" t="s">
        <v>1124</v>
      </c>
      <c r="J40" s="93" t="s">
        <v>2526</v>
      </c>
      <c r="K40" s="93" t="s">
        <v>2456</v>
      </c>
      <c r="L40" s="93" t="s">
        <v>3170</v>
      </c>
      <c r="M40" s="93" t="s">
        <v>1658</v>
      </c>
      <c r="N40" s="93"/>
      <c r="O40" s="93"/>
      <c r="P40" s="93"/>
      <c r="Q40" s="345" t="s">
        <v>3169</v>
      </c>
      <c r="R40" s="93" t="s">
        <v>2621</v>
      </c>
      <c r="S40" s="93"/>
      <c r="T40" s="93" t="s">
        <v>2624</v>
      </c>
      <c r="U40" s="93" t="s">
        <v>2631</v>
      </c>
      <c r="V40" s="313"/>
      <c r="W40" s="93" t="s">
        <v>1487</v>
      </c>
      <c r="X40" s="93"/>
      <c r="Y40" s="312"/>
      <c r="Z40" s="312" t="s">
        <v>56</v>
      </c>
      <c r="AA40" s="312" t="s">
        <v>56</v>
      </c>
      <c r="AB40" s="312" t="s">
        <v>2568</v>
      </c>
      <c r="AC40" s="312"/>
      <c r="AD40" s="287" t="s">
        <v>2558</v>
      </c>
      <c r="AE40" s="287" t="s">
        <v>3168</v>
      </c>
      <c r="AF40" s="287" t="s">
        <v>2556</v>
      </c>
      <c r="AG40" s="311">
        <v>10</v>
      </c>
    </row>
    <row r="41" spans="1:33" ht="45" x14ac:dyDescent="0.25">
      <c r="A41" s="93">
        <v>127</v>
      </c>
      <c r="B41" s="93">
        <v>16</v>
      </c>
      <c r="C41" s="93"/>
      <c r="D41" s="93" t="s">
        <v>2553</v>
      </c>
      <c r="E41" s="93">
        <v>211</v>
      </c>
      <c r="F41" s="288" t="s">
        <v>3167</v>
      </c>
      <c r="G41" s="288" t="str">
        <f t="shared" si="2"/>
        <v>N</v>
      </c>
      <c r="H41" s="287" t="s">
        <v>3166</v>
      </c>
      <c r="I41" s="93" t="s">
        <v>1124</v>
      </c>
      <c r="J41" s="93" t="s">
        <v>2526</v>
      </c>
      <c r="K41" s="93" t="s">
        <v>2456</v>
      </c>
      <c r="L41" s="93" t="s">
        <v>3166</v>
      </c>
      <c r="M41" s="93" t="s">
        <v>2627</v>
      </c>
      <c r="N41" s="93"/>
      <c r="O41" s="93" t="s">
        <v>1480</v>
      </c>
      <c r="P41" s="93"/>
      <c r="Q41" s="345" t="s">
        <v>3165</v>
      </c>
      <c r="R41" s="88" t="s">
        <v>2621</v>
      </c>
      <c r="S41" s="88"/>
      <c r="T41" s="93" t="s">
        <v>2624</v>
      </c>
      <c r="U41" s="93" t="s">
        <v>2631</v>
      </c>
      <c r="V41" s="313"/>
      <c r="W41" s="93" t="s">
        <v>1734</v>
      </c>
      <c r="X41" s="93"/>
      <c r="Y41" s="312"/>
      <c r="Z41" s="312" t="s">
        <v>2521</v>
      </c>
      <c r="AA41" s="312" t="s">
        <v>56</v>
      </c>
      <c r="AB41" s="312" t="s">
        <v>2568</v>
      </c>
      <c r="AC41" s="93"/>
      <c r="AD41" s="287" t="s">
        <v>2558</v>
      </c>
      <c r="AE41" s="287" t="s">
        <v>3164</v>
      </c>
      <c r="AF41" s="287" t="s">
        <v>2614</v>
      </c>
      <c r="AG41" s="311">
        <v>1</v>
      </c>
    </row>
    <row r="42" spans="1:33" ht="45" x14ac:dyDescent="0.25">
      <c r="A42" s="93">
        <v>127</v>
      </c>
      <c r="B42" s="93">
        <v>17</v>
      </c>
      <c r="C42" s="93"/>
      <c r="D42" s="93" t="s">
        <v>2553</v>
      </c>
      <c r="E42" s="93">
        <v>212</v>
      </c>
      <c r="F42" s="288" t="s">
        <v>3163</v>
      </c>
      <c r="G42" s="288" t="str">
        <f t="shared" si="2"/>
        <v>N</v>
      </c>
      <c r="H42" s="287" t="s">
        <v>3162</v>
      </c>
      <c r="I42" s="93" t="s">
        <v>1124</v>
      </c>
      <c r="J42" s="93" t="s">
        <v>2526</v>
      </c>
      <c r="K42" s="93" t="s">
        <v>2456</v>
      </c>
      <c r="L42" s="287" t="s">
        <v>3161</v>
      </c>
      <c r="M42" s="93" t="s">
        <v>2627</v>
      </c>
      <c r="N42" s="93"/>
      <c r="O42" s="93" t="s">
        <v>1480</v>
      </c>
      <c r="P42" s="93"/>
      <c r="Q42" s="345" t="s">
        <v>3160</v>
      </c>
      <c r="R42" s="93" t="s">
        <v>2621</v>
      </c>
      <c r="S42" s="93"/>
      <c r="T42" s="93"/>
      <c r="U42" s="93" t="s">
        <v>2569</v>
      </c>
      <c r="V42" s="313"/>
      <c r="W42" s="93" t="s">
        <v>1734</v>
      </c>
      <c r="X42" s="93"/>
      <c r="Y42" s="312"/>
      <c r="Z42" s="312" t="s">
        <v>2521</v>
      </c>
      <c r="AA42" s="312" t="s">
        <v>56</v>
      </c>
      <c r="AB42" s="312" t="s">
        <v>2568</v>
      </c>
      <c r="AC42" s="93"/>
      <c r="AD42" s="287" t="s">
        <v>2558</v>
      </c>
      <c r="AE42" s="287" t="s">
        <v>3159</v>
      </c>
      <c r="AF42" s="287" t="s">
        <v>2614</v>
      </c>
      <c r="AG42" s="311">
        <v>1</v>
      </c>
    </row>
    <row r="43" spans="1:33" ht="45" x14ac:dyDescent="0.25">
      <c r="A43" s="93">
        <v>128</v>
      </c>
      <c r="B43" s="93">
        <v>18</v>
      </c>
      <c r="C43" s="93"/>
      <c r="D43" s="93" t="s">
        <v>2553</v>
      </c>
      <c r="E43" s="93">
        <v>213</v>
      </c>
      <c r="F43" s="288" t="s">
        <v>3158</v>
      </c>
      <c r="G43" s="288" t="str">
        <f t="shared" si="2"/>
        <v>N</v>
      </c>
      <c r="H43" s="287" t="s">
        <v>3157</v>
      </c>
      <c r="I43" s="93" t="s">
        <v>1124</v>
      </c>
      <c r="J43" s="93" t="s">
        <v>2526</v>
      </c>
      <c r="K43" s="93" t="s">
        <v>2456</v>
      </c>
      <c r="L43" s="93" t="s">
        <v>3157</v>
      </c>
      <c r="M43" s="93" t="s">
        <v>1525</v>
      </c>
      <c r="N43" s="347" t="s">
        <v>3156</v>
      </c>
      <c r="O43" s="93" t="s">
        <v>829</v>
      </c>
      <c r="P43" s="317" t="s">
        <v>3155</v>
      </c>
      <c r="Q43" s="345" t="s">
        <v>3154</v>
      </c>
      <c r="R43" s="93" t="s">
        <v>2621</v>
      </c>
      <c r="S43" s="93"/>
      <c r="T43" s="93"/>
      <c r="U43" s="93" t="s">
        <v>2569</v>
      </c>
      <c r="V43" s="313"/>
      <c r="W43" s="93" t="s">
        <v>1734</v>
      </c>
      <c r="X43" s="93"/>
      <c r="Y43" s="312"/>
      <c r="Z43" s="312" t="s">
        <v>2521</v>
      </c>
      <c r="AA43" s="312" t="s">
        <v>56</v>
      </c>
      <c r="AB43" s="312" t="s">
        <v>2568</v>
      </c>
      <c r="AC43" s="93"/>
      <c r="AD43" s="287" t="s">
        <v>2558</v>
      </c>
      <c r="AE43" s="287" t="s">
        <v>3153</v>
      </c>
      <c r="AF43" s="287" t="s">
        <v>2556</v>
      </c>
      <c r="AG43" s="311">
        <v>6</v>
      </c>
    </row>
    <row r="44" spans="1:33" ht="195" x14ac:dyDescent="0.25">
      <c r="A44" s="93">
        <v>14</v>
      </c>
      <c r="B44" s="93">
        <v>19</v>
      </c>
      <c r="C44" s="93"/>
      <c r="D44" s="93" t="s">
        <v>2553</v>
      </c>
      <c r="E44" s="93">
        <v>214</v>
      </c>
      <c r="F44" s="288" t="s">
        <v>3152</v>
      </c>
      <c r="G44" s="288" t="str">
        <f t="shared" si="2"/>
        <v>N</v>
      </c>
      <c r="H44" s="287" t="s">
        <v>3151</v>
      </c>
      <c r="I44" s="93" t="s">
        <v>1124</v>
      </c>
      <c r="J44" s="93" t="s">
        <v>2526</v>
      </c>
      <c r="K44" s="93" t="s">
        <v>2456</v>
      </c>
      <c r="L44" s="93" t="s">
        <v>3150</v>
      </c>
      <c r="M44" s="93" t="s">
        <v>1525</v>
      </c>
      <c r="N44" s="93"/>
      <c r="O44" s="93" t="s">
        <v>792</v>
      </c>
      <c r="P44" s="317" t="s">
        <v>3149</v>
      </c>
      <c r="Q44" s="321" t="s">
        <v>3148</v>
      </c>
      <c r="R44" s="93" t="s">
        <v>2731</v>
      </c>
      <c r="S44" s="93"/>
      <c r="T44" s="93" t="s">
        <v>2624</v>
      </c>
      <c r="U44" s="93" t="s">
        <v>2631</v>
      </c>
      <c r="V44" s="313" t="s">
        <v>3147</v>
      </c>
      <c r="W44" s="93" t="s">
        <v>1487</v>
      </c>
      <c r="X44" s="93"/>
      <c r="Y44" s="312">
        <v>11</v>
      </c>
      <c r="Z44" s="312" t="s">
        <v>2521</v>
      </c>
      <c r="AA44" s="312" t="s">
        <v>56</v>
      </c>
      <c r="AB44" s="312" t="s">
        <v>2568</v>
      </c>
      <c r="AC44" s="312"/>
      <c r="AD44" s="287" t="s">
        <v>2558</v>
      </c>
      <c r="AE44" s="287" t="s">
        <v>3146</v>
      </c>
      <c r="AF44" s="287" t="s">
        <v>2614</v>
      </c>
      <c r="AG44" s="311">
        <v>1</v>
      </c>
    </row>
    <row r="45" spans="1:33" ht="45" x14ac:dyDescent="0.25">
      <c r="A45" s="93">
        <v>75</v>
      </c>
      <c r="B45" s="93">
        <v>205</v>
      </c>
      <c r="C45" s="93"/>
      <c r="D45" s="93" t="s">
        <v>2522</v>
      </c>
      <c r="E45" s="93">
        <v>215</v>
      </c>
      <c r="F45" s="288"/>
      <c r="G45" s="288" t="s">
        <v>2521</v>
      </c>
      <c r="H45" s="287" t="s">
        <v>2520</v>
      </c>
      <c r="I45" s="93" t="s">
        <v>1124</v>
      </c>
      <c r="J45" s="93" t="s">
        <v>2526</v>
      </c>
      <c r="K45" s="93" t="s">
        <v>2561</v>
      </c>
      <c r="L45" s="93" t="s">
        <v>3145</v>
      </c>
      <c r="M45" s="93" t="s">
        <v>1525</v>
      </c>
      <c r="N45" s="93"/>
      <c r="O45" s="93" t="s">
        <v>829</v>
      </c>
      <c r="P45" s="317" t="s">
        <v>2866</v>
      </c>
      <c r="Q45" s="93" t="s">
        <v>3144</v>
      </c>
      <c r="R45" s="93" t="s">
        <v>2621</v>
      </c>
      <c r="S45" s="93"/>
      <c r="T45" s="93" t="s">
        <v>2624</v>
      </c>
      <c r="U45" s="318"/>
      <c r="V45" s="313" t="s">
        <v>2865</v>
      </c>
      <c r="W45" s="93" t="s">
        <v>1487</v>
      </c>
      <c r="X45" s="93"/>
      <c r="Y45" s="312"/>
      <c r="Z45" s="312" t="s">
        <v>56</v>
      </c>
      <c r="AA45" s="312" t="s">
        <v>56</v>
      </c>
      <c r="AB45" s="312" t="s">
        <v>2735</v>
      </c>
      <c r="AC45" s="312" t="s">
        <v>2734</v>
      </c>
      <c r="AD45" s="93" t="s">
        <v>2522</v>
      </c>
      <c r="AE45" s="93" t="s">
        <v>2522</v>
      </c>
      <c r="AF45" s="93" t="s">
        <v>2522</v>
      </c>
      <c r="AG45" s="93" t="s">
        <v>2522</v>
      </c>
    </row>
    <row r="46" spans="1:33" ht="135" x14ac:dyDescent="0.25">
      <c r="A46" s="93">
        <v>45</v>
      </c>
      <c r="B46" s="93">
        <v>21</v>
      </c>
      <c r="C46" s="93"/>
      <c r="D46" s="93" t="s">
        <v>2553</v>
      </c>
      <c r="E46" s="93">
        <v>216</v>
      </c>
      <c r="F46" s="288" t="s">
        <v>3143</v>
      </c>
      <c r="G46" s="288" t="str">
        <f>IF(F46=F45,"Y","N")</f>
        <v>N</v>
      </c>
      <c r="H46" s="287" t="s">
        <v>3142</v>
      </c>
      <c r="I46" s="93" t="s">
        <v>1124</v>
      </c>
      <c r="J46" s="93" t="s">
        <v>2526</v>
      </c>
      <c r="K46" s="93" t="s">
        <v>2456</v>
      </c>
      <c r="L46" s="93" t="s">
        <v>3141</v>
      </c>
      <c r="M46" s="93" t="s">
        <v>1658</v>
      </c>
      <c r="N46" s="93"/>
      <c r="O46" s="93"/>
      <c r="P46" s="93"/>
      <c r="Q46" s="319" t="s">
        <v>3140</v>
      </c>
      <c r="R46" s="93" t="s">
        <v>2621</v>
      </c>
      <c r="S46" s="93"/>
      <c r="T46" s="93" t="s">
        <v>2624</v>
      </c>
      <c r="U46" s="93" t="s">
        <v>2631</v>
      </c>
      <c r="V46" s="313"/>
      <c r="W46" s="93" t="s">
        <v>1487</v>
      </c>
      <c r="X46" s="93"/>
      <c r="Y46" s="312">
        <v>70</v>
      </c>
      <c r="Z46" s="312" t="s">
        <v>56</v>
      </c>
      <c r="AA46" s="312" t="s">
        <v>56</v>
      </c>
      <c r="AB46" s="312" t="s">
        <v>2568</v>
      </c>
      <c r="AC46" s="312"/>
      <c r="AD46" s="287" t="s">
        <v>2558</v>
      </c>
      <c r="AE46" s="287" t="s">
        <v>3139</v>
      </c>
      <c r="AF46" s="287" t="s">
        <v>2556</v>
      </c>
      <c r="AG46" s="311">
        <v>9</v>
      </c>
    </row>
    <row r="47" spans="1:33" ht="45" x14ac:dyDescent="0.25">
      <c r="A47" s="93"/>
      <c r="B47" s="93">
        <v>25</v>
      </c>
      <c r="C47" s="93"/>
      <c r="D47" s="93" t="s">
        <v>2553</v>
      </c>
      <c r="E47" s="93">
        <v>217</v>
      </c>
      <c r="F47" s="288" t="s">
        <v>3138</v>
      </c>
      <c r="G47" s="288" t="str">
        <f>IF(F47=F46,"Y","N")</f>
        <v>N</v>
      </c>
      <c r="H47" s="287" t="s">
        <v>3134</v>
      </c>
      <c r="I47" s="93" t="s">
        <v>1124</v>
      </c>
      <c r="J47" s="93" t="s">
        <v>2526</v>
      </c>
      <c r="K47" s="93" t="s">
        <v>2727</v>
      </c>
      <c r="L47" s="93" t="s">
        <v>3137</v>
      </c>
      <c r="M47" s="93" t="s">
        <v>1525</v>
      </c>
      <c r="N47" s="93"/>
      <c r="O47" s="93" t="s">
        <v>829</v>
      </c>
      <c r="P47" s="317" t="s">
        <v>2601</v>
      </c>
      <c r="Q47" s="319" t="s">
        <v>3136</v>
      </c>
      <c r="R47" s="93" t="s">
        <v>2621</v>
      </c>
      <c r="S47" s="93"/>
      <c r="T47" s="93" t="s">
        <v>2624</v>
      </c>
      <c r="U47" s="93" t="s">
        <v>2631</v>
      </c>
      <c r="V47" s="313"/>
      <c r="W47" s="93"/>
      <c r="X47" s="93"/>
      <c r="Y47" s="312">
        <v>68</v>
      </c>
      <c r="Z47" s="312"/>
      <c r="AA47" s="312" t="s">
        <v>56</v>
      </c>
      <c r="AB47" s="312" t="s">
        <v>2568</v>
      </c>
      <c r="AC47" s="312"/>
      <c r="AD47" s="287" t="s">
        <v>2558</v>
      </c>
      <c r="AE47" s="287" t="s">
        <v>3131</v>
      </c>
      <c r="AF47" s="287" t="s">
        <v>2556</v>
      </c>
      <c r="AG47" s="311">
        <v>40</v>
      </c>
    </row>
    <row r="48" spans="1:33" ht="105" x14ac:dyDescent="0.25">
      <c r="A48" s="93"/>
      <c r="B48" s="93">
        <v>26</v>
      </c>
      <c r="C48" s="93"/>
      <c r="D48" s="93" t="s">
        <v>2553</v>
      </c>
      <c r="E48" s="93">
        <v>218</v>
      </c>
      <c r="F48" s="288" t="s">
        <v>3135</v>
      </c>
      <c r="G48" s="288" t="str">
        <f>IF(F48=F47,"Y","N")</f>
        <v>N</v>
      </c>
      <c r="H48" s="287" t="s">
        <v>3134</v>
      </c>
      <c r="I48" s="93" t="s">
        <v>1124</v>
      </c>
      <c r="J48" s="93" t="s">
        <v>2526</v>
      </c>
      <c r="K48" s="93" t="s">
        <v>2727</v>
      </c>
      <c r="L48" s="287" t="s">
        <v>3133</v>
      </c>
      <c r="M48" s="93" t="s">
        <v>1658</v>
      </c>
      <c r="N48" s="93"/>
      <c r="O48" s="93"/>
      <c r="P48" s="93"/>
      <c r="Q48" s="319" t="s">
        <v>3132</v>
      </c>
      <c r="R48" s="346" t="s">
        <v>2621</v>
      </c>
      <c r="S48" s="346"/>
      <c r="T48" s="93" t="s">
        <v>2624</v>
      </c>
      <c r="U48" s="93" t="s">
        <v>2631</v>
      </c>
      <c r="V48" s="313"/>
      <c r="W48" s="93"/>
      <c r="X48" s="93"/>
      <c r="Y48" s="312">
        <v>68</v>
      </c>
      <c r="Z48" s="312"/>
      <c r="AA48" s="312" t="s">
        <v>56</v>
      </c>
      <c r="AB48" s="312" t="s">
        <v>2568</v>
      </c>
      <c r="AC48" s="312"/>
      <c r="AD48" s="287" t="s">
        <v>2558</v>
      </c>
      <c r="AE48" s="287" t="s">
        <v>3131</v>
      </c>
      <c r="AF48" s="287" t="s">
        <v>2556</v>
      </c>
      <c r="AG48" s="311">
        <v>40</v>
      </c>
    </row>
    <row r="49" spans="1:33" ht="45" x14ac:dyDescent="0.25">
      <c r="A49" s="93">
        <v>45</v>
      </c>
      <c r="B49" s="93">
        <v>28</v>
      </c>
      <c r="C49" s="93"/>
      <c r="D49" s="93" t="s">
        <v>2553</v>
      </c>
      <c r="E49" s="93">
        <v>219</v>
      </c>
      <c r="F49" s="93" t="s">
        <v>3130</v>
      </c>
      <c r="G49" s="288" t="str">
        <f>IF(F49=F48,"Y","N")</f>
        <v>N</v>
      </c>
      <c r="H49" s="93" t="s">
        <v>3129</v>
      </c>
      <c r="I49" s="93" t="s">
        <v>1124</v>
      </c>
      <c r="J49" s="93" t="s">
        <v>2526</v>
      </c>
      <c r="K49" s="93" t="s">
        <v>2456</v>
      </c>
      <c r="L49" s="93" t="s">
        <v>3128</v>
      </c>
      <c r="M49" s="93" t="s">
        <v>1525</v>
      </c>
      <c r="N49" s="93"/>
      <c r="O49" s="93" t="s">
        <v>829</v>
      </c>
      <c r="P49" s="317" t="s">
        <v>3127</v>
      </c>
      <c r="Q49" s="93"/>
      <c r="R49" s="93" t="s">
        <v>2621</v>
      </c>
      <c r="S49" s="93"/>
      <c r="T49" s="93" t="s">
        <v>2624</v>
      </c>
      <c r="U49" s="93" t="s">
        <v>2631</v>
      </c>
      <c r="V49" s="313"/>
      <c r="W49" s="93" t="s">
        <v>1487</v>
      </c>
      <c r="X49" s="93"/>
      <c r="Y49" s="312"/>
      <c r="Z49" s="93" t="s">
        <v>56</v>
      </c>
      <c r="AA49" s="312" t="s">
        <v>56</v>
      </c>
      <c r="AB49" s="312" t="s">
        <v>2568</v>
      </c>
      <c r="AC49" s="93"/>
      <c r="AD49" s="287" t="s">
        <v>2558</v>
      </c>
      <c r="AE49" s="287" t="s">
        <v>3126</v>
      </c>
      <c r="AF49" s="287" t="s">
        <v>2556</v>
      </c>
      <c r="AG49" s="311">
        <v>5</v>
      </c>
    </row>
    <row r="50" spans="1:33" ht="45" x14ac:dyDescent="0.25">
      <c r="A50" s="93">
        <v>46</v>
      </c>
      <c r="B50" s="93"/>
      <c r="C50" s="93"/>
      <c r="D50" s="93" t="s">
        <v>2553</v>
      </c>
      <c r="E50" s="93">
        <v>220</v>
      </c>
      <c r="F50" s="288"/>
      <c r="G50" s="288" t="s">
        <v>2521</v>
      </c>
      <c r="H50" s="287" t="s">
        <v>2520</v>
      </c>
      <c r="I50" s="93" t="s">
        <v>1124</v>
      </c>
      <c r="J50" s="93" t="s">
        <v>2526</v>
      </c>
      <c r="K50" s="93" t="s">
        <v>2456</v>
      </c>
      <c r="L50" s="93" t="s">
        <v>3125</v>
      </c>
      <c r="M50" s="93" t="s">
        <v>1658</v>
      </c>
      <c r="N50" s="93"/>
      <c r="O50" s="93"/>
      <c r="P50" s="93"/>
      <c r="Q50" s="93"/>
      <c r="R50" s="93" t="s">
        <v>2621</v>
      </c>
      <c r="S50" s="93"/>
      <c r="T50" s="93" t="s">
        <v>2521</v>
      </c>
      <c r="U50" s="318"/>
      <c r="V50" s="313"/>
      <c r="W50" s="93" t="s">
        <v>1487</v>
      </c>
      <c r="X50" s="93"/>
      <c r="Y50" s="312">
        <v>69</v>
      </c>
      <c r="Z50" s="312" t="s">
        <v>56</v>
      </c>
      <c r="AA50" s="312" t="s">
        <v>56</v>
      </c>
      <c r="AB50" s="312" t="s">
        <v>2735</v>
      </c>
      <c r="AC50" s="312" t="s">
        <v>2734</v>
      </c>
      <c r="AD50" s="287" t="s">
        <v>2734</v>
      </c>
      <c r="AE50" s="287" t="s">
        <v>2734</v>
      </c>
      <c r="AF50" s="287" t="s">
        <v>2734</v>
      </c>
      <c r="AG50" s="287" t="s">
        <v>2734</v>
      </c>
    </row>
    <row r="51" spans="1:33" ht="45" x14ac:dyDescent="0.25">
      <c r="A51" s="93">
        <v>46</v>
      </c>
      <c r="B51" s="93">
        <v>188</v>
      </c>
      <c r="C51" s="93"/>
      <c r="D51" s="93" t="s">
        <v>2553</v>
      </c>
      <c r="E51" s="93">
        <v>220</v>
      </c>
      <c r="F51" s="288"/>
      <c r="G51" s="288" t="s">
        <v>2521</v>
      </c>
      <c r="H51" s="287" t="s">
        <v>2520</v>
      </c>
      <c r="I51" s="93" t="s">
        <v>1124</v>
      </c>
      <c r="J51" s="93" t="s">
        <v>2526</v>
      </c>
      <c r="K51" s="93" t="s">
        <v>2456</v>
      </c>
      <c r="L51" s="93" t="s">
        <v>3124</v>
      </c>
      <c r="M51" s="93" t="s">
        <v>1658</v>
      </c>
      <c r="N51" s="93"/>
      <c r="O51" s="93"/>
      <c r="P51" s="93"/>
      <c r="Q51" s="93"/>
      <c r="R51" s="93" t="s">
        <v>2621</v>
      </c>
      <c r="S51" s="93"/>
      <c r="T51" s="93" t="s">
        <v>2521</v>
      </c>
      <c r="U51" s="318"/>
      <c r="V51" s="313"/>
      <c r="W51" s="93" t="s">
        <v>1487</v>
      </c>
      <c r="X51" s="93"/>
      <c r="Y51" s="312"/>
      <c r="Z51" s="312" t="s">
        <v>56</v>
      </c>
      <c r="AA51" s="312" t="s">
        <v>56</v>
      </c>
      <c r="AB51" s="312" t="s">
        <v>2735</v>
      </c>
      <c r="AC51" s="312" t="s">
        <v>2734</v>
      </c>
      <c r="AD51" s="287" t="s">
        <v>2734</v>
      </c>
      <c r="AE51" s="287" t="s">
        <v>2734</v>
      </c>
      <c r="AF51" s="287" t="s">
        <v>2734</v>
      </c>
      <c r="AG51" s="287" t="s">
        <v>2734</v>
      </c>
    </row>
    <row r="52" spans="1:33" ht="45" x14ac:dyDescent="0.25">
      <c r="A52" s="93">
        <v>85</v>
      </c>
      <c r="B52" s="93">
        <v>30</v>
      </c>
      <c r="C52" s="93"/>
      <c r="D52" s="93" t="s">
        <v>2553</v>
      </c>
      <c r="E52" s="93">
        <v>221</v>
      </c>
      <c r="F52" s="288" t="s">
        <v>3123</v>
      </c>
      <c r="G52" s="288" t="str">
        <f>IF(F52=F51,"Y","N")</f>
        <v>N</v>
      </c>
      <c r="H52" s="287" t="s">
        <v>1736</v>
      </c>
      <c r="I52" s="93" t="s">
        <v>1124</v>
      </c>
      <c r="J52" s="93" t="s">
        <v>2526</v>
      </c>
      <c r="K52" s="93" t="s">
        <v>2456</v>
      </c>
      <c r="L52" s="93" t="s">
        <v>1736</v>
      </c>
      <c r="M52" s="93" t="s">
        <v>1525</v>
      </c>
      <c r="N52" s="93"/>
      <c r="O52" s="93" t="s">
        <v>829</v>
      </c>
      <c r="P52" s="317" t="s">
        <v>2904</v>
      </c>
      <c r="Q52" s="93"/>
      <c r="R52" s="93" t="s">
        <v>2621</v>
      </c>
      <c r="S52" s="93"/>
      <c r="T52" s="93" t="s">
        <v>2521</v>
      </c>
      <c r="U52" s="93" t="s">
        <v>2631</v>
      </c>
      <c r="V52" s="313" t="s">
        <v>3122</v>
      </c>
      <c r="W52" s="93" t="s">
        <v>1487</v>
      </c>
      <c r="X52" s="93"/>
      <c r="Y52" s="312">
        <v>7</v>
      </c>
      <c r="Z52" s="312" t="s">
        <v>56</v>
      </c>
      <c r="AA52" s="312" t="s">
        <v>56</v>
      </c>
      <c r="AB52" s="312" t="s">
        <v>2568</v>
      </c>
      <c r="AC52" s="312"/>
      <c r="AD52" s="287" t="s">
        <v>2558</v>
      </c>
      <c r="AE52" s="287" t="s">
        <v>3121</v>
      </c>
      <c r="AF52" s="287" t="s">
        <v>2556</v>
      </c>
      <c r="AG52" s="311">
        <v>5</v>
      </c>
    </row>
    <row r="53" spans="1:33" ht="120" x14ac:dyDescent="0.25">
      <c r="A53" s="93">
        <v>28</v>
      </c>
      <c r="B53" s="93">
        <v>32</v>
      </c>
      <c r="C53" s="93"/>
      <c r="D53" s="93" t="s">
        <v>2553</v>
      </c>
      <c r="E53" s="93">
        <v>222</v>
      </c>
      <c r="F53" s="288" t="s">
        <v>3120</v>
      </c>
      <c r="G53" s="288" t="str">
        <f>IF(F53=F52,"Y","N")</f>
        <v>N</v>
      </c>
      <c r="H53" s="287" t="s">
        <v>3119</v>
      </c>
      <c r="I53" s="93" t="s">
        <v>1124</v>
      </c>
      <c r="J53" s="93" t="s">
        <v>2526</v>
      </c>
      <c r="K53" s="93" t="s">
        <v>2456</v>
      </c>
      <c r="L53" s="93" t="s">
        <v>3118</v>
      </c>
      <c r="M53" s="93" t="s">
        <v>1525</v>
      </c>
      <c r="N53" s="93"/>
      <c r="O53" s="93" t="s">
        <v>792</v>
      </c>
      <c r="P53" s="317" t="s">
        <v>3117</v>
      </c>
      <c r="Q53" s="319" t="s">
        <v>3116</v>
      </c>
      <c r="R53" s="93" t="s">
        <v>2621</v>
      </c>
      <c r="S53" s="93"/>
      <c r="T53" s="93" t="s">
        <v>2521</v>
      </c>
      <c r="U53" s="93" t="s">
        <v>2631</v>
      </c>
      <c r="V53" s="313"/>
      <c r="W53" s="93" t="s">
        <v>1487</v>
      </c>
      <c r="X53" s="93"/>
      <c r="Y53" s="312" t="s">
        <v>56</v>
      </c>
      <c r="Z53" s="312" t="s">
        <v>56</v>
      </c>
      <c r="AA53" s="312" t="s">
        <v>56</v>
      </c>
      <c r="AB53" s="312" t="s">
        <v>2568</v>
      </c>
      <c r="AC53" s="312"/>
      <c r="AD53" s="287" t="s">
        <v>2558</v>
      </c>
      <c r="AE53" s="287" t="s">
        <v>3115</v>
      </c>
      <c r="AF53" s="287" t="s">
        <v>2614</v>
      </c>
      <c r="AG53" s="311">
        <v>1</v>
      </c>
    </row>
    <row r="54" spans="1:33" ht="45" x14ac:dyDescent="0.25">
      <c r="A54" s="93">
        <v>28</v>
      </c>
      <c r="B54" s="93">
        <v>33</v>
      </c>
      <c r="C54" s="93"/>
      <c r="D54" s="93" t="s">
        <v>2553</v>
      </c>
      <c r="E54" s="93">
        <v>223</v>
      </c>
      <c r="F54" s="288" t="s">
        <v>3114</v>
      </c>
      <c r="G54" s="288" t="str">
        <f>IF(F54=F53,"Y","N")</f>
        <v>N</v>
      </c>
      <c r="H54" s="287" t="s">
        <v>3110</v>
      </c>
      <c r="I54" s="93" t="s">
        <v>1124</v>
      </c>
      <c r="J54" s="93" t="s">
        <v>2526</v>
      </c>
      <c r="K54" s="93" t="s">
        <v>2456</v>
      </c>
      <c r="L54" s="93" t="s">
        <v>3110</v>
      </c>
      <c r="M54" s="93" t="s">
        <v>1658</v>
      </c>
      <c r="N54" s="93" t="s">
        <v>3113</v>
      </c>
      <c r="O54" s="93"/>
      <c r="P54" s="93"/>
      <c r="Q54" s="93"/>
      <c r="R54" s="93" t="s">
        <v>2731</v>
      </c>
      <c r="S54" s="93"/>
      <c r="T54" s="93" t="s">
        <v>2624</v>
      </c>
      <c r="U54" s="93" t="s">
        <v>2631</v>
      </c>
      <c r="V54" s="313"/>
      <c r="W54" s="93" t="s">
        <v>1487</v>
      </c>
      <c r="X54" s="93"/>
      <c r="Y54" s="312">
        <v>12</v>
      </c>
      <c r="Z54" s="312" t="s">
        <v>56</v>
      </c>
      <c r="AA54" s="312" t="s">
        <v>56</v>
      </c>
      <c r="AB54" s="312" t="s">
        <v>2568</v>
      </c>
      <c r="AC54" s="312"/>
      <c r="AD54" s="287" t="s">
        <v>2558</v>
      </c>
      <c r="AE54" s="287" t="s">
        <v>3111</v>
      </c>
      <c r="AF54" s="287" t="s">
        <v>2556</v>
      </c>
      <c r="AG54" s="311">
        <v>45</v>
      </c>
    </row>
    <row r="55" spans="1:33" ht="45" x14ac:dyDescent="0.25">
      <c r="A55" s="88">
        <v>135</v>
      </c>
      <c r="B55" s="93">
        <v>34</v>
      </c>
      <c r="C55" s="88"/>
      <c r="D55" s="88" t="s">
        <v>2553</v>
      </c>
      <c r="E55" s="93">
        <v>224</v>
      </c>
      <c r="F55" s="324" t="s">
        <v>3112</v>
      </c>
      <c r="G55" s="288" t="str">
        <f>IF(F55=F54,"Y","N")</f>
        <v>N</v>
      </c>
      <c r="H55" s="329" t="s">
        <v>3110</v>
      </c>
      <c r="I55" s="88" t="s">
        <v>1124</v>
      </c>
      <c r="J55" s="88" t="s">
        <v>2526</v>
      </c>
      <c r="K55" s="88" t="s">
        <v>2456</v>
      </c>
      <c r="L55" s="329" t="s">
        <v>3110</v>
      </c>
      <c r="M55" s="88" t="s">
        <v>1658</v>
      </c>
      <c r="N55" s="88"/>
      <c r="O55" s="88"/>
      <c r="P55" s="88"/>
      <c r="Q55" s="88"/>
      <c r="R55" s="88" t="s">
        <v>2621</v>
      </c>
      <c r="S55" s="88"/>
      <c r="T55" s="88" t="s">
        <v>2521</v>
      </c>
      <c r="U55" s="88" t="s">
        <v>2631</v>
      </c>
      <c r="V55" s="322"/>
      <c r="W55" s="88" t="s">
        <v>1734</v>
      </c>
      <c r="X55" s="88"/>
      <c r="Y55" s="312">
        <v>12</v>
      </c>
      <c r="Z55" s="330" t="s">
        <v>2521</v>
      </c>
      <c r="AA55" s="312" t="s">
        <v>56</v>
      </c>
      <c r="AB55" s="312" t="s">
        <v>2568</v>
      </c>
      <c r="AC55" s="330"/>
      <c r="AD55" s="287" t="s">
        <v>2558</v>
      </c>
      <c r="AE55" s="287" t="s">
        <v>3111</v>
      </c>
      <c r="AF55" s="287" t="s">
        <v>2556</v>
      </c>
      <c r="AG55" s="311">
        <v>45</v>
      </c>
    </row>
    <row r="56" spans="1:33" ht="45" x14ac:dyDescent="0.25">
      <c r="A56" s="88">
        <v>135</v>
      </c>
      <c r="B56" s="93">
        <v>34</v>
      </c>
      <c r="C56" s="88"/>
      <c r="D56" s="88" t="s">
        <v>2553</v>
      </c>
      <c r="E56" s="93">
        <v>224</v>
      </c>
      <c r="F56" s="324"/>
      <c r="G56" s="288" t="str">
        <f>IF(F56=F55,"Y","N")</f>
        <v>N</v>
      </c>
      <c r="H56" s="329" t="s">
        <v>3110</v>
      </c>
      <c r="I56" s="88" t="s">
        <v>1124</v>
      </c>
      <c r="J56" s="88" t="s">
        <v>2526</v>
      </c>
      <c r="K56" s="88" t="s">
        <v>2456</v>
      </c>
      <c r="L56" s="329" t="s">
        <v>3109</v>
      </c>
      <c r="M56" s="88" t="s">
        <v>2535</v>
      </c>
      <c r="N56" s="93"/>
      <c r="O56" s="88"/>
      <c r="P56" s="88"/>
      <c r="Q56" s="88"/>
      <c r="R56" s="88" t="s">
        <v>2621</v>
      </c>
      <c r="S56" s="88"/>
      <c r="T56" s="88" t="s">
        <v>2521</v>
      </c>
      <c r="U56" s="88" t="s">
        <v>2631</v>
      </c>
      <c r="V56" s="322"/>
      <c r="W56" s="88"/>
      <c r="X56" s="88"/>
      <c r="Y56" s="312">
        <v>53</v>
      </c>
      <c r="Z56" s="330" t="s">
        <v>2521</v>
      </c>
      <c r="AA56" s="312" t="s">
        <v>56</v>
      </c>
      <c r="AB56" s="312" t="s">
        <v>2735</v>
      </c>
      <c r="AC56" s="330"/>
      <c r="AD56" s="287"/>
      <c r="AE56" s="287"/>
      <c r="AF56" s="287"/>
      <c r="AG56" s="311"/>
    </row>
    <row r="57" spans="1:33" ht="45" x14ac:dyDescent="0.25">
      <c r="A57" s="93">
        <v>29</v>
      </c>
      <c r="B57" s="93">
        <v>35</v>
      </c>
      <c r="C57" s="93"/>
      <c r="D57" s="93" t="s">
        <v>2553</v>
      </c>
      <c r="E57" s="93">
        <v>225</v>
      </c>
      <c r="F57" s="288" t="s">
        <v>3108</v>
      </c>
      <c r="G57" s="288" t="str">
        <f>IF(F57=F55,"Y","N")</f>
        <v>N</v>
      </c>
      <c r="H57" s="287" t="s">
        <v>1766</v>
      </c>
      <c r="I57" s="93" t="s">
        <v>1124</v>
      </c>
      <c r="J57" s="93" t="s">
        <v>2526</v>
      </c>
      <c r="K57" s="93" t="s">
        <v>2456</v>
      </c>
      <c r="L57" s="93" t="s">
        <v>1766</v>
      </c>
      <c r="M57" s="93" t="s">
        <v>1525</v>
      </c>
      <c r="N57" s="93"/>
      <c r="O57" s="93" t="s">
        <v>829</v>
      </c>
      <c r="P57" s="317" t="s">
        <v>2878</v>
      </c>
      <c r="Q57" s="93"/>
      <c r="R57" s="93" t="s">
        <v>2621</v>
      </c>
      <c r="S57" s="93"/>
      <c r="T57" s="93" t="s">
        <v>2624</v>
      </c>
      <c r="U57" s="93" t="s">
        <v>2631</v>
      </c>
      <c r="V57" s="313"/>
      <c r="W57" s="93" t="s">
        <v>1487</v>
      </c>
      <c r="X57" s="93"/>
      <c r="Y57" s="312">
        <v>14</v>
      </c>
      <c r="Z57" s="312" t="s">
        <v>56</v>
      </c>
      <c r="AA57" s="312" t="s">
        <v>56</v>
      </c>
      <c r="AB57" s="312" t="s">
        <v>2568</v>
      </c>
      <c r="AC57" s="312"/>
      <c r="AD57" s="287" t="s">
        <v>2558</v>
      </c>
      <c r="AE57" s="287" t="s">
        <v>3068</v>
      </c>
      <c r="AF57" s="287" t="s">
        <v>2556</v>
      </c>
      <c r="AG57" s="311">
        <v>5</v>
      </c>
    </row>
    <row r="58" spans="1:33" ht="45" x14ac:dyDescent="0.25">
      <c r="A58" s="93">
        <v>31</v>
      </c>
      <c r="B58" s="93">
        <v>36</v>
      </c>
      <c r="C58" s="93"/>
      <c r="D58" s="93" t="s">
        <v>2553</v>
      </c>
      <c r="E58" s="93">
        <v>226</v>
      </c>
      <c r="F58" s="288" t="s">
        <v>3107</v>
      </c>
      <c r="G58" s="288" t="str">
        <f t="shared" ref="G58:G89" si="3">IF(F58=F57,"Y","N")</f>
        <v>N</v>
      </c>
      <c r="H58" s="287" t="s">
        <v>1763</v>
      </c>
      <c r="I58" s="93" t="s">
        <v>1124</v>
      </c>
      <c r="J58" s="93" t="s">
        <v>2526</v>
      </c>
      <c r="K58" s="93" t="s">
        <v>2456</v>
      </c>
      <c r="L58" s="93" t="s">
        <v>3106</v>
      </c>
      <c r="M58" s="93" t="s">
        <v>1525</v>
      </c>
      <c r="N58" s="93"/>
      <c r="O58" s="93" t="s">
        <v>829</v>
      </c>
      <c r="P58" s="317" t="s">
        <v>2875</v>
      </c>
      <c r="Q58" s="93"/>
      <c r="R58" s="93" t="s">
        <v>2621</v>
      </c>
      <c r="S58" s="93"/>
      <c r="T58" s="93" t="s">
        <v>2624</v>
      </c>
      <c r="U58" s="93" t="s">
        <v>2631</v>
      </c>
      <c r="V58" s="313" t="s">
        <v>3105</v>
      </c>
      <c r="W58" s="93" t="s">
        <v>1487</v>
      </c>
      <c r="X58" s="93"/>
      <c r="Y58" s="312"/>
      <c r="Z58" s="312" t="s">
        <v>56</v>
      </c>
      <c r="AA58" s="312" t="s">
        <v>56</v>
      </c>
      <c r="AB58" s="312" t="s">
        <v>2568</v>
      </c>
      <c r="AC58" s="312"/>
      <c r="AD58" s="287" t="s">
        <v>2558</v>
      </c>
      <c r="AE58" s="287" t="s">
        <v>3066</v>
      </c>
      <c r="AF58" s="287" t="s">
        <v>2556</v>
      </c>
      <c r="AG58" s="311">
        <v>5</v>
      </c>
    </row>
    <row r="59" spans="1:33" ht="45" x14ac:dyDescent="0.25">
      <c r="A59" s="93">
        <v>30</v>
      </c>
      <c r="B59" s="93">
        <v>37</v>
      </c>
      <c r="C59" s="93"/>
      <c r="D59" s="93" t="s">
        <v>2553</v>
      </c>
      <c r="E59" s="93">
        <v>227</v>
      </c>
      <c r="F59" s="288" t="s">
        <v>3104</v>
      </c>
      <c r="G59" s="288" t="str">
        <f t="shared" si="3"/>
        <v>N</v>
      </c>
      <c r="H59" s="287" t="s">
        <v>2138</v>
      </c>
      <c r="I59" s="93" t="s">
        <v>1124</v>
      </c>
      <c r="J59" s="93" t="s">
        <v>2526</v>
      </c>
      <c r="K59" s="93" t="s">
        <v>2456</v>
      </c>
      <c r="L59" s="93" t="s">
        <v>2138</v>
      </c>
      <c r="M59" s="93" t="s">
        <v>1658</v>
      </c>
      <c r="N59" s="93"/>
      <c r="O59" s="93"/>
      <c r="P59" s="93"/>
      <c r="Q59" s="93"/>
      <c r="R59" s="93" t="s">
        <v>2621</v>
      </c>
      <c r="S59" s="93"/>
      <c r="T59" s="93" t="s">
        <v>2624</v>
      </c>
      <c r="U59" s="93" t="s">
        <v>2631</v>
      </c>
      <c r="V59" s="313"/>
      <c r="W59" s="93" t="s">
        <v>1487</v>
      </c>
      <c r="X59" s="93"/>
      <c r="Y59" s="312">
        <v>13</v>
      </c>
      <c r="Z59" s="312" t="s">
        <v>56</v>
      </c>
      <c r="AA59" s="312" t="s">
        <v>56</v>
      </c>
      <c r="AB59" s="312" t="s">
        <v>2568</v>
      </c>
      <c r="AC59" s="312"/>
      <c r="AD59" s="287" t="s">
        <v>2558</v>
      </c>
      <c r="AE59" s="287" t="s">
        <v>3064</v>
      </c>
      <c r="AF59" s="287" t="s">
        <v>2556</v>
      </c>
      <c r="AG59" s="311">
        <v>6</v>
      </c>
    </row>
    <row r="60" spans="1:33" ht="45" x14ac:dyDescent="0.25">
      <c r="A60" s="93">
        <v>32</v>
      </c>
      <c r="B60" s="93">
        <v>38</v>
      </c>
      <c r="C60" s="93"/>
      <c r="D60" s="93" t="s">
        <v>2553</v>
      </c>
      <c r="E60" s="93">
        <v>228</v>
      </c>
      <c r="F60" s="288" t="s">
        <v>3103</v>
      </c>
      <c r="G60" s="288" t="str">
        <f t="shared" si="3"/>
        <v>N</v>
      </c>
      <c r="H60" s="287" t="s">
        <v>1489</v>
      </c>
      <c r="I60" s="93" t="s">
        <v>1124</v>
      </c>
      <c r="J60" s="93" t="s">
        <v>2526</v>
      </c>
      <c r="K60" s="93" t="s">
        <v>2456</v>
      </c>
      <c r="L60" s="93" t="s">
        <v>1489</v>
      </c>
      <c r="M60" s="93" t="s">
        <v>1525</v>
      </c>
      <c r="N60" s="93"/>
      <c r="O60" s="93" t="s">
        <v>829</v>
      </c>
      <c r="P60" s="317" t="s">
        <v>2866</v>
      </c>
      <c r="Q60" s="93"/>
      <c r="R60" s="93" t="s">
        <v>2621</v>
      </c>
      <c r="S60" s="93"/>
      <c r="T60" s="93" t="s">
        <v>2624</v>
      </c>
      <c r="U60" s="93" t="s">
        <v>2631</v>
      </c>
      <c r="V60" s="313" t="s">
        <v>3102</v>
      </c>
      <c r="W60" s="93" t="s">
        <v>1487</v>
      </c>
      <c r="X60" s="93"/>
      <c r="Y60" s="312"/>
      <c r="Z60" s="312" t="s">
        <v>56</v>
      </c>
      <c r="AA60" s="312" t="s">
        <v>56</v>
      </c>
      <c r="AB60" s="312" t="s">
        <v>2568</v>
      </c>
      <c r="AC60" s="312"/>
      <c r="AD60" s="287" t="s">
        <v>2558</v>
      </c>
      <c r="AE60" s="287" t="s">
        <v>3061</v>
      </c>
      <c r="AF60" s="287" t="s">
        <v>2556</v>
      </c>
      <c r="AG60" s="311">
        <v>5</v>
      </c>
    </row>
    <row r="61" spans="1:33" ht="45" x14ac:dyDescent="0.25">
      <c r="A61" s="93">
        <v>25</v>
      </c>
      <c r="B61" s="93">
        <v>39</v>
      </c>
      <c r="C61" s="93"/>
      <c r="D61" s="93" t="s">
        <v>2553</v>
      </c>
      <c r="E61" s="93">
        <v>229</v>
      </c>
      <c r="F61" s="288" t="s">
        <v>3101</v>
      </c>
      <c r="G61" s="288" t="str">
        <f t="shared" si="3"/>
        <v>N</v>
      </c>
      <c r="H61" s="287" t="s">
        <v>3100</v>
      </c>
      <c r="I61" s="93" t="s">
        <v>1124</v>
      </c>
      <c r="J61" s="93" t="s">
        <v>2526</v>
      </c>
      <c r="K61" s="93" t="s">
        <v>2456</v>
      </c>
      <c r="L61" s="93" t="s">
        <v>3099</v>
      </c>
      <c r="M61" s="93" t="s">
        <v>1658</v>
      </c>
      <c r="N61" s="93"/>
      <c r="O61" s="93"/>
      <c r="P61" s="93"/>
      <c r="Q61" s="345" t="s">
        <v>2900</v>
      </c>
      <c r="R61" s="93" t="s">
        <v>2621</v>
      </c>
      <c r="S61" s="93"/>
      <c r="T61" s="93" t="s">
        <v>2521</v>
      </c>
      <c r="U61" s="93" t="s">
        <v>2631</v>
      </c>
      <c r="V61" s="313"/>
      <c r="W61" s="93" t="s">
        <v>1487</v>
      </c>
      <c r="X61" s="93"/>
      <c r="Y61" s="312">
        <v>18</v>
      </c>
      <c r="Z61" s="312" t="s">
        <v>56</v>
      </c>
      <c r="AA61" s="312" t="s">
        <v>56</v>
      </c>
      <c r="AB61" s="312" t="s">
        <v>2568</v>
      </c>
      <c r="AC61" s="312"/>
      <c r="AD61" s="287" t="s">
        <v>2558</v>
      </c>
      <c r="AE61" s="287" t="s">
        <v>3098</v>
      </c>
      <c r="AF61" s="287" t="s">
        <v>2556</v>
      </c>
      <c r="AG61" s="311">
        <v>15</v>
      </c>
    </row>
    <row r="62" spans="1:33" ht="45" x14ac:dyDescent="0.25">
      <c r="A62" s="93"/>
      <c r="B62" s="93">
        <v>41</v>
      </c>
      <c r="C62" s="93"/>
      <c r="D62" s="93" t="s">
        <v>2553</v>
      </c>
      <c r="E62" s="93">
        <v>230</v>
      </c>
      <c r="F62" s="288" t="s">
        <v>3097</v>
      </c>
      <c r="G62" s="288" t="str">
        <f t="shared" si="3"/>
        <v>N</v>
      </c>
      <c r="H62" s="287" t="s">
        <v>3096</v>
      </c>
      <c r="I62" s="93" t="s">
        <v>1124</v>
      </c>
      <c r="J62" s="93" t="s">
        <v>2526</v>
      </c>
      <c r="K62" s="93" t="s">
        <v>2456</v>
      </c>
      <c r="L62" s="287" t="s">
        <v>3096</v>
      </c>
      <c r="M62" s="93" t="s">
        <v>1658</v>
      </c>
      <c r="N62" s="93"/>
      <c r="O62" s="93"/>
      <c r="P62" s="93"/>
      <c r="Q62" s="345" t="s">
        <v>2900</v>
      </c>
      <c r="R62" s="93" t="s">
        <v>2621</v>
      </c>
      <c r="S62" s="93"/>
      <c r="T62" s="93" t="s">
        <v>2521</v>
      </c>
      <c r="U62" s="93" t="s">
        <v>2631</v>
      </c>
      <c r="V62" s="313"/>
      <c r="W62" s="93" t="s">
        <v>1487</v>
      </c>
      <c r="X62" s="93"/>
      <c r="Y62" s="312">
        <v>23</v>
      </c>
      <c r="Z62" s="312" t="s">
        <v>56</v>
      </c>
      <c r="AA62" s="312" t="s">
        <v>56</v>
      </c>
      <c r="AB62" s="312" t="s">
        <v>2568</v>
      </c>
      <c r="AC62" s="312"/>
      <c r="AD62" s="287" t="s">
        <v>2558</v>
      </c>
      <c r="AE62" s="287" t="s">
        <v>3095</v>
      </c>
      <c r="AF62" s="287" t="s">
        <v>2556</v>
      </c>
      <c r="AG62" s="311">
        <v>15</v>
      </c>
    </row>
    <row r="63" spans="1:33" ht="45" x14ac:dyDescent="0.25">
      <c r="A63" s="93">
        <v>137</v>
      </c>
      <c r="B63" s="93">
        <v>43</v>
      </c>
      <c r="C63" s="93"/>
      <c r="D63" s="93" t="s">
        <v>2553</v>
      </c>
      <c r="E63" s="93">
        <v>231</v>
      </c>
      <c r="F63" s="93" t="s">
        <v>3094</v>
      </c>
      <c r="G63" s="288" t="str">
        <f t="shared" si="3"/>
        <v>N</v>
      </c>
      <c r="H63" s="93" t="s">
        <v>3093</v>
      </c>
      <c r="I63" s="93" t="s">
        <v>1124</v>
      </c>
      <c r="J63" s="93" t="s">
        <v>2526</v>
      </c>
      <c r="K63" s="93" t="s">
        <v>2456</v>
      </c>
      <c r="L63" s="93" t="s">
        <v>3093</v>
      </c>
      <c r="M63" s="93" t="s">
        <v>1658</v>
      </c>
      <c r="N63" s="93"/>
      <c r="O63" s="93"/>
      <c r="P63" s="93"/>
      <c r="Q63" s="93"/>
      <c r="R63" s="93" t="s">
        <v>2621</v>
      </c>
      <c r="S63" s="93"/>
      <c r="T63" s="93" t="s">
        <v>2521</v>
      </c>
      <c r="U63" s="93" t="s">
        <v>2631</v>
      </c>
      <c r="V63" s="313"/>
      <c r="W63" s="93" t="s">
        <v>1734</v>
      </c>
      <c r="X63" s="93"/>
      <c r="Y63" s="312"/>
      <c r="Z63" s="312" t="s">
        <v>2521</v>
      </c>
      <c r="AA63" s="312" t="s">
        <v>56</v>
      </c>
      <c r="AB63" s="312" t="s">
        <v>2568</v>
      </c>
      <c r="AC63" s="93"/>
      <c r="AD63" s="287" t="s">
        <v>2558</v>
      </c>
      <c r="AE63" s="287" t="s">
        <v>3092</v>
      </c>
      <c r="AF63" s="287" t="s">
        <v>2556</v>
      </c>
      <c r="AG63" s="311">
        <v>12</v>
      </c>
    </row>
    <row r="64" spans="1:33" ht="45" x14ac:dyDescent="0.25">
      <c r="A64" s="93">
        <v>86</v>
      </c>
      <c r="B64" s="93">
        <v>44</v>
      </c>
      <c r="C64" s="93"/>
      <c r="D64" s="93" t="s">
        <v>2553</v>
      </c>
      <c r="E64" s="93">
        <v>232</v>
      </c>
      <c r="F64" s="288" t="s">
        <v>3091</v>
      </c>
      <c r="G64" s="288" t="str">
        <f t="shared" si="3"/>
        <v>N</v>
      </c>
      <c r="H64" s="287" t="s">
        <v>3088</v>
      </c>
      <c r="I64" s="93" t="s">
        <v>1124</v>
      </c>
      <c r="J64" s="93" t="s">
        <v>2526</v>
      </c>
      <c r="K64" s="93" t="s">
        <v>2456</v>
      </c>
      <c r="L64" s="93" t="s">
        <v>3090</v>
      </c>
      <c r="M64" s="93" t="s">
        <v>1658</v>
      </c>
      <c r="N64" s="93"/>
      <c r="O64" s="93"/>
      <c r="P64" s="93"/>
      <c r="Q64" s="93"/>
      <c r="R64" s="93" t="s">
        <v>2621</v>
      </c>
      <c r="S64" s="93"/>
      <c r="T64" s="93" t="s">
        <v>2624</v>
      </c>
      <c r="U64" s="93" t="s">
        <v>2631</v>
      </c>
      <c r="V64" s="313"/>
      <c r="W64" s="93" t="s">
        <v>1487</v>
      </c>
      <c r="X64" s="93"/>
      <c r="Y64" s="312">
        <v>15</v>
      </c>
      <c r="Z64" s="312" t="s">
        <v>56</v>
      </c>
      <c r="AA64" s="312" t="s">
        <v>56</v>
      </c>
      <c r="AB64" s="312" t="s">
        <v>2568</v>
      </c>
      <c r="AC64" s="312"/>
      <c r="AD64" s="287" t="s">
        <v>2558</v>
      </c>
      <c r="AE64" s="287" t="s">
        <v>3086</v>
      </c>
      <c r="AF64" s="287" t="s">
        <v>2556</v>
      </c>
      <c r="AG64" s="311">
        <v>45</v>
      </c>
    </row>
    <row r="65" spans="1:33" ht="45" x14ac:dyDescent="0.25">
      <c r="A65" s="93">
        <v>87</v>
      </c>
      <c r="B65" s="93">
        <v>45</v>
      </c>
      <c r="C65" s="93"/>
      <c r="D65" s="93" t="s">
        <v>2553</v>
      </c>
      <c r="E65" s="93">
        <v>233</v>
      </c>
      <c r="F65" s="288" t="s">
        <v>3089</v>
      </c>
      <c r="G65" s="288" t="str">
        <f t="shared" si="3"/>
        <v>N</v>
      </c>
      <c r="H65" s="287" t="s">
        <v>3088</v>
      </c>
      <c r="I65" s="93" t="s">
        <v>1124</v>
      </c>
      <c r="J65" s="93" t="s">
        <v>2526</v>
      </c>
      <c r="K65" s="93" t="s">
        <v>2456</v>
      </c>
      <c r="L65" s="93" t="s">
        <v>3087</v>
      </c>
      <c r="M65" s="93" t="s">
        <v>1658</v>
      </c>
      <c r="N65" s="93"/>
      <c r="O65" s="93"/>
      <c r="P65" s="93"/>
      <c r="Q65" s="93"/>
      <c r="R65" s="93" t="s">
        <v>2621</v>
      </c>
      <c r="S65" s="93"/>
      <c r="T65" s="93" t="s">
        <v>2521</v>
      </c>
      <c r="U65" s="93" t="s">
        <v>2631</v>
      </c>
      <c r="V65" s="313"/>
      <c r="W65" s="93" t="s">
        <v>1487</v>
      </c>
      <c r="X65" s="93"/>
      <c r="Y65" s="312">
        <v>15</v>
      </c>
      <c r="Z65" s="312" t="s">
        <v>56</v>
      </c>
      <c r="AA65" s="312" t="s">
        <v>56</v>
      </c>
      <c r="AB65" s="312" t="s">
        <v>2568</v>
      </c>
      <c r="AC65" s="312"/>
      <c r="AD65" s="287" t="s">
        <v>2558</v>
      </c>
      <c r="AE65" s="287" t="s">
        <v>3086</v>
      </c>
      <c r="AF65" s="287" t="s">
        <v>2556</v>
      </c>
      <c r="AG65" s="311">
        <v>45</v>
      </c>
    </row>
    <row r="66" spans="1:33" ht="45" x14ac:dyDescent="0.25">
      <c r="A66" s="93">
        <v>88</v>
      </c>
      <c r="B66" s="93">
        <v>46</v>
      </c>
      <c r="C66" s="93"/>
      <c r="D66" s="93" t="s">
        <v>2553</v>
      </c>
      <c r="E66" s="93">
        <v>234</v>
      </c>
      <c r="F66" s="288" t="s">
        <v>3085</v>
      </c>
      <c r="G66" s="288" t="str">
        <f t="shared" si="3"/>
        <v>N</v>
      </c>
      <c r="H66" s="287" t="s">
        <v>1766</v>
      </c>
      <c r="I66" s="93" t="s">
        <v>1124</v>
      </c>
      <c r="J66" s="93" t="s">
        <v>2526</v>
      </c>
      <c r="K66" s="93" t="s">
        <v>2456</v>
      </c>
      <c r="L66" s="93" t="s">
        <v>1766</v>
      </c>
      <c r="M66" s="93" t="s">
        <v>1525</v>
      </c>
      <c r="N66" s="93"/>
      <c r="O66" s="93" t="s">
        <v>829</v>
      </c>
      <c r="P66" s="317" t="s">
        <v>2878</v>
      </c>
      <c r="Q66" s="93"/>
      <c r="R66" s="93" t="s">
        <v>2621</v>
      </c>
      <c r="S66" s="93"/>
      <c r="T66" s="93" t="s">
        <v>2521</v>
      </c>
      <c r="U66" s="93" t="s">
        <v>2631</v>
      </c>
      <c r="V66" s="313"/>
      <c r="W66" s="93" t="s">
        <v>1487</v>
      </c>
      <c r="X66" s="93"/>
      <c r="Y66" s="312">
        <v>17</v>
      </c>
      <c r="Z66" s="312" t="s">
        <v>56</v>
      </c>
      <c r="AA66" s="312" t="s">
        <v>56</v>
      </c>
      <c r="AB66" s="312" t="s">
        <v>2568</v>
      </c>
      <c r="AC66" s="312"/>
      <c r="AD66" s="287" t="s">
        <v>2558</v>
      </c>
      <c r="AE66" s="287" t="s">
        <v>3068</v>
      </c>
      <c r="AF66" s="287" t="s">
        <v>2556</v>
      </c>
      <c r="AG66" s="311">
        <v>5</v>
      </c>
    </row>
    <row r="67" spans="1:33" ht="45" x14ac:dyDescent="0.25">
      <c r="A67" s="93">
        <v>89</v>
      </c>
      <c r="B67" s="93">
        <v>47</v>
      </c>
      <c r="C67" s="93"/>
      <c r="D67" s="93" t="s">
        <v>2553</v>
      </c>
      <c r="E67" s="93">
        <v>235</v>
      </c>
      <c r="F67" s="288" t="s">
        <v>3084</v>
      </c>
      <c r="G67" s="288" t="str">
        <f t="shared" si="3"/>
        <v>N</v>
      </c>
      <c r="H67" s="287" t="s">
        <v>1763</v>
      </c>
      <c r="I67" s="93" t="s">
        <v>1124</v>
      </c>
      <c r="J67" s="93" t="s">
        <v>2526</v>
      </c>
      <c r="K67" s="93" t="s">
        <v>2456</v>
      </c>
      <c r="L67" s="93" t="s">
        <v>1763</v>
      </c>
      <c r="M67" s="93" t="s">
        <v>1525</v>
      </c>
      <c r="N67" s="93"/>
      <c r="O67" s="93" t="s">
        <v>829</v>
      </c>
      <c r="P67" s="317" t="s">
        <v>2875</v>
      </c>
      <c r="Q67" s="93"/>
      <c r="R67" s="93" t="s">
        <v>2621</v>
      </c>
      <c r="S67" s="93"/>
      <c r="T67" s="93" t="s">
        <v>2521</v>
      </c>
      <c r="U67" s="93" t="s">
        <v>2631</v>
      </c>
      <c r="V67" s="313" t="s">
        <v>2874</v>
      </c>
      <c r="W67" s="93" t="s">
        <v>1487</v>
      </c>
      <c r="X67" s="93"/>
      <c r="Y67" s="312"/>
      <c r="Z67" s="312" t="s">
        <v>56</v>
      </c>
      <c r="AA67" s="312" t="s">
        <v>56</v>
      </c>
      <c r="AB67" s="312" t="s">
        <v>2568</v>
      </c>
      <c r="AC67" s="312"/>
      <c r="AD67" s="287" t="s">
        <v>2558</v>
      </c>
      <c r="AE67" s="287" t="s">
        <v>3066</v>
      </c>
      <c r="AF67" s="287" t="s">
        <v>2556</v>
      </c>
      <c r="AG67" s="311">
        <v>5</v>
      </c>
    </row>
    <row r="68" spans="1:33" ht="45" x14ac:dyDescent="0.25">
      <c r="A68" s="93"/>
      <c r="B68" s="93">
        <v>48</v>
      </c>
      <c r="C68" s="93"/>
      <c r="D68" s="93" t="s">
        <v>2553</v>
      </c>
      <c r="E68" s="93">
        <v>236</v>
      </c>
      <c r="F68" s="288" t="s">
        <v>3083</v>
      </c>
      <c r="G68" s="288" t="str">
        <f t="shared" si="3"/>
        <v>N</v>
      </c>
      <c r="H68" s="287" t="s">
        <v>2138</v>
      </c>
      <c r="I68" s="93" t="s">
        <v>1124</v>
      </c>
      <c r="J68" s="93" t="s">
        <v>2526</v>
      </c>
      <c r="K68" s="93" t="s">
        <v>2456</v>
      </c>
      <c r="L68" s="287" t="s">
        <v>2138</v>
      </c>
      <c r="M68" s="93" t="s">
        <v>1658</v>
      </c>
      <c r="N68" s="93"/>
      <c r="O68" s="93"/>
      <c r="P68" s="93"/>
      <c r="Q68" s="93"/>
      <c r="R68" s="93" t="s">
        <v>2621</v>
      </c>
      <c r="S68" s="93"/>
      <c r="T68" s="93" t="s">
        <v>2521</v>
      </c>
      <c r="U68" s="93" t="s">
        <v>2631</v>
      </c>
      <c r="V68" s="313"/>
      <c r="W68" s="93" t="s">
        <v>1487</v>
      </c>
      <c r="X68" s="93"/>
      <c r="Y68" s="312">
        <v>16</v>
      </c>
      <c r="Z68" s="312"/>
      <c r="AA68" s="312" t="s">
        <v>56</v>
      </c>
      <c r="AB68" s="312" t="s">
        <v>2568</v>
      </c>
      <c r="AC68" s="312"/>
      <c r="AD68" s="287" t="s">
        <v>2558</v>
      </c>
      <c r="AE68" s="287" t="s">
        <v>3064</v>
      </c>
      <c r="AF68" s="287" t="s">
        <v>2556</v>
      </c>
      <c r="AG68" s="311">
        <v>6</v>
      </c>
    </row>
    <row r="69" spans="1:33" ht="45" x14ac:dyDescent="0.25">
      <c r="A69" s="93"/>
      <c r="B69" s="93">
        <v>49</v>
      </c>
      <c r="C69" s="93"/>
      <c r="D69" s="93" t="s">
        <v>2553</v>
      </c>
      <c r="E69" s="93">
        <v>237</v>
      </c>
      <c r="F69" s="288" t="s">
        <v>3082</v>
      </c>
      <c r="G69" s="288" t="str">
        <f t="shared" si="3"/>
        <v>N</v>
      </c>
      <c r="H69" s="287" t="s">
        <v>1489</v>
      </c>
      <c r="I69" s="93" t="s">
        <v>1124</v>
      </c>
      <c r="J69" s="93" t="s">
        <v>2526</v>
      </c>
      <c r="K69" s="93" t="s">
        <v>2456</v>
      </c>
      <c r="L69" s="287" t="s">
        <v>3081</v>
      </c>
      <c r="M69" s="93" t="s">
        <v>1525</v>
      </c>
      <c r="N69" s="93"/>
      <c r="O69" s="93" t="s">
        <v>829</v>
      </c>
      <c r="P69" s="317" t="s">
        <v>2866</v>
      </c>
      <c r="Q69" s="93"/>
      <c r="R69" s="93" t="s">
        <v>2621</v>
      </c>
      <c r="S69" s="93"/>
      <c r="T69" s="93" t="s">
        <v>2521</v>
      </c>
      <c r="U69" s="93" t="s">
        <v>2631</v>
      </c>
      <c r="V69" s="313"/>
      <c r="W69" s="93" t="s">
        <v>1487</v>
      </c>
      <c r="X69" s="93"/>
      <c r="Y69" s="312"/>
      <c r="Z69" s="312"/>
      <c r="AA69" s="312" t="s">
        <v>56</v>
      </c>
      <c r="AB69" s="312" t="s">
        <v>2568</v>
      </c>
      <c r="AC69" s="312"/>
      <c r="AD69" s="287" t="s">
        <v>2558</v>
      </c>
      <c r="AE69" s="287" t="s">
        <v>3061</v>
      </c>
      <c r="AF69" s="287" t="s">
        <v>2556</v>
      </c>
      <c r="AG69" s="311">
        <v>5</v>
      </c>
    </row>
    <row r="70" spans="1:33" ht="45" x14ac:dyDescent="0.25">
      <c r="A70" s="93">
        <v>90</v>
      </c>
      <c r="B70" s="93">
        <v>50</v>
      </c>
      <c r="C70" s="93"/>
      <c r="D70" s="93" t="s">
        <v>2553</v>
      </c>
      <c r="E70" s="93">
        <v>238</v>
      </c>
      <c r="F70" s="288" t="s">
        <v>3080</v>
      </c>
      <c r="G70" s="288" t="str">
        <f t="shared" si="3"/>
        <v>N</v>
      </c>
      <c r="H70" s="287" t="s">
        <v>3059</v>
      </c>
      <c r="I70" s="93" t="s">
        <v>1124</v>
      </c>
      <c r="J70" s="93" t="s">
        <v>2526</v>
      </c>
      <c r="K70" s="93" t="s">
        <v>2456</v>
      </c>
      <c r="L70" s="93" t="s">
        <v>3059</v>
      </c>
      <c r="M70" s="93" t="s">
        <v>1658</v>
      </c>
      <c r="N70" s="93"/>
      <c r="O70" s="93"/>
      <c r="P70" s="93"/>
      <c r="Q70" s="345" t="s">
        <v>2900</v>
      </c>
      <c r="R70" s="93" t="s">
        <v>2621</v>
      </c>
      <c r="S70" s="93"/>
      <c r="T70" s="93" t="s">
        <v>2521</v>
      </c>
      <c r="U70" s="93" t="s">
        <v>2631</v>
      </c>
      <c r="V70" s="313"/>
      <c r="W70" s="93" t="s">
        <v>1487</v>
      </c>
      <c r="X70" s="93"/>
      <c r="Y70" s="312">
        <v>18</v>
      </c>
      <c r="Z70" s="312" t="s">
        <v>56</v>
      </c>
      <c r="AA70" s="312" t="s">
        <v>56</v>
      </c>
      <c r="AB70" s="312" t="s">
        <v>2568</v>
      </c>
      <c r="AC70" s="312"/>
      <c r="AD70" s="287" t="s">
        <v>2558</v>
      </c>
      <c r="AE70" s="287" t="s">
        <v>3058</v>
      </c>
      <c r="AF70" s="287" t="s">
        <v>2556</v>
      </c>
      <c r="AG70" s="311">
        <v>15</v>
      </c>
    </row>
    <row r="71" spans="1:33" ht="45" x14ac:dyDescent="0.25">
      <c r="A71" s="93">
        <v>91</v>
      </c>
      <c r="B71" s="93">
        <v>51</v>
      </c>
      <c r="C71" s="93"/>
      <c r="D71" s="93" t="s">
        <v>2553</v>
      </c>
      <c r="E71" s="93">
        <v>239</v>
      </c>
      <c r="F71" s="288" t="s">
        <v>3079</v>
      </c>
      <c r="G71" s="288" t="str">
        <f t="shared" si="3"/>
        <v>N</v>
      </c>
      <c r="H71" s="287" t="s">
        <v>3078</v>
      </c>
      <c r="I71" s="93" t="s">
        <v>1124</v>
      </c>
      <c r="J71" s="93" t="s">
        <v>2526</v>
      </c>
      <c r="K71" s="93" t="s">
        <v>2456</v>
      </c>
      <c r="L71" s="93" t="s">
        <v>1663</v>
      </c>
      <c r="M71" s="93" t="s">
        <v>1658</v>
      </c>
      <c r="N71" s="93"/>
      <c r="O71" s="93"/>
      <c r="P71" s="93"/>
      <c r="Q71" s="345" t="s">
        <v>2900</v>
      </c>
      <c r="R71" s="93" t="s">
        <v>2621</v>
      </c>
      <c r="S71" s="93"/>
      <c r="T71" s="93" t="s">
        <v>2521</v>
      </c>
      <c r="U71" s="93" t="s">
        <v>2631</v>
      </c>
      <c r="V71" s="313"/>
      <c r="W71" s="93" t="s">
        <v>1487</v>
      </c>
      <c r="X71" s="93" t="s">
        <v>1474</v>
      </c>
      <c r="Y71" s="312"/>
      <c r="Z71" s="312" t="s">
        <v>56</v>
      </c>
      <c r="AA71" s="312" t="s">
        <v>56</v>
      </c>
      <c r="AB71" s="312" t="s">
        <v>2568</v>
      </c>
      <c r="AC71" s="312"/>
      <c r="AD71" s="287" t="s">
        <v>2558</v>
      </c>
      <c r="AE71" s="287" t="s">
        <v>3077</v>
      </c>
      <c r="AF71" s="287" t="s">
        <v>2556</v>
      </c>
      <c r="AG71" s="311">
        <v>15</v>
      </c>
    </row>
    <row r="72" spans="1:33" ht="45" x14ac:dyDescent="0.25">
      <c r="A72" s="93">
        <v>92</v>
      </c>
      <c r="B72" s="93">
        <v>52</v>
      </c>
      <c r="C72" s="93"/>
      <c r="D72" s="93" t="s">
        <v>2553</v>
      </c>
      <c r="E72" s="93">
        <v>240</v>
      </c>
      <c r="F72" s="288" t="s">
        <v>3076</v>
      </c>
      <c r="G72" s="288" t="str">
        <f t="shared" si="3"/>
        <v>N</v>
      </c>
      <c r="H72" s="287" t="s">
        <v>3052</v>
      </c>
      <c r="I72" s="93" t="s">
        <v>1124</v>
      </c>
      <c r="J72" s="93" t="s">
        <v>2526</v>
      </c>
      <c r="K72" s="93" t="s">
        <v>2456</v>
      </c>
      <c r="L72" s="93" t="s">
        <v>3052</v>
      </c>
      <c r="M72" s="93" t="s">
        <v>1658</v>
      </c>
      <c r="N72" s="93"/>
      <c r="O72" s="93"/>
      <c r="P72" s="93"/>
      <c r="Q72" s="93"/>
      <c r="R72" s="93" t="s">
        <v>2621</v>
      </c>
      <c r="S72" s="93"/>
      <c r="T72" s="93" t="s">
        <v>2521</v>
      </c>
      <c r="U72" s="93" t="s">
        <v>2631</v>
      </c>
      <c r="V72" s="313"/>
      <c r="W72" s="93" t="s">
        <v>1487</v>
      </c>
      <c r="X72" s="93"/>
      <c r="Y72" s="312"/>
      <c r="Z72" s="312" t="s">
        <v>56</v>
      </c>
      <c r="AA72" s="312" t="s">
        <v>56</v>
      </c>
      <c r="AB72" s="312" t="s">
        <v>2568</v>
      </c>
      <c r="AC72" s="312"/>
      <c r="AD72" s="287" t="s">
        <v>2558</v>
      </c>
      <c r="AE72" s="287" t="s">
        <v>3075</v>
      </c>
      <c r="AF72" s="287" t="s">
        <v>2556</v>
      </c>
      <c r="AG72" s="311">
        <v>50</v>
      </c>
    </row>
    <row r="73" spans="1:33" ht="45" x14ac:dyDescent="0.25">
      <c r="A73" s="93">
        <v>94</v>
      </c>
      <c r="B73" s="93">
        <v>53</v>
      </c>
      <c r="C73" s="93"/>
      <c r="D73" s="93" t="s">
        <v>2553</v>
      </c>
      <c r="E73" s="93">
        <v>241</v>
      </c>
      <c r="F73" s="288" t="s">
        <v>3074</v>
      </c>
      <c r="G73" s="288" t="str">
        <f t="shared" si="3"/>
        <v>N</v>
      </c>
      <c r="H73" s="287" t="s">
        <v>3073</v>
      </c>
      <c r="I73" s="93" t="s">
        <v>1124</v>
      </c>
      <c r="J73" s="93" t="s">
        <v>2526</v>
      </c>
      <c r="K73" s="93" t="s">
        <v>2456</v>
      </c>
      <c r="L73" s="93" t="s">
        <v>3072</v>
      </c>
      <c r="M73" s="93" t="s">
        <v>1658</v>
      </c>
      <c r="N73" s="93"/>
      <c r="O73" s="93"/>
      <c r="P73" s="93"/>
      <c r="Q73" s="93"/>
      <c r="R73" s="93" t="s">
        <v>2621</v>
      </c>
      <c r="S73" s="93"/>
      <c r="T73" s="93" t="s">
        <v>2521</v>
      </c>
      <c r="U73" s="93" t="s">
        <v>2631</v>
      </c>
      <c r="V73" s="313"/>
      <c r="W73" s="93" t="s">
        <v>1487</v>
      </c>
      <c r="X73" s="93"/>
      <c r="Y73" s="312" t="s">
        <v>3071</v>
      </c>
      <c r="Z73" s="312" t="s">
        <v>56</v>
      </c>
      <c r="AA73" s="312" t="s">
        <v>56</v>
      </c>
      <c r="AB73" s="312" t="s">
        <v>2568</v>
      </c>
      <c r="AC73" s="312"/>
      <c r="AD73" s="287" t="s">
        <v>2558</v>
      </c>
      <c r="AE73" s="287" t="s">
        <v>3070</v>
      </c>
      <c r="AF73" s="287" t="s">
        <v>2556</v>
      </c>
      <c r="AG73" s="311">
        <v>45</v>
      </c>
    </row>
    <row r="74" spans="1:33" ht="45" x14ac:dyDescent="0.25">
      <c r="A74" s="93">
        <v>95</v>
      </c>
      <c r="B74" s="93">
        <v>54</v>
      </c>
      <c r="C74" s="93"/>
      <c r="D74" s="93" t="s">
        <v>2553</v>
      </c>
      <c r="E74" s="93">
        <v>242</v>
      </c>
      <c r="F74" s="288" t="s">
        <v>3069</v>
      </c>
      <c r="G74" s="288" t="str">
        <f t="shared" si="3"/>
        <v>N</v>
      </c>
      <c r="H74" s="287" t="s">
        <v>1766</v>
      </c>
      <c r="I74" s="93" t="s">
        <v>1124</v>
      </c>
      <c r="J74" s="93" t="s">
        <v>2526</v>
      </c>
      <c r="K74" s="93" t="s">
        <v>2456</v>
      </c>
      <c r="L74" s="93" t="s">
        <v>1766</v>
      </c>
      <c r="M74" s="93" t="s">
        <v>1525</v>
      </c>
      <c r="N74" s="93"/>
      <c r="O74" s="93" t="s">
        <v>829</v>
      </c>
      <c r="P74" s="317" t="s">
        <v>2878</v>
      </c>
      <c r="Q74" s="93"/>
      <c r="R74" s="93" t="s">
        <v>2621</v>
      </c>
      <c r="S74" s="93"/>
      <c r="T74" s="93" t="s">
        <v>2521</v>
      </c>
      <c r="U74" s="93" t="s">
        <v>2631</v>
      </c>
      <c r="V74" s="313"/>
      <c r="W74" s="93" t="s">
        <v>1487</v>
      </c>
      <c r="X74" s="93"/>
      <c r="Y74" s="312">
        <v>28</v>
      </c>
      <c r="Z74" s="312" t="s">
        <v>56</v>
      </c>
      <c r="AA74" s="312" t="s">
        <v>56</v>
      </c>
      <c r="AB74" s="312" t="s">
        <v>2568</v>
      </c>
      <c r="AC74" s="312"/>
      <c r="AD74" s="287" t="s">
        <v>2558</v>
      </c>
      <c r="AE74" s="287" t="s">
        <v>3068</v>
      </c>
      <c r="AF74" s="287" t="s">
        <v>2556</v>
      </c>
      <c r="AG74" s="311">
        <v>5</v>
      </c>
    </row>
    <row r="75" spans="1:33" ht="45" x14ac:dyDescent="0.25">
      <c r="A75" s="93">
        <v>96</v>
      </c>
      <c r="B75" s="93">
        <v>55</v>
      </c>
      <c r="C75" s="93"/>
      <c r="D75" s="93" t="s">
        <v>2553</v>
      </c>
      <c r="E75" s="93">
        <v>243</v>
      </c>
      <c r="F75" s="288" t="s">
        <v>3067</v>
      </c>
      <c r="G75" s="288" t="str">
        <f t="shared" si="3"/>
        <v>N</v>
      </c>
      <c r="H75" s="287" t="s">
        <v>1763</v>
      </c>
      <c r="I75" s="93" t="s">
        <v>1124</v>
      </c>
      <c r="J75" s="93" t="s">
        <v>2526</v>
      </c>
      <c r="K75" s="93" t="s">
        <v>2456</v>
      </c>
      <c r="L75" s="93" t="s">
        <v>1763</v>
      </c>
      <c r="M75" s="93" t="s">
        <v>1525</v>
      </c>
      <c r="N75" s="93"/>
      <c r="O75" s="93" t="s">
        <v>829</v>
      </c>
      <c r="P75" s="317" t="s">
        <v>2875</v>
      </c>
      <c r="Q75" s="93"/>
      <c r="R75" s="93" t="s">
        <v>2621</v>
      </c>
      <c r="S75" s="93"/>
      <c r="T75" s="93" t="s">
        <v>2521</v>
      </c>
      <c r="U75" s="93" t="s">
        <v>2631</v>
      </c>
      <c r="V75" s="313" t="s">
        <v>2874</v>
      </c>
      <c r="W75" s="93" t="s">
        <v>1487</v>
      </c>
      <c r="X75" s="93"/>
      <c r="Y75" s="312"/>
      <c r="Z75" s="312" t="s">
        <v>56</v>
      </c>
      <c r="AA75" s="312" t="s">
        <v>56</v>
      </c>
      <c r="AB75" s="312" t="s">
        <v>2568</v>
      </c>
      <c r="AC75" s="312"/>
      <c r="AD75" s="287" t="s">
        <v>2558</v>
      </c>
      <c r="AE75" s="287" t="s">
        <v>3066</v>
      </c>
      <c r="AF75" s="287" t="s">
        <v>2556</v>
      </c>
      <c r="AG75" s="311">
        <v>5</v>
      </c>
    </row>
    <row r="76" spans="1:33" ht="45" x14ac:dyDescent="0.25">
      <c r="A76" s="93">
        <v>97</v>
      </c>
      <c r="B76" s="93">
        <v>56</v>
      </c>
      <c r="C76" s="93"/>
      <c r="D76" s="93" t="s">
        <v>2553</v>
      </c>
      <c r="E76" s="93">
        <v>244</v>
      </c>
      <c r="F76" s="288" t="s">
        <v>3065</v>
      </c>
      <c r="G76" s="288" t="str">
        <f t="shared" si="3"/>
        <v>N</v>
      </c>
      <c r="H76" s="287" t="s">
        <v>2138</v>
      </c>
      <c r="I76" s="93" t="s">
        <v>1124</v>
      </c>
      <c r="J76" s="93" t="s">
        <v>2526</v>
      </c>
      <c r="K76" s="93" t="s">
        <v>2456</v>
      </c>
      <c r="L76" s="93" t="s">
        <v>2138</v>
      </c>
      <c r="M76" s="93" t="s">
        <v>1658</v>
      </c>
      <c r="N76" s="93"/>
      <c r="O76" s="93"/>
      <c r="P76" s="93"/>
      <c r="Q76" s="93"/>
      <c r="R76" s="93" t="s">
        <v>2621</v>
      </c>
      <c r="S76" s="93"/>
      <c r="T76" s="93" t="s">
        <v>2521</v>
      </c>
      <c r="U76" s="93" t="s">
        <v>2631</v>
      </c>
      <c r="V76" s="313"/>
      <c r="W76" s="93" t="s">
        <v>1487</v>
      </c>
      <c r="X76" s="93"/>
      <c r="Y76" s="312">
        <v>27</v>
      </c>
      <c r="Z76" s="312" t="s">
        <v>56</v>
      </c>
      <c r="AA76" s="312" t="s">
        <v>56</v>
      </c>
      <c r="AB76" s="312" t="s">
        <v>2568</v>
      </c>
      <c r="AC76" s="312"/>
      <c r="AD76" s="287" t="s">
        <v>2558</v>
      </c>
      <c r="AE76" s="287" t="s">
        <v>3064</v>
      </c>
      <c r="AF76" s="287" t="s">
        <v>2556</v>
      </c>
      <c r="AG76" s="311">
        <v>6</v>
      </c>
    </row>
    <row r="77" spans="1:33" ht="45" x14ac:dyDescent="0.25">
      <c r="A77" s="93">
        <v>98</v>
      </c>
      <c r="B77" s="93">
        <v>57</v>
      </c>
      <c r="C77" s="93"/>
      <c r="D77" s="93" t="s">
        <v>2553</v>
      </c>
      <c r="E77" s="93">
        <v>245</v>
      </c>
      <c r="F77" s="288" t="s">
        <v>3063</v>
      </c>
      <c r="G77" s="288" t="str">
        <f t="shared" si="3"/>
        <v>N</v>
      </c>
      <c r="H77" s="287" t="s">
        <v>1489</v>
      </c>
      <c r="I77" s="93" t="s">
        <v>1124</v>
      </c>
      <c r="J77" s="93" t="s">
        <v>2526</v>
      </c>
      <c r="K77" s="93" t="s">
        <v>2456</v>
      </c>
      <c r="L77" s="93" t="s">
        <v>1489</v>
      </c>
      <c r="M77" s="93" t="s">
        <v>1525</v>
      </c>
      <c r="N77" s="93"/>
      <c r="O77" s="93" t="s">
        <v>829</v>
      </c>
      <c r="P77" s="317" t="s">
        <v>2866</v>
      </c>
      <c r="Q77" s="93"/>
      <c r="R77" s="93" t="s">
        <v>2621</v>
      </c>
      <c r="S77" s="93"/>
      <c r="T77" s="93" t="s">
        <v>2521</v>
      </c>
      <c r="U77" s="93" t="s">
        <v>2631</v>
      </c>
      <c r="V77" s="313" t="s">
        <v>3062</v>
      </c>
      <c r="W77" s="93" t="s">
        <v>1487</v>
      </c>
      <c r="X77" s="93"/>
      <c r="Y77" s="312"/>
      <c r="Z77" s="312" t="s">
        <v>56</v>
      </c>
      <c r="AA77" s="312" t="s">
        <v>56</v>
      </c>
      <c r="AB77" s="312" t="s">
        <v>2568</v>
      </c>
      <c r="AC77" s="312"/>
      <c r="AD77" s="287" t="s">
        <v>2558</v>
      </c>
      <c r="AE77" s="287" t="s">
        <v>3061</v>
      </c>
      <c r="AF77" s="287" t="s">
        <v>2556</v>
      </c>
      <c r="AG77" s="311">
        <v>5</v>
      </c>
    </row>
    <row r="78" spans="1:33" ht="45" x14ac:dyDescent="0.25">
      <c r="A78" s="93">
        <v>99</v>
      </c>
      <c r="B78" s="93">
        <v>58</v>
      </c>
      <c r="C78" s="93"/>
      <c r="D78" s="93" t="s">
        <v>2553</v>
      </c>
      <c r="E78" s="93">
        <v>246</v>
      </c>
      <c r="F78" s="288" t="s">
        <v>3060</v>
      </c>
      <c r="G78" s="288" t="str">
        <f t="shared" si="3"/>
        <v>N</v>
      </c>
      <c r="H78" s="287" t="s">
        <v>3059</v>
      </c>
      <c r="I78" s="93" t="s">
        <v>1124</v>
      </c>
      <c r="J78" s="93" t="s">
        <v>2526</v>
      </c>
      <c r="K78" s="93" t="s">
        <v>2456</v>
      </c>
      <c r="L78" s="287" t="s">
        <v>3059</v>
      </c>
      <c r="M78" s="93" t="s">
        <v>1658</v>
      </c>
      <c r="N78" s="93"/>
      <c r="O78" s="93"/>
      <c r="P78" s="93"/>
      <c r="Q78" s="345" t="s">
        <v>2900</v>
      </c>
      <c r="R78" s="93" t="s">
        <v>2621</v>
      </c>
      <c r="S78" s="93"/>
      <c r="T78" s="93" t="s">
        <v>2521</v>
      </c>
      <c r="U78" s="93" t="s">
        <v>2631</v>
      </c>
      <c r="V78" s="313"/>
      <c r="W78" s="93" t="s">
        <v>1487</v>
      </c>
      <c r="X78" s="93"/>
      <c r="Y78" s="312">
        <v>19</v>
      </c>
      <c r="Z78" s="312" t="s">
        <v>56</v>
      </c>
      <c r="AA78" s="312" t="s">
        <v>56</v>
      </c>
      <c r="AB78" s="312" t="s">
        <v>2568</v>
      </c>
      <c r="AC78" s="312"/>
      <c r="AD78" s="287" t="s">
        <v>2558</v>
      </c>
      <c r="AE78" s="287" t="s">
        <v>3058</v>
      </c>
      <c r="AF78" s="287" t="s">
        <v>2556</v>
      </c>
      <c r="AG78" s="311">
        <v>15</v>
      </c>
    </row>
    <row r="79" spans="1:33" ht="45" x14ac:dyDescent="0.25">
      <c r="A79" s="93">
        <v>99</v>
      </c>
      <c r="B79" s="93">
        <v>59</v>
      </c>
      <c r="C79" s="93"/>
      <c r="D79" s="93" t="s">
        <v>2553</v>
      </c>
      <c r="E79" s="93">
        <v>247</v>
      </c>
      <c r="F79" s="288" t="s">
        <v>3057</v>
      </c>
      <c r="G79" s="288" t="str">
        <f t="shared" si="3"/>
        <v>N</v>
      </c>
      <c r="H79" s="287" t="s">
        <v>3056</v>
      </c>
      <c r="I79" s="93" t="s">
        <v>1124</v>
      </c>
      <c r="J79" s="93" t="s">
        <v>2526</v>
      </c>
      <c r="K79" s="93" t="s">
        <v>2456</v>
      </c>
      <c r="L79" s="287" t="s">
        <v>3056</v>
      </c>
      <c r="M79" s="93" t="s">
        <v>1658</v>
      </c>
      <c r="N79" s="93"/>
      <c r="O79" s="93"/>
      <c r="P79" s="93"/>
      <c r="Q79" s="345" t="s">
        <v>2900</v>
      </c>
      <c r="R79" s="93" t="s">
        <v>2621</v>
      </c>
      <c r="S79" s="93"/>
      <c r="T79" s="93" t="s">
        <v>2521</v>
      </c>
      <c r="U79" s="93" t="s">
        <v>2631</v>
      </c>
      <c r="V79" s="313"/>
      <c r="W79" s="93" t="s">
        <v>1487</v>
      </c>
      <c r="X79" s="93"/>
      <c r="Y79" s="312"/>
      <c r="Z79" s="312" t="s">
        <v>56</v>
      </c>
      <c r="AA79" s="312" t="s">
        <v>56</v>
      </c>
      <c r="AB79" s="312" t="s">
        <v>2568</v>
      </c>
      <c r="AC79" s="312"/>
      <c r="AD79" s="287" t="s">
        <v>2558</v>
      </c>
      <c r="AE79" s="287" t="s">
        <v>3055</v>
      </c>
      <c r="AF79" s="287" t="s">
        <v>2556</v>
      </c>
      <c r="AG79" s="311">
        <v>15</v>
      </c>
    </row>
    <row r="80" spans="1:33" ht="45" x14ac:dyDescent="0.25">
      <c r="A80" s="93">
        <v>100</v>
      </c>
      <c r="B80" s="93">
        <v>60</v>
      </c>
      <c r="C80" s="93"/>
      <c r="D80" s="93" t="s">
        <v>2553</v>
      </c>
      <c r="E80" s="93">
        <v>248</v>
      </c>
      <c r="F80" s="288" t="s">
        <v>3054</v>
      </c>
      <c r="G80" s="288" t="str">
        <f t="shared" si="3"/>
        <v>N</v>
      </c>
      <c r="H80" s="287" t="s">
        <v>3053</v>
      </c>
      <c r="I80" s="93" t="s">
        <v>1124</v>
      </c>
      <c r="J80" s="93" t="s">
        <v>2526</v>
      </c>
      <c r="K80" s="93" t="s">
        <v>2456</v>
      </c>
      <c r="L80" s="93" t="s">
        <v>3052</v>
      </c>
      <c r="M80" s="93" t="s">
        <v>1658</v>
      </c>
      <c r="N80" s="93"/>
      <c r="O80" s="93"/>
      <c r="P80" s="93"/>
      <c r="Q80" s="345" t="s">
        <v>2902</v>
      </c>
      <c r="R80" s="93" t="s">
        <v>2621</v>
      </c>
      <c r="S80" s="93"/>
      <c r="T80" s="93" t="s">
        <v>2521</v>
      </c>
      <c r="U80" s="93" t="s">
        <v>2631</v>
      </c>
      <c r="V80" s="313"/>
      <c r="W80" s="93" t="s">
        <v>1487</v>
      </c>
      <c r="X80" s="93"/>
      <c r="Y80" s="312"/>
      <c r="Z80" s="312" t="s">
        <v>56</v>
      </c>
      <c r="AA80" s="312" t="s">
        <v>56</v>
      </c>
      <c r="AB80" s="312" t="s">
        <v>2568</v>
      </c>
      <c r="AC80" s="312"/>
      <c r="AD80" s="287" t="s">
        <v>2558</v>
      </c>
      <c r="AE80" s="287" t="s">
        <v>3051</v>
      </c>
      <c r="AF80" s="287" t="s">
        <v>2556</v>
      </c>
      <c r="AG80" s="311">
        <v>50</v>
      </c>
    </row>
    <row r="81" spans="1:33" ht="45" x14ac:dyDescent="0.25">
      <c r="A81" s="93">
        <v>101</v>
      </c>
      <c r="B81" s="93">
        <v>61</v>
      </c>
      <c r="C81" s="93"/>
      <c r="D81" s="93" t="s">
        <v>2553</v>
      </c>
      <c r="E81" s="93">
        <v>249</v>
      </c>
      <c r="F81" s="288" t="s">
        <v>3050</v>
      </c>
      <c r="G81" s="288" t="str">
        <f t="shared" si="3"/>
        <v>N</v>
      </c>
      <c r="H81" s="287" t="s">
        <v>3049</v>
      </c>
      <c r="I81" s="93" t="s">
        <v>1124</v>
      </c>
      <c r="J81" s="93" t="s">
        <v>2526</v>
      </c>
      <c r="K81" s="93" t="s">
        <v>2456</v>
      </c>
      <c r="L81" s="93" t="s">
        <v>3048</v>
      </c>
      <c r="M81" s="93" t="s">
        <v>1525</v>
      </c>
      <c r="O81" s="93" t="s">
        <v>829</v>
      </c>
      <c r="P81" s="317" t="s">
        <v>3047</v>
      </c>
      <c r="Q81" s="93" t="s">
        <v>3046</v>
      </c>
      <c r="R81" s="93" t="s">
        <v>2731</v>
      </c>
      <c r="S81" s="93"/>
      <c r="T81" s="93" t="s">
        <v>2624</v>
      </c>
      <c r="U81" s="93" t="s">
        <v>2631</v>
      </c>
      <c r="V81" s="313" t="s">
        <v>3045</v>
      </c>
      <c r="W81" s="93" t="s">
        <v>1487</v>
      </c>
      <c r="X81" s="93"/>
      <c r="Y81" s="312"/>
      <c r="Z81" s="312" t="s">
        <v>2974</v>
      </c>
      <c r="AA81" s="312" t="s">
        <v>56</v>
      </c>
      <c r="AB81" s="312" t="s">
        <v>2568</v>
      </c>
      <c r="AC81" s="312"/>
      <c r="AD81" s="287" t="s">
        <v>2558</v>
      </c>
      <c r="AE81" s="287" t="s">
        <v>3044</v>
      </c>
      <c r="AF81" s="287" t="s">
        <v>2556</v>
      </c>
      <c r="AG81" s="311">
        <v>5</v>
      </c>
    </row>
    <row r="82" spans="1:33" ht="45" x14ac:dyDescent="0.25">
      <c r="A82" s="93">
        <v>147</v>
      </c>
      <c r="B82" s="93">
        <v>62</v>
      </c>
      <c r="C82" s="93"/>
      <c r="D82" s="93" t="s">
        <v>2553</v>
      </c>
      <c r="E82" s="93">
        <v>250</v>
      </c>
      <c r="F82" s="288" t="s">
        <v>3043</v>
      </c>
      <c r="G82" s="288" t="str">
        <f t="shared" si="3"/>
        <v>N</v>
      </c>
      <c r="H82" s="287" t="s">
        <v>3042</v>
      </c>
      <c r="I82" s="93" t="s">
        <v>1124</v>
      </c>
      <c r="J82" s="93" t="s">
        <v>2526</v>
      </c>
      <c r="K82" s="93" t="s">
        <v>2456</v>
      </c>
      <c r="L82" s="93" t="s">
        <v>3041</v>
      </c>
      <c r="M82" s="93" t="s">
        <v>1525</v>
      </c>
      <c r="N82" s="93" t="s">
        <v>3040</v>
      </c>
      <c r="O82" s="93" t="s">
        <v>829</v>
      </c>
      <c r="P82" s="317" t="s">
        <v>3039</v>
      </c>
      <c r="Q82" s="319" t="s">
        <v>3038</v>
      </c>
      <c r="R82" s="93" t="s">
        <v>2621</v>
      </c>
      <c r="S82" s="93"/>
      <c r="T82" s="93"/>
      <c r="U82" s="93" t="s">
        <v>2631</v>
      </c>
      <c r="V82" s="313"/>
      <c r="W82" s="93" t="s">
        <v>1734</v>
      </c>
      <c r="X82" s="93"/>
      <c r="Y82" s="312"/>
      <c r="Z82" s="312" t="s">
        <v>2521</v>
      </c>
      <c r="AA82" s="312" t="s">
        <v>56</v>
      </c>
      <c r="AB82" s="312" t="s">
        <v>2568</v>
      </c>
      <c r="AC82" s="93"/>
      <c r="AD82" s="287" t="s">
        <v>2558</v>
      </c>
      <c r="AE82" s="287" t="s">
        <v>3037</v>
      </c>
      <c r="AF82" s="287" t="s">
        <v>2556</v>
      </c>
      <c r="AG82" s="311">
        <v>5</v>
      </c>
    </row>
    <row r="83" spans="1:33" s="327" customFormat="1" ht="135" x14ac:dyDescent="0.25">
      <c r="A83" s="88">
        <v>148</v>
      </c>
      <c r="B83" s="88">
        <v>63</v>
      </c>
      <c r="C83" s="88"/>
      <c r="D83" s="88" t="s">
        <v>2553</v>
      </c>
      <c r="E83" s="88">
        <v>251</v>
      </c>
      <c r="F83" s="324" t="s">
        <v>3036</v>
      </c>
      <c r="G83" s="324" t="str">
        <f t="shared" si="3"/>
        <v>N</v>
      </c>
      <c r="H83" s="329" t="s">
        <v>3035</v>
      </c>
      <c r="I83" s="88" t="s">
        <v>1124</v>
      </c>
      <c r="J83" s="88" t="s">
        <v>2526</v>
      </c>
      <c r="K83" s="88" t="s">
        <v>2456</v>
      </c>
      <c r="L83" s="88" t="s">
        <v>3035</v>
      </c>
      <c r="M83" s="88" t="s">
        <v>1525</v>
      </c>
      <c r="N83" s="88" t="s">
        <v>3034</v>
      </c>
      <c r="O83" s="88" t="s">
        <v>829</v>
      </c>
      <c r="P83" s="323" t="s">
        <v>3033</v>
      </c>
      <c r="Q83" s="321" t="s">
        <v>3032</v>
      </c>
      <c r="R83" s="93" t="s">
        <v>3031</v>
      </c>
      <c r="S83" s="88"/>
      <c r="T83" s="88"/>
      <c r="U83" s="88" t="s">
        <v>2631</v>
      </c>
      <c r="V83" s="322"/>
      <c r="W83" s="88" t="s">
        <v>1734</v>
      </c>
      <c r="X83" s="88"/>
      <c r="Y83" s="330"/>
      <c r="Z83" s="330" t="s">
        <v>2521</v>
      </c>
      <c r="AA83" s="330" t="s">
        <v>56</v>
      </c>
      <c r="AB83" s="330" t="s">
        <v>2568</v>
      </c>
      <c r="AC83" s="88"/>
      <c r="AD83" s="329" t="s">
        <v>2558</v>
      </c>
      <c r="AE83" s="329" t="s">
        <v>3030</v>
      </c>
      <c r="AF83" s="329" t="s">
        <v>2556</v>
      </c>
      <c r="AG83" s="328">
        <v>5</v>
      </c>
    </row>
    <row r="84" spans="1:33" ht="45" x14ac:dyDescent="0.25">
      <c r="A84" s="93">
        <v>149</v>
      </c>
      <c r="B84" s="93">
        <v>64</v>
      </c>
      <c r="C84" s="93"/>
      <c r="D84" s="93" t="s">
        <v>2553</v>
      </c>
      <c r="E84" s="93">
        <v>252</v>
      </c>
      <c r="F84" s="288" t="s">
        <v>3029</v>
      </c>
      <c r="G84" s="288" t="str">
        <f t="shared" si="3"/>
        <v>N</v>
      </c>
      <c r="H84" s="287" t="s">
        <v>3028</v>
      </c>
      <c r="I84" s="93" t="s">
        <v>1124</v>
      </c>
      <c r="J84" s="93" t="s">
        <v>2526</v>
      </c>
      <c r="K84" s="93" t="s">
        <v>2456</v>
      </c>
      <c r="L84" s="93" t="s">
        <v>3028</v>
      </c>
      <c r="M84" s="93" t="s">
        <v>1744</v>
      </c>
      <c r="N84" s="93"/>
      <c r="O84" s="93"/>
      <c r="P84" s="93"/>
      <c r="Q84" s="345" t="s">
        <v>3027</v>
      </c>
      <c r="R84" s="93" t="s">
        <v>2621</v>
      </c>
      <c r="S84" s="93"/>
      <c r="T84" s="93"/>
      <c r="U84" s="93" t="s">
        <v>2569</v>
      </c>
      <c r="V84" s="313"/>
      <c r="W84" s="93" t="s">
        <v>1734</v>
      </c>
      <c r="X84" s="93"/>
      <c r="Y84" s="312"/>
      <c r="Z84" s="312" t="s">
        <v>2521</v>
      </c>
      <c r="AA84" s="312" t="s">
        <v>56</v>
      </c>
      <c r="AB84" s="312" t="s">
        <v>2568</v>
      </c>
      <c r="AC84" s="93"/>
      <c r="AD84" s="287" t="s">
        <v>2558</v>
      </c>
      <c r="AE84" s="287" t="s">
        <v>3026</v>
      </c>
      <c r="AF84" s="287" t="s">
        <v>1744</v>
      </c>
      <c r="AG84" s="311">
        <v>0</v>
      </c>
    </row>
    <row r="85" spans="1:33" ht="45" x14ac:dyDescent="0.25">
      <c r="A85" s="93">
        <v>160</v>
      </c>
      <c r="B85" s="93">
        <v>65</v>
      </c>
      <c r="C85" s="93"/>
      <c r="D85" s="93" t="s">
        <v>2553</v>
      </c>
      <c r="E85" s="93">
        <v>253</v>
      </c>
      <c r="F85" s="288" t="s">
        <v>3025</v>
      </c>
      <c r="G85" s="288" t="str">
        <f t="shared" si="3"/>
        <v>N</v>
      </c>
      <c r="H85" s="315" t="s">
        <v>3024</v>
      </c>
      <c r="I85" s="93" t="s">
        <v>1124</v>
      </c>
      <c r="J85" s="93" t="s">
        <v>2526</v>
      </c>
      <c r="K85" s="93" t="s">
        <v>2456</v>
      </c>
      <c r="L85" s="344" t="s">
        <v>3023</v>
      </c>
      <c r="M85" s="93" t="s">
        <v>1658</v>
      </c>
      <c r="N85" s="93"/>
      <c r="O85" s="93"/>
      <c r="P85" s="93"/>
      <c r="Q85" s="93"/>
      <c r="R85" s="93"/>
      <c r="S85" s="93"/>
      <c r="T85" s="93" t="s">
        <v>2521</v>
      </c>
      <c r="U85" s="93" t="s">
        <v>2631</v>
      </c>
      <c r="V85" s="313"/>
      <c r="W85" s="93" t="s">
        <v>1734</v>
      </c>
      <c r="X85" s="93"/>
      <c r="Y85" s="312"/>
      <c r="Z85" s="312" t="s">
        <v>2521</v>
      </c>
      <c r="AA85" s="312" t="s">
        <v>56</v>
      </c>
      <c r="AB85" s="312" t="s">
        <v>2568</v>
      </c>
      <c r="AC85" s="93"/>
      <c r="AD85" s="287" t="s">
        <v>2558</v>
      </c>
      <c r="AE85" s="287" t="s">
        <v>3022</v>
      </c>
      <c r="AF85" s="287" t="s">
        <v>2556</v>
      </c>
      <c r="AG85" s="311">
        <v>25</v>
      </c>
    </row>
    <row r="86" spans="1:33" ht="45" x14ac:dyDescent="0.25">
      <c r="A86" s="93">
        <v>170</v>
      </c>
      <c r="B86" s="93">
        <v>71</v>
      </c>
      <c r="C86" s="93"/>
      <c r="D86" s="93" t="s">
        <v>2553</v>
      </c>
      <c r="E86" s="93">
        <v>254</v>
      </c>
      <c r="F86" s="288" t="s">
        <v>3021</v>
      </c>
      <c r="G86" s="288" t="str">
        <f t="shared" si="3"/>
        <v>N</v>
      </c>
      <c r="H86" s="287" t="s">
        <v>2655</v>
      </c>
      <c r="I86" s="93" t="s">
        <v>1124</v>
      </c>
      <c r="J86" s="93" t="s">
        <v>2526</v>
      </c>
      <c r="K86" s="93" t="s">
        <v>2456</v>
      </c>
      <c r="L86" s="93" t="s">
        <v>3020</v>
      </c>
      <c r="M86" s="93" t="s">
        <v>1658</v>
      </c>
      <c r="N86" s="93"/>
      <c r="O86" s="93"/>
      <c r="P86" s="93"/>
      <c r="Q86" s="93"/>
      <c r="R86" s="93"/>
      <c r="S86" s="93"/>
      <c r="T86" s="93" t="s">
        <v>2521</v>
      </c>
      <c r="U86" s="93" t="s">
        <v>2631</v>
      </c>
      <c r="V86" s="313"/>
      <c r="W86" s="93" t="s">
        <v>1734</v>
      </c>
      <c r="X86" s="93"/>
      <c r="Y86" s="312"/>
      <c r="Z86" s="312" t="s">
        <v>2521</v>
      </c>
      <c r="AA86" s="312" t="s">
        <v>56</v>
      </c>
      <c r="AB86" s="312" t="s">
        <v>2568</v>
      </c>
      <c r="AC86" s="93"/>
      <c r="AD86" s="287" t="s">
        <v>2558</v>
      </c>
      <c r="AE86" s="287" t="s">
        <v>2671</v>
      </c>
      <c r="AF86" s="287" t="s">
        <v>2556</v>
      </c>
      <c r="AG86" s="311">
        <v>15</v>
      </c>
    </row>
    <row r="87" spans="1:33" ht="45" x14ac:dyDescent="0.25">
      <c r="A87" s="93">
        <v>171</v>
      </c>
      <c r="B87" s="93">
        <v>72</v>
      </c>
      <c r="C87" s="93"/>
      <c r="D87" s="93" t="s">
        <v>2553</v>
      </c>
      <c r="E87" s="93">
        <v>255</v>
      </c>
      <c r="F87" s="288" t="s">
        <v>3019</v>
      </c>
      <c r="G87" s="288" t="str">
        <f t="shared" si="3"/>
        <v>N</v>
      </c>
      <c r="H87" s="287" t="s">
        <v>2651</v>
      </c>
      <c r="I87" s="93" t="s">
        <v>1124</v>
      </c>
      <c r="J87" s="93" t="s">
        <v>2526</v>
      </c>
      <c r="K87" s="93" t="s">
        <v>2456</v>
      </c>
      <c r="L87" s="93" t="s">
        <v>3018</v>
      </c>
      <c r="M87" s="93" t="s">
        <v>1658</v>
      </c>
      <c r="N87" s="93"/>
      <c r="O87" s="93"/>
      <c r="P87" s="93"/>
      <c r="Q87" s="93"/>
      <c r="R87" s="93"/>
      <c r="S87" s="93"/>
      <c r="T87" s="93" t="s">
        <v>2521</v>
      </c>
      <c r="U87" s="93" t="s">
        <v>2631</v>
      </c>
      <c r="V87" s="313"/>
      <c r="W87" s="93" t="s">
        <v>1734</v>
      </c>
      <c r="X87" s="93"/>
      <c r="Y87" s="312"/>
      <c r="Z87" s="312" t="s">
        <v>2521</v>
      </c>
      <c r="AA87" s="312" t="s">
        <v>56</v>
      </c>
      <c r="AB87" s="312" t="s">
        <v>2568</v>
      </c>
      <c r="AC87" s="93"/>
      <c r="AD87" s="287" t="s">
        <v>2558</v>
      </c>
      <c r="AE87" s="287" t="s">
        <v>2668</v>
      </c>
      <c r="AF87" s="287" t="s">
        <v>2556</v>
      </c>
      <c r="AG87" s="311">
        <v>15</v>
      </c>
    </row>
    <row r="88" spans="1:33" ht="45" x14ac:dyDescent="0.25">
      <c r="A88" s="93">
        <v>105</v>
      </c>
      <c r="B88" s="93">
        <v>73</v>
      </c>
      <c r="C88" s="93"/>
      <c r="D88" s="93" t="s">
        <v>2553</v>
      </c>
      <c r="E88" s="93">
        <v>256</v>
      </c>
      <c r="F88" s="288" t="s">
        <v>3017</v>
      </c>
      <c r="G88" s="288" t="str">
        <f t="shared" si="3"/>
        <v>N</v>
      </c>
      <c r="H88" s="287" t="s">
        <v>2666</v>
      </c>
      <c r="I88" s="93" t="s">
        <v>1124</v>
      </c>
      <c r="J88" s="93" t="s">
        <v>2526</v>
      </c>
      <c r="K88" s="93" t="s">
        <v>2456</v>
      </c>
      <c r="L88" s="93" t="s">
        <v>3016</v>
      </c>
      <c r="M88" s="93" t="s">
        <v>1658</v>
      </c>
      <c r="N88" s="93"/>
      <c r="O88" s="93"/>
      <c r="P88" s="93"/>
      <c r="Q88" s="93"/>
      <c r="R88" s="93"/>
      <c r="S88" s="93"/>
      <c r="T88" s="93" t="s">
        <v>2521</v>
      </c>
      <c r="U88" s="93" t="s">
        <v>2631</v>
      </c>
      <c r="V88" s="313"/>
      <c r="W88" s="93" t="s">
        <v>1487</v>
      </c>
      <c r="X88" s="93"/>
      <c r="Y88" s="312">
        <v>9</v>
      </c>
      <c r="Z88" s="312" t="s">
        <v>56</v>
      </c>
      <c r="AA88" s="312" t="s">
        <v>56</v>
      </c>
      <c r="AB88" s="312" t="s">
        <v>2568</v>
      </c>
      <c r="AC88" s="312"/>
      <c r="AD88" s="287" t="s">
        <v>2558</v>
      </c>
      <c r="AE88" s="287" t="s">
        <v>2665</v>
      </c>
      <c r="AF88" s="287" t="s">
        <v>2556</v>
      </c>
      <c r="AG88" s="311">
        <v>15</v>
      </c>
    </row>
    <row r="89" spans="1:33" ht="45" x14ac:dyDescent="0.25">
      <c r="A89" s="93"/>
      <c r="B89" s="93">
        <v>74</v>
      </c>
      <c r="C89" s="93"/>
      <c r="D89" s="93" t="s">
        <v>2553</v>
      </c>
      <c r="E89" s="93">
        <v>257</v>
      </c>
      <c r="F89" s="288" t="s">
        <v>3015</v>
      </c>
      <c r="G89" s="288" t="str">
        <f t="shared" si="3"/>
        <v>N</v>
      </c>
      <c r="H89" s="315" t="s">
        <v>3014</v>
      </c>
      <c r="I89" s="93" t="s">
        <v>1124</v>
      </c>
      <c r="J89" s="93" t="s">
        <v>2526</v>
      </c>
      <c r="K89" s="93" t="s">
        <v>2456</v>
      </c>
      <c r="L89" s="93" t="str">
        <f>H89</f>
        <v>Free text 4</v>
      </c>
      <c r="M89" s="93" t="s">
        <v>1658</v>
      </c>
      <c r="N89" s="93"/>
      <c r="O89" s="93"/>
      <c r="P89" s="93"/>
      <c r="Q89" s="93"/>
      <c r="R89" s="93"/>
      <c r="S89" s="93"/>
      <c r="T89" s="93" t="s">
        <v>2521</v>
      </c>
      <c r="U89" s="93" t="s">
        <v>2631</v>
      </c>
      <c r="V89" s="313"/>
      <c r="W89" s="93"/>
      <c r="X89" s="93"/>
      <c r="Y89" s="312"/>
      <c r="Z89" s="312"/>
      <c r="AA89" s="312" t="s">
        <v>56</v>
      </c>
      <c r="AB89" s="312" t="s">
        <v>2568</v>
      </c>
      <c r="AC89" s="93"/>
      <c r="AD89" s="287" t="s">
        <v>2558</v>
      </c>
      <c r="AE89" s="287" t="s">
        <v>2661</v>
      </c>
      <c r="AF89" s="287" t="s">
        <v>2556</v>
      </c>
      <c r="AG89" s="311">
        <v>15</v>
      </c>
    </row>
    <row r="90" spans="1:33" ht="45" x14ac:dyDescent="0.25">
      <c r="A90" s="93"/>
      <c r="B90" s="93">
        <v>75</v>
      </c>
      <c r="C90" s="93"/>
      <c r="D90" s="93" t="s">
        <v>2553</v>
      </c>
      <c r="E90" s="93">
        <v>258</v>
      </c>
      <c r="F90" s="288" t="s">
        <v>3013</v>
      </c>
      <c r="G90" s="288" t="str">
        <f t="shared" ref="G90:G111" si="4">IF(F90=F89,"Y","N")</f>
        <v>N</v>
      </c>
      <c r="H90" s="315" t="s">
        <v>3012</v>
      </c>
      <c r="I90" s="93" t="s">
        <v>1124</v>
      </c>
      <c r="J90" s="93" t="s">
        <v>2526</v>
      </c>
      <c r="K90" s="93" t="s">
        <v>2456</v>
      </c>
      <c r="L90" s="93" t="str">
        <f>H90</f>
        <v>Free text 5</v>
      </c>
      <c r="M90" s="93" t="s">
        <v>1658</v>
      </c>
      <c r="N90" s="93"/>
      <c r="O90" s="93"/>
      <c r="P90" s="93"/>
      <c r="Q90" s="93"/>
      <c r="R90" s="93"/>
      <c r="S90" s="93"/>
      <c r="T90" s="93" t="s">
        <v>2521</v>
      </c>
      <c r="U90" s="93" t="s">
        <v>2631</v>
      </c>
      <c r="V90" s="313"/>
      <c r="W90" s="93"/>
      <c r="X90" s="93"/>
      <c r="Y90" s="312"/>
      <c r="Z90" s="312"/>
      <c r="AA90" s="312" t="s">
        <v>56</v>
      </c>
      <c r="AB90" s="312" t="s">
        <v>2568</v>
      </c>
      <c r="AC90" s="93"/>
      <c r="AD90" s="287" t="s">
        <v>2558</v>
      </c>
      <c r="AE90" s="287" t="s">
        <v>2658</v>
      </c>
      <c r="AF90" s="287" t="s">
        <v>2556</v>
      </c>
      <c r="AG90" s="311">
        <v>15</v>
      </c>
    </row>
    <row r="91" spans="1:33" ht="45" x14ac:dyDescent="0.25">
      <c r="A91" s="93"/>
      <c r="B91" s="93">
        <v>76</v>
      </c>
      <c r="C91" s="93"/>
      <c r="D91" s="93" t="s">
        <v>2553</v>
      </c>
      <c r="E91" s="93">
        <v>259</v>
      </c>
      <c r="F91" s="288" t="s">
        <v>3011</v>
      </c>
      <c r="G91" s="288" t="str">
        <f t="shared" si="4"/>
        <v>N</v>
      </c>
      <c r="H91" s="315" t="s">
        <v>3010</v>
      </c>
      <c r="I91" s="93" t="s">
        <v>1124</v>
      </c>
      <c r="J91" s="93" t="s">
        <v>2526</v>
      </c>
      <c r="K91" s="93" t="s">
        <v>2456</v>
      </c>
      <c r="L91" s="93" t="str">
        <f>H91</f>
        <v>Free text 6</v>
      </c>
      <c r="M91" s="93" t="s">
        <v>1658</v>
      </c>
      <c r="N91" s="93"/>
      <c r="O91" s="93"/>
      <c r="P91" s="93"/>
      <c r="Q91" s="93"/>
      <c r="R91" s="93"/>
      <c r="S91" s="93"/>
      <c r="T91" s="93" t="s">
        <v>2521</v>
      </c>
      <c r="U91" s="93" t="s">
        <v>2631</v>
      </c>
      <c r="V91" s="313"/>
      <c r="W91" s="93"/>
      <c r="X91" s="93"/>
      <c r="Y91" s="312"/>
      <c r="Z91" s="312"/>
      <c r="AA91" s="312" t="s">
        <v>56</v>
      </c>
      <c r="AB91" s="312" t="s">
        <v>2568</v>
      </c>
      <c r="AC91" s="93"/>
      <c r="AD91" s="287" t="s">
        <v>2558</v>
      </c>
      <c r="AE91" s="287" t="s">
        <v>2654</v>
      </c>
      <c r="AF91" s="287" t="s">
        <v>2556</v>
      </c>
      <c r="AG91" s="311">
        <v>15</v>
      </c>
    </row>
    <row r="92" spans="1:33" ht="45" x14ac:dyDescent="0.25">
      <c r="A92" s="93"/>
      <c r="B92" s="93">
        <v>77</v>
      </c>
      <c r="C92" s="93"/>
      <c r="D92" s="93" t="s">
        <v>2553</v>
      </c>
      <c r="E92" s="93">
        <v>260</v>
      </c>
      <c r="F92" s="288" t="s">
        <v>3009</v>
      </c>
      <c r="G92" s="288" t="str">
        <f t="shared" si="4"/>
        <v>N</v>
      </c>
      <c r="H92" s="315" t="s">
        <v>3008</v>
      </c>
      <c r="I92" s="93" t="s">
        <v>1124</v>
      </c>
      <c r="J92" s="93" t="s">
        <v>2526</v>
      </c>
      <c r="K92" s="93" t="s">
        <v>2456</v>
      </c>
      <c r="L92" s="93" t="str">
        <f>H92</f>
        <v>Free text 7</v>
      </c>
      <c r="M92" s="93" t="s">
        <v>1658</v>
      </c>
      <c r="N92" s="93"/>
      <c r="O92" s="93"/>
      <c r="P92" s="93"/>
      <c r="Q92" s="93"/>
      <c r="R92" s="93"/>
      <c r="S92" s="93"/>
      <c r="T92" s="93" t="s">
        <v>2521</v>
      </c>
      <c r="U92" s="93" t="s">
        <v>2631</v>
      </c>
      <c r="V92" s="313"/>
      <c r="W92" s="93"/>
      <c r="X92" s="93"/>
      <c r="Y92" s="312"/>
      <c r="Z92" s="312"/>
      <c r="AA92" s="312" t="s">
        <v>56</v>
      </c>
      <c r="AB92" s="312" t="s">
        <v>2568</v>
      </c>
      <c r="AC92" s="93"/>
      <c r="AD92" s="287" t="s">
        <v>2558</v>
      </c>
      <c r="AE92" s="287" t="s">
        <v>2650</v>
      </c>
      <c r="AF92" s="287" t="s">
        <v>2556</v>
      </c>
      <c r="AG92" s="311">
        <v>15</v>
      </c>
    </row>
    <row r="93" spans="1:33" ht="45" x14ac:dyDescent="0.25">
      <c r="A93" s="93"/>
      <c r="B93" s="93">
        <v>78</v>
      </c>
      <c r="C93" s="93"/>
      <c r="D93" s="93" t="s">
        <v>2553</v>
      </c>
      <c r="E93" s="93">
        <v>261</v>
      </c>
      <c r="F93" s="288" t="s">
        <v>3007</v>
      </c>
      <c r="G93" s="288" t="str">
        <f t="shared" si="4"/>
        <v>N</v>
      </c>
      <c r="H93" s="315" t="s">
        <v>3006</v>
      </c>
      <c r="I93" s="93" t="s">
        <v>1124</v>
      </c>
      <c r="J93" s="93" t="s">
        <v>2526</v>
      </c>
      <c r="K93" s="93" t="s">
        <v>2456</v>
      </c>
      <c r="L93" s="93" t="str">
        <f>H93</f>
        <v>Free text 8</v>
      </c>
      <c r="M93" s="93" t="s">
        <v>1658</v>
      </c>
      <c r="N93" s="93"/>
      <c r="O93" s="93"/>
      <c r="P93" s="93"/>
      <c r="Q93" s="93"/>
      <c r="R93" s="93"/>
      <c r="S93" s="93"/>
      <c r="T93" s="93" t="s">
        <v>2521</v>
      </c>
      <c r="U93" s="93" t="s">
        <v>2631</v>
      </c>
      <c r="V93" s="313"/>
      <c r="W93" s="93"/>
      <c r="X93" s="93"/>
      <c r="Y93" s="312"/>
      <c r="Z93" s="312"/>
      <c r="AA93" s="312" t="s">
        <v>56</v>
      </c>
      <c r="AB93" s="312" t="s">
        <v>2568</v>
      </c>
      <c r="AC93" s="312"/>
      <c r="AD93" s="287" t="s">
        <v>2558</v>
      </c>
      <c r="AE93" s="287" t="s">
        <v>2646</v>
      </c>
      <c r="AF93" s="287" t="s">
        <v>2556</v>
      </c>
      <c r="AG93" s="311">
        <v>15</v>
      </c>
    </row>
    <row r="94" spans="1:33" ht="45" x14ac:dyDescent="0.25">
      <c r="A94" s="93">
        <v>106</v>
      </c>
      <c r="B94" s="93">
        <v>79</v>
      </c>
      <c r="C94" s="93"/>
      <c r="D94" s="93" t="s">
        <v>2553</v>
      </c>
      <c r="E94" s="93">
        <v>262</v>
      </c>
      <c r="F94" s="341" t="s">
        <v>3004</v>
      </c>
      <c r="G94" s="288" t="str">
        <f t="shared" si="4"/>
        <v>N</v>
      </c>
      <c r="H94" s="287" t="s">
        <v>2644</v>
      </c>
      <c r="I94" s="93" t="s">
        <v>1124</v>
      </c>
      <c r="J94" s="93" t="s">
        <v>2526</v>
      </c>
      <c r="K94" s="93" t="s">
        <v>2456</v>
      </c>
      <c r="L94" s="93" t="s">
        <v>3005</v>
      </c>
      <c r="M94" s="93" t="s">
        <v>2627</v>
      </c>
      <c r="N94" s="93"/>
      <c r="O94" s="93" t="s">
        <v>1480</v>
      </c>
      <c r="P94" s="93"/>
      <c r="Q94" s="93"/>
      <c r="R94" s="93" t="s">
        <v>2621</v>
      </c>
      <c r="S94" s="93"/>
      <c r="T94" s="93" t="s">
        <v>2624</v>
      </c>
      <c r="U94" s="93" t="s">
        <v>2631</v>
      </c>
      <c r="V94" s="313"/>
      <c r="W94" s="93" t="s">
        <v>1487</v>
      </c>
      <c r="X94" s="93"/>
      <c r="Y94" s="312"/>
      <c r="Z94" s="312" t="s">
        <v>2521</v>
      </c>
      <c r="AA94" s="312" t="s">
        <v>56</v>
      </c>
      <c r="AB94" s="312" t="s">
        <v>2568</v>
      </c>
      <c r="AC94" s="312"/>
      <c r="AD94" s="287" t="s">
        <v>2558</v>
      </c>
      <c r="AE94" s="287" t="s">
        <v>2643</v>
      </c>
      <c r="AF94" s="287" t="s">
        <v>2556</v>
      </c>
      <c r="AG94" s="311">
        <v>15</v>
      </c>
    </row>
    <row r="95" spans="1:33" ht="45" x14ac:dyDescent="0.25">
      <c r="A95" s="93">
        <v>172</v>
      </c>
      <c r="B95" s="93">
        <v>80</v>
      </c>
      <c r="C95" s="93"/>
      <c r="D95" s="93" t="s">
        <v>2553</v>
      </c>
      <c r="E95" s="93">
        <v>263</v>
      </c>
      <c r="F95" s="341" t="s">
        <v>3004</v>
      </c>
      <c r="G95" s="288" t="str">
        <f t="shared" si="4"/>
        <v>Y</v>
      </c>
      <c r="H95" s="287" t="s">
        <v>3003</v>
      </c>
      <c r="I95" s="93" t="s">
        <v>1124</v>
      </c>
      <c r="J95" s="93" t="s">
        <v>2526</v>
      </c>
      <c r="K95" s="93" t="s">
        <v>2456</v>
      </c>
      <c r="L95" s="93" t="s">
        <v>3002</v>
      </c>
      <c r="M95" s="93" t="s">
        <v>2627</v>
      </c>
      <c r="N95" s="93"/>
      <c r="O95" s="93" t="s">
        <v>1480</v>
      </c>
      <c r="P95" s="93"/>
      <c r="Q95" s="93"/>
      <c r="R95" s="93" t="s">
        <v>2621</v>
      </c>
      <c r="S95" s="93"/>
      <c r="T95" s="93" t="s">
        <v>2521</v>
      </c>
      <c r="U95" s="93" t="s">
        <v>2631</v>
      </c>
      <c r="V95" s="313"/>
      <c r="W95" s="93" t="s">
        <v>1734</v>
      </c>
      <c r="X95" s="93"/>
      <c r="Y95" s="312"/>
      <c r="Z95" s="312" t="s">
        <v>2521</v>
      </c>
      <c r="AA95" s="312" t="s">
        <v>56</v>
      </c>
      <c r="AB95" s="312" t="s">
        <v>2568</v>
      </c>
      <c r="AC95" s="93"/>
      <c r="AD95" s="287" t="s">
        <v>2558</v>
      </c>
      <c r="AE95" s="287" t="s">
        <v>2643</v>
      </c>
      <c r="AF95" s="287" t="s">
        <v>2556</v>
      </c>
      <c r="AG95" s="311">
        <v>15</v>
      </c>
    </row>
    <row r="96" spans="1:33" ht="45" x14ac:dyDescent="0.25">
      <c r="A96" s="93"/>
      <c r="B96" s="93">
        <v>81</v>
      </c>
      <c r="C96" s="93"/>
      <c r="D96" s="93" t="s">
        <v>2553</v>
      </c>
      <c r="E96" s="93">
        <v>264</v>
      </c>
      <c r="F96" s="288" t="s">
        <v>3001</v>
      </c>
      <c r="G96" s="288" t="str">
        <f t="shared" si="4"/>
        <v>N</v>
      </c>
      <c r="H96" s="315" t="s">
        <v>3000</v>
      </c>
      <c r="I96" s="93" t="s">
        <v>1124</v>
      </c>
      <c r="J96" s="93" t="s">
        <v>2526</v>
      </c>
      <c r="K96" s="93" t="s">
        <v>2456</v>
      </c>
      <c r="L96" s="93" t="str">
        <f>H96</f>
        <v>Free text 10</v>
      </c>
      <c r="M96" s="93" t="s">
        <v>1658</v>
      </c>
      <c r="N96" s="93"/>
      <c r="O96" s="93"/>
      <c r="P96" s="93"/>
      <c r="Q96" s="93"/>
      <c r="R96" s="93"/>
      <c r="S96" s="93"/>
      <c r="T96" s="93" t="s">
        <v>2521</v>
      </c>
      <c r="U96" s="93" t="s">
        <v>2631</v>
      </c>
      <c r="V96" s="313"/>
      <c r="W96" s="93"/>
      <c r="X96" s="93"/>
      <c r="Y96" s="312"/>
      <c r="Z96" s="312"/>
      <c r="AA96" s="312" t="s">
        <v>56</v>
      </c>
      <c r="AB96" s="312" t="s">
        <v>2568</v>
      </c>
      <c r="AC96" s="312"/>
      <c r="AD96" s="287" t="s">
        <v>2558</v>
      </c>
      <c r="AE96" s="287" t="s">
        <v>2640</v>
      </c>
      <c r="AF96" s="287" t="s">
        <v>2556</v>
      </c>
      <c r="AG96" s="311">
        <v>15</v>
      </c>
    </row>
    <row r="97" spans="1:33" ht="45" x14ac:dyDescent="0.25">
      <c r="A97" s="93"/>
      <c r="B97" s="93">
        <v>82</v>
      </c>
      <c r="C97" s="93"/>
      <c r="D97" s="93" t="s">
        <v>2553</v>
      </c>
      <c r="E97" s="93">
        <v>265</v>
      </c>
      <c r="F97" s="288" t="s">
        <v>2999</v>
      </c>
      <c r="G97" s="288" t="str">
        <f t="shared" si="4"/>
        <v>N</v>
      </c>
      <c r="H97" s="315" t="s">
        <v>2998</v>
      </c>
      <c r="I97" s="93" t="s">
        <v>1124</v>
      </c>
      <c r="J97" s="93" t="s">
        <v>2526</v>
      </c>
      <c r="K97" s="93" t="s">
        <v>2456</v>
      </c>
      <c r="L97" s="93" t="str">
        <f>H97</f>
        <v>Free text 11</v>
      </c>
      <c r="M97" s="93" t="s">
        <v>1658</v>
      </c>
      <c r="N97" s="93"/>
      <c r="O97" s="93"/>
      <c r="P97" s="93"/>
      <c r="Q97" s="93"/>
      <c r="R97" s="93"/>
      <c r="S97" s="93"/>
      <c r="T97" s="93" t="s">
        <v>2521</v>
      </c>
      <c r="U97" s="93" t="s">
        <v>2631</v>
      </c>
      <c r="V97" s="313"/>
      <c r="W97" s="93"/>
      <c r="X97" s="93"/>
      <c r="Y97" s="312"/>
      <c r="Z97" s="312"/>
      <c r="AA97" s="312" t="s">
        <v>56</v>
      </c>
      <c r="AB97" s="312" t="s">
        <v>2568</v>
      </c>
      <c r="AC97" s="312"/>
      <c r="AD97" s="287" t="s">
        <v>2558</v>
      </c>
      <c r="AE97" s="287" t="s">
        <v>2636</v>
      </c>
      <c r="AF97" s="287" t="s">
        <v>2556</v>
      </c>
      <c r="AG97" s="311">
        <v>15</v>
      </c>
    </row>
    <row r="98" spans="1:33" ht="45" x14ac:dyDescent="0.25">
      <c r="A98" s="93">
        <v>173</v>
      </c>
      <c r="B98" s="93">
        <v>83</v>
      </c>
      <c r="C98" s="93"/>
      <c r="D98" s="93" t="s">
        <v>2553</v>
      </c>
      <c r="E98" s="93">
        <v>266</v>
      </c>
      <c r="F98" s="288" t="s">
        <v>2997</v>
      </c>
      <c r="G98" s="288" t="str">
        <f t="shared" si="4"/>
        <v>N</v>
      </c>
      <c r="H98" s="287" t="s">
        <v>2996</v>
      </c>
      <c r="I98" s="93" t="s">
        <v>1124</v>
      </c>
      <c r="J98" s="93" t="s">
        <v>2526</v>
      </c>
      <c r="K98" s="93" t="s">
        <v>2456</v>
      </c>
      <c r="L98" s="93" t="s">
        <v>2995</v>
      </c>
      <c r="M98" s="93" t="s">
        <v>1658</v>
      </c>
      <c r="N98" s="93"/>
      <c r="O98" s="93"/>
      <c r="P98" s="93"/>
      <c r="Q98" s="93"/>
      <c r="R98" s="93" t="s">
        <v>2621</v>
      </c>
      <c r="S98" s="93"/>
      <c r="T98" s="93" t="s">
        <v>2521</v>
      </c>
      <c r="U98" s="93" t="s">
        <v>2631</v>
      </c>
      <c r="V98" s="313"/>
      <c r="W98" s="93" t="s">
        <v>1734</v>
      </c>
      <c r="X98" s="93"/>
      <c r="Y98" s="312"/>
      <c r="Z98" s="312" t="s">
        <v>2521</v>
      </c>
      <c r="AA98" s="312" t="s">
        <v>56</v>
      </c>
      <c r="AB98" s="312" t="s">
        <v>2568</v>
      </c>
      <c r="AC98" s="93"/>
      <c r="AD98" s="287" t="s">
        <v>2558</v>
      </c>
      <c r="AE98" s="287" t="s">
        <v>2629</v>
      </c>
      <c r="AF98" s="287" t="s">
        <v>2556</v>
      </c>
      <c r="AG98" s="311">
        <v>15</v>
      </c>
    </row>
    <row r="99" spans="1:33" ht="45" x14ac:dyDescent="0.25">
      <c r="A99" s="93">
        <v>174</v>
      </c>
      <c r="B99" s="93">
        <v>84</v>
      </c>
      <c r="C99" s="93"/>
      <c r="D99" s="93" t="s">
        <v>2553</v>
      </c>
      <c r="E99" s="93">
        <v>267</v>
      </c>
      <c r="F99" s="288" t="s">
        <v>2994</v>
      </c>
      <c r="G99" s="288" t="str">
        <f t="shared" si="4"/>
        <v>N</v>
      </c>
      <c r="H99" s="287" t="s">
        <v>2993</v>
      </c>
      <c r="I99" s="93" t="s">
        <v>1124</v>
      </c>
      <c r="J99" s="93" t="s">
        <v>2526</v>
      </c>
      <c r="K99" s="93" t="s">
        <v>2456</v>
      </c>
      <c r="L99" s="93" t="s">
        <v>2992</v>
      </c>
      <c r="M99" s="93" t="s">
        <v>1658</v>
      </c>
      <c r="N99" s="93"/>
      <c r="O99" s="93"/>
      <c r="P99" s="93"/>
      <c r="Q99" s="93"/>
      <c r="R99" s="93" t="s">
        <v>2621</v>
      </c>
      <c r="S99" s="93"/>
      <c r="T99" s="93" t="s">
        <v>2521</v>
      </c>
      <c r="U99" s="93" t="s">
        <v>2631</v>
      </c>
      <c r="V99" s="313"/>
      <c r="W99" s="93" t="s">
        <v>1734</v>
      </c>
      <c r="X99" s="93"/>
      <c r="Y99" s="312"/>
      <c r="Z99" s="312" t="s">
        <v>2521</v>
      </c>
      <c r="AA99" s="312" t="s">
        <v>56</v>
      </c>
      <c r="AB99" s="312" t="s">
        <v>2568</v>
      </c>
      <c r="AC99" s="93"/>
      <c r="AD99" s="287" t="s">
        <v>2558</v>
      </c>
      <c r="AE99" s="287" t="s">
        <v>2991</v>
      </c>
      <c r="AF99" s="287" t="s">
        <v>2556</v>
      </c>
      <c r="AG99" s="311">
        <v>15</v>
      </c>
    </row>
    <row r="100" spans="1:33" ht="45" x14ac:dyDescent="0.25">
      <c r="A100" s="93">
        <v>175</v>
      </c>
      <c r="B100" s="93">
        <v>85</v>
      </c>
      <c r="C100" s="93"/>
      <c r="D100" s="93" t="s">
        <v>2553</v>
      </c>
      <c r="E100" s="93">
        <v>268</v>
      </c>
      <c r="F100" s="288" t="s">
        <v>2990</v>
      </c>
      <c r="G100" s="288" t="str">
        <f t="shared" si="4"/>
        <v>N</v>
      </c>
      <c r="H100" s="287" t="s">
        <v>2989</v>
      </c>
      <c r="I100" s="93" t="s">
        <v>1124</v>
      </c>
      <c r="J100" s="93" t="s">
        <v>2526</v>
      </c>
      <c r="K100" s="93" t="s">
        <v>2456</v>
      </c>
      <c r="L100" s="93" t="s">
        <v>2988</v>
      </c>
      <c r="M100" s="93" t="s">
        <v>1658</v>
      </c>
      <c r="N100" s="93"/>
      <c r="O100" s="93"/>
      <c r="P100" s="93"/>
      <c r="Q100" s="93"/>
      <c r="R100" s="93" t="s">
        <v>2621</v>
      </c>
      <c r="S100" s="93"/>
      <c r="T100" s="93" t="s">
        <v>2521</v>
      </c>
      <c r="U100" s="93" t="s">
        <v>2631</v>
      </c>
      <c r="V100" s="313"/>
      <c r="W100" s="93" t="s">
        <v>1734</v>
      </c>
      <c r="X100" s="93"/>
      <c r="Y100" s="312"/>
      <c r="Z100" s="312" t="s">
        <v>2521</v>
      </c>
      <c r="AA100" s="312" t="s">
        <v>56</v>
      </c>
      <c r="AB100" s="312" t="s">
        <v>2568</v>
      </c>
      <c r="AC100" s="93"/>
      <c r="AD100" s="287" t="s">
        <v>2558</v>
      </c>
      <c r="AE100" s="287" t="s">
        <v>2987</v>
      </c>
      <c r="AF100" s="287" t="s">
        <v>2556</v>
      </c>
      <c r="AG100" s="311">
        <v>15</v>
      </c>
    </row>
    <row r="101" spans="1:33" ht="45" x14ac:dyDescent="0.25">
      <c r="A101" s="93">
        <v>176</v>
      </c>
      <c r="B101" s="93">
        <v>86</v>
      </c>
      <c r="C101" s="93"/>
      <c r="D101" s="93" t="s">
        <v>2553</v>
      </c>
      <c r="E101" s="93">
        <v>269</v>
      </c>
      <c r="F101" s="288" t="s">
        <v>2986</v>
      </c>
      <c r="G101" s="288" t="str">
        <f t="shared" si="4"/>
        <v>N</v>
      </c>
      <c r="H101" s="287" t="s">
        <v>2985</v>
      </c>
      <c r="I101" s="93" t="s">
        <v>1124</v>
      </c>
      <c r="J101" s="93" t="s">
        <v>2526</v>
      </c>
      <c r="K101" s="93" t="s">
        <v>2456</v>
      </c>
      <c r="L101" s="93" t="s">
        <v>2984</v>
      </c>
      <c r="M101" s="93" t="s">
        <v>1658</v>
      </c>
      <c r="N101" s="93"/>
      <c r="O101" s="93"/>
      <c r="P101" s="93"/>
      <c r="Q101" s="93"/>
      <c r="R101" s="93" t="s">
        <v>2621</v>
      </c>
      <c r="S101" s="93"/>
      <c r="T101" s="93" t="s">
        <v>2521</v>
      </c>
      <c r="U101" s="93" t="s">
        <v>2631</v>
      </c>
      <c r="V101" s="313"/>
      <c r="W101" s="93" t="s">
        <v>1734</v>
      </c>
      <c r="X101" s="93"/>
      <c r="Y101" s="312"/>
      <c r="Z101" s="312" t="s">
        <v>2521</v>
      </c>
      <c r="AA101" s="312" t="s">
        <v>56</v>
      </c>
      <c r="AB101" s="312" t="s">
        <v>2568</v>
      </c>
      <c r="AC101" s="93"/>
      <c r="AD101" s="287" t="s">
        <v>2558</v>
      </c>
      <c r="AE101" s="287" t="s">
        <v>2983</v>
      </c>
      <c r="AF101" s="287" t="s">
        <v>2556</v>
      </c>
      <c r="AG101" s="311">
        <v>15</v>
      </c>
    </row>
    <row r="102" spans="1:33" ht="45" x14ac:dyDescent="0.25">
      <c r="A102" s="93">
        <v>177</v>
      </c>
      <c r="B102" s="93">
        <v>87</v>
      </c>
      <c r="C102" s="93"/>
      <c r="D102" s="93" t="s">
        <v>2553</v>
      </c>
      <c r="E102" s="93">
        <v>270</v>
      </c>
      <c r="F102" s="288" t="s">
        <v>2982</v>
      </c>
      <c r="G102" s="288" t="str">
        <f t="shared" si="4"/>
        <v>N</v>
      </c>
      <c r="H102" s="287" t="s">
        <v>2981</v>
      </c>
      <c r="I102" s="93" t="s">
        <v>1124</v>
      </c>
      <c r="J102" s="93" t="s">
        <v>2526</v>
      </c>
      <c r="K102" s="93" t="s">
        <v>2456</v>
      </c>
      <c r="L102" s="93" t="s">
        <v>2980</v>
      </c>
      <c r="M102" s="93" t="s">
        <v>1525</v>
      </c>
      <c r="N102" s="93"/>
      <c r="O102" s="93" t="s">
        <v>829</v>
      </c>
      <c r="P102" s="317" t="s">
        <v>2979</v>
      </c>
      <c r="Q102" s="93"/>
      <c r="R102" s="93" t="s">
        <v>2621</v>
      </c>
      <c r="S102" s="93"/>
      <c r="T102" s="93" t="s">
        <v>2521</v>
      </c>
      <c r="U102" s="93" t="s">
        <v>2631</v>
      </c>
      <c r="V102" s="313"/>
      <c r="W102" s="93" t="s">
        <v>1734</v>
      </c>
      <c r="X102" s="93"/>
      <c r="Y102" s="312"/>
      <c r="Z102" s="312" t="s">
        <v>2521</v>
      </c>
      <c r="AA102" s="312" t="s">
        <v>56</v>
      </c>
      <c r="AB102" s="312" t="s">
        <v>2568</v>
      </c>
      <c r="AC102" s="93"/>
      <c r="AD102" s="287" t="s">
        <v>2947</v>
      </c>
      <c r="AE102" s="287" t="s">
        <v>2725</v>
      </c>
      <c r="AF102" s="287" t="s">
        <v>2556</v>
      </c>
      <c r="AG102" s="311">
        <v>5</v>
      </c>
    </row>
    <row r="103" spans="1:33" ht="45" x14ac:dyDescent="0.25">
      <c r="A103" s="93">
        <v>107</v>
      </c>
      <c r="B103" s="93">
        <v>88</v>
      </c>
      <c r="C103" s="93"/>
      <c r="D103" s="93" t="s">
        <v>2553</v>
      </c>
      <c r="E103" s="93">
        <v>271</v>
      </c>
      <c r="F103" s="288" t="s">
        <v>2978</v>
      </c>
      <c r="G103" s="288" t="str">
        <f t="shared" si="4"/>
        <v>N</v>
      </c>
      <c r="H103" s="287" t="s">
        <v>2977</v>
      </c>
      <c r="I103" s="93" t="s">
        <v>1124</v>
      </c>
      <c r="J103" s="93" t="s">
        <v>2526</v>
      </c>
      <c r="K103" s="93" t="s">
        <v>2456</v>
      </c>
      <c r="L103" s="93" t="s">
        <v>2976</v>
      </c>
      <c r="M103" s="93" t="s">
        <v>1525</v>
      </c>
      <c r="N103" s="93"/>
      <c r="O103" s="93" t="s">
        <v>829</v>
      </c>
      <c r="P103" s="317" t="s">
        <v>2975</v>
      </c>
      <c r="Q103" s="93"/>
      <c r="R103" s="93" t="s">
        <v>2621</v>
      </c>
      <c r="S103" s="93"/>
      <c r="T103" s="93" t="s">
        <v>2624</v>
      </c>
      <c r="U103" s="93" t="s">
        <v>2631</v>
      </c>
      <c r="V103" s="313" t="s">
        <v>1253</v>
      </c>
      <c r="W103" s="93" t="s">
        <v>1487</v>
      </c>
      <c r="X103" s="93"/>
      <c r="Y103" s="312"/>
      <c r="Z103" s="312" t="s">
        <v>2974</v>
      </c>
      <c r="AA103" s="312" t="s">
        <v>56</v>
      </c>
      <c r="AB103" s="312" t="s">
        <v>2568</v>
      </c>
      <c r="AC103" s="312"/>
      <c r="AD103" s="287" t="s">
        <v>2947</v>
      </c>
      <c r="AE103" s="287" t="s">
        <v>2718</v>
      </c>
      <c r="AF103" s="287" t="s">
        <v>2556</v>
      </c>
      <c r="AG103" s="311">
        <v>5</v>
      </c>
    </row>
    <row r="104" spans="1:33" ht="45" x14ac:dyDescent="0.25">
      <c r="A104" s="93"/>
      <c r="B104" s="93">
        <v>89</v>
      </c>
      <c r="C104" s="93"/>
      <c r="D104" s="93" t="s">
        <v>2553</v>
      </c>
      <c r="E104" s="93">
        <v>272</v>
      </c>
      <c r="F104" s="288" t="s">
        <v>2973</v>
      </c>
      <c r="G104" s="288" t="str">
        <f t="shared" si="4"/>
        <v>N</v>
      </c>
      <c r="H104" s="315" t="s">
        <v>2972</v>
      </c>
      <c r="I104" s="93" t="s">
        <v>1124</v>
      </c>
      <c r="J104" s="93" t="s">
        <v>2526</v>
      </c>
      <c r="K104" s="93" t="s">
        <v>2456</v>
      </c>
      <c r="L104" s="293" t="s">
        <v>2971</v>
      </c>
      <c r="M104" s="93" t="s">
        <v>1525</v>
      </c>
      <c r="N104" s="93"/>
      <c r="O104" s="93" t="s">
        <v>829</v>
      </c>
      <c r="P104" s="317" t="s">
        <v>2970</v>
      </c>
      <c r="Q104" s="93"/>
      <c r="R104" s="93" t="s">
        <v>2621</v>
      </c>
      <c r="S104" s="93"/>
      <c r="T104" s="93" t="s">
        <v>2521</v>
      </c>
      <c r="U104" s="93" t="s">
        <v>2631</v>
      </c>
      <c r="V104" s="313"/>
      <c r="W104" s="93"/>
      <c r="X104" s="93"/>
      <c r="Y104" s="312"/>
      <c r="Z104" s="312"/>
      <c r="AA104" s="312" t="s">
        <v>56</v>
      </c>
      <c r="AB104" s="312" t="s">
        <v>2568</v>
      </c>
      <c r="AC104" s="93"/>
      <c r="AD104" s="287" t="s">
        <v>2947</v>
      </c>
      <c r="AE104" s="287" t="s">
        <v>2712</v>
      </c>
      <c r="AF104" s="287" t="s">
        <v>2556</v>
      </c>
      <c r="AG104" s="311">
        <v>5</v>
      </c>
    </row>
    <row r="105" spans="1:33" ht="45" x14ac:dyDescent="0.25">
      <c r="A105" s="93">
        <v>178</v>
      </c>
      <c r="B105" s="93">
        <v>90</v>
      </c>
      <c r="C105" s="93"/>
      <c r="D105" s="93" t="s">
        <v>2553</v>
      </c>
      <c r="E105" s="93">
        <v>273</v>
      </c>
      <c r="F105" s="288" t="s">
        <v>2969</v>
      </c>
      <c r="G105" s="288" t="str">
        <f t="shared" si="4"/>
        <v>N</v>
      </c>
      <c r="H105" s="287" t="s">
        <v>2968</v>
      </c>
      <c r="I105" s="93" t="s">
        <v>1124</v>
      </c>
      <c r="J105" s="93" t="s">
        <v>2526</v>
      </c>
      <c r="K105" s="93" t="s">
        <v>2456</v>
      </c>
      <c r="L105" s="93" t="s">
        <v>2967</v>
      </c>
      <c r="M105" s="93" t="s">
        <v>1525</v>
      </c>
      <c r="N105" s="93"/>
      <c r="O105" s="93" t="s">
        <v>829</v>
      </c>
      <c r="P105" s="317" t="s">
        <v>2966</v>
      </c>
      <c r="Q105" s="93"/>
      <c r="R105" s="93" t="s">
        <v>2621</v>
      </c>
      <c r="S105" s="93"/>
      <c r="T105" s="93" t="s">
        <v>2521</v>
      </c>
      <c r="U105" s="93" t="s">
        <v>2631</v>
      </c>
      <c r="V105" s="313"/>
      <c r="W105" s="93" t="s">
        <v>1734</v>
      </c>
      <c r="X105" s="93"/>
      <c r="Y105" s="312"/>
      <c r="Z105" s="312" t="s">
        <v>2521</v>
      </c>
      <c r="AA105" s="312" t="s">
        <v>56</v>
      </c>
      <c r="AB105" s="312" t="s">
        <v>2568</v>
      </c>
      <c r="AC105" s="93"/>
      <c r="AD105" s="287" t="s">
        <v>2947</v>
      </c>
      <c r="AE105" s="287" t="s">
        <v>2706</v>
      </c>
      <c r="AF105" s="287" t="s">
        <v>2556</v>
      </c>
      <c r="AG105" s="311">
        <v>5</v>
      </c>
    </row>
    <row r="106" spans="1:33" ht="45" x14ac:dyDescent="0.25">
      <c r="A106" s="93"/>
      <c r="B106" s="93">
        <v>91</v>
      </c>
      <c r="C106" s="93"/>
      <c r="D106" s="93" t="s">
        <v>2553</v>
      </c>
      <c r="E106" s="93">
        <v>274</v>
      </c>
      <c r="F106" s="288" t="s">
        <v>2965</v>
      </c>
      <c r="G106" s="288" t="str">
        <f t="shared" si="4"/>
        <v>N</v>
      </c>
      <c r="H106" s="315" t="s">
        <v>2703</v>
      </c>
      <c r="I106" s="93" t="s">
        <v>1124</v>
      </c>
      <c r="J106" s="93" t="s">
        <v>2526</v>
      </c>
      <c r="K106" s="93" t="s">
        <v>2456</v>
      </c>
      <c r="L106" s="93" t="str">
        <f>H106</f>
        <v>Free Code 5</v>
      </c>
      <c r="M106" s="93" t="s">
        <v>1525</v>
      </c>
      <c r="N106" s="93"/>
      <c r="O106" s="93" t="s">
        <v>829</v>
      </c>
      <c r="P106" s="93"/>
      <c r="Q106" s="93" t="s">
        <v>2692</v>
      </c>
      <c r="R106" s="93"/>
      <c r="S106" s="93"/>
      <c r="T106" s="93" t="s">
        <v>2521</v>
      </c>
      <c r="U106" s="93" t="s">
        <v>2631</v>
      </c>
      <c r="V106" s="313"/>
      <c r="W106" s="93"/>
      <c r="X106" s="93"/>
      <c r="Y106" s="312"/>
      <c r="Z106" s="312"/>
      <c r="AA106" s="312" t="s">
        <v>56</v>
      </c>
      <c r="AB106" s="312" t="s">
        <v>2568</v>
      </c>
      <c r="AC106" s="93"/>
      <c r="AD106" s="287" t="s">
        <v>2947</v>
      </c>
      <c r="AE106" s="287" t="s">
        <v>2700</v>
      </c>
      <c r="AF106" s="287" t="s">
        <v>2556</v>
      </c>
      <c r="AG106" s="311">
        <v>5</v>
      </c>
    </row>
    <row r="107" spans="1:33" ht="45" x14ac:dyDescent="0.25">
      <c r="A107" s="93"/>
      <c r="B107" s="93">
        <v>92</v>
      </c>
      <c r="C107" s="93"/>
      <c r="D107" s="93" t="s">
        <v>2553</v>
      </c>
      <c r="E107" s="93">
        <v>275</v>
      </c>
      <c r="F107" s="288" t="s">
        <v>2964</v>
      </c>
      <c r="G107" s="288" t="str">
        <f t="shared" si="4"/>
        <v>N</v>
      </c>
      <c r="H107" s="315" t="s">
        <v>2698</v>
      </c>
      <c r="I107" s="93" t="s">
        <v>1124</v>
      </c>
      <c r="J107" s="93" t="s">
        <v>2526</v>
      </c>
      <c r="K107" s="93" t="s">
        <v>2456</v>
      </c>
      <c r="L107" s="93" t="str">
        <f>H107</f>
        <v>Free Code 6</v>
      </c>
      <c r="M107" s="93" t="s">
        <v>1525</v>
      </c>
      <c r="N107" s="93"/>
      <c r="O107" s="93" t="s">
        <v>829</v>
      </c>
      <c r="P107" s="93"/>
      <c r="Q107" s="93" t="s">
        <v>2692</v>
      </c>
      <c r="R107" s="93"/>
      <c r="S107" s="93"/>
      <c r="T107" s="93" t="s">
        <v>2521</v>
      </c>
      <c r="U107" s="93" t="s">
        <v>2631</v>
      </c>
      <c r="V107" s="313"/>
      <c r="W107" s="93"/>
      <c r="X107" s="93"/>
      <c r="Y107" s="312"/>
      <c r="Z107" s="312"/>
      <c r="AA107" s="312" t="s">
        <v>56</v>
      </c>
      <c r="AB107" s="312" t="s">
        <v>2568</v>
      </c>
      <c r="AC107" s="93"/>
      <c r="AD107" s="287" t="s">
        <v>2947</v>
      </c>
      <c r="AE107" s="287" t="s">
        <v>2695</v>
      </c>
      <c r="AF107" s="287" t="s">
        <v>2556</v>
      </c>
      <c r="AG107" s="311">
        <v>5</v>
      </c>
    </row>
    <row r="108" spans="1:33" ht="45" x14ac:dyDescent="0.25">
      <c r="A108" s="93"/>
      <c r="B108" s="93">
        <v>93</v>
      </c>
      <c r="C108" s="93"/>
      <c r="D108" s="93" t="s">
        <v>2553</v>
      </c>
      <c r="E108" s="93">
        <v>276</v>
      </c>
      <c r="F108" s="288" t="s">
        <v>2963</v>
      </c>
      <c r="G108" s="288" t="str">
        <f t="shared" si="4"/>
        <v>N</v>
      </c>
      <c r="H108" s="315" t="s">
        <v>2693</v>
      </c>
      <c r="I108" s="93" t="s">
        <v>1124</v>
      </c>
      <c r="J108" s="93" t="s">
        <v>2526</v>
      </c>
      <c r="K108" s="93" t="s">
        <v>2456</v>
      </c>
      <c r="L108" s="93" t="s">
        <v>2962</v>
      </c>
      <c r="M108" s="93" t="s">
        <v>1525</v>
      </c>
      <c r="N108" s="93"/>
      <c r="O108" s="93" t="s">
        <v>829</v>
      </c>
      <c r="P108" s="317" t="s">
        <v>2961</v>
      </c>
      <c r="Q108" s="93" t="s">
        <v>2960</v>
      </c>
      <c r="R108" s="93"/>
      <c r="S108" s="93"/>
      <c r="T108" s="93" t="s">
        <v>2521</v>
      </c>
      <c r="U108" s="93" t="s">
        <v>2631</v>
      </c>
      <c r="V108" s="313"/>
      <c r="W108" s="93"/>
      <c r="X108" s="93"/>
      <c r="Y108" s="312"/>
      <c r="Z108" s="312"/>
      <c r="AA108" s="312" t="s">
        <v>56</v>
      </c>
      <c r="AB108" s="312" t="s">
        <v>2568</v>
      </c>
      <c r="AC108" s="93"/>
      <c r="AD108" s="287" t="s">
        <v>2947</v>
      </c>
      <c r="AE108" s="287" t="s">
        <v>2690</v>
      </c>
      <c r="AF108" s="287" t="s">
        <v>2556</v>
      </c>
      <c r="AG108" s="311">
        <v>5</v>
      </c>
    </row>
    <row r="109" spans="1:33" ht="45" x14ac:dyDescent="0.25">
      <c r="A109" s="93">
        <v>179</v>
      </c>
      <c r="B109" s="93">
        <v>94</v>
      </c>
      <c r="C109" s="93"/>
      <c r="D109" s="93" t="s">
        <v>2553</v>
      </c>
      <c r="E109" s="93">
        <v>277</v>
      </c>
      <c r="F109" s="288" t="s">
        <v>2959</v>
      </c>
      <c r="G109" s="288" t="str">
        <f t="shared" si="4"/>
        <v>N</v>
      </c>
      <c r="H109" s="287" t="s">
        <v>2958</v>
      </c>
      <c r="I109" s="93" t="s">
        <v>1124</v>
      </c>
      <c r="J109" s="93" t="s">
        <v>2526</v>
      </c>
      <c r="K109" s="93" t="s">
        <v>2456</v>
      </c>
      <c r="L109" s="93" t="s">
        <v>2957</v>
      </c>
      <c r="M109" s="93" t="s">
        <v>1525</v>
      </c>
      <c r="N109" s="93"/>
      <c r="O109" s="93" t="s">
        <v>829</v>
      </c>
      <c r="P109" s="317" t="s">
        <v>2956</v>
      </c>
      <c r="Q109" s="88" t="s">
        <v>2955</v>
      </c>
      <c r="R109" s="93" t="s">
        <v>2731</v>
      </c>
      <c r="S109" s="93"/>
      <c r="T109" s="93" t="s">
        <v>2624</v>
      </c>
      <c r="U109" s="93" t="s">
        <v>2631</v>
      </c>
      <c r="V109" s="313"/>
      <c r="W109" s="93" t="s">
        <v>1734</v>
      </c>
      <c r="X109" s="93"/>
      <c r="Y109" s="312"/>
      <c r="Z109" s="312" t="s">
        <v>2521</v>
      </c>
      <c r="AA109" s="312" t="s">
        <v>56</v>
      </c>
      <c r="AB109" s="312" t="s">
        <v>2568</v>
      </c>
      <c r="AC109" s="93"/>
      <c r="AD109" s="287" t="s">
        <v>2947</v>
      </c>
      <c r="AE109" s="287" t="s">
        <v>2685</v>
      </c>
      <c r="AF109" s="287" t="s">
        <v>2556</v>
      </c>
      <c r="AG109" s="311">
        <v>5</v>
      </c>
    </row>
    <row r="110" spans="1:33" ht="45" x14ac:dyDescent="0.25">
      <c r="A110" s="93">
        <v>179</v>
      </c>
      <c r="B110" s="93">
        <v>95</v>
      </c>
      <c r="C110" s="93"/>
      <c r="D110" s="93" t="s">
        <v>2553</v>
      </c>
      <c r="E110" s="93">
        <v>278</v>
      </c>
      <c r="F110" s="288" t="s">
        <v>2954</v>
      </c>
      <c r="G110" s="288" t="str">
        <f t="shared" si="4"/>
        <v>N</v>
      </c>
      <c r="H110" s="287" t="s">
        <v>2683</v>
      </c>
      <c r="I110" s="93" t="s">
        <v>1124</v>
      </c>
      <c r="J110" s="93" t="s">
        <v>2526</v>
      </c>
      <c r="K110" s="93" t="s">
        <v>2456</v>
      </c>
      <c r="L110" s="93" t="s">
        <v>2953</v>
      </c>
      <c r="M110" s="93" t="s">
        <v>1525</v>
      </c>
      <c r="N110" s="93"/>
      <c r="O110" s="93" t="s">
        <v>829</v>
      </c>
      <c r="P110" s="317" t="s">
        <v>2952</v>
      </c>
      <c r="Q110" s="93"/>
      <c r="R110" s="93"/>
      <c r="S110" s="93"/>
      <c r="T110" s="93" t="s">
        <v>2521</v>
      </c>
      <c r="U110" s="93" t="s">
        <v>2631</v>
      </c>
      <c r="V110" s="313"/>
      <c r="W110" s="93" t="s">
        <v>1734</v>
      </c>
      <c r="X110" s="93"/>
      <c r="Y110" s="312"/>
      <c r="Z110" s="312" t="s">
        <v>2521</v>
      </c>
      <c r="AA110" s="312" t="s">
        <v>56</v>
      </c>
      <c r="AB110" s="312" t="s">
        <v>2568</v>
      </c>
      <c r="AC110" s="93"/>
      <c r="AD110" s="287" t="s">
        <v>2947</v>
      </c>
      <c r="AE110" s="287" t="s">
        <v>2680</v>
      </c>
      <c r="AF110" s="287" t="s">
        <v>2556</v>
      </c>
      <c r="AG110" s="311">
        <v>5</v>
      </c>
    </row>
    <row r="111" spans="1:33" ht="60" x14ac:dyDescent="0.25">
      <c r="A111" s="93">
        <v>180</v>
      </c>
      <c r="B111" s="93">
        <v>96</v>
      </c>
      <c r="C111" s="93"/>
      <c r="D111" s="93" t="s">
        <v>2553</v>
      </c>
      <c r="E111" s="93">
        <v>279</v>
      </c>
      <c r="F111" s="288" t="s">
        <v>2951</v>
      </c>
      <c r="G111" s="288" t="str">
        <f t="shared" si="4"/>
        <v>N</v>
      </c>
      <c r="H111" s="287" t="s">
        <v>2950</v>
      </c>
      <c r="I111" s="93" t="s">
        <v>1124</v>
      </c>
      <c r="J111" s="93" t="s">
        <v>2526</v>
      </c>
      <c r="K111" s="93" t="s">
        <v>2456</v>
      </c>
      <c r="L111" s="93" t="s">
        <v>2949</v>
      </c>
      <c r="M111" s="93" t="s">
        <v>1525</v>
      </c>
      <c r="N111" s="93"/>
      <c r="O111" s="93" t="s">
        <v>829</v>
      </c>
      <c r="P111" s="343" t="s">
        <v>2948</v>
      </c>
      <c r="Q111" s="342" t="s">
        <v>2796</v>
      </c>
      <c r="R111" s="93" t="s">
        <v>2731</v>
      </c>
      <c r="S111" s="93"/>
      <c r="T111" s="93" t="s">
        <v>2624</v>
      </c>
      <c r="U111" s="93" t="s">
        <v>2631</v>
      </c>
      <c r="V111" s="313"/>
      <c r="W111" s="93" t="s">
        <v>1734</v>
      </c>
      <c r="X111" s="93"/>
      <c r="Y111" s="312"/>
      <c r="Z111" s="312" t="s">
        <v>2521</v>
      </c>
      <c r="AA111" s="312" t="s">
        <v>56</v>
      </c>
      <c r="AB111" s="312" t="s">
        <v>2568</v>
      </c>
      <c r="AC111" s="93"/>
      <c r="AD111" s="287" t="s">
        <v>2947</v>
      </c>
      <c r="AE111" s="287" t="s">
        <v>2675</v>
      </c>
      <c r="AF111" s="287" t="s">
        <v>2556</v>
      </c>
      <c r="AG111" s="311">
        <v>5</v>
      </c>
    </row>
    <row r="112" spans="1:33" ht="30" x14ac:dyDescent="0.25">
      <c r="A112" s="93">
        <v>70</v>
      </c>
      <c r="B112" s="93">
        <v>204</v>
      </c>
      <c r="C112" s="93"/>
      <c r="D112" s="93" t="s">
        <v>2522</v>
      </c>
      <c r="E112" s="93">
        <v>280</v>
      </c>
      <c r="F112" s="288"/>
      <c r="G112" s="288" t="s">
        <v>2521</v>
      </c>
      <c r="H112" s="287" t="s">
        <v>2520</v>
      </c>
      <c r="I112" s="93" t="s">
        <v>1124</v>
      </c>
      <c r="J112" s="93" t="s">
        <v>2526</v>
      </c>
      <c r="K112" s="93" t="s">
        <v>2456</v>
      </c>
      <c r="L112" s="93" t="s">
        <v>2946</v>
      </c>
      <c r="M112" s="93" t="s">
        <v>2627</v>
      </c>
      <c r="N112" s="93"/>
      <c r="O112" s="93" t="s">
        <v>1480</v>
      </c>
      <c r="P112" s="93"/>
      <c r="Q112" s="93" t="s">
        <v>2538</v>
      </c>
      <c r="R112" s="93" t="s">
        <v>2621</v>
      </c>
      <c r="S112" s="93"/>
      <c r="T112" s="93" t="s">
        <v>2521</v>
      </c>
      <c r="U112" s="318"/>
      <c r="V112" s="313" t="s">
        <v>1453</v>
      </c>
      <c r="W112" s="93" t="s">
        <v>1487</v>
      </c>
      <c r="X112" s="93"/>
      <c r="Y112" s="312">
        <v>55</v>
      </c>
      <c r="Z112" s="312" t="s">
        <v>56</v>
      </c>
      <c r="AA112" s="312" t="s">
        <v>56</v>
      </c>
      <c r="AB112" s="312" t="s">
        <v>861</v>
      </c>
      <c r="AC112" s="312"/>
      <c r="AD112" s="287" t="s">
        <v>2522</v>
      </c>
      <c r="AE112" s="287" t="s">
        <v>2522</v>
      </c>
      <c r="AF112" s="287" t="s">
        <v>2522</v>
      </c>
      <c r="AG112" s="287" t="s">
        <v>2522</v>
      </c>
    </row>
    <row r="113" spans="1:33" ht="75" x14ac:dyDescent="0.25">
      <c r="A113" s="93">
        <v>129</v>
      </c>
      <c r="B113" s="93">
        <v>20</v>
      </c>
      <c r="C113" s="93"/>
      <c r="D113" s="93" t="s">
        <v>2553</v>
      </c>
      <c r="E113" s="93">
        <v>281</v>
      </c>
      <c r="F113" s="288" t="s">
        <v>2945</v>
      </c>
      <c r="G113" s="288" t="str">
        <f>IF(F113=F112,"Y","N")</f>
        <v>N</v>
      </c>
      <c r="H113" s="287" t="s">
        <v>2944</v>
      </c>
      <c r="I113" s="93" t="s">
        <v>1124</v>
      </c>
      <c r="J113" s="93" t="s">
        <v>2526</v>
      </c>
      <c r="K113" s="93" t="s">
        <v>2456</v>
      </c>
      <c r="L113" s="93" t="s">
        <v>2944</v>
      </c>
      <c r="M113" s="93" t="s">
        <v>2627</v>
      </c>
      <c r="N113" s="93"/>
      <c r="O113" s="93" t="s">
        <v>1480</v>
      </c>
      <c r="P113" s="93"/>
      <c r="Q113" s="321" t="s">
        <v>2943</v>
      </c>
      <c r="R113" s="93" t="s">
        <v>2942</v>
      </c>
      <c r="S113" s="93" t="s">
        <v>2941</v>
      </c>
      <c r="T113" s="93"/>
      <c r="U113" s="93" t="s">
        <v>2631</v>
      </c>
      <c r="V113" s="313"/>
      <c r="W113" s="93" t="s">
        <v>1734</v>
      </c>
      <c r="X113" s="93"/>
      <c r="Y113" s="312"/>
      <c r="Z113" s="312" t="s">
        <v>2521</v>
      </c>
      <c r="AA113" s="312" t="s">
        <v>56</v>
      </c>
      <c r="AB113" s="312" t="s">
        <v>2568</v>
      </c>
      <c r="AC113" s="93"/>
      <c r="AD113" s="287" t="s">
        <v>2558</v>
      </c>
      <c r="AE113" s="287" t="s">
        <v>2940</v>
      </c>
      <c r="AF113" s="287" t="s">
        <v>2614</v>
      </c>
      <c r="AG113" s="311">
        <v>1</v>
      </c>
    </row>
    <row r="114" spans="1:33" s="327" customFormat="1" ht="135" x14ac:dyDescent="0.25">
      <c r="A114" s="88">
        <v>131</v>
      </c>
      <c r="B114" s="88">
        <v>29</v>
      </c>
      <c r="C114" s="88"/>
      <c r="D114" s="88" t="s">
        <v>2553</v>
      </c>
      <c r="E114" s="88">
        <v>282</v>
      </c>
      <c r="F114" s="324" t="s">
        <v>2939</v>
      </c>
      <c r="G114" s="324" t="str">
        <f>IF(F114=F113,"Y","N")</f>
        <v>N</v>
      </c>
      <c r="H114" s="329" t="s">
        <v>2938</v>
      </c>
      <c r="I114" s="88" t="s">
        <v>1124</v>
      </c>
      <c r="J114" s="88" t="s">
        <v>2526</v>
      </c>
      <c r="K114" s="88" t="s">
        <v>2456</v>
      </c>
      <c r="L114" s="88" t="s">
        <v>2938</v>
      </c>
      <c r="M114" s="88" t="s">
        <v>1525</v>
      </c>
      <c r="N114" s="88"/>
      <c r="O114" s="88" t="s">
        <v>792</v>
      </c>
      <c r="P114" s="323" t="s">
        <v>2827</v>
      </c>
      <c r="Q114" s="88" t="s">
        <v>2937</v>
      </c>
      <c r="R114" s="93" t="s">
        <v>2731</v>
      </c>
      <c r="S114" s="88" t="s">
        <v>2936</v>
      </c>
      <c r="T114" s="88"/>
      <c r="U114" s="88" t="s">
        <v>2569</v>
      </c>
      <c r="V114" s="322"/>
      <c r="W114" s="88" t="s">
        <v>1734</v>
      </c>
      <c r="X114" s="88"/>
      <c r="Y114" s="330"/>
      <c r="Z114" s="330" t="s">
        <v>2521</v>
      </c>
      <c r="AA114" s="330" t="s">
        <v>56</v>
      </c>
      <c r="AB114" s="330" t="s">
        <v>2568</v>
      </c>
      <c r="AC114" s="88" t="s">
        <v>2935</v>
      </c>
      <c r="AD114" s="329" t="s">
        <v>2558</v>
      </c>
      <c r="AE114" s="329" t="s">
        <v>2825</v>
      </c>
      <c r="AF114" s="329" t="s">
        <v>2773</v>
      </c>
      <c r="AG114" s="328">
        <v>1</v>
      </c>
    </row>
    <row r="115" spans="1:33" ht="45" x14ac:dyDescent="0.25">
      <c r="A115" s="93">
        <v>132</v>
      </c>
      <c r="B115" s="93">
        <v>31</v>
      </c>
      <c r="C115" s="93"/>
      <c r="D115" s="93" t="s">
        <v>2553</v>
      </c>
      <c r="E115" s="93">
        <v>283</v>
      </c>
      <c r="F115" s="288" t="s">
        <v>2934</v>
      </c>
      <c r="G115" s="288" t="str">
        <f>IF(F115=F114,"Y","N")</f>
        <v>N</v>
      </c>
      <c r="H115" s="287" t="s">
        <v>2933</v>
      </c>
      <c r="I115" s="93" t="s">
        <v>1124</v>
      </c>
      <c r="J115" s="93" t="s">
        <v>2526</v>
      </c>
      <c r="K115" s="93" t="s">
        <v>2456</v>
      </c>
      <c r="L115" s="93" t="s">
        <v>2933</v>
      </c>
      <c r="M115" s="93" t="s">
        <v>1744</v>
      </c>
      <c r="N115" s="93"/>
      <c r="O115" s="93"/>
      <c r="P115" s="93"/>
      <c r="Q115" s="93" t="s">
        <v>2932</v>
      </c>
      <c r="R115" s="93" t="s">
        <v>2621</v>
      </c>
      <c r="S115" s="93"/>
      <c r="T115" s="93"/>
      <c r="U115" s="93" t="s">
        <v>2569</v>
      </c>
      <c r="V115" s="313"/>
      <c r="W115" s="93" t="s">
        <v>1734</v>
      </c>
      <c r="X115" s="93"/>
      <c r="Y115" s="312"/>
      <c r="Z115" s="312" t="s">
        <v>2521</v>
      </c>
      <c r="AA115" s="312" t="s">
        <v>56</v>
      </c>
      <c r="AB115" s="312" t="s">
        <v>2568</v>
      </c>
      <c r="AC115" s="93"/>
      <c r="AD115" s="287" t="s">
        <v>2558</v>
      </c>
      <c r="AE115" s="287" t="s">
        <v>2931</v>
      </c>
      <c r="AF115" s="287" t="s">
        <v>1744</v>
      </c>
      <c r="AG115" s="311">
        <v>0</v>
      </c>
    </row>
    <row r="116" spans="1:33" ht="30" x14ac:dyDescent="0.25">
      <c r="A116" s="93">
        <v>52</v>
      </c>
      <c r="B116" s="93">
        <v>191</v>
      </c>
      <c r="C116" s="93"/>
      <c r="D116" s="93" t="s">
        <v>2522</v>
      </c>
      <c r="E116" s="93">
        <v>301</v>
      </c>
      <c r="F116" s="288"/>
      <c r="G116" s="288" t="s">
        <v>2521</v>
      </c>
      <c r="H116" s="287" t="s">
        <v>2520</v>
      </c>
      <c r="I116" s="93" t="s">
        <v>1124</v>
      </c>
      <c r="J116" s="93" t="s">
        <v>2526</v>
      </c>
      <c r="K116" s="93" t="s">
        <v>2456</v>
      </c>
      <c r="L116" s="93" t="s">
        <v>2930</v>
      </c>
      <c r="M116" s="93" t="s">
        <v>2627</v>
      </c>
      <c r="N116" s="93"/>
      <c r="O116" s="93"/>
      <c r="P116" s="93"/>
      <c r="Q116" s="93"/>
      <c r="R116" s="93" t="s">
        <v>2621</v>
      </c>
      <c r="S116" s="93"/>
      <c r="T116" s="93" t="s">
        <v>2624</v>
      </c>
      <c r="U116" s="318"/>
      <c r="V116" s="313"/>
      <c r="W116" s="93" t="s">
        <v>1487</v>
      </c>
      <c r="X116" s="93"/>
      <c r="Y116" s="312"/>
      <c r="Z116" s="312" t="s">
        <v>56</v>
      </c>
      <c r="AA116" s="312" t="s">
        <v>56</v>
      </c>
      <c r="AB116" s="312" t="s">
        <v>2735</v>
      </c>
      <c r="AC116" s="312" t="s">
        <v>2734</v>
      </c>
      <c r="AD116" s="287" t="s">
        <v>2522</v>
      </c>
      <c r="AE116" s="287" t="s">
        <v>2522</v>
      </c>
      <c r="AF116" s="287" t="s">
        <v>2522</v>
      </c>
      <c r="AG116" s="287" t="s">
        <v>2522</v>
      </c>
    </row>
    <row r="117" spans="1:33" ht="30" x14ac:dyDescent="0.25">
      <c r="A117" s="93">
        <v>53</v>
      </c>
      <c r="B117" s="93">
        <v>192</v>
      </c>
      <c r="C117" s="93"/>
      <c r="D117" s="93" t="s">
        <v>2522</v>
      </c>
      <c r="E117" s="93">
        <v>302</v>
      </c>
      <c r="F117" s="288"/>
      <c r="G117" s="288" t="s">
        <v>2521</v>
      </c>
      <c r="H117" s="287" t="s">
        <v>2520</v>
      </c>
      <c r="I117" s="93" t="s">
        <v>1124</v>
      </c>
      <c r="J117" s="93" t="s">
        <v>2526</v>
      </c>
      <c r="K117" s="93" t="s">
        <v>2456</v>
      </c>
      <c r="L117" s="93" t="s">
        <v>2929</v>
      </c>
      <c r="M117" s="93" t="s">
        <v>2627</v>
      </c>
      <c r="N117" s="93"/>
      <c r="O117" s="93"/>
      <c r="P117" s="93"/>
      <c r="Q117" s="93"/>
      <c r="R117" s="93" t="s">
        <v>2621</v>
      </c>
      <c r="S117" s="93"/>
      <c r="T117" s="93" t="s">
        <v>2624</v>
      </c>
      <c r="U117" s="318"/>
      <c r="V117" s="313"/>
      <c r="W117" s="93" t="s">
        <v>1487</v>
      </c>
      <c r="X117" s="93"/>
      <c r="Y117" s="312"/>
      <c r="Z117" s="312" t="s">
        <v>56</v>
      </c>
      <c r="AA117" s="312" t="s">
        <v>56</v>
      </c>
      <c r="AB117" s="312" t="s">
        <v>2735</v>
      </c>
      <c r="AC117" s="312" t="s">
        <v>2734</v>
      </c>
      <c r="AD117" s="287" t="s">
        <v>2522</v>
      </c>
      <c r="AE117" s="287" t="s">
        <v>2522</v>
      </c>
      <c r="AF117" s="287" t="s">
        <v>2522</v>
      </c>
      <c r="AG117" s="287" t="s">
        <v>2522</v>
      </c>
    </row>
    <row r="118" spans="1:33" ht="30" x14ac:dyDescent="0.25">
      <c r="A118" s="93">
        <v>54</v>
      </c>
      <c r="B118" s="93">
        <v>193</v>
      </c>
      <c r="C118" s="93"/>
      <c r="D118" s="93" t="s">
        <v>2522</v>
      </c>
      <c r="E118" s="93">
        <v>303</v>
      </c>
      <c r="F118" s="288"/>
      <c r="G118" s="288" t="s">
        <v>2521</v>
      </c>
      <c r="H118" s="287" t="s">
        <v>2520</v>
      </c>
      <c r="I118" s="93" t="s">
        <v>1124</v>
      </c>
      <c r="J118" s="93" t="s">
        <v>2526</v>
      </c>
      <c r="K118" s="93" t="s">
        <v>2456</v>
      </c>
      <c r="L118" s="93" t="s">
        <v>2928</v>
      </c>
      <c r="M118" s="93" t="s">
        <v>2627</v>
      </c>
      <c r="N118" s="93"/>
      <c r="O118" s="93"/>
      <c r="P118" s="93"/>
      <c r="Q118" s="93"/>
      <c r="R118" s="93" t="s">
        <v>2621</v>
      </c>
      <c r="S118" s="93"/>
      <c r="T118" s="93" t="s">
        <v>2624</v>
      </c>
      <c r="U118" s="318"/>
      <c r="V118" s="313"/>
      <c r="W118" s="93" t="s">
        <v>1487</v>
      </c>
      <c r="X118" s="93"/>
      <c r="Y118" s="312"/>
      <c r="Z118" s="312" t="s">
        <v>56</v>
      </c>
      <c r="AA118" s="312" t="s">
        <v>56</v>
      </c>
      <c r="AB118" s="312" t="s">
        <v>2735</v>
      </c>
      <c r="AC118" s="312" t="s">
        <v>2734</v>
      </c>
      <c r="AD118" s="287" t="s">
        <v>2522</v>
      </c>
      <c r="AE118" s="287" t="s">
        <v>2522</v>
      </c>
      <c r="AF118" s="287" t="s">
        <v>2522</v>
      </c>
      <c r="AG118" s="287" t="s">
        <v>2522</v>
      </c>
    </row>
    <row r="119" spans="1:33" ht="30" x14ac:dyDescent="0.25">
      <c r="A119" s="93">
        <v>55</v>
      </c>
      <c r="B119" s="93">
        <v>194</v>
      </c>
      <c r="C119" s="93"/>
      <c r="D119" s="93" t="s">
        <v>2522</v>
      </c>
      <c r="E119" s="93">
        <v>304</v>
      </c>
      <c r="F119" s="288"/>
      <c r="G119" s="288" t="s">
        <v>2521</v>
      </c>
      <c r="H119" s="287" t="s">
        <v>2520</v>
      </c>
      <c r="I119" s="93" t="s">
        <v>1124</v>
      </c>
      <c r="J119" s="93" t="s">
        <v>2526</v>
      </c>
      <c r="K119" s="93" t="s">
        <v>2456</v>
      </c>
      <c r="L119" s="93" t="s">
        <v>2927</v>
      </c>
      <c r="M119" s="93" t="s">
        <v>2627</v>
      </c>
      <c r="N119" s="93"/>
      <c r="O119" s="93"/>
      <c r="P119" s="93"/>
      <c r="Q119" s="93"/>
      <c r="R119" s="93" t="s">
        <v>2621</v>
      </c>
      <c r="S119" s="93"/>
      <c r="T119" s="93" t="s">
        <v>2624</v>
      </c>
      <c r="U119" s="318"/>
      <c r="V119" s="313"/>
      <c r="W119" s="93" t="s">
        <v>1487</v>
      </c>
      <c r="X119" s="93"/>
      <c r="Y119" s="312"/>
      <c r="Z119" s="312" t="s">
        <v>56</v>
      </c>
      <c r="AA119" s="312" t="s">
        <v>56</v>
      </c>
      <c r="AB119" s="312" t="s">
        <v>2735</v>
      </c>
      <c r="AC119" s="312" t="s">
        <v>2734</v>
      </c>
      <c r="AD119" s="287" t="s">
        <v>2522</v>
      </c>
      <c r="AE119" s="287" t="s">
        <v>2522</v>
      </c>
      <c r="AF119" s="287" t="s">
        <v>2522</v>
      </c>
      <c r="AG119" s="287" t="s">
        <v>2522</v>
      </c>
    </row>
    <row r="120" spans="1:33" ht="30" x14ac:dyDescent="0.25">
      <c r="A120" s="93">
        <v>56</v>
      </c>
      <c r="B120" s="93">
        <v>195</v>
      </c>
      <c r="C120" s="93"/>
      <c r="D120" s="93" t="s">
        <v>2522</v>
      </c>
      <c r="E120" s="93">
        <v>305</v>
      </c>
      <c r="F120" s="288"/>
      <c r="G120" s="288" t="s">
        <v>2521</v>
      </c>
      <c r="H120" s="287" t="s">
        <v>2520</v>
      </c>
      <c r="I120" s="93" t="s">
        <v>1124</v>
      </c>
      <c r="J120" s="93" t="s">
        <v>2526</v>
      </c>
      <c r="K120" s="93" t="s">
        <v>2456</v>
      </c>
      <c r="L120" s="93" t="s">
        <v>2926</v>
      </c>
      <c r="M120" s="93" t="s">
        <v>2627</v>
      </c>
      <c r="N120" s="93"/>
      <c r="O120" s="93"/>
      <c r="P120" s="93"/>
      <c r="Q120" s="93"/>
      <c r="R120" s="93" t="s">
        <v>2621</v>
      </c>
      <c r="S120" s="93"/>
      <c r="T120" s="93" t="s">
        <v>2624</v>
      </c>
      <c r="U120" s="318"/>
      <c r="V120" s="313"/>
      <c r="W120" s="93" t="s">
        <v>1487</v>
      </c>
      <c r="X120" s="93"/>
      <c r="Y120" s="312"/>
      <c r="Z120" s="312" t="s">
        <v>56</v>
      </c>
      <c r="AA120" s="312" t="s">
        <v>56</v>
      </c>
      <c r="AB120" s="312" t="s">
        <v>2735</v>
      </c>
      <c r="AC120" s="312" t="s">
        <v>2734</v>
      </c>
      <c r="AD120" s="287" t="s">
        <v>2522</v>
      </c>
      <c r="AE120" s="287" t="s">
        <v>2522</v>
      </c>
      <c r="AF120" s="287" t="s">
        <v>2522</v>
      </c>
      <c r="AG120" s="287" t="s">
        <v>2522</v>
      </c>
    </row>
    <row r="121" spans="1:33" ht="30" x14ac:dyDescent="0.25">
      <c r="A121" s="93">
        <v>57</v>
      </c>
      <c r="B121" s="93">
        <v>196</v>
      </c>
      <c r="C121" s="93"/>
      <c r="D121" s="93" t="s">
        <v>2522</v>
      </c>
      <c r="E121" s="93">
        <v>306</v>
      </c>
      <c r="F121" s="288"/>
      <c r="G121" s="288" t="s">
        <v>2521</v>
      </c>
      <c r="H121" s="287" t="s">
        <v>2520</v>
      </c>
      <c r="I121" s="93" t="s">
        <v>1124</v>
      </c>
      <c r="J121" s="93" t="s">
        <v>2526</v>
      </c>
      <c r="K121" s="93" t="s">
        <v>2456</v>
      </c>
      <c r="L121" s="93" t="s">
        <v>2925</v>
      </c>
      <c r="M121" s="93" t="s">
        <v>2627</v>
      </c>
      <c r="N121" s="93"/>
      <c r="O121" s="93"/>
      <c r="P121" s="93"/>
      <c r="Q121" s="93"/>
      <c r="R121" s="93" t="s">
        <v>2621</v>
      </c>
      <c r="S121" s="93"/>
      <c r="T121" s="93" t="s">
        <v>2624</v>
      </c>
      <c r="U121" s="318"/>
      <c r="V121" s="313"/>
      <c r="W121" s="93" t="s">
        <v>1487</v>
      </c>
      <c r="X121" s="93"/>
      <c r="Y121" s="312"/>
      <c r="Z121" s="312" t="s">
        <v>56</v>
      </c>
      <c r="AA121" s="312" t="s">
        <v>56</v>
      </c>
      <c r="AB121" s="312" t="s">
        <v>2735</v>
      </c>
      <c r="AC121" s="312" t="s">
        <v>2734</v>
      </c>
      <c r="AD121" s="287" t="s">
        <v>2522</v>
      </c>
      <c r="AE121" s="287" t="s">
        <v>2522</v>
      </c>
      <c r="AF121" s="287" t="s">
        <v>2522</v>
      </c>
      <c r="AG121" s="287" t="s">
        <v>2522</v>
      </c>
    </row>
    <row r="122" spans="1:33" ht="30" x14ac:dyDescent="0.25">
      <c r="A122" s="93">
        <v>58</v>
      </c>
      <c r="B122" s="93">
        <v>197</v>
      </c>
      <c r="C122" s="93"/>
      <c r="D122" s="93" t="s">
        <v>2522</v>
      </c>
      <c r="E122" s="93">
        <v>307</v>
      </c>
      <c r="F122" s="288"/>
      <c r="G122" s="288" t="s">
        <v>2521</v>
      </c>
      <c r="H122" s="287" t="s">
        <v>2520</v>
      </c>
      <c r="I122" s="93" t="s">
        <v>1124</v>
      </c>
      <c r="J122" s="93" t="s">
        <v>2526</v>
      </c>
      <c r="K122" s="93" t="s">
        <v>2456</v>
      </c>
      <c r="L122" s="93" t="s">
        <v>2924</v>
      </c>
      <c r="M122" s="93" t="s">
        <v>2627</v>
      </c>
      <c r="N122" s="93"/>
      <c r="O122" s="93"/>
      <c r="P122" s="93"/>
      <c r="Q122" s="93"/>
      <c r="R122" s="93" t="s">
        <v>2621</v>
      </c>
      <c r="S122" s="93"/>
      <c r="T122" s="93" t="s">
        <v>2624</v>
      </c>
      <c r="U122" s="318"/>
      <c r="V122" s="313"/>
      <c r="W122" s="93" t="s">
        <v>1487</v>
      </c>
      <c r="X122" s="93"/>
      <c r="Y122" s="312"/>
      <c r="Z122" s="312" t="s">
        <v>56</v>
      </c>
      <c r="AA122" s="312" t="s">
        <v>56</v>
      </c>
      <c r="AB122" s="312" t="s">
        <v>2735</v>
      </c>
      <c r="AC122" s="312" t="s">
        <v>2734</v>
      </c>
      <c r="AD122" s="287" t="s">
        <v>2522</v>
      </c>
      <c r="AE122" s="287" t="s">
        <v>2522</v>
      </c>
      <c r="AF122" s="287" t="s">
        <v>2522</v>
      </c>
      <c r="AG122" s="287" t="s">
        <v>2522</v>
      </c>
    </row>
    <row r="123" spans="1:33" ht="30" x14ac:dyDescent="0.25">
      <c r="A123" s="93">
        <v>59</v>
      </c>
      <c r="B123" s="93">
        <v>198</v>
      </c>
      <c r="C123" s="93"/>
      <c r="D123" s="93" t="s">
        <v>2522</v>
      </c>
      <c r="E123" s="93">
        <v>308</v>
      </c>
      <c r="F123" s="288"/>
      <c r="G123" s="288" t="s">
        <v>2521</v>
      </c>
      <c r="H123" s="287" t="s">
        <v>2520</v>
      </c>
      <c r="I123" s="93" t="s">
        <v>1124</v>
      </c>
      <c r="J123" s="93" t="s">
        <v>2526</v>
      </c>
      <c r="K123" s="93" t="s">
        <v>2456</v>
      </c>
      <c r="L123" s="93" t="s">
        <v>2923</v>
      </c>
      <c r="M123" s="93" t="s">
        <v>2627</v>
      </c>
      <c r="N123" s="93"/>
      <c r="O123" s="93"/>
      <c r="P123" s="93"/>
      <c r="Q123" s="93"/>
      <c r="R123" s="93" t="s">
        <v>2621</v>
      </c>
      <c r="S123" s="93"/>
      <c r="T123" s="93" t="s">
        <v>2624</v>
      </c>
      <c r="U123" s="318"/>
      <c r="V123" s="313"/>
      <c r="W123" s="93" t="s">
        <v>1487</v>
      </c>
      <c r="X123" s="93"/>
      <c r="Y123" s="312"/>
      <c r="Z123" s="312" t="s">
        <v>56</v>
      </c>
      <c r="AA123" s="312" t="s">
        <v>56</v>
      </c>
      <c r="AB123" s="312" t="s">
        <v>2735</v>
      </c>
      <c r="AC123" s="312" t="s">
        <v>2734</v>
      </c>
      <c r="AD123" s="287" t="s">
        <v>2522</v>
      </c>
      <c r="AE123" s="287" t="s">
        <v>2522</v>
      </c>
      <c r="AF123" s="287" t="s">
        <v>2522</v>
      </c>
      <c r="AG123" s="287" t="s">
        <v>2522</v>
      </c>
    </row>
    <row r="124" spans="1:33" ht="30" x14ac:dyDescent="0.25">
      <c r="A124" s="93">
        <v>60</v>
      </c>
      <c r="B124" s="93">
        <v>199</v>
      </c>
      <c r="C124" s="93"/>
      <c r="D124" s="93" t="s">
        <v>2522</v>
      </c>
      <c r="E124" s="93">
        <v>309</v>
      </c>
      <c r="F124" s="288"/>
      <c r="G124" s="288" t="s">
        <v>2521</v>
      </c>
      <c r="H124" s="287" t="s">
        <v>2520</v>
      </c>
      <c r="I124" s="93" t="s">
        <v>1124</v>
      </c>
      <c r="J124" s="93" t="s">
        <v>2526</v>
      </c>
      <c r="K124" s="93" t="s">
        <v>2456</v>
      </c>
      <c r="L124" s="93" t="s">
        <v>2922</v>
      </c>
      <c r="M124" s="93" t="s">
        <v>2627</v>
      </c>
      <c r="N124" s="93"/>
      <c r="O124" s="93"/>
      <c r="P124" s="93"/>
      <c r="Q124" s="93"/>
      <c r="R124" s="93" t="s">
        <v>2621</v>
      </c>
      <c r="S124" s="93"/>
      <c r="T124" s="93" t="s">
        <v>2624</v>
      </c>
      <c r="U124" s="318"/>
      <c r="V124" s="313"/>
      <c r="W124" s="93" t="s">
        <v>1487</v>
      </c>
      <c r="X124" s="93"/>
      <c r="Y124" s="312"/>
      <c r="Z124" s="312" t="s">
        <v>56</v>
      </c>
      <c r="AA124" s="312" t="s">
        <v>56</v>
      </c>
      <c r="AB124" s="312" t="s">
        <v>2735</v>
      </c>
      <c r="AC124" s="312" t="s">
        <v>2734</v>
      </c>
      <c r="AD124" s="287" t="s">
        <v>2522</v>
      </c>
      <c r="AE124" s="287" t="s">
        <v>2522</v>
      </c>
      <c r="AF124" s="287" t="s">
        <v>2522</v>
      </c>
      <c r="AG124" s="287" t="s">
        <v>2522</v>
      </c>
    </row>
    <row r="125" spans="1:33" ht="45" x14ac:dyDescent="0.25">
      <c r="A125" s="93">
        <v>9</v>
      </c>
      <c r="B125" s="93">
        <v>181</v>
      </c>
      <c r="C125" s="93"/>
      <c r="D125" s="93" t="s">
        <v>2522</v>
      </c>
      <c r="E125" s="93">
        <v>321</v>
      </c>
      <c r="F125" s="288"/>
      <c r="G125" s="288" t="s">
        <v>2521</v>
      </c>
      <c r="H125" s="287" t="s">
        <v>2542</v>
      </c>
      <c r="I125" s="93" t="s">
        <v>2894</v>
      </c>
      <c r="J125" s="93" t="s">
        <v>2526</v>
      </c>
      <c r="K125" s="93" t="s">
        <v>2548</v>
      </c>
      <c r="L125" s="93" t="s">
        <v>2921</v>
      </c>
      <c r="M125" s="93" t="s">
        <v>2119</v>
      </c>
      <c r="N125" s="93"/>
      <c r="O125" s="93"/>
      <c r="P125" s="93"/>
      <c r="Q125" s="93" t="s">
        <v>2546</v>
      </c>
      <c r="R125" s="93" t="s">
        <v>2621</v>
      </c>
      <c r="S125" s="93"/>
      <c r="T125" s="93" t="s">
        <v>2624</v>
      </c>
      <c r="U125" s="318"/>
      <c r="V125" s="313"/>
      <c r="W125" s="93" t="s">
        <v>1487</v>
      </c>
      <c r="X125" s="93"/>
      <c r="Y125" s="312"/>
      <c r="Z125" s="312" t="s">
        <v>2521</v>
      </c>
      <c r="AA125" s="312" t="s">
        <v>56</v>
      </c>
      <c r="AB125" s="312" t="s">
        <v>2735</v>
      </c>
      <c r="AC125" s="93" t="s">
        <v>2890</v>
      </c>
      <c r="AD125" s="287" t="s">
        <v>2522</v>
      </c>
      <c r="AE125" s="287" t="s">
        <v>2522</v>
      </c>
      <c r="AF125" s="287" t="s">
        <v>2522</v>
      </c>
      <c r="AG125" s="287" t="s">
        <v>2522</v>
      </c>
    </row>
    <row r="126" spans="1:33" ht="45" x14ac:dyDescent="0.25">
      <c r="A126" s="93">
        <v>34</v>
      </c>
      <c r="B126" s="93">
        <v>97</v>
      </c>
      <c r="C126" s="93"/>
      <c r="D126" s="93" t="s">
        <v>2553</v>
      </c>
      <c r="E126" s="93">
        <v>322</v>
      </c>
      <c r="F126" s="288" t="s">
        <v>2920</v>
      </c>
      <c r="G126" s="288" t="str">
        <f>IF(F126=F125,"Y","N")</f>
        <v>N</v>
      </c>
      <c r="H126" s="287" t="s">
        <v>2919</v>
      </c>
      <c r="I126" s="93" t="s">
        <v>2894</v>
      </c>
      <c r="J126" s="93" t="s">
        <v>2526</v>
      </c>
      <c r="K126" s="93" t="s">
        <v>2548</v>
      </c>
      <c r="L126" s="93" t="s">
        <v>2918</v>
      </c>
      <c r="M126" s="93" t="s">
        <v>1658</v>
      </c>
      <c r="N126" s="93"/>
      <c r="O126" s="93"/>
      <c r="P126" s="93"/>
      <c r="Q126" s="319" t="s">
        <v>2917</v>
      </c>
      <c r="R126" s="93" t="s">
        <v>2621</v>
      </c>
      <c r="S126" s="93"/>
      <c r="T126" s="93" t="s">
        <v>2624</v>
      </c>
      <c r="U126" s="93" t="s">
        <v>2587</v>
      </c>
      <c r="V126" s="313"/>
      <c r="W126" s="93" t="s">
        <v>1487</v>
      </c>
      <c r="X126" s="93"/>
      <c r="Y126" s="312"/>
      <c r="Z126" s="312" t="s">
        <v>56</v>
      </c>
      <c r="AA126" s="312" t="s">
        <v>56</v>
      </c>
      <c r="AB126" s="312" t="s">
        <v>2568</v>
      </c>
      <c r="AC126" s="312"/>
      <c r="AD126" s="287" t="s">
        <v>2895</v>
      </c>
      <c r="AE126" s="287" t="s">
        <v>2916</v>
      </c>
      <c r="AF126" s="287" t="s">
        <v>2556</v>
      </c>
      <c r="AG126" s="311">
        <v>9</v>
      </c>
    </row>
    <row r="127" spans="1:33" ht="60" x14ac:dyDescent="0.25">
      <c r="A127" s="93"/>
      <c r="B127" s="93"/>
      <c r="C127" s="93"/>
      <c r="D127" s="93" t="s">
        <v>2522</v>
      </c>
      <c r="E127" s="93"/>
      <c r="F127" s="341" t="s">
        <v>2912</v>
      </c>
      <c r="G127" s="288" t="s">
        <v>2521</v>
      </c>
      <c r="H127" s="287" t="s">
        <v>2520</v>
      </c>
      <c r="I127" s="93" t="s">
        <v>2894</v>
      </c>
      <c r="J127" s="93" t="s">
        <v>2526</v>
      </c>
      <c r="K127" s="93" t="s">
        <v>2548</v>
      </c>
      <c r="L127" s="93" t="s">
        <v>2915</v>
      </c>
      <c r="M127" s="93" t="s">
        <v>1525</v>
      </c>
      <c r="N127" s="93"/>
      <c r="O127" s="93" t="s">
        <v>829</v>
      </c>
      <c r="P127" s="317" t="s">
        <v>2601</v>
      </c>
      <c r="Q127" s="93"/>
      <c r="R127" s="93" t="s">
        <v>2621</v>
      </c>
      <c r="S127" s="93"/>
      <c r="T127" s="93" t="s">
        <v>2624</v>
      </c>
      <c r="U127" s="318"/>
      <c r="V127" s="313"/>
      <c r="W127" s="93"/>
      <c r="X127" s="93"/>
      <c r="Y127" s="312">
        <v>39</v>
      </c>
      <c r="Z127" s="312" t="s">
        <v>2914</v>
      </c>
      <c r="AA127" s="312" t="s">
        <v>2914</v>
      </c>
      <c r="AB127" s="312" t="s">
        <v>2909</v>
      </c>
      <c r="AC127" s="312"/>
      <c r="AD127" s="287"/>
      <c r="AE127" s="287" t="s">
        <v>2908</v>
      </c>
      <c r="AF127" s="287" t="s">
        <v>2556</v>
      </c>
      <c r="AG127" s="311">
        <v>80</v>
      </c>
    </row>
    <row r="128" spans="1:33" ht="60" x14ac:dyDescent="0.25">
      <c r="A128" s="93">
        <v>34</v>
      </c>
      <c r="B128" s="93">
        <v>98</v>
      </c>
      <c r="C128" s="93"/>
      <c r="D128" s="93" t="s">
        <v>2553</v>
      </c>
      <c r="E128" s="93">
        <v>323</v>
      </c>
      <c r="F128" s="341" t="s">
        <v>2912</v>
      </c>
      <c r="G128" s="288" t="s">
        <v>56</v>
      </c>
      <c r="H128" s="287" t="s">
        <v>2911</v>
      </c>
      <c r="I128" s="93" t="s">
        <v>2894</v>
      </c>
      <c r="J128" s="93" t="s">
        <v>2526</v>
      </c>
      <c r="K128" s="93" t="s">
        <v>2548</v>
      </c>
      <c r="L128" s="93" t="s">
        <v>2913</v>
      </c>
      <c r="M128" s="93" t="s">
        <v>1658</v>
      </c>
      <c r="N128" s="93"/>
      <c r="O128" s="93"/>
      <c r="P128" s="93"/>
      <c r="Q128" s="93"/>
      <c r="R128" s="93" t="s">
        <v>2621</v>
      </c>
      <c r="S128" s="93"/>
      <c r="T128" s="93" t="s">
        <v>2624</v>
      </c>
      <c r="U128" s="93" t="s">
        <v>2587</v>
      </c>
      <c r="V128" s="313"/>
      <c r="W128" s="93" t="s">
        <v>1487</v>
      </c>
      <c r="X128" s="93"/>
      <c r="Y128" s="312">
        <v>40</v>
      </c>
      <c r="Z128" s="312" t="s">
        <v>56</v>
      </c>
      <c r="AA128" s="312" t="s">
        <v>56</v>
      </c>
      <c r="AB128" s="312" t="s">
        <v>2909</v>
      </c>
      <c r="AC128" s="312"/>
      <c r="AD128" s="287" t="s">
        <v>2895</v>
      </c>
      <c r="AE128" s="287" t="s">
        <v>2908</v>
      </c>
      <c r="AF128" s="287" t="s">
        <v>2556</v>
      </c>
      <c r="AG128" s="311">
        <v>80</v>
      </c>
    </row>
    <row r="129" spans="1:33" ht="60" x14ac:dyDescent="0.25">
      <c r="A129" s="93"/>
      <c r="B129" s="93">
        <v>99</v>
      </c>
      <c r="C129" s="93"/>
      <c r="D129" s="93" t="s">
        <v>2553</v>
      </c>
      <c r="E129" s="93">
        <v>324</v>
      </c>
      <c r="F129" s="341" t="s">
        <v>2912</v>
      </c>
      <c r="G129" s="288" t="str">
        <f>IF(F129=F128,"Y","N")</f>
        <v>Y</v>
      </c>
      <c r="H129" s="287" t="s">
        <v>2911</v>
      </c>
      <c r="I129" s="93" t="s">
        <v>2894</v>
      </c>
      <c r="J129" s="93" t="s">
        <v>2526</v>
      </c>
      <c r="K129" s="93" t="s">
        <v>2548</v>
      </c>
      <c r="L129" s="93" t="s">
        <v>2910</v>
      </c>
      <c r="M129" s="93" t="s">
        <v>1658</v>
      </c>
      <c r="N129" s="93"/>
      <c r="O129" s="93"/>
      <c r="P129" s="93"/>
      <c r="Q129" s="93"/>
      <c r="R129" s="93" t="s">
        <v>2621</v>
      </c>
      <c r="S129" s="93"/>
      <c r="T129" s="93" t="s">
        <v>2521</v>
      </c>
      <c r="U129" s="93" t="s">
        <v>2587</v>
      </c>
      <c r="V129" s="313"/>
      <c r="W129" s="93"/>
      <c r="X129" s="93"/>
      <c r="Y129" s="312"/>
      <c r="Z129" s="312"/>
      <c r="AA129" s="312" t="s">
        <v>56</v>
      </c>
      <c r="AB129" s="312" t="s">
        <v>2909</v>
      </c>
      <c r="AC129" s="312"/>
      <c r="AD129" s="287" t="s">
        <v>2895</v>
      </c>
      <c r="AE129" s="287" t="s">
        <v>2908</v>
      </c>
      <c r="AF129" s="287" t="s">
        <v>2556</v>
      </c>
      <c r="AG129" s="311">
        <v>80</v>
      </c>
    </row>
    <row r="130" spans="1:33" ht="45" x14ac:dyDescent="0.25">
      <c r="A130" s="93"/>
      <c r="B130" s="93">
        <v>100</v>
      </c>
      <c r="C130" s="93"/>
      <c r="D130" s="93"/>
      <c r="E130" s="93">
        <v>325</v>
      </c>
      <c r="F130" s="288"/>
      <c r="G130" s="288" t="str">
        <f>IF(F130=F126,"Y","N")</f>
        <v>N</v>
      </c>
      <c r="H130" s="287" t="s">
        <v>2542</v>
      </c>
      <c r="I130" s="93" t="s">
        <v>2894</v>
      </c>
      <c r="J130" s="93" t="s">
        <v>2526</v>
      </c>
      <c r="K130" s="93" t="s">
        <v>2548</v>
      </c>
      <c r="L130" s="93" t="s">
        <v>2907</v>
      </c>
      <c r="M130" s="93" t="s">
        <v>1525</v>
      </c>
      <c r="N130" s="93"/>
      <c r="O130" s="93" t="s">
        <v>792</v>
      </c>
      <c r="P130" s="317" t="s">
        <v>2906</v>
      </c>
      <c r="Q130" s="93"/>
      <c r="R130" s="93" t="s">
        <v>2621</v>
      </c>
      <c r="S130" s="93"/>
      <c r="T130" s="93" t="s">
        <v>2624</v>
      </c>
      <c r="U130" s="318"/>
      <c r="V130" s="313"/>
      <c r="W130" s="93"/>
      <c r="X130" s="93"/>
      <c r="Y130" s="312">
        <v>41</v>
      </c>
      <c r="Z130" s="312" t="s">
        <v>56</v>
      </c>
      <c r="AA130" s="312" t="s">
        <v>56</v>
      </c>
      <c r="AB130" s="312" t="s">
        <v>2735</v>
      </c>
      <c r="AC130" s="312" t="s">
        <v>2734</v>
      </c>
      <c r="AD130" s="287"/>
      <c r="AE130" s="287"/>
      <c r="AF130" s="287"/>
      <c r="AG130" s="311"/>
    </row>
    <row r="131" spans="1:33" ht="30" x14ac:dyDescent="0.25">
      <c r="A131" s="93"/>
      <c r="B131" s="93">
        <v>101</v>
      </c>
      <c r="C131" s="93"/>
      <c r="D131" s="93"/>
      <c r="E131" s="93">
        <v>326</v>
      </c>
      <c r="F131" s="288"/>
      <c r="G131" s="288" t="str">
        <f>IF(F131=F128,"Y","N")</f>
        <v>N</v>
      </c>
      <c r="H131" s="287" t="s">
        <v>2542</v>
      </c>
      <c r="I131" s="93" t="s">
        <v>2894</v>
      </c>
      <c r="J131" s="93" t="s">
        <v>2526</v>
      </c>
      <c r="K131" s="93" t="s">
        <v>2548</v>
      </c>
      <c r="L131" s="93" t="s">
        <v>2905</v>
      </c>
      <c r="M131" s="93" t="s">
        <v>1658</v>
      </c>
      <c r="N131" s="93"/>
      <c r="O131" s="93"/>
      <c r="P131" s="93"/>
      <c r="Q131" s="93"/>
      <c r="R131" s="93" t="s">
        <v>2621</v>
      </c>
      <c r="S131" s="93"/>
      <c r="T131" s="93" t="s">
        <v>2624</v>
      </c>
      <c r="U131" s="318"/>
      <c r="V131" s="313"/>
      <c r="W131" s="93"/>
      <c r="X131" s="93"/>
      <c r="Y131" s="312">
        <v>42</v>
      </c>
      <c r="Z131" s="312" t="s">
        <v>56</v>
      </c>
      <c r="AA131" s="312" t="s">
        <v>56</v>
      </c>
      <c r="AB131" s="312" t="s">
        <v>2735</v>
      </c>
      <c r="AC131" s="312" t="s">
        <v>2734</v>
      </c>
      <c r="AD131" s="287"/>
      <c r="AE131" s="287"/>
      <c r="AF131" s="287"/>
      <c r="AG131" s="311"/>
    </row>
    <row r="132" spans="1:33" ht="30" x14ac:dyDescent="0.25">
      <c r="A132" s="93"/>
      <c r="B132" s="93"/>
      <c r="C132" s="93"/>
      <c r="D132" s="93"/>
      <c r="E132" s="93">
        <v>326</v>
      </c>
      <c r="F132" s="288"/>
      <c r="G132" s="288" t="str">
        <f>IF(F132=F128,"Y","N")</f>
        <v>N</v>
      </c>
      <c r="H132" s="287" t="s">
        <v>2542</v>
      </c>
      <c r="I132" s="93" t="s">
        <v>2894</v>
      </c>
      <c r="J132" s="93" t="s">
        <v>2526</v>
      </c>
      <c r="K132" s="93" t="s">
        <v>2548</v>
      </c>
      <c r="L132" s="93" t="s">
        <v>1730</v>
      </c>
      <c r="M132" s="93" t="s">
        <v>1744</v>
      </c>
      <c r="N132" s="93"/>
      <c r="O132" s="93"/>
      <c r="P132" s="93"/>
      <c r="Q132" s="93"/>
      <c r="R132" s="93" t="s">
        <v>2621</v>
      </c>
      <c r="S132" s="93"/>
      <c r="T132" s="93" t="s">
        <v>2624</v>
      </c>
      <c r="U132" s="318"/>
      <c r="V132" s="313"/>
      <c r="W132" s="93"/>
      <c r="X132" s="93"/>
      <c r="Y132" s="312">
        <v>44</v>
      </c>
      <c r="Z132" s="312" t="s">
        <v>56</v>
      </c>
      <c r="AA132" s="312" t="s">
        <v>56</v>
      </c>
      <c r="AB132" s="312" t="s">
        <v>2735</v>
      </c>
      <c r="AC132" s="312" t="s">
        <v>2734</v>
      </c>
      <c r="AD132" s="287"/>
      <c r="AE132" s="287"/>
      <c r="AF132" s="287"/>
      <c r="AG132" s="311"/>
    </row>
    <row r="133" spans="1:33" ht="30" x14ac:dyDescent="0.25">
      <c r="A133" s="93"/>
      <c r="B133" s="93"/>
      <c r="C133" s="93"/>
      <c r="D133" s="93"/>
      <c r="E133" s="93">
        <v>326</v>
      </c>
      <c r="F133" s="288"/>
      <c r="G133" s="288" t="str">
        <f>IF(F133=F129,"Y","N")</f>
        <v>N</v>
      </c>
      <c r="H133" s="287" t="s">
        <v>2542</v>
      </c>
      <c r="I133" s="93" t="s">
        <v>2894</v>
      </c>
      <c r="J133" s="93" t="s">
        <v>2526</v>
      </c>
      <c r="K133" s="93" t="s">
        <v>2548</v>
      </c>
      <c r="L133" s="93" t="s">
        <v>1736</v>
      </c>
      <c r="M133" s="93" t="s">
        <v>1525</v>
      </c>
      <c r="N133" s="93"/>
      <c r="O133" s="93" t="s">
        <v>829</v>
      </c>
      <c r="P133" s="317" t="s">
        <v>2904</v>
      </c>
      <c r="Q133" s="93"/>
      <c r="R133" s="93" t="s">
        <v>2621</v>
      </c>
      <c r="S133" s="93"/>
      <c r="T133" s="93" t="s">
        <v>2521</v>
      </c>
      <c r="U133" s="318"/>
      <c r="V133" s="313"/>
      <c r="W133" s="93"/>
      <c r="X133" s="93"/>
      <c r="Y133" s="312">
        <v>43</v>
      </c>
      <c r="Z133" s="312" t="s">
        <v>56</v>
      </c>
      <c r="AA133" s="312" t="s">
        <v>56</v>
      </c>
      <c r="AB133" s="312" t="s">
        <v>2735</v>
      </c>
      <c r="AC133" s="312" t="s">
        <v>2734</v>
      </c>
      <c r="AD133" s="287"/>
      <c r="AE133" s="287"/>
      <c r="AF133" s="287"/>
      <c r="AG133" s="311"/>
    </row>
    <row r="134" spans="1:33" ht="30" x14ac:dyDescent="0.25">
      <c r="A134" s="93"/>
      <c r="B134" s="93">
        <v>102</v>
      </c>
      <c r="C134" s="93"/>
      <c r="D134" s="93"/>
      <c r="E134" s="93">
        <v>327</v>
      </c>
      <c r="F134" s="288"/>
      <c r="G134" s="288" t="str">
        <f>IF(F134=F129,"Y","N")</f>
        <v>N</v>
      </c>
      <c r="H134" s="287" t="s">
        <v>2542</v>
      </c>
      <c r="I134" s="93" t="s">
        <v>2894</v>
      </c>
      <c r="J134" s="93" t="s">
        <v>2526</v>
      </c>
      <c r="K134" s="93" t="s">
        <v>2548</v>
      </c>
      <c r="L134" s="93" t="s">
        <v>2903</v>
      </c>
      <c r="M134" s="93" t="s">
        <v>1658</v>
      </c>
      <c r="N134" s="93"/>
      <c r="O134" s="93"/>
      <c r="P134" s="93"/>
      <c r="Q134" s="93" t="s">
        <v>2902</v>
      </c>
      <c r="R134" s="93" t="s">
        <v>2621</v>
      </c>
      <c r="S134" s="93"/>
      <c r="T134" s="93" t="s">
        <v>2521</v>
      </c>
      <c r="U134" s="318"/>
      <c r="V134" s="313"/>
      <c r="W134" s="93"/>
      <c r="X134" s="93"/>
      <c r="Y134" s="312"/>
      <c r="Z134" s="312" t="s">
        <v>56</v>
      </c>
      <c r="AA134" s="312" t="s">
        <v>56</v>
      </c>
      <c r="AB134" s="312" t="s">
        <v>2735</v>
      </c>
      <c r="AC134" s="312" t="s">
        <v>2734</v>
      </c>
      <c r="AD134" s="287"/>
      <c r="AE134" s="287"/>
      <c r="AF134" s="287"/>
      <c r="AG134" s="311"/>
    </row>
    <row r="135" spans="1:33" ht="30" x14ac:dyDescent="0.25">
      <c r="A135" s="93"/>
      <c r="B135" s="93">
        <v>103</v>
      </c>
      <c r="C135" s="93"/>
      <c r="D135" s="93"/>
      <c r="E135" s="93">
        <v>328</v>
      </c>
      <c r="F135" s="288"/>
      <c r="G135" s="288" t="str">
        <f>IF(F135=F130,"Y","N")</f>
        <v>Y</v>
      </c>
      <c r="H135" s="287" t="s">
        <v>2542</v>
      </c>
      <c r="I135" s="93" t="s">
        <v>2894</v>
      </c>
      <c r="J135" s="93" t="s">
        <v>2526</v>
      </c>
      <c r="K135" s="93" t="s">
        <v>2548</v>
      </c>
      <c r="L135" s="93" t="s">
        <v>2901</v>
      </c>
      <c r="M135" s="93" t="s">
        <v>1658</v>
      </c>
      <c r="N135" s="93"/>
      <c r="O135" s="93"/>
      <c r="P135" s="93"/>
      <c r="Q135" s="93" t="s">
        <v>2900</v>
      </c>
      <c r="R135" s="93" t="s">
        <v>2621</v>
      </c>
      <c r="S135" s="93"/>
      <c r="T135" s="93" t="s">
        <v>2521</v>
      </c>
      <c r="U135" s="318"/>
      <c r="V135" s="313"/>
      <c r="W135" s="93"/>
      <c r="X135" s="93"/>
      <c r="Y135" s="312"/>
      <c r="Z135" s="312" t="s">
        <v>56</v>
      </c>
      <c r="AA135" s="312" t="s">
        <v>56</v>
      </c>
      <c r="AB135" s="312" t="s">
        <v>2735</v>
      </c>
      <c r="AC135" s="312" t="s">
        <v>2734</v>
      </c>
      <c r="AD135" s="287"/>
      <c r="AE135" s="287"/>
      <c r="AF135" s="287"/>
      <c r="AG135" s="311"/>
    </row>
    <row r="136" spans="1:33" ht="45" x14ac:dyDescent="0.25">
      <c r="A136" s="93">
        <v>36</v>
      </c>
      <c r="B136" s="93">
        <v>104</v>
      </c>
      <c r="C136" s="93"/>
      <c r="D136" s="93" t="s">
        <v>2869</v>
      </c>
      <c r="E136" s="93">
        <v>329</v>
      </c>
      <c r="F136" s="288" t="s">
        <v>2899</v>
      </c>
      <c r="G136" s="288" t="str">
        <f>IF(F136=F129,"Y","N")</f>
        <v>N</v>
      </c>
      <c r="H136" s="287" t="s">
        <v>2898</v>
      </c>
      <c r="I136" s="93" t="s">
        <v>2894</v>
      </c>
      <c r="J136" s="93" t="s">
        <v>2526</v>
      </c>
      <c r="K136" s="93" t="s">
        <v>2548</v>
      </c>
      <c r="L136" s="93" t="s">
        <v>2897</v>
      </c>
      <c r="M136" s="93" t="s">
        <v>1525</v>
      </c>
      <c r="N136" s="93"/>
      <c r="O136" s="93" t="s">
        <v>829</v>
      </c>
      <c r="P136" s="317" t="s">
        <v>2611</v>
      </c>
      <c r="Q136" s="88"/>
      <c r="R136" s="93" t="s">
        <v>2621</v>
      </c>
      <c r="S136" s="93"/>
      <c r="T136" s="93" t="s">
        <v>2624</v>
      </c>
      <c r="U136" s="93" t="s">
        <v>2587</v>
      </c>
      <c r="V136" s="313" t="s">
        <v>2896</v>
      </c>
      <c r="W136" s="93" t="s">
        <v>1487</v>
      </c>
      <c r="X136" s="93"/>
      <c r="Y136" s="312"/>
      <c r="Z136" s="312" t="s">
        <v>56</v>
      </c>
      <c r="AA136" s="312" t="s">
        <v>56</v>
      </c>
      <c r="AB136" s="312" t="s">
        <v>2568</v>
      </c>
      <c r="AC136" s="312"/>
      <c r="AD136" s="287" t="s">
        <v>2895</v>
      </c>
      <c r="AE136" s="287" t="s">
        <v>2608</v>
      </c>
      <c r="AF136" s="287" t="s">
        <v>2556</v>
      </c>
      <c r="AG136" s="311">
        <v>5</v>
      </c>
    </row>
    <row r="137" spans="1:33" ht="75" x14ac:dyDescent="0.25">
      <c r="A137" s="93">
        <v>65</v>
      </c>
      <c r="B137" s="93">
        <v>201</v>
      </c>
      <c r="C137" s="93"/>
      <c r="D137" s="93" t="s">
        <v>2522</v>
      </c>
      <c r="E137" s="93">
        <v>330</v>
      </c>
      <c r="F137" s="288"/>
      <c r="G137" s="288" t="s">
        <v>2521</v>
      </c>
      <c r="H137" s="287" t="s">
        <v>2520</v>
      </c>
      <c r="I137" s="93" t="s">
        <v>2894</v>
      </c>
      <c r="J137" s="93" t="s">
        <v>2526</v>
      </c>
      <c r="K137" s="93" t="s">
        <v>2548</v>
      </c>
      <c r="L137" s="93" t="s">
        <v>2893</v>
      </c>
      <c r="M137" s="93" t="s">
        <v>2627</v>
      </c>
      <c r="N137" s="93"/>
      <c r="O137" s="93" t="s">
        <v>1480</v>
      </c>
      <c r="P137" s="93"/>
      <c r="Q137" s="93" t="s">
        <v>2892</v>
      </c>
      <c r="R137" s="93" t="s">
        <v>2731</v>
      </c>
      <c r="S137" s="93"/>
      <c r="T137" s="93" t="s">
        <v>2521</v>
      </c>
      <c r="U137" s="318"/>
      <c r="V137" s="313"/>
      <c r="W137" s="93" t="s">
        <v>1487</v>
      </c>
      <c r="X137" s="93"/>
      <c r="Y137" s="312">
        <v>64</v>
      </c>
      <c r="Z137" s="312" t="s">
        <v>56</v>
      </c>
      <c r="AA137" s="312" t="s">
        <v>56</v>
      </c>
      <c r="AB137" s="312" t="s">
        <v>1904</v>
      </c>
      <c r="AC137" s="93"/>
      <c r="AD137" s="287" t="s">
        <v>2522</v>
      </c>
      <c r="AE137" s="287" t="s">
        <v>2522</v>
      </c>
      <c r="AF137" s="287" t="s">
        <v>2522</v>
      </c>
      <c r="AG137" s="287" t="s">
        <v>2522</v>
      </c>
    </row>
    <row r="138" spans="1:33" ht="45" x14ac:dyDescent="0.25">
      <c r="A138" s="93">
        <v>10</v>
      </c>
      <c r="B138" s="93">
        <v>182</v>
      </c>
      <c r="C138" s="93"/>
      <c r="D138" s="93" t="s">
        <v>2522</v>
      </c>
      <c r="E138" s="93">
        <v>341</v>
      </c>
      <c r="F138" s="288"/>
      <c r="G138" s="288" t="s">
        <v>2521</v>
      </c>
      <c r="H138" s="287" t="s">
        <v>2542</v>
      </c>
      <c r="I138" s="93" t="s">
        <v>2867</v>
      </c>
      <c r="J138" s="93" t="s">
        <v>2526</v>
      </c>
      <c r="K138" s="93" t="s">
        <v>2533</v>
      </c>
      <c r="L138" s="93" t="s">
        <v>2891</v>
      </c>
      <c r="M138" s="93" t="s">
        <v>2119</v>
      </c>
      <c r="N138" s="93"/>
      <c r="O138" s="93"/>
      <c r="P138" s="93"/>
      <c r="Q138" s="93" t="s">
        <v>2531</v>
      </c>
      <c r="R138" s="93" t="s">
        <v>2621</v>
      </c>
      <c r="S138" s="93"/>
      <c r="T138" s="93" t="s">
        <v>2521</v>
      </c>
      <c r="U138" s="318"/>
      <c r="V138" s="313"/>
      <c r="W138" s="93" t="s">
        <v>1487</v>
      </c>
      <c r="X138" s="93"/>
      <c r="Y138" s="312"/>
      <c r="Z138" s="312" t="s">
        <v>2521</v>
      </c>
      <c r="AA138" s="312" t="s">
        <v>56</v>
      </c>
      <c r="AB138" s="312" t="s">
        <v>2735</v>
      </c>
      <c r="AC138" s="93" t="s">
        <v>2890</v>
      </c>
      <c r="AD138" s="287" t="s">
        <v>2522</v>
      </c>
      <c r="AE138" s="287" t="s">
        <v>2522</v>
      </c>
      <c r="AF138" s="287" t="s">
        <v>2522</v>
      </c>
      <c r="AG138" s="287" t="s">
        <v>2522</v>
      </c>
    </row>
    <row r="139" spans="1:33" ht="45" x14ac:dyDescent="0.25">
      <c r="A139" s="93">
        <v>38</v>
      </c>
      <c r="B139" s="93">
        <v>105</v>
      </c>
      <c r="C139" s="93"/>
      <c r="D139" s="93" t="s">
        <v>2869</v>
      </c>
      <c r="E139" s="93">
        <v>342</v>
      </c>
      <c r="F139" s="288" t="s">
        <v>2889</v>
      </c>
      <c r="G139" s="288" t="str">
        <f t="shared" ref="G139:G146" si="5">IF(F139=F138,"Y","N")</f>
        <v>N</v>
      </c>
      <c r="H139" s="287" t="s">
        <v>2888</v>
      </c>
      <c r="I139" s="93" t="s">
        <v>2867</v>
      </c>
      <c r="J139" s="93" t="s">
        <v>2526</v>
      </c>
      <c r="K139" s="93" t="s">
        <v>2533</v>
      </c>
      <c r="L139" s="88" t="s">
        <v>2887</v>
      </c>
      <c r="M139" s="93" t="s">
        <v>1658</v>
      </c>
      <c r="N139" s="93"/>
      <c r="O139" s="93" t="s">
        <v>829</v>
      </c>
      <c r="P139" s="93"/>
      <c r="Q139" s="88"/>
      <c r="R139" s="93"/>
      <c r="S139" s="93"/>
      <c r="T139" s="93" t="s">
        <v>2624</v>
      </c>
      <c r="U139" s="93" t="s">
        <v>2631</v>
      </c>
      <c r="V139" s="313"/>
      <c r="W139" s="93" t="s">
        <v>1487</v>
      </c>
      <c r="X139" s="93"/>
      <c r="Y139" s="312"/>
      <c r="Z139" s="312" t="s">
        <v>56</v>
      </c>
      <c r="AA139" s="312" t="s">
        <v>56</v>
      </c>
      <c r="AB139" s="312" t="s">
        <v>2568</v>
      </c>
      <c r="AC139" s="312"/>
      <c r="AD139" s="287" t="s">
        <v>2864</v>
      </c>
      <c r="AE139" s="287" t="s">
        <v>2886</v>
      </c>
      <c r="AF139" s="287" t="s">
        <v>2614</v>
      </c>
      <c r="AG139" s="311">
        <v>1</v>
      </c>
    </row>
    <row r="140" spans="1:33" s="332" customFormat="1" ht="45" x14ac:dyDescent="0.25">
      <c r="A140" s="336">
        <v>39</v>
      </c>
      <c r="B140" s="336">
        <v>106</v>
      </c>
      <c r="C140" s="336"/>
      <c r="D140" s="336" t="s">
        <v>2869</v>
      </c>
      <c r="E140" s="336">
        <v>343</v>
      </c>
      <c r="F140" s="340" t="s">
        <v>2885</v>
      </c>
      <c r="G140" s="340" t="str">
        <f t="shared" si="5"/>
        <v>N</v>
      </c>
      <c r="H140" s="334" t="s">
        <v>2884</v>
      </c>
      <c r="I140" s="336" t="s">
        <v>2867</v>
      </c>
      <c r="J140" s="336" t="s">
        <v>2526</v>
      </c>
      <c r="K140" s="336" t="s">
        <v>2533</v>
      </c>
      <c r="L140" s="334" t="s">
        <v>2884</v>
      </c>
      <c r="M140" s="336" t="s">
        <v>1658</v>
      </c>
      <c r="N140" s="336"/>
      <c r="O140" s="336"/>
      <c r="P140" s="336"/>
      <c r="Q140" s="336"/>
      <c r="R140" s="336" t="s">
        <v>2621</v>
      </c>
      <c r="S140" s="336"/>
      <c r="T140" s="338" t="s">
        <v>2624</v>
      </c>
      <c r="U140" s="336" t="s">
        <v>2631</v>
      </c>
      <c r="V140" s="337"/>
      <c r="W140" s="336" t="s">
        <v>1487</v>
      </c>
      <c r="X140" s="336"/>
      <c r="Y140" s="335">
        <v>32</v>
      </c>
      <c r="Z140" s="335" t="s">
        <v>56</v>
      </c>
      <c r="AA140" s="335" t="s">
        <v>56</v>
      </c>
      <c r="AB140" s="335" t="s">
        <v>2568</v>
      </c>
      <c r="AC140" s="335"/>
      <c r="AD140" s="334" t="s">
        <v>2864</v>
      </c>
      <c r="AE140" s="334" t="s">
        <v>2883</v>
      </c>
      <c r="AF140" s="334" t="s">
        <v>2556</v>
      </c>
      <c r="AG140" s="333">
        <v>40</v>
      </c>
    </row>
    <row r="141" spans="1:33" s="332" customFormat="1" ht="45" x14ac:dyDescent="0.25">
      <c r="A141" s="336">
        <v>38</v>
      </c>
      <c r="B141" s="336">
        <v>107</v>
      </c>
      <c r="C141" s="336"/>
      <c r="D141" s="336" t="s">
        <v>2869</v>
      </c>
      <c r="E141" s="336">
        <v>344</v>
      </c>
      <c r="F141" s="340" t="s">
        <v>2882</v>
      </c>
      <c r="G141" s="340" t="str">
        <f t="shared" si="5"/>
        <v>N</v>
      </c>
      <c r="H141" s="334" t="s">
        <v>1672</v>
      </c>
      <c r="I141" s="336" t="s">
        <v>2867</v>
      </c>
      <c r="J141" s="336" t="s">
        <v>2526</v>
      </c>
      <c r="K141" s="336" t="s">
        <v>2533</v>
      </c>
      <c r="L141" s="336" t="s">
        <v>1672</v>
      </c>
      <c r="M141" s="336" t="s">
        <v>1658</v>
      </c>
      <c r="N141" s="336"/>
      <c r="O141" s="336"/>
      <c r="P141" s="336"/>
      <c r="Q141" s="336"/>
      <c r="R141" s="336" t="s">
        <v>2621</v>
      </c>
      <c r="S141" s="336"/>
      <c r="T141" s="338" t="s">
        <v>2624</v>
      </c>
      <c r="U141" s="336" t="s">
        <v>2631</v>
      </c>
      <c r="V141" s="337"/>
      <c r="W141" s="336" t="s">
        <v>1487</v>
      </c>
      <c r="X141" s="336"/>
      <c r="Y141" s="335"/>
      <c r="Z141" s="335" t="s">
        <v>56</v>
      </c>
      <c r="AA141" s="335" t="s">
        <v>56</v>
      </c>
      <c r="AB141" s="335" t="s">
        <v>2568</v>
      </c>
      <c r="AC141" s="335"/>
      <c r="AD141" s="334" t="s">
        <v>2864</v>
      </c>
      <c r="AE141" s="334" t="s">
        <v>2880</v>
      </c>
      <c r="AF141" s="334" t="s">
        <v>2556</v>
      </c>
      <c r="AG141" s="333">
        <v>45</v>
      </c>
    </row>
    <row r="142" spans="1:33" s="332" customFormat="1" ht="45" x14ac:dyDescent="0.25">
      <c r="A142" s="336">
        <v>38</v>
      </c>
      <c r="B142" s="336">
        <v>108</v>
      </c>
      <c r="C142" s="336"/>
      <c r="D142" s="336" t="s">
        <v>2869</v>
      </c>
      <c r="E142" s="336">
        <v>345</v>
      </c>
      <c r="F142" s="340" t="s">
        <v>2881</v>
      </c>
      <c r="G142" s="340" t="str">
        <f t="shared" si="5"/>
        <v>N</v>
      </c>
      <c r="H142" s="334" t="s">
        <v>1672</v>
      </c>
      <c r="I142" s="336" t="s">
        <v>2867</v>
      </c>
      <c r="J142" s="336" t="s">
        <v>2526</v>
      </c>
      <c r="K142" s="336" t="s">
        <v>2533</v>
      </c>
      <c r="L142" s="336" t="s">
        <v>1672</v>
      </c>
      <c r="M142" s="336" t="s">
        <v>1658</v>
      </c>
      <c r="N142" s="336"/>
      <c r="O142" s="336"/>
      <c r="P142" s="336"/>
      <c r="Q142" s="336"/>
      <c r="R142" s="336" t="s">
        <v>2621</v>
      </c>
      <c r="S142" s="336"/>
      <c r="T142" s="338" t="s">
        <v>2624</v>
      </c>
      <c r="U142" s="336" t="s">
        <v>2631</v>
      </c>
      <c r="V142" s="337"/>
      <c r="W142" s="336" t="s">
        <v>1487</v>
      </c>
      <c r="X142" s="336"/>
      <c r="Y142" s="335"/>
      <c r="Z142" s="335" t="s">
        <v>56</v>
      </c>
      <c r="AA142" s="335" t="s">
        <v>56</v>
      </c>
      <c r="AB142" s="335" t="s">
        <v>2568</v>
      </c>
      <c r="AC142" s="335"/>
      <c r="AD142" s="334" t="s">
        <v>2864</v>
      </c>
      <c r="AE142" s="334" t="s">
        <v>2880</v>
      </c>
      <c r="AF142" s="334" t="s">
        <v>2556</v>
      </c>
      <c r="AG142" s="333">
        <v>45</v>
      </c>
    </row>
    <row r="143" spans="1:33" s="332" customFormat="1" ht="45" x14ac:dyDescent="0.25">
      <c r="A143" s="336">
        <v>39</v>
      </c>
      <c r="B143" s="336">
        <v>109</v>
      </c>
      <c r="C143" s="336"/>
      <c r="D143" s="336" t="s">
        <v>2869</v>
      </c>
      <c r="E143" s="336">
        <v>346</v>
      </c>
      <c r="F143" s="340" t="s">
        <v>2879</v>
      </c>
      <c r="G143" s="340" t="str">
        <f t="shared" si="5"/>
        <v>N</v>
      </c>
      <c r="H143" s="334" t="s">
        <v>1766</v>
      </c>
      <c r="I143" s="336" t="s">
        <v>2867</v>
      </c>
      <c r="J143" s="336" t="s">
        <v>2526</v>
      </c>
      <c r="K143" s="336" t="s">
        <v>2533</v>
      </c>
      <c r="L143" s="336" t="s">
        <v>1766</v>
      </c>
      <c r="M143" s="336" t="s">
        <v>1525</v>
      </c>
      <c r="N143" s="336"/>
      <c r="O143" s="336" t="s">
        <v>829</v>
      </c>
      <c r="P143" s="339" t="s">
        <v>2878</v>
      </c>
      <c r="Q143" s="336"/>
      <c r="R143" s="336" t="s">
        <v>2621</v>
      </c>
      <c r="S143" s="336"/>
      <c r="T143" s="338" t="s">
        <v>2624</v>
      </c>
      <c r="U143" s="336" t="s">
        <v>2631</v>
      </c>
      <c r="V143" s="337"/>
      <c r="W143" s="336" t="s">
        <v>1487</v>
      </c>
      <c r="X143" s="336"/>
      <c r="Y143" s="335"/>
      <c r="Z143" s="335" t="s">
        <v>56</v>
      </c>
      <c r="AA143" s="335" t="s">
        <v>56</v>
      </c>
      <c r="AB143" s="335" t="s">
        <v>2568</v>
      </c>
      <c r="AC143" s="335"/>
      <c r="AD143" s="334" t="s">
        <v>2864</v>
      </c>
      <c r="AE143" s="334" t="s">
        <v>2877</v>
      </c>
      <c r="AF143" s="334" t="s">
        <v>2556</v>
      </c>
      <c r="AG143" s="333">
        <v>5</v>
      </c>
    </row>
    <row r="144" spans="1:33" s="332" customFormat="1" ht="45" x14ac:dyDescent="0.25">
      <c r="A144" s="336">
        <v>40</v>
      </c>
      <c r="B144" s="336">
        <v>110</v>
      </c>
      <c r="C144" s="336"/>
      <c r="D144" s="336" t="s">
        <v>2869</v>
      </c>
      <c r="E144" s="336">
        <v>347</v>
      </c>
      <c r="F144" s="340" t="s">
        <v>2876</v>
      </c>
      <c r="G144" s="340" t="str">
        <f t="shared" si="5"/>
        <v>N</v>
      </c>
      <c r="H144" s="334" t="s">
        <v>1763</v>
      </c>
      <c r="I144" s="336" t="s">
        <v>2867</v>
      </c>
      <c r="J144" s="336" t="s">
        <v>2526</v>
      </c>
      <c r="K144" s="336" t="s">
        <v>2533</v>
      </c>
      <c r="L144" s="336" t="s">
        <v>1763</v>
      </c>
      <c r="M144" s="336" t="s">
        <v>1525</v>
      </c>
      <c r="N144" s="336"/>
      <c r="O144" s="336" t="s">
        <v>829</v>
      </c>
      <c r="P144" s="339" t="s">
        <v>2875</v>
      </c>
      <c r="Q144" s="336"/>
      <c r="R144" s="336" t="s">
        <v>2621</v>
      </c>
      <c r="S144" s="336"/>
      <c r="T144" s="338" t="s">
        <v>2624</v>
      </c>
      <c r="U144" s="336" t="s">
        <v>2631</v>
      </c>
      <c r="V144" s="337" t="s">
        <v>2874</v>
      </c>
      <c r="W144" s="336" t="s">
        <v>1487</v>
      </c>
      <c r="X144" s="336"/>
      <c r="Y144" s="335"/>
      <c r="Z144" s="335" t="s">
        <v>56</v>
      </c>
      <c r="AA144" s="335" t="s">
        <v>56</v>
      </c>
      <c r="AB144" s="335" t="s">
        <v>2568</v>
      </c>
      <c r="AC144" s="335"/>
      <c r="AD144" s="334" t="s">
        <v>2864</v>
      </c>
      <c r="AE144" s="334" t="s">
        <v>2873</v>
      </c>
      <c r="AF144" s="334" t="s">
        <v>2556</v>
      </c>
      <c r="AG144" s="333">
        <v>5</v>
      </c>
    </row>
    <row r="145" spans="1:33" s="332" customFormat="1" ht="45" x14ac:dyDescent="0.25">
      <c r="A145" s="336">
        <v>41</v>
      </c>
      <c r="B145" s="336">
        <v>111</v>
      </c>
      <c r="C145" s="336"/>
      <c r="D145" s="336" t="s">
        <v>2869</v>
      </c>
      <c r="E145" s="336">
        <v>348</v>
      </c>
      <c r="F145" s="340" t="s">
        <v>2872</v>
      </c>
      <c r="G145" s="340" t="str">
        <f t="shared" si="5"/>
        <v>N</v>
      </c>
      <c r="H145" s="334" t="s">
        <v>2138</v>
      </c>
      <c r="I145" s="336" t="s">
        <v>2867</v>
      </c>
      <c r="J145" s="336" t="s">
        <v>2526</v>
      </c>
      <c r="K145" s="336" t="s">
        <v>2533</v>
      </c>
      <c r="L145" s="336" t="s">
        <v>2871</v>
      </c>
      <c r="M145" s="336" t="s">
        <v>1658</v>
      </c>
      <c r="N145" s="336"/>
      <c r="O145" s="336"/>
      <c r="P145" s="336"/>
      <c r="Q145" s="336"/>
      <c r="R145" s="336" t="s">
        <v>2621</v>
      </c>
      <c r="S145" s="336"/>
      <c r="T145" s="338" t="s">
        <v>2624</v>
      </c>
      <c r="U145" s="336" t="s">
        <v>2631</v>
      </c>
      <c r="V145" s="337"/>
      <c r="W145" s="336" t="s">
        <v>1487</v>
      </c>
      <c r="X145" s="336"/>
      <c r="Y145" s="335"/>
      <c r="Z145" s="335" t="s">
        <v>56</v>
      </c>
      <c r="AA145" s="335" t="s">
        <v>56</v>
      </c>
      <c r="AB145" s="335" t="s">
        <v>2568</v>
      </c>
      <c r="AC145" s="335"/>
      <c r="AD145" s="334" t="s">
        <v>2864</v>
      </c>
      <c r="AE145" s="334" t="s">
        <v>2870</v>
      </c>
      <c r="AF145" s="334" t="s">
        <v>2556</v>
      </c>
      <c r="AG145" s="333">
        <v>6</v>
      </c>
    </row>
    <row r="146" spans="1:33" s="332" customFormat="1" ht="45" x14ac:dyDescent="0.25">
      <c r="A146" s="336">
        <v>42</v>
      </c>
      <c r="B146" s="336">
        <v>112</v>
      </c>
      <c r="C146" s="336"/>
      <c r="D146" s="336" t="s">
        <v>2869</v>
      </c>
      <c r="E146" s="336">
        <v>349</v>
      </c>
      <c r="F146" s="340" t="s">
        <v>2868</v>
      </c>
      <c r="G146" s="340" t="str">
        <f t="shared" si="5"/>
        <v>N</v>
      </c>
      <c r="H146" s="334" t="s">
        <v>1489</v>
      </c>
      <c r="I146" s="336" t="s">
        <v>2867</v>
      </c>
      <c r="J146" s="336" t="s">
        <v>2526</v>
      </c>
      <c r="K146" s="336" t="s">
        <v>2533</v>
      </c>
      <c r="L146" s="336" t="s">
        <v>1489</v>
      </c>
      <c r="M146" s="336" t="s">
        <v>1525</v>
      </c>
      <c r="N146" s="336"/>
      <c r="O146" s="336" t="s">
        <v>829</v>
      </c>
      <c r="P146" s="339" t="s">
        <v>2866</v>
      </c>
      <c r="Q146" s="336"/>
      <c r="R146" s="336" t="s">
        <v>2621</v>
      </c>
      <c r="S146" s="336"/>
      <c r="T146" s="338" t="s">
        <v>2624</v>
      </c>
      <c r="U146" s="336" t="s">
        <v>2631</v>
      </c>
      <c r="V146" s="337" t="s">
        <v>2865</v>
      </c>
      <c r="W146" s="336" t="s">
        <v>1487</v>
      </c>
      <c r="X146" s="336"/>
      <c r="Y146" s="335"/>
      <c r="Z146" s="335" t="s">
        <v>56</v>
      </c>
      <c r="AA146" s="335" t="s">
        <v>56</v>
      </c>
      <c r="AB146" s="335" t="s">
        <v>2568</v>
      </c>
      <c r="AC146" s="335"/>
      <c r="AD146" s="334" t="s">
        <v>2864</v>
      </c>
      <c r="AE146" s="334" t="s">
        <v>2863</v>
      </c>
      <c r="AF146" s="334" t="s">
        <v>2556</v>
      </c>
      <c r="AG146" s="333">
        <v>5</v>
      </c>
    </row>
    <row r="147" spans="1:33" ht="45" x14ac:dyDescent="0.25">
      <c r="A147" s="93">
        <v>16</v>
      </c>
      <c r="B147" s="93">
        <v>186</v>
      </c>
      <c r="C147" s="93"/>
      <c r="D147" s="93" t="s">
        <v>2522</v>
      </c>
      <c r="E147" s="93">
        <v>400</v>
      </c>
      <c r="F147" s="288"/>
      <c r="G147" s="288" t="s">
        <v>2521</v>
      </c>
      <c r="H147" s="287" t="s">
        <v>2542</v>
      </c>
      <c r="I147" s="93" t="s">
        <v>1124</v>
      </c>
      <c r="J147" s="93" t="s">
        <v>2526</v>
      </c>
      <c r="K147" s="93" t="s">
        <v>2456</v>
      </c>
      <c r="L147" s="93" t="s">
        <v>2862</v>
      </c>
      <c r="M147" s="93" t="s">
        <v>1658</v>
      </c>
      <c r="N147" s="93"/>
      <c r="O147" s="93"/>
      <c r="P147" s="93"/>
      <c r="Q147" s="93" t="s">
        <v>2861</v>
      </c>
      <c r="R147" s="93" t="s">
        <v>2621</v>
      </c>
      <c r="S147" s="93"/>
      <c r="T147" s="93" t="s">
        <v>2624</v>
      </c>
      <c r="U147" s="318"/>
      <c r="V147" s="313"/>
      <c r="W147" s="93" t="s">
        <v>1487</v>
      </c>
      <c r="X147" s="93"/>
      <c r="Y147" s="312"/>
      <c r="Z147" s="312" t="s">
        <v>2521</v>
      </c>
      <c r="AA147" s="312" t="s">
        <v>56</v>
      </c>
      <c r="AB147" s="312" t="s">
        <v>2735</v>
      </c>
      <c r="AC147" s="93" t="s">
        <v>2860</v>
      </c>
      <c r="AD147" s="287" t="s">
        <v>2522</v>
      </c>
      <c r="AE147" s="287" t="s">
        <v>2522</v>
      </c>
      <c r="AF147" s="287" t="s">
        <v>2522</v>
      </c>
      <c r="AG147" s="287" t="s">
        <v>2522</v>
      </c>
    </row>
    <row r="148" spans="1:33" ht="105" x14ac:dyDescent="0.25">
      <c r="A148" s="93"/>
      <c r="B148" s="93">
        <v>113</v>
      </c>
      <c r="C148" s="93"/>
      <c r="D148" s="93" t="s">
        <v>2580</v>
      </c>
      <c r="E148" s="93">
        <v>501</v>
      </c>
      <c r="F148" s="288" t="s">
        <v>2859</v>
      </c>
      <c r="G148" s="288" t="str">
        <f t="shared" ref="G148:G170" si="6">IF(F148=F147,"Y","N")</f>
        <v>N</v>
      </c>
      <c r="H148" s="287" t="s">
        <v>2858</v>
      </c>
      <c r="I148" s="93" t="s">
        <v>2527</v>
      </c>
      <c r="J148" s="93" t="s">
        <v>2526</v>
      </c>
      <c r="K148" s="93" t="s">
        <v>2456</v>
      </c>
      <c r="L148" s="93" t="str">
        <f>H148</f>
        <v>SOL ID</v>
      </c>
      <c r="M148" s="93" t="s">
        <v>1525</v>
      </c>
      <c r="N148" s="93"/>
      <c r="O148" s="93" t="s">
        <v>829</v>
      </c>
      <c r="P148" s="317" t="s">
        <v>2857</v>
      </c>
      <c r="Q148" s="93" t="s">
        <v>2856</v>
      </c>
      <c r="R148" s="93" t="s">
        <v>2731</v>
      </c>
      <c r="S148" s="93"/>
      <c r="T148" s="93" t="s">
        <v>2624</v>
      </c>
      <c r="U148" s="93" t="s">
        <v>2569</v>
      </c>
      <c r="V148" s="313"/>
      <c r="W148" s="93"/>
      <c r="X148" s="93"/>
      <c r="Y148" s="312">
        <v>2</v>
      </c>
      <c r="Z148" s="312"/>
      <c r="AA148" s="312" t="s">
        <v>56</v>
      </c>
      <c r="AB148" s="312" t="s">
        <v>2568</v>
      </c>
      <c r="AC148" s="312"/>
      <c r="AD148" s="287" t="s">
        <v>2567</v>
      </c>
      <c r="AE148" s="287" t="s">
        <v>2855</v>
      </c>
      <c r="AF148" s="287" t="s">
        <v>2556</v>
      </c>
      <c r="AG148" s="311">
        <v>8</v>
      </c>
    </row>
    <row r="149" spans="1:33" ht="60" x14ac:dyDescent="0.25">
      <c r="A149" s="93">
        <v>62</v>
      </c>
      <c r="B149" s="93">
        <v>117</v>
      </c>
      <c r="C149" s="93"/>
      <c r="D149" s="93" t="s">
        <v>2574</v>
      </c>
      <c r="E149" s="93">
        <v>502</v>
      </c>
      <c r="F149" s="288" t="s">
        <v>2854</v>
      </c>
      <c r="G149" s="288" t="str">
        <f t="shared" si="6"/>
        <v>N</v>
      </c>
      <c r="H149" s="287" t="s">
        <v>1865</v>
      </c>
      <c r="I149" s="93" t="s">
        <v>2527</v>
      </c>
      <c r="J149" s="93" t="s">
        <v>2526</v>
      </c>
      <c r="K149" s="93" t="s">
        <v>2456</v>
      </c>
      <c r="L149" s="93" t="s">
        <v>1865</v>
      </c>
      <c r="M149" s="93" t="s">
        <v>1658</v>
      </c>
      <c r="N149" s="93"/>
      <c r="O149" s="93"/>
      <c r="P149" s="93"/>
      <c r="Q149" s="319" t="s">
        <v>2853</v>
      </c>
      <c r="R149" s="93" t="s">
        <v>2852</v>
      </c>
      <c r="S149" s="93" t="s">
        <v>2851</v>
      </c>
      <c r="T149" s="93" t="s">
        <v>2624</v>
      </c>
      <c r="U149" s="331" t="s">
        <v>2569</v>
      </c>
      <c r="V149" s="313"/>
      <c r="W149" s="93" t="s">
        <v>1487</v>
      </c>
      <c r="X149" s="93"/>
      <c r="Y149" s="312"/>
      <c r="Z149" s="312" t="s">
        <v>2521</v>
      </c>
      <c r="AA149" s="312" t="s">
        <v>56</v>
      </c>
      <c r="AB149" s="312" t="s">
        <v>2568</v>
      </c>
      <c r="AC149" s="312"/>
      <c r="AD149" s="287" t="s">
        <v>2567</v>
      </c>
      <c r="AE149" s="287" t="s">
        <v>2850</v>
      </c>
      <c r="AF149" s="287" t="s">
        <v>2556</v>
      </c>
      <c r="AG149" s="311">
        <v>80</v>
      </c>
    </row>
    <row r="150" spans="1:33" ht="60" x14ac:dyDescent="0.25">
      <c r="A150" s="93">
        <v>185</v>
      </c>
      <c r="B150" s="93">
        <v>118</v>
      </c>
      <c r="C150" s="93"/>
      <c r="D150" s="93" t="s">
        <v>2574</v>
      </c>
      <c r="E150" s="93">
        <v>503</v>
      </c>
      <c r="F150" s="288" t="s">
        <v>2849</v>
      </c>
      <c r="G150" s="288" t="str">
        <f t="shared" si="6"/>
        <v>N</v>
      </c>
      <c r="H150" s="287" t="s">
        <v>2848</v>
      </c>
      <c r="I150" s="93" t="s">
        <v>2527</v>
      </c>
      <c r="J150" s="93" t="s">
        <v>2526</v>
      </c>
      <c r="K150" s="93" t="s">
        <v>2456</v>
      </c>
      <c r="L150" s="287" t="s">
        <v>2848</v>
      </c>
      <c r="M150" s="93" t="s">
        <v>1658</v>
      </c>
      <c r="N150" s="93"/>
      <c r="O150" s="93"/>
      <c r="P150" s="93"/>
      <c r="Q150" s="93" t="s">
        <v>2847</v>
      </c>
      <c r="R150" s="93" t="s">
        <v>2846</v>
      </c>
      <c r="S150" s="93" t="s">
        <v>2845</v>
      </c>
      <c r="T150" s="93" t="s">
        <v>2624</v>
      </c>
      <c r="U150" s="93" t="s">
        <v>2631</v>
      </c>
      <c r="V150" s="313"/>
      <c r="W150" s="93" t="s">
        <v>1734</v>
      </c>
      <c r="X150" s="93"/>
      <c r="Y150" s="312"/>
      <c r="Z150" s="312" t="s">
        <v>2521</v>
      </c>
      <c r="AA150" s="312" t="s">
        <v>56</v>
      </c>
      <c r="AB150" s="312" t="s">
        <v>2568</v>
      </c>
      <c r="AC150" s="93"/>
      <c r="AD150" s="287" t="s">
        <v>2567</v>
      </c>
      <c r="AE150" s="287" t="s">
        <v>2844</v>
      </c>
      <c r="AF150" s="287" t="s">
        <v>2556</v>
      </c>
      <c r="AG150" s="311">
        <v>10</v>
      </c>
    </row>
    <row r="151" spans="1:33" s="327" customFormat="1" ht="60" x14ac:dyDescent="0.25">
      <c r="A151" s="88"/>
      <c r="B151" s="88">
        <v>120</v>
      </c>
      <c r="C151" s="88"/>
      <c r="D151" s="88" t="s">
        <v>2574</v>
      </c>
      <c r="E151" s="88">
        <v>504</v>
      </c>
      <c r="F151" s="324" t="s">
        <v>2843</v>
      </c>
      <c r="G151" s="324" t="str">
        <f t="shared" si="6"/>
        <v>N</v>
      </c>
      <c r="H151" s="329" t="s">
        <v>2842</v>
      </c>
      <c r="I151" s="88" t="s">
        <v>2527</v>
      </c>
      <c r="J151" s="88" t="s">
        <v>2526</v>
      </c>
      <c r="K151" s="88" t="s">
        <v>2456</v>
      </c>
      <c r="L151" s="329" t="s">
        <v>2842</v>
      </c>
      <c r="M151" s="88" t="s">
        <v>2627</v>
      </c>
      <c r="N151" s="88"/>
      <c r="O151" s="88" t="s">
        <v>1480</v>
      </c>
      <c r="P151" s="88"/>
      <c r="Q151" s="319" t="s">
        <v>2796</v>
      </c>
      <c r="R151" s="88" t="s">
        <v>2621</v>
      </c>
      <c r="S151" s="88"/>
      <c r="T151" s="88"/>
      <c r="U151" s="88" t="s">
        <v>2569</v>
      </c>
      <c r="V151" s="322"/>
      <c r="W151" s="88"/>
      <c r="X151" s="88"/>
      <c r="Y151" s="330"/>
      <c r="Z151" s="330"/>
      <c r="AA151" s="330" t="s">
        <v>56</v>
      </c>
      <c r="AB151" s="330" t="s">
        <v>2568</v>
      </c>
      <c r="AC151" s="330"/>
      <c r="AD151" s="329" t="s">
        <v>2567</v>
      </c>
      <c r="AE151" s="329" t="s">
        <v>2841</v>
      </c>
      <c r="AF151" s="329" t="s">
        <v>2614</v>
      </c>
      <c r="AG151" s="328">
        <v>1</v>
      </c>
    </row>
    <row r="152" spans="1:33" ht="60" x14ac:dyDescent="0.25">
      <c r="A152" s="93">
        <v>186</v>
      </c>
      <c r="B152" s="93">
        <v>121</v>
      </c>
      <c r="C152" s="93"/>
      <c r="D152" s="93" t="s">
        <v>2574</v>
      </c>
      <c r="E152" s="93">
        <v>505</v>
      </c>
      <c r="F152" s="288" t="s">
        <v>2840</v>
      </c>
      <c r="G152" s="288" t="str">
        <f t="shared" si="6"/>
        <v>N</v>
      </c>
      <c r="H152" s="287" t="s">
        <v>2839</v>
      </c>
      <c r="I152" s="93" t="s">
        <v>2527</v>
      </c>
      <c r="J152" s="93" t="s">
        <v>2526</v>
      </c>
      <c r="K152" s="93" t="s">
        <v>2456</v>
      </c>
      <c r="L152" s="93" t="s">
        <v>2839</v>
      </c>
      <c r="M152" s="93" t="s">
        <v>1525</v>
      </c>
      <c r="O152" s="93" t="s">
        <v>829</v>
      </c>
      <c r="P152" s="317" t="s">
        <v>2838</v>
      </c>
      <c r="Q152" s="93"/>
      <c r="R152" s="93" t="s">
        <v>2621</v>
      </c>
      <c r="S152" s="93"/>
      <c r="T152" s="93" t="s">
        <v>2521</v>
      </c>
      <c r="U152" s="93" t="s">
        <v>2631</v>
      </c>
      <c r="V152" s="313"/>
      <c r="W152" s="93" t="s">
        <v>1734</v>
      </c>
      <c r="X152" s="93"/>
      <c r="Y152" s="312"/>
      <c r="Z152" s="312" t="s">
        <v>2521</v>
      </c>
      <c r="AA152" s="312" t="s">
        <v>56</v>
      </c>
      <c r="AB152" s="312" t="s">
        <v>2568</v>
      </c>
      <c r="AC152" s="93"/>
      <c r="AD152" s="287" t="s">
        <v>2567</v>
      </c>
      <c r="AE152" s="287" t="s">
        <v>2837</v>
      </c>
      <c r="AF152" s="287" t="s">
        <v>2556</v>
      </c>
      <c r="AG152" s="311">
        <v>5</v>
      </c>
    </row>
    <row r="153" spans="1:33" ht="75" x14ac:dyDescent="0.25">
      <c r="A153" s="93">
        <v>187</v>
      </c>
      <c r="B153" s="93">
        <v>123</v>
      </c>
      <c r="C153" s="93"/>
      <c r="D153" s="93" t="s">
        <v>2574</v>
      </c>
      <c r="E153" s="93">
        <v>506</v>
      </c>
      <c r="F153" s="288" t="s">
        <v>2836</v>
      </c>
      <c r="G153" s="288" t="str">
        <f t="shared" si="6"/>
        <v>N</v>
      </c>
      <c r="H153" s="287" t="s">
        <v>2835</v>
      </c>
      <c r="I153" s="93" t="s">
        <v>2527</v>
      </c>
      <c r="J153" s="93" t="s">
        <v>2526</v>
      </c>
      <c r="K153" s="93" t="s">
        <v>2456</v>
      </c>
      <c r="L153" s="93" t="s">
        <v>2835</v>
      </c>
      <c r="M153" s="93" t="s">
        <v>1525</v>
      </c>
      <c r="N153" s="93" t="s">
        <v>2834</v>
      </c>
      <c r="O153" s="93" t="s">
        <v>792</v>
      </c>
      <c r="P153" s="317" t="s">
        <v>2833</v>
      </c>
      <c r="Q153" s="321" t="s">
        <v>2832</v>
      </c>
      <c r="R153" s="93" t="s">
        <v>2731</v>
      </c>
      <c r="S153" s="93"/>
      <c r="T153" s="93"/>
      <c r="U153" s="93" t="s">
        <v>2631</v>
      </c>
      <c r="V153" s="313"/>
      <c r="W153" s="93" t="s">
        <v>1734</v>
      </c>
      <c r="X153" s="93"/>
      <c r="Y153" s="312"/>
      <c r="Z153" s="312" t="s">
        <v>2521</v>
      </c>
      <c r="AA153" s="312" t="s">
        <v>56</v>
      </c>
      <c r="AB153" s="312" t="s">
        <v>2568</v>
      </c>
      <c r="AC153" s="93" t="s">
        <v>2831</v>
      </c>
      <c r="AD153" s="287" t="s">
        <v>2567</v>
      </c>
      <c r="AE153" s="287" t="s">
        <v>2830</v>
      </c>
      <c r="AF153" s="287" t="s">
        <v>2614</v>
      </c>
      <c r="AG153" s="311">
        <v>1</v>
      </c>
    </row>
    <row r="154" spans="1:33" ht="60" x14ac:dyDescent="0.25">
      <c r="A154" s="93">
        <v>108</v>
      </c>
      <c r="B154" s="93">
        <v>124</v>
      </c>
      <c r="C154" s="93"/>
      <c r="D154" s="93" t="s">
        <v>2574</v>
      </c>
      <c r="E154" s="93">
        <v>507</v>
      </c>
      <c r="F154" s="288" t="s">
        <v>2829</v>
      </c>
      <c r="G154" s="288" t="str">
        <f t="shared" si="6"/>
        <v>N</v>
      </c>
      <c r="H154" s="287" t="s">
        <v>2828</v>
      </c>
      <c r="I154" s="93" t="s">
        <v>2527</v>
      </c>
      <c r="J154" s="93" t="s">
        <v>2526</v>
      </c>
      <c r="K154" s="93" t="s">
        <v>2456</v>
      </c>
      <c r="L154" s="93" t="s">
        <v>2828</v>
      </c>
      <c r="M154" s="93" t="s">
        <v>1525</v>
      </c>
      <c r="N154" s="93"/>
      <c r="O154" s="93" t="s">
        <v>792</v>
      </c>
      <c r="P154" s="317" t="s">
        <v>2827</v>
      </c>
      <c r="Q154" s="319" t="s">
        <v>2796</v>
      </c>
      <c r="R154" s="93" t="s">
        <v>2795</v>
      </c>
      <c r="S154" s="93"/>
      <c r="T154" s="93" t="s">
        <v>2624</v>
      </c>
      <c r="U154" s="93" t="s">
        <v>2631</v>
      </c>
      <c r="V154" s="313" t="s">
        <v>2826</v>
      </c>
      <c r="W154" s="93" t="s">
        <v>1487</v>
      </c>
      <c r="X154" s="93"/>
      <c r="Y154" s="312">
        <v>63</v>
      </c>
      <c r="Z154" s="312" t="s">
        <v>56</v>
      </c>
      <c r="AA154" s="312" t="s">
        <v>56</v>
      </c>
      <c r="AB154" s="312" t="s">
        <v>2568</v>
      </c>
      <c r="AC154" s="312"/>
      <c r="AD154" s="287" t="s">
        <v>2816</v>
      </c>
      <c r="AE154" s="287" t="s">
        <v>2825</v>
      </c>
      <c r="AF154" s="287" t="s">
        <v>2614</v>
      </c>
      <c r="AG154" s="311">
        <v>1</v>
      </c>
    </row>
    <row r="155" spans="1:33" ht="60" x14ac:dyDescent="0.25">
      <c r="A155" s="93">
        <v>109</v>
      </c>
      <c r="B155" s="93">
        <v>125</v>
      </c>
      <c r="C155" s="93"/>
      <c r="D155" s="93" t="s">
        <v>2574</v>
      </c>
      <c r="E155" s="93">
        <v>508</v>
      </c>
      <c r="F155" s="288" t="s">
        <v>2824</v>
      </c>
      <c r="G155" s="288" t="str">
        <f t="shared" si="6"/>
        <v>N</v>
      </c>
      <c r="H155" s="287" t="s">
        <v>2823</v>
      </c>
      <c r="I155" s="93" t="s">
        <v>2527</v>
      </c>
      <c r="J155" s="93" t="s">
        <v>2526</v>
      </c>
      <c r="K155" s="93" t="s">
        <v>2456</v>
      </c>
      <c r="L155" s="93" t="s">
        <v>2823</v>
      </c>
      <c r="M155" s="93" t="s">
        <v>1525</v>
      </c>
      <c r="N155" s="93"/>
      <c r="O155" s="93" t="s">
        <v>792</v>
      </c>
      <c r="P155" s="317" t="s">
        <v>2822</v>
      </c>
      <c r="Q155" s="319" t="s">
        <v>2796</v>
      </c>
      <c r="R155" s="93" t="s">
        <v>2621</v>
      </c>
      <c r="S155" s="93" t="s">
        <v>2769</v>
      </c>
      <c r="T155" s="93" t="s">
        <v>2624</v>
      </c>
      <c r="U155" s="93" t="s">
        <v>2631</v>
      </c>
      <c r="V155" s="313" t="s">
        <v>2821</v>
      </c>
      <c r="W155" s="93" t="s">
        <v>1487</v>
      </c>
      <c r="X155" s="93"/>
      <c r="Y155" s="312"/>
      <c r="Z155" s="312" t="s">
        <v>56</v>
      </c>
      <c r="AA155" s="312" t="s">
        <v>56</v>
      </c>
      <c r="AB155" s="312" t="s">
        <v>2568</v>
      </c>
      <c r="AC155" s="312" t="s">
        <v>2820</v>
      </c>
      <c r="AD155" s="287" t="s">
        <v>2816</v>
      </c>
      <c r="AE155" s="287" t="s">
        <v>2819</v>
      </c>
      <c r="AF155" s="287" t="s">
        <v>2614</v>
      </c>
      <c r="AG155" s="311">
        <v>1</v>
      </c>
    </row>
    <row r="156" spans="1:33" ht="60" x14ac:dyDescent="0.25">
      <c r="A156" s="93">
        <v>110</v>
      </c>
      <c r="B156" s="93">
        <v>126</v>
      </c>
      <c r="C156" s="93"/>
      <c r="D156" s="93" t="s">
        <v>2574</v>
      </c>
      <c r="E156" s="93">
        <v>509</v>
      </c>
      <c r="F156" s="288" t="s">
        <v>2818</v>
      </c>
      <c r="G156" s="288" t="str">
        <f t="shared" si="6"/>
        <v>N</v>
      </c>
      <c r="H156" s="287" t="s">
        <v>2817</v>
      </c>
      <c r="I156" s="93" t="s">
        <v>2527</v>
      </c>
      <c r="J156" s="93" t="s">
        <v>2526</v>
      </c>
      <c r="K156" s="93" t="s">
        <v>2456</v>
      </c>
      <c r="L156" s="93" t="s">
        <v>2817</v>
      </c>
      <c r="M156" s="93" t="s">
        <v>1744</v>
      </c>
      <c r="N156" s="93"/>
      <c r="O156" s="93"/>
      <c r="P156" s="93"/>
      <c r="Q156" s="326"/>
      <c r="R156" s="93"/>
      <c r="S156" s="93"/>
      <c r="T156" s="93" t="s">
        <v>2624</v>
      </c>
      <c r="U156" s="93" t="s">
        <v>2631</v>
      </c>
      <c r="V156" s="313"/>
      <c r="W156" s="93" t="s">
        <v>1487</v>
      </c>
      <c r="X156" s="93"/>
      <c r="Y156" s="312"/>
      <c r="Z156" s="312" t="s">
        <v>56</v>
      </c>
      <c r="AA156" s="312" t="s">
        <v>56</v>
      </c>
      <c r="AB156" s="312" t="s">
        <v>2568</v>
      </c>
      <c r="AC156" s="312"/>
      <c r="AD156" s="287" t="s">
        <v>2816</v>
      </c>
      <c r="AE156" s="287" t="s">
        <v>2815</v>
      </c>
      <c r="AF156" s="287" t="s">
        <v>1744</v>
      </c>
      <c r="AG156" s="311">
        <v>0</v>
      </c>
    </row>
    <row r="157" spans="1:33" ht="180" x14ac:dyDescent="0.25">
      <c r="A157" s="93"/>
      <c r="B157" s="93">
        <v>127</v>
      </c>
      <c r="C157" s="93"/>
      <c r="D157" s="93" t="s">
        <v>2574</v>
      </c>
      <c r="E157" s="93">
        <v>510</v>
      </c>
      <c r="F157" s="288" t="s">
        <v>2814</v>
      </c>
      <c r="G157" s="288" t="str">
        <f t="shared" si="6"/>
        <v>N</v>
      </c>
      <c r="H157" s="287" t="s">
        <v>2813</v>
      </c>
      <c r="I157" s="93" t="s">
        <v>2527</v>
      </c>
      <c r="J157" s="93" t="s">
        <v>2526</v>
      </c>
      <c r="K157" s="93" t="s">
        <v>2456</v>
      </c>
      <c r="L157" s="287" t="s">
        <v>2813</v>
      </c>
      <c r="M157" s="93" t="s">
        <v>1525</v>
      </c>
      <c r="N157" s="93"/>
      <c r="O157" s="93" t="s">
        <v>792</v>
      </c>
      <c r="P157" s="317" t="s">
        <v>2812</v>
      </c>
      <c r="Q157" s="93"/>
      <c r="R157" s="93"/>
      <c r="S157" s="93"/>
      <c r="T157" s="93" t="s">
        <v>2521</v>
      </c>
      <c r="U157" s="93" t="s">
        <v>2587</v>
      </c>
      <c r="V157" s="313"/>
      <c r="W157" s="93"/>
      <c r="X157" s="93"/>
      <c r="Y157" s="312"/>
      <c r="Z157" s="312"/>
      <c r="AA157" s="312" t="s">
        <v>56</v>
      </c>
      <c r="AB157" s="312" t="s">
        <v>2568</v>
      </c>
      <c r="AC157" s="312" t="s">
        <v>2811</v>
      </c>
      <c r="AD157" s="287" t="s">
        <v>2567</v>
      </c>
      <c r="AE157" s="287" t="s">
        <v>2810</v>
      </c>
      <c r="AF157" s="287" t="s">
        <v>2614</v>
      </c>
      <c r="AG157" s="311">
        <v>1</v>
      </c>
    </row>
    <row r="158" spans="1:33" ht="60" x14ac:dyDescent="0.25">
      <c r="A158" s="93"/>
      <c r="B158" s="93">
        <v>128</v>
      </c>
      <c r="C158" s="93"/>
      <c r="D158" s="93" t="s">
        <v>2574</v>
      </c>
      <c r="E158" s="93">
        <v>511</v>
      </c>
      <c r="F158" s="288" t="s">
        <v>2809</v>
      </c>
      <c r="G158" s="288" t="str">
        <f t="shared" si="6"/>
        <v>N</v>
      </c>
      <c r="H158" s="287" t="s">
        <v>2808</v>
      </c>
      <c r="I158" s="93" t="s">
        <v>2527</v>
      </c>
      <c r="J158" s="93" t="s">
        <v>2526</v>
      </c>
      <c r="K158" s="93" t="s">
        <v>2456</v>
      </c>
      <c r="L158" s="287" t="s">
        <v>2808</v>
      </c>
      <c r="M158" s="93" t="s">
        <v>1525</v>
      </c>
      <c r="N158" s="93"/>
      <c r="O158" s="93" t="s">
        <v>829</v>
      </c>
      <c r="P158" s="317" t="s">
        <v>2807</v>
      </c>
      <c r="Q158" s="93"/>
      <c r="R158" s="93"/>
      <c r="S158" s="93"/>
      <c r="T158" s="93" t="s">
        <v>2521</v>
      </c>
      <c r="U158" s="93" t="s">
        <v>2587</v>
      </c>
      <c r="V158" s="313"/>
      <c r="W158" s="93"/>
      <c r="X158" s="93"/>
      <c r="Y158" s="312"/>
      <c r="Z158" s="312"/>
      <c r="AA158" s="312" t="s">
        <v>56</v>
      </c>
      <c r="AB158" s="312" t="s">
        <v>2568</v>
      </c>
      <c r="AC158" s="312" t="s">
        <v>2806</v>
      </c>
      <c r="AD158" s="287" t="s">
        <v>2567</v>
      </c>
      <c r="AE158" s="287" t="s">
        <v>2805</v>
      </c>
      <c r="AF158" s="287" t="s">
        <v>2556</v>
      </c>
      <c r="AG158" s="311">
        <v>5</v>
      </c>
    </row>
    <row r="159" spans="1:33" ht="60" x14ac:dyDescent="0.25">
      <c r="A159" s="93"/>
      <c r="B159" s="93">
        <v>129</v>
      </c>
      <c r="C159" s="93"/>
      <c r="D159" s="93" t="s">
        <v>2574</v>
      </c>
      <c r="E159" s="93">
        <v>512</v>
      </c>
      <c r="F159" s="288" t="s">
        <v>2804</v>
      </c>
      <c r="G159" s="288" t="str">
        <f t="shared" si="6"/>
        <v>N</v>
      </c>
      <c r="H159" s="287" t="s">
        <v>2803</v>
      </c>
      <c r="I159" s="93" t="s">
        <v>2527</v>
      </c>
      <c r="J159" s="93" t="s">
        <v>2526</v>
      </c>
      <c r="K159" s="93" t="s">
        <v>2456</v>
      </c>
      <c r="L159" s="287" t="s">
        <v>2803</v>
      </c>
      <c r="M159" s="93" t="s">
        <v>1658</v>
      </c>
      <c r="N159" s="93"/>
      <c r="O159" s="93"/>
      <c r="P159" s="93"/>
      <c r="Q159" s="93"/>
      <c r="R159" s="93"/>
      <c r="S159" s="93"/>
      <c r="T159" s="93" t="s">
        <v>2521</v>
      </c>
      <c r="U159" s="93" t="s">
        <v>2587</v>
      </c>
      <c r="V159" s="313"/>
      <c r="W159" s="93"/>
      <c r="X159" s="93"/>
      <c r="Y159" s="312"/>
      <c r="Z159" s="312"/>
      <c r="AA159" s="312" t="s">
        <v>56</v>
      </c>
      <c r="AB159" s="312" t="s">
        <v>2568</v>
      </c>
      <c r="AC159" s="312"/>
      <c r="AD159" s="287" t="s">
        <v>2630</v>
      </c>
      <c r="AE159" s="287" t="s">
        <v>2802</v>
      </c>
      <c r="AF159" s="287" t="s">
        <v>2556</v>
      </c>
      <c r="AG159" s="311">
        <v>60</v>
      </c>
    </row>
    <row r="160" spans="1:33" ht="60" x14ac:dyDescent="0.25">
      <c r="A160" s="93">
        <v>189</v>
      </c>
      <c r="B160" s="93">
        <v>130</v>
      </c>
      <c r="C160" s="93"/>
      <c r="D160" s="93" t="s">
        <v>2574</v>
      </c>
      <c r="E160" s="93">
        <v>513</v>
      </c>
      <c r="F160" s="288" t="s">
        <v>2801</v>
      </c>
      <c r="G160" s="288" t="str">
        <f t="shared" si="6"/>
        <v>N</v>
      </c>
      <c r="H160" s="287" t="s">
        <v>2800</v>
      </c>
      <c r="I160" s="93" t="s">
        <v>2527</v>
      </c>
      <c r="J160" s="93" t="s">
        <v>2526</v>
      </c>
      <c r="K160" s="93" t="s">
        <v>2456</v>
      </c>
      <c r="L160" s="93" t="s">
        <v>2800</v>
      </c>
      <c r="M160" s="93" t="s">
        <v>2627</v>
      </c>
      <c r="N160" s="93"/>
      <c r="O160" s="93" t="s">
        <v>1480</v>
      </c>
      <c r="P160" s="93"/>
      <c r="Q160" s="319" t="s">
        <v>2796</v>
      </c>
      <c r="R160" s="93" t="s">
        <v>2795</v>
      </c>
      <c r="S160" s="93"/>
      <c r="T160" s="93"/>
      <c r="U160" s="93" t="s">
        <v>2631</v>
      </c>
      <c r="V160" s="313"/>
      <c r="W160" s="93" t="s">
        <v>1734</v>
      </c>
      <c r="X160" s="93"/>
      <c r="Y160" s="312"/>
      <c r="Z160" s="312" t="s">
        <v>2521</v>
      </c>
      <c r="AA160" s="312" t="s">
        <v>56</v>
      </c>
      <c r="AB160" s="312" t="s">
        <v>2568</v>
      </c>
      <c r="AC160" s="93"/>
      <c r="AD160" s="287" t="s">
        <v>2567</v>
      </c>
      <c r="AE160" s="287" t="s">
        <v>2799</v>
      </c>
      <c r="AF160" s="287" t="s">
        <v>2614</v>
      </c>
      <c r="AG160" s="311">
        <v>1</v>
      </c>
    </row>
    <row r="161" spans="1:33" ht="60" x14ac:dyDescent="0.25">
      <c r="A161" s="93">
        <v>190</v>
      </c>
      <c r="B161" s="93">
        <v>131</v>
      </c>
      <c r="C161" s="93"/>
      <c r="D161" s="93" t="s">
        <v>2574</v>
      </c>
      <c r="E161" s="93">
        <v>514</v>
      </c>
      <c r="F161" s="288" t="s">
        <v>2798</v>
      </c>
      <c r="G161" s="288" t="str">
        <f t="shared" si="6"/>
        <v>N</v>
      </c>
      <c r="H161" s="287" t="s">
        <v>2797</v>
      </c>
      <c r="I161" s="93" t="s">
        <v>2527</v>
      </c>
      <c r="J161" s="93" t="s">
        <v>2526</v>
      </c>
      <c r="K161" s="93" t="s">
        <v>2456</v>
      </c>
      <c r="L161" s="93" t="s">
        <v>2797</v>
      </c>
      <c r="M161" s="93" t="s">
        <v>2627</v>
      </c>
      <c r="N161" s="93"/>
      <c r="O161" s="93" t="s">
        <v>1480</v>
      </c>
      <c r="P161" s="93"/>
      <c r="Q161" s="319" t="s">
        <v>2796</v>
      </c>
      <c r="R161" s="93" t="s">
        <v>2795</v>
      </c>
      <c r="S161" s="93"/>
      <c r="T161" s="93"/>
      <c r="U161" s="93" t="s">
        <v>2631</v>
      </c>
      <c r="V161" s="313"/>
      <c r="W161" s="93" t="s">
        <v>1734</v>
      </c>
      <c r="X161" s="93"/>
      <c r="Y161" s="312"/>
      <c r="Z161" s="312" t="s">
        <v>2521</v>
      </c>
      <c r="AA161" s="312" t="s">
        <v>56</v>
      </c>
      <c r="AB161" s="312" t="s">
        <v>2568</v>
      </c>
      <c r="AC161" s="93"/>
      <c r="AD161" s="287" t="s">
        <v>2567</v>
      </c>
      <c r="AE161" s="287" t="s">
        <v>2794</v>
      </c>
      <c r="AF161" s="287" t="s">
        <v>2614</v>
      </c>
      <c r="AG161" s="311">
        <v>1</v>
      </c>
    </row>
    <row r="162" spans="1:33" ht="60" x14ac:dyDescent="0.25">
      <c r="A162" s="93">
        <v>21</v>
      </c>
      <c r="B162" s="93">
        <v>132</v>
      </c>
      <c r="C162" s="93"/>
      <c r="D162" s="93" t="s">
        <v>2574</v>
      </c>
      <c r="E162" s="93">
        <v>515</v>
      </c>
      <c r="F162" s="93" t="s">
        <v>2793</v>
      </c>
      <c r="G162" s="288" t="str">
        <f t="shared" si="6"/>
        <v>N</v>
      </c>
      <c r="H162" s="93" t="s">
        <v>2792</v>
      </c>
      <c r="I162" s="93" t="s">
        <v>2527</v>
      </c>
      <c r="J162" s="93" t="s">
        <v>2526</v>
      </c>
      <c r="K162" s="93" t="s">
        <v>2456</v>
      </c>
      <c r="L162" s="93" t="str">
        <f>H162</f>
        <v>A/c Pref Int (Cr)</v>
      </c>
      <c r="M162" s="93" t="s">
        <v>1658</v>
      </c>
      <c r="N162" s="93"/>
      <c r="O162" s="93"/>
      <c r="P162" s="93"/>
      <c r="Q162" s="325"/>
      <c r="R162" s="93"/>
      <c r="S162" s="93"/>
      <c r="T162" s="93"/>
      <c r="U162" s="93" t="s">
        <v>2631</v>
      </c>
      <c r="V162" s="313"/>
      <c r="W162" s="93"/>
      <c r="X162" s="93"/>
      <c r="Y162" s="312"/>
      <c r="Z162" s="93"/>
      <c r="AA162" s="312" t="s">
        <v>56</v>
      </c>
      <c r="AB162" s="312" t="s">
        <v>2568</v>
      </c>
      <c r="AC162" s="93"/>
      <c r="AD162" s="287" t="s">
        <v>2757</v>
      </c>
      <c r="AE162" s="287" t="s">
        <v>2791</v>
      </c>
      <c r="AF162" s="287" t="s">
        <v>2119</v>
      </c>
      <c r="AG162" s="311" t="s">
        <v>2787</v>
      </c>
    </row>
    <row r="163" spans="1:33" ht="60" x14ac:dyDescent="0.25">
      <c r="A163" s="93">
        <v>21</v>
      </c>
      <c r="B163" s="93">
        <v>133</v>
      </c>
      <c r="C163" s="93"/>
      <c r="D163" s="93" t="s">
        <v>2574</v>
      </c>
      <c r="E163" s="93">
        <v>516</v>
      </c>
      <c r="F163" s="93" t="s">
        <v>2790</v>
      </c>
      <c r="G163" s="288" t="str">
        <f t="shared" si="6"/>
        <v>N</v>
      </c>
      <c r="H163" s="93" t="s">
        <v>2789</v>
      </c>
      <c r="I163" s="93" t="s">
        <v>2527</v>
      </c>
      <c r="J163" s="93" t="s">
        <v>2526</v>
      </c>
      <c r="K163" s="93" t="s">
        <v>2456</v>
      </c>
      <c r="L163" s="93" t="str">
        <f>H163</f>
        <v>A/c Pref Int (Dr)</v>
      </c>
      <c r="M163" s="93" t="s">
        <v>1658</v>
      </c>
      <c r="N163" s="88"/>
      <c r="O163" s="93"/>
      <c r="P163" s="93"/>
      <c r="Q163" s="325"/>
      <c r="R163" s="93"/>
      <c r="S163" s="93"/>
      <c r="T163" s="93"/>
      <c r="U163" s="93" t="s">
        <v>2631</v>
      </c>
      <c r="V163" s="313"/>
      <c r="W163" s="93"/>
      <c r="X163" s="93"/>
      <c r="Y163" s="312"/>
      <c r="Z163" s="93"/>
      <c r="AA163" s="312" t="s">
        <v>56</v>
      </c>
      <c r="AB163" s="312" t="s">
        <v>2568</v>
      </c>
      <c r="AC163" s="93"/>
      <c r="AD163" s="287" t="s">
        <v>2757</v>
      </c>
      <c r="AE163" s="287" t="s">
        <v>2788</v>
      </c>
      <c r="AF163" s="287" t="s">
        <v>2119</v>
      </c>
      <c r="AG163" s="311" t="s">
        <v>2787</v>
      </c>
    </row>
    <row r="164" spans="1:33" ht="165" x14ac:dyDescent="0.25">
      <c r="A164" s="88">
        <v>25</v>
      </c>
      <c r="B164" s="93">
        <v>134</v>
      </c>
      <c r="C164" s="88"/>
      <c r="D164" s="88" t="s">
        <v>2574</v>
      </c>
      <c r="E164" s="88">
        <v>517</v>
      </c>
      <c r="F164" s="324" t="s">
        <v>2786</v>
      </c>
      <c r="G164" s="288" t="str">
        <f t="shared" si="6"/>
        <v>N</v>
      </c>
      <c r="H164" s="88" t="s">
        <v>2785</v>
      </c>
      <c r="I164" s="88" t="s">
        <v>2527</v>
      </c>
      <c r="J164" s="88" t="s">
        <v>2526</v>
      </c>
      <c r="K164" s="88" t="s">
        <v>2456</v>
      </c>
      <c r="L164" s="88" t="str">
        <f>H164</f>
        <v>Int.Cr.A/c . Flag</v>
      </c>
      <c r="M164" s="88" t="s">
        <v>1525</v>
      </c>
      <c r="N164" s="88"/>
      <c r="O164" s="88" t="s">
        <v>829</v>
      </c>
      <c r="P164" s="323" t="s">
        <v>2784</v>
      </c>
      <c r="Q164" s="321" t="s">
        <v>2783</v>
      </c>
      <c r="R164" s="88" t="s">
        <v>2782</v>
      </c>
      <c r="S164" s="88" t="s">
        <v>2769</v>
      </c>
      <c r="T164" s="88"/>
      <c r="U164" s="88" t="s">
        <v>2631</v>
      </c>
      <c r="V164" s="322"/>
      <c r="W164" s="88"/>
      <c r="X164" s="88"/>
      <c r="Y164" s="312"/>
      <c r="Z164" s="88"/>
      <c r="AA164" s="312" t="s">
        <v>56</v>
      </c>
      <c r="AB164" s="312" t="s">
        <v>2568</v>
      </c>
      <c r="AC164" s="88" t="s">
        <v>2781</v>
      </c>
      <c r="AD164" s="287" t="s">
        <v>2630</v>
      </c>
      <c r="AE164" s="287" t="s">
        <v>2780</v>
      </c>
      <c r="AF164" s="287" t="s">
        <v>2773</v>
      </c>
      <c r="AG164" s="311">
        <v>1</v>
      </c>
    </row>
    <row r="165" spans="1:33" ht="165" x14ac:dyDescent="0.25">
      <c r="A165" s="88">
        <v>26</v>
      </c>
      <c r="B165" s="93">
        <v>135</v>
      </c>
      <c r="C165" s="88"/>
      <c r="D165" s="88" t="s">
        <v>2574</v>
      </c>
      <c r="E165" s="88">
        <v>518</v>
      </c>
      <c r="F165" s="324" t="s">
        <v>2779</v>
      </c>
      <c r="G165" s="288" t="str">
        <f t="shared" si="6"/>
        <v>N</v>
      </c>
      <c r="H165" s="88" t="s">
        <v>2778</v>
      </c>
      <c r="I165" s="88" t="s">
        <v>2527</v>
      </c>
      <c r="J165" s="88" t="s">
        <v>2526</v>
      </c>
      <c r="K165" s="88" t="s">
        <v>2456</v>
      </c>
      <c r="L165" s="88" t="str">
        <f>H165</f>
        <v>Int.Dr.A/c . Flag</v>
      </c>
      <c r="M165" s="88" t="s">
        <v>1525</v>
      </c>
      <c r="N165" s="93"/>
      <c r="O165" s="88" t="s">
        <v>829</v>
      </c>
      <c r="P165" s="323" t="s">
        <v>2777</v>
      </c>
      <c r="Q165" s="321" t="s">
        <v>2776</v>
      </c>
      <c r="R165" s="88" t="s">
        <v>2731</v>
      </c>
      <c r="S165" s="88" t="s">
        <v>2769</v>
      </c>
      <c r="T165" s="88"/>
      <c r="U165" s="88" t="s">
        <v>2631</v>
      </c>
      <c r="V165" s="322"/>
      <c r="W165" s="88"/>
      <c r="X165" s="88"/>
      <c r="Y165" s="312"/>
      <c r="Z165" s="88"/>
      <c r="AA165" s="312" t="s">
        <v>56</v>
      </c>
      <c r="AB165" s="312" t="s">
        <v>2568</v>
      </c>
      <c r="AC165" s="88" t="s">
        <v>2775</v>
      </c>
      <c r="AD165" s="287" t="s">
        <v>2630</v>
      </c>
      <c r="AE165" s="287" t="s">
        <v>2774</v>
      </c>
      <c r="AF165" s="287" t="s">
        <v>2773</v>
      </c>
      <c r="AG165" s="311">
        <v>1</v>
      </c>
    </row>
    <row r="166" spans="1:33" ht="75" x14ac:dyDescent="0.25">
      <c r="A166" s="93">
        <v>193</v>
      </c>
      <c r="B166" s="93">
        <v>136</v>
      </c>
      <c r="C166" s="93"/>
      <c r="D166" s="93" t="s">
        <v>2574</v>
      </c>
      <c r="E166" s="93">
        <v>519</v>
      </c>
      <c r="F166" s="288" t="s">
        <v>2772</v>
      </c>
      <c r="G166" s="288" t="str">
        <f t="shared" si="6"/>
        <v>N</v>
      </c>
      <c r="H166" s="287" t="s">
        <v>2771</v>
      </c>
      <c r="I166" s="93" t="s">
        <v>2527</v>
      </c>
      <c r="J166" s="93" t="s">
        <v>2526</v>
      </c>
      <c r="K166" s="93" t="s">
        <v>2456</v>
      </c>
      <c r="L166" s="93" t="s">
        <v>2771</v>
      </c>
      <c r="M166" s="93" t="s">
        <v>1658</v>
      </c>
      <c r="N166" s="93"/>
      <c r="O166" s="93"/>
      <c r="P166" s="93"/>
      <c r="Q166" s="321" t="s">
        <v>2770</v>
      </c>
      <c r="R166" s="93" t="s">
        <v>2731</v>
      </c>
      <c r="S166" s="93" t="s">
        <v>2769</v>
      </c>
      <c r="T166" s="93" t="s">
        <v>2521</v>
      </c>
      <c r="U166" s="93" t="s">
        <v>2631</v>
      </c>
      <c r="V166" s="313"/>
      <c r="W166" s="93" t="s">
        <v>1734</v>
      </c>
      <c r="X166" s="93"/>
      <c r="Y166" s="312"/>
      <c r="Z166" s="312" t="s">
        <v>2521</v>
      </c>
      <c r="AA166" s="312" t="s">
        <v>56</v>
      </c>
      <c r="AB166" s="312" t="s">
        <v>2568</v>
      </c>
      <c r="AC166" s="93"/>
      <c r="AD166" s="287" t="s">
        <v>2630</v>
      </c>
      <c r="AE166" s="287" t="s">
        <v>2768</v>
      </c>
      <c r="AF166" s="287" t="s">
        <v>2556</v>
      </c>
      <c r="AG166" s="311">
        <v>11</v>
      </c>
    </row>
    <row r="167" spans="1:33" ht="60" x14ac:dyDescent="0.25">
      <c r="A167" s="93">
        <v>194</v>
      </c>
      <c r="B167" s="93">
        <v>137</v>
      </c>
      <c r="C167" s="93"/>
      <c r="D167" s="93" t="s">
        <v>2574</v>
      </c>
      <c r="E167" s="93">
        <v>520</v>
      </c>
      <c r="F167" s="288" t="s">
        <v>2767</v>
      </c>
      <c r="G167" s="288" t="str">
        <f t="shared" si="6"/>
        <v>N</v>
      </c>
      <c r="H167" s="287" t="s">
        <v>2766</v>
      </c>
      <c r="I167" s="93" t="s">
        <v>2527</v>
      </c>
      <c r="J167" s="93" t="s">
        <v>2526</v>
      </c>
      <c r="K167" s="93" t="s">
        <v>2456</v>
      </c>
      <c r="L167" s="93" t="s">
        <v>2766</v>
      </c>
      <c r="M167" s="93" t="s">
        <v>1658</v>
      </c>
      <c r="O167" s="93"/>
      <c r="P167" s="93"/>
      <c r="Q167" s="321" t="s">
        <v>2765</v>
      </c>
      <c r="R167" s="93" t="s">
        <v>2731</v>
      </c>
      <c r="S167" s="93" t="s">
        <v>2764</v>
      </c>
      <c r="T167" s="93" t="s">
        <v>2521</v>
      </c>
      <c r="U167" s="93" t="s">
        <v>2631</v>
      </c>
      <c r="V167" s="313"/>
      <c r="W167" s="93" t="s">
        <v>1734</v>
      </c>
      <c r="X167" s="93"/>
      <c r="Y167" s="312"/>
      <c r="Z167" s="312" t="s">
        <v>2521</v>
      </c>
      <c r="AA167" s="312" t="s">
        <v>56</v>
      </c>
      <c r="AB167" s="312" t="s">
        <v>2568</v>
      </c>
      <c r="AC167" s="93"/>
      <c r="AD167" s="287" t="s">
        <v>2630</v>
      </c>
      <c r="AE167" s="287" t="s">
        <v>2763</v>
      </c>
      <c r="AF167" s="287" t="s">
        <v>2556</v>
      </c>
      <c r="AG167" s="311">
        <v>11</v>
      </c>
    </row>
    <row r="168" spans="1:33" ht="60" x14ac:dyDescent="0.25">
      <c r="A168" s="93">
        <v>195</v>
      </c>
      <c r="B168" s="93">
        <v>138</v>
      </c>
      <c r="C168" s="93"/>
      <c r="D168" s="93" t="s">
        <v>2574</v>
      </c>
      <c r="E168" s="93">
        <v>521</v>
      </c>
      <c r="F168" s="288" t="s">
        <v>2762</v>
      </c>
      <c r="G168" s="288" t="str">
        <f t="shared" si="6"/>
        <v>N</v>
      </c>
      <c r="H168" s="287" t="s">
        <v>2761</v>
      </c>
      <c r="I168" s="93" t="s">
        <v>2527</v>
      </c>
      <c r="J168" s="93" t="s">
        <v>2526</v>
      </c>
      <c r="K168" s="93" t="s">
        <v>2456</v>
      </c>
      <c r="L168" s="93" t="s">
        <v>2761</v>
      </c>
      <c r="M168" s="93" t="s">
        <v>1525</v>
      </c>
      <c r="N168" s="93" t="s">
        <v>2760</v>
      </c>
      <c r="O168" s="93" t="s">
        <v>829</v>
      </c>
      <c r="P168" s="317" t="s">
        <v>2759</v>
      </c>
      <c r="Q168" s="93"/>
      <c r="R168" s="93"/>
      <c r="S168" s="93"/>
      <c r="T168" s="93"/>
      <c r="U168" s="93" t="s">
        <v>2587</v>
      </c>
      <c r="V168" s="313"/>
      <c r="W168" s="93" t="s">
        <v>1734</v>
      </c>
      <c r="X168" s="93"/>
      <c r="Y168" s="312"/>
      <c r="Z168" s="312" t="s">
        <v>2521</v>
      </c>
      <c r="AA168" s="312" t="s">
        <v>56</v>
      </c>
      <c r="AB168" s="312" t="s">
        <v>2568</v>
      </c>
      <c r="AC168" s="93" t="s">
        <v>2758</v>
      </c>
      <c r="AD168" s="287" t="s">
        <v>2757</v>
      </c>
      <c r="AE168" s="287" t="s">
        <v>2756</v>
      </c>
      <c r="AF168" s="287" t="s">
        <v>2556</v>
      </c>
      <c r="AG168" s="311">
        <v>5</v>
      </c>
    </row>
    <row r="169" spans="1:33" ht="45" x14ac:dyDescent="0.25">
      <c r="A169" s="93">
        <v>111</v>
      </c>
      <c r="B169" s="93">
        <v>139</v>
      </c>
      <c r="C169" s="93"/>
      <c r="D169" s="93" t="s">
        <v>2635</v>
      </c>
      <c r="E169" s="93">
        <v>522</v>
      </c>
      <c r="F169" s="288" t="s">
        <v>2755</v>
      </c>
      <c r="G169" s="288" t="str">
        <f t="shared" si="6"/>
        <v>N</v>
      </c>
      <c r="H169" s="287" t="s">
        <v>2754</v>
      </c>
      <c r="I169" s="93" t="s">
        <v>2527</v>
      </c>
      <c r="J169" s="93" t="s">
        <v>2526</v>
      </c>
      <c r="K169" s="93" t="s">
        <v>2456</v>
      </c>
      <c r="L169" s="93" t="s">
        <v>2753</v>
      </c>
      <c r="M169" s="93" t="s">
        <v>1525</v>
      </c>
      <c r="N169" s="93"/>
      <c r="O169" s="93" t="s">
        <v>829</v>
      </c>
      <c r="P169" s="317" t="s">
        <v>2752</v>
      </c>
      <c r="Q169" s="93"/>
      <c r="R169" s="93"/>
      <c r="S169" s="93"/>
      <c r="T169" s="93" t="s">
        <v>2624</v>
      </c>
      <c r="U169" s="93" t="s">
        <v>2631</v>
      </c>
      <c r="V169" s="313"/>
      <c r="W169" s="93" t="s">
        <v>1487</v>
      </c>
      <c r="X169" s="93"/>
      <c r="Y169" s="312"/>
      <c r="Z169" s="312" t="s">
        <v>2521</v>
      </c>
      <c r="AA169" s="312" t="s">
        <v>56</v>
      </c>
      <c r="AB169" s="312" t="s">
        <v>2568</v>
      </c>
      <c r="AC169" s="312" t="s">
        <v>2751</v>
      </c>
      <c r="AD169" s="311" t="s">
        <v>2630</v>
      </c>
      <c r="AE169" s="311" t="s">
        <v>2750</v>
      </c>
      <c r="AF169" s="311" t="s">
        <v>2556</v>
      </c>
      <c r="AG169" s="311">
        <v>5</v>
      </c>
    </row>
    <row r="170" spans="1:33" ht="60" x14ac:dyDescent="0.25">
      <c r="A170" s="93">
        <v>112</v>
      </c>
      <c r="B170" s="93">
        <v>140</v>
      </c>
      <c r="C170" s="93"/>
      <c r="D170" s="93" t="s">
        <v>2635</v>
      </c>
      <c r="E170" s="93">
        <v>523</v>
      </c>
      <c r="F170" s="288" t="s">
        <v>2749</v>
      </c>
      <c r="G170" s="288" t="str">
        <f t="shared" si="6"/>
        <v>N</v>
      </c>
      <c r="H170" s="287" t="s">
        <v>2748</v>
      </c>
      <c r="I170" s="93" t="s">
        <v>2527</v>
      </c>
      <c r="J170" s="93" t="s">
        <v>2526</v>
      </c>
      <c r="K170" s="93" t="s">
        <v>2456</v>
      </c>
      <c r="L170" s="93" t="s">
        <v>2747</v>
      </c>
      <c r="M170" s="93" t="s">
        <v>1525</v>
      </c>
      <c r="N170" s="93"/>
      <c r="O170" s="93" t="s">
        <v>829</v>
      </c>
      <c r="P170" s="317" t="s">
        <v>2746</v>
      </c>
      <c r="Q170" s="93"/>
      <c r="R170" s="93"/>
      <c r="S170" s="93"/>
      <c r="T170" s="93" t="s">
        <v>2624</v>
      </c>
      <c r="U170" s="93" t="s">
        <v>2631</v>
      </c>
      <c r="V170" s="313"/>
      <c r="W170" s="93" t="s">
        <v>1487</v>
      </c>
      <c r="X170" s="93"/>
      <c r="Y170" s="312"/>
      <c r="Z170" s="312" t="s">
        <v>2521</v>
      </c>
      <c r="AA170" s="312" t="s">
        <v>56</v>
      </c>
      <c r="AB170" s="312" t="s">
        <v>2568</v>
      </c>
      <c r="AC170" s="312" t="s">
        <v>2745</v>
      </c>
      <c r="AD170" s="311" t="s">
        <v>2630</v>
      </c>
      <c r="AE170" s="311" t="s">
        <v>2744</v>
      </c>
      <c r="AF170" s="311" t="s">
        <v>2556</v>
      </c>
      <c r="AG170" s="311">
        <v>5</v>
      </c>
    </row>
    <row r="171" spans="1:33" ht="30" x14ac:dyDescent="0.25">
      <c r="A171" s="93">
        <v>71</v>
      </c>
      <c r="B171" s="93">
        <v>208</v>
      </c>
      <c r="C171" s="93"/>
      <c r="D171" s="93" t="s">
        <v>2522</v>
      </c>
      <c r="E171" s="93">
        <v>524</v>
      </c>
      <c r="F171" s="93"/>
      <c r="G171" s="288" t="s">
        <v>2521</v>
      </c>
      <c r="H171" s="93" t="s">
        <v>2520</v>
      </c>
      <c r="I171" s="93" t="s">
        <v>2527</v>
      </c>
      <c r="J171" s="93" t="s">
        <v>2526</v>
      </c>
      <c r="K171" s="93" t="s">
        <v>2456</v>
      </c>
      <c r="L171" s="93" t="s">
        <v>2743</v>
      </c>
      <c r="M171" s="93" t="s">
        <v>2119</v>
      </c>
      <c r="N171" s="93"/>
      <c r="O171" s="93"/>
      <c r="P171" s="93"/>
      <c r="Q171" s="93" t="s">
        <v>2538</v>
      </c>
      <c r="R171" s="93" t="s">
        <v>2731</v>
      </c>
      <c r="S171" s="93"/>
      <c r="T171" s="93" t="s">
        <v>2521</v>
      </c>
      <c r="U171" s="318"/>
      <c r="V171" s="313"/>
      <c r="W171" s="93" t="s">
        <v>1487</v>
      </c>
      <c r="X171" s="93"/>
      <c r="Y171" s="312">
        <v>61</v>
      </c>
      <c r="Z171" s="93" t="s">
        <v>56</v>
      </c>
      <c r="AA171" s="312" t="s">
        <v>56</v>
      </c>
      <c r="AB171" s="312" t="s">
        <v>856</v>
      </c>
      <c r="AC171" s="93"/>
      <c r="AD171" s="287" t="s">
        <v>2522</v>
      </c>
      <c r="AE171" s="287" t="s">
        <v>2522</v>
      </c>
      <c r="AF171" s="287" t="s">
        <v>2522</v>
      </c>
      <c r="AG171" s="287" t="s">
        <v>2522</v>
      </c>
    </row>
    <row r="172" spans="1:33" ht="30" x14ac:dyDescent="0.25">
      <c r="A172" s="93">
        <v>72</v>
      </c>
      <c r="B172" s="93">
        <v>209</v>
      </c>
      <c r="C172" s="93"/>
      <c r="D172" s="93" t="s">
        <v>2522</v>
      </c>
      <c r="E172" s="93">
        <v>525</v>
      </c>
      <c r="F172" s="93"/>
      <c r="G172" s="288" t="s">
        <v>2521</v>
      </c>
      <c r="H172" s="93" t="s">
        <v>2520</v>
      </c>
      <c r="I172" s="93" t="s">
        <v>2527</v>
      </c>
      <c r="J172" s="93" t="s">
        <v>2526</v>
      </c>
      <c r="K172" s="93" t="s">
        <v>2456</v>
      </c>
      <c r="L172" s="93" t="s">
        <v>2742</v>
      </c>
      <c r="M172" s="93" t="s">
        <v>2119</v>
      </c>
      <c r="N172" s="93"/>
      <c r="O172" s="93"/>
      <c r="P172" s="93"/>
      <c r="Q172" s="93" t="s">
        <v>2538</v>
      </c>
      <c r="R172" s="93" t="s">
        <v>2731</v>
      </c>
      <c r="S172" s="93"/>
      <c r="T172" s="93" t="s">
        <v>2521</v>
      </c>
      <c r="U172" s="318"/>
      <c r="V172" s="313"/>
      <c r="W172" s="93" t="s">
        <v>1487</v>
      </c>
      <c r="X172" s="93"/>
      <c r="Y172" s="312">
        <v>62</v>
      </c>
      <c r="Z172" s="93" t="s">
        <v>56</v>
      </c>
      <c r="AA172" s="312" t="s">
        <v>56</v>
      </c>
      <c r="AB172" s="312" t="s">
        <v>856</v>
      </c>
      <c r="AC172" s="93"/>
      <c r="AD172" s="287" t="s">
        <v>2522</v>
      </c>
      <c r="AE172" s="287" t="s">
        <v>2522</v>
      </c>
      <c r="AF172" s="287" t="s">
        <v>2522</v>
      </c>
      <c r="AG172" s="287" t="s">
        <v>2522</v>
      </c>
    </row>
    <row r="173" spans="1:33" ht="30" x14ac:dyDescent="0.25">
      <c r="A173" s="93">
        <v>118</v>
      </c>
      <c r="B173" s="93">
        <v>210</v>
      </c>
      <c r="C173" s="93"/>
      <c r="D173" s="93" t="s">
        <v>2522</v>
      </c>
      <c r="E173" s="93">
        <v>526</v>
      </c>
      <c r="F173" s="288"/>
      <c r="G173" s="288" t="s">
        <v>2521</v>
      </c>
      <c r="H173" s="93" t="s">
        <v>2520</v>
      </c>
      <c r="I173" s="93" t="s">
        <v>2527</v>
      </c>
      <c r="J173" s="93" t="s">
        <v>2526</v>
      </c>
      <c r="K173" s="93" t="s">
        <v>2456</v>
      </c>
      <c r="L173" s="320" t="s">
        <v>2741</v>
      </c>
      <c r="M173" s="93" t="s">
        <v>2627</v>
      </c>
      <c r="N173" s="93"/>
      <c r="O173" s="93" t="s">
        <v>1480</v>
      </c>
      <c r="P173" s="93"/>
      <c r="Q173" s="93"/>
      <c r="R173" s="93"/>
      <c r="S173" s="93"/>
      <c r="T173" s="93" t="s">
        <v>2624</v>
      </c>
      <c r="U173" s="318"/>
      <c r="V173" s="313" t="s">
        <v>1453</v>
      </c>
      <c r="W173" s="93" t="s">
        <v>1487</v>
      </c>
      <c r="X173" s="93"/>
      <c r="Y173" s="312">
        <v>52</v>
      </c>
      <c r="Z173" s="312" t="s">
        <v>56</v>
      </c>
      <c r="AA173" s="312" t="s">
        <v>56</v>
      </c>
      <c r="AB173" s="312" t="s">
        <v>2568</v>
      </c>
      <c r="AC173" s="93"/>
      <c r="AD173" s="287" t="s">
        <v>2522</v>
      </c>
      <c r="AE173" s="287" t="s">
        <v>2522</v>
      </c>
      <c r="AF173" s="287" t="s">
        <v>2522</v>
      </c>
      <c r="AG173" s="287" t="s">
        <v>2522</v>
      </c>
    </row>
    <row r="174" spans="1:33" ht="45" x14ac:dyDescent="0.25">
      <c r="A174" s="93">
        <v>201</v>
      </c>
      <c r="B174" s="93">
        <v>216</v>
      </c>
      <c r="C174" s="93"/>
      <c r="D174" s="93" t="s">
        <v>2528</v>
      </c>
      <c r="E174" s="93">
        <v>527</v>
      </c>
      <c r="F174" s="288"/>
      <c r="G174" s="288" t="s">
        <v>2521</v>
      </c>
      <c r="H174" s="287" t="s">
        <v>2520</v>
      </c>
      <c r="I174" s="93" t="s">
        <v>2527</v>
      </c>
      <c r="J174" s="93" t="s">
        <v>2526</v>
      </c>
      <c r="K174" s="93" t="s">
        <v>2456</v>
      </c>
      <c r="L174" s="93" t="s">
        <v>2740</v>
      </c>
      <c r="M174" s="93" t="s">
        <v>1525</v>
      </c>
      <c r="N174" s="93"/>
      <c r="O174" s="93" t="s">
        <v>792</v>
      </c>
      <c r="P174" s="93"/>
      <c r="Q174" s="93"/>
      <c r="R174" s="93" t="s">
        <v>2731</v>
      </c>
      <c r="S174" s="93" t="s">
        <v>2736</v>
      </c>
      <c r="T174" s="93" t="s">
        <v>2624</v>
      </c>
      <c r="U174" s="318"/>
      <c r="V174" s="313"/>
      <c r="W174" s="93" t="s">
        <v>1734</v>
      </c>
      <c r="X174" s="93"/>
      <c r="Y174" s="312"/>
      <c r="Z174" s="312" t="s">
        <v>56</v>
      </c>
      <c r="AA174" s="312" t="s">
        <v>56</v>
      </c>
      <c r="AB174" s="312" t="s">
        <v>2735</v>
      </c>
      <c r="AC174" s="312" t="s">
        <v>2734</v>
      </c>
      <c r="AD174" s="287" t="s">
        <v>2528</v>
      </c>
      <c r="AE174" s="287" t="s">
        <v>2528</v>
      </c>
      <c r="AF174" s="287" t="s">
        <v>2528</v>
      </c>
      <c r="AG174" s="287" t="s">
        <v>2528</v>
      </c>
    </row>
    <row r="175" spans="1:33" ht="75" x14ac:dyDescent="0.25">
      <c r="A175" s="93">
        <v>202</v>
      </c>
      <c r="B175" s="93">
        <v>217</v>
      </c>
      <c r="C175" s="93"/>
      <c r="D175" s="93" t="s">
        <v>2528</v>
      </c>
      <c r="E175" s="93">
        <v>528</v>
      </c>
      <c r="F175" s="288"/>
      <c r="G175" s="288" t="s">
        <v>2521</v>
      </c>
      <c r="H175" s="287" t="s">
        <v>2520</v>
      </c>
      <c r="I175" s="93" t="s">
        <v>2527</v>
      </c>
      <c r="J175" s="93" t="s">
        <v>2526</v>
      </c>
      <c r="K175" s="93" t="s">
        <v>2456</v>
      </c>
      <c r="L175" s="93" t="s">
        <v>2739</v>
      </c>
      <c r="M175" s="93" t="s">
        <v>2738</v>
      </c>
      <c r="N175" s="93"/>
      <c r="O175" s="93"/>
      <c r="P175" s="88"/>
      <c r="Q175" s="93" t="s">
        <v>2737</v>
      </c>
      <c r="R175" s="93" t="s">
        <v>2731</v>
      </c>
      <c r="S175" s="93" t="s">
        <v>2736</v>
      </c>
      <c r="T175" s="93" t="s">
        <v>2624</v>
      </c>
      <c r="U175" s="318"/>
      <c r="V175" s="313"/>
      <c r="W175" s="93" t="s">
        <v>1734</v>
      </c>
      <c r="X175" s="93"/>
      <c r="Y175" s="294">
        <v>31</v>
      </c>
      <c r="Z175" s="312" t="s">
        <v>56</v>
      </c>
      <c r="AA175" s="312" t="s">
        <v>56</v>
      </c>
      <c r="AB175" s="312" t="s">
        <v>2735</v>
      </c>
      <c r="AC175" s="312" t="s">
        <v>2734</v>
      </c>
      <c r="AD175" s="287" t="s">
        <v>2528</v>
      </c>
      <c r="AE175" s="287" t="s">
        <v>2528</v>
      </c>
      <c r="AF175" s="287" t="s">
        <v>2528</v>
      </c>
      <c r="AG175" s="287" t="s">
        <v>2528</v>
      </c>
    </row>
    <row r="176" spans="1:33" ht="90" x14ac:dyDescent="0.25">
      <c r="A176" s="93">
        <v>67</v>
      </c>
      <c r="B176" s="93">
        <v>202</v>
      </c>
      <c r="C176" s="93"/>
      <c r="D176" s="93" t="s">
        <v>2522</v>
      </c>
      <c r="E176" s="93">
        <v>530</v>
      </c>
      <c r="F176" s="288"/>
      <c r="G176" s="288" t="s">
        <v>2521</v>
      </c>
      <c r="H176" s="287" t="s">
        <v>2520</v>
      </c>
      <c r="I176" s="93" t="s">
        <v>2527</v>
      </c>
      <c r="J176" s="93" t="s">
        <v>2526</v>
      </c>
      <c r="K176" s="93" t="s">
        <v>2456</v>
      </c>
      <c r="L176" s="93" t="s">
        <v>2733</v>
      </c>
      <c r="M176" s="93" t="s">
        <v>2627</v>
      </c>
      <c r="N176" s="93"/>
      <c r="O176" s="93" t="s">
        <v>1480</v>
      </c>
      <c r="P176" s="93"/>
      <c r="Q176" s="93" t="s">
        <v>2732</v>
      </c>
      <c r="R176" s="93" t="s">
        <v>2731</v>
      </c>
      <c r="S176" s="93"/>
      <c r="T176" s="93" t="s">
        <v>2624</v>
      </c>
      <c r="U176" s="318"/>
      <c r="V176" s="313"/>
      <c r="W176" s="93" t="s">
        <v>1487</v>
      </c>
      <c r="X176" s="93"/>
      <c r="Y176" s="312"/>
      <c r="Z176" s="312" t="s">
        <v>56</v>
      </c>
      <c r="AA176" s="312" t="s">
        <v>56</v>
      </c>
      <c r="AB176" s="312" t="s">
        <v>856</v>
      </c>
      <c r="AC176" s="93"/>
      <c r="AD176" s="287" t="s">
        <v>2522</v>
      </c>
      <c r="AE176" s="287" t="s">
        <v>2522</v>
      </c>
      <c r="AF176" s="287" t="s">
        <v>2522</v>
      </c>
      <c r="AG176" s="287" t="s">
        <v>2522</v>
      </c>
    </row>
    <row r="177" spans="1:33" ht="45" x14ac:dyDescent="0.25">
      <c r="A177" s="93">
        <v>113</v>
      </c>
      <c r="B177" s="93">
        <v>141</v>
      </c>
      <c r="C177" s="93"/>
      <c r="D177" s="93" t="s">
        <v>2635</v>
      </c>
      <c r="E177" s="93">
        <v>531</v>
      </c>
      <c r="F177" s="288" t="s">
        <v>2730</v>
      </c>
      <c r="G177" s="288" t="str">
        <f t="shared" ref="G177:G198" si="7">IF(F177=F176,"Y","N")</f>
        <v>N</v>
      </c>
      <c r="H177" s="287" t="s">
        <v>2729</v>
      </c>
      <c r="I177" s="93" t="s">
        <v>2527</v>
      </c>
      <c r="J177" s="93" t="s">
        <v>2526</v>
      </c>
      <c r="K177" s="93" t="s">
        <v>2456</v>
      </c>
      <c r="L177" s="93" t="s">
        <v>2728</v>
      </c>
      <c r="M177" s="93" t="s">
        <v>1525</v>
      </c>
      <c r="N177" s="93"/>
      <c r="O177" s="93" t="s">
        <v>829</v>
      </c>
      <c r="P177" s="317" t="s">
        <v>2721</v>
      </c>
      <c r="Q177" s="93"/>
      <c r="R177" s="93"/>
      <c r="S177" s="93"/>
      <c r="T177" s="93" t="s">
        <v>2624</v>
      </c>
      <c r="U177" s="93" t="s">
        <v>2631</v>
      </c>
      <c r="V177" s="313" t="s">
        <v>2727</v>
      </c>
      <c r="W177" s="93" t="s">
        <v>1487</v>
      </c>
      <c r="X177" s="93"/>
      <c r="Y177" s="312"/>
      <c r="Z177" s="312" t="s">
        <v>2521</v>
      </c>
      <c r="AA177" s="312" t="s">
        <v>56</v>
      </c>
      <c r="AB177" s="312" t="s">
        <v>2568</v>
      </c>
      <c r="AC177" s="312" t="s">
        <v>2726</v>
      </c>
      <c r="AD177" s="311" t="s">
        <v>2630</v>
      </c>
      <c r="AE177" s="311" t="s">
        <v>2725</v>
      </c>
      <c r="AF177" s="311" t="s">
        <v>2556</v>
      </c>
      <c r="AG177" s="311">
        <v>5</v>
      </c>
    </row>
    <row r="178" spans="1:33" ht="45" x14ac:dyDescent="0.25">
      <c r="A178" s="93">
        <v>114</v>
      </c>
      <c r="B178" s="93">
        <v>142</v>
      </c>
      <c r="C178" s="93"/>
      <c r="D178" s="93" t="s">
        <v>2635</v>
      </c>
      <c r="E178" s="93">
        <v>532</v>
      </c>
      <c r="F178" s="288" t="s">
        <v>2724</v>
      </c>
      <c r="G178" s="288" t="str">
        <f t="shared" si="7"/>
        <v>N</v>
      </c>
      <c r="H178" s="287" t="s">
        <v>2723</v>
      </c>
      <c r="I178" s="93" t="s">
        <v>2527</v>
      </c>
      <c r="J178" s="93" t="s">
        <v>2526</v>
      </c>
      <c r="K178" s="93" t="s">
        <v>2456</v>
      </c>
      <c r="L178" s="93" t="s">
        <v>2722</v>
      </c>
      <c r="M178" s="93" t="s">
        <v>1525</v>
      </c>
      <c r="N178" s="93"/>
      <c r="O178" s="93" t="s">
        <v>829</v>
      </c>
      <c r="P178" s="317" t="s">
        <v>2721</v>
      </c>
      <c r="Q178" s="93"/>
      <c r="R178" s="93"/>
      <c r="S178" s="93"/>
      <c r="T178" s="93" t="s">
        <v>2624</v>
      </c>
      <c r="U178" s="93" t="s">
        <v>2631</v>
      </c>
      <c r="V178" s="313" t="s">
        <v>2720</v>
      </c>
      <c r="W178" s="93" t="s">
        <v>1487</v>
      </c>
      <c r="X178" s="93"/>
      <c r="Y178" s="312"/>
      <c r="Z178" s="312" t="s">
        <v>2521</v>
      </c>
      <c r="AA178" s="312" t="s">
        <v>56</v>
      </c>
      <c r="AB178" s="312" t="s">
        <v>2568</v>
      </c>
      <c r="AC178" s="312" t="s">
        <v>2719</v>
      </c>
      <c r="AD178" s="311" t="s">
        <v>2630</v>
      </c>
      <c r="AE178" s="311" t="s">
        <v>2718</v>
      </c>
      <c r="AF178" s="311" t="s">
        <v>2556</v>
      </c>
      <c r="AG178" s="311">
        <v>5</v>
      </c>
    </row>
    <row r="179" spans="1:33" ht="45" x14ac:dyDescent="0.25">
      <c r="A179" s="93">
        <v>115</v>
      </c>
      <c r="B179" s="93">
        <v>143</v>
      </c>
      <c r="C179" s="93"/>
      <c r="D179" s="93" t="s">
        <v>2635</v>
      </c>
      <c r="E179" s="93">
        <v>533</v>
      </c>
      <c r="F179" s="288" t="s">
        <v>2717</v>
      </c>
      <c r="G179" s="288" t="str">
        <f t="shared" si="7"/>
        <v>N</v>
      </c>
      <c r="H179" s="287" t="s">
        <v>2716</v>
      </c>
      <c r="I179" s="93" t="s">
        <v>2527</v>
      </c>
      <c r="J179" s="93" t="s">
        <v>2526</v>
      </c>
      <c r="K179" s="93" t="s">
        <v>2456</v>
      </c>
      <c r="L179" s="93" t="s">
        <v>2715</v>
      </c>
      <c r="M179" s="93" t="s">
        <v>1525</v>
      </c>
      <c r="N179" s="93"/>
      <c r="O179" s="93" t="s">
        <v>829</v>
      </c>
      <c r="P179" s="317" t="s">
        <v>2714</v>
      </c>
      <c r="Q179" s="93"/>
      <c r="R179" s="93"/>
      <c r="S179" s="93"/>
      <c r="T179" s="93" t="s">
        <v>2624</v>
      </c>
      <c r="U179" s="93" t="s">
        <v>2631</v>
      </c>
      <c r="V179" s="313"/>
      <c r="W179" s="93" t="s">
        <v>1487</v>
      </c>
      <c r="X179" s="93"/>
      <c r="Y179" s="312"/>
      <c r="Z179" s="312" t="s">
        <v>2521</v>
      </c>
      <c r="AA179" s="312" t="s">
        <v>56</v>
      </c>
      <c r="AB179" s="312" t="s">
        <v>2568</v>
      </c>
      <c r="AC179" s="312" t="s">
        <v>2713</v>
      </c>
      <c r="AD179" s="311" t="s">
        <v>2630</v>
      </c>
      <c r="AE179" s="311" t="s">
        <v>2712</v>
      </c>
      <c r="AF179" s="311" t="s">
        <v>2556</v>
      </c>
      <c r="AG179" s="311">
        <v>5</v>
      </c>
    </row>
    <row r="180" spans="1:33" ht="45" x14ac:dyDescent="0.25">
      <c r="A180" s="93">
        <v>116</v>
      </c>
      <c r="B180" s="93">
        <v>144</v>
      </c>
      <c r="C180" s="93"/>
      <c r="D180" s="93" t="s">
        <v>2635</v>
      </c>
      <c r="E180" s="93">
        <v>534</v>
      </c>
      <c r="F180" s="288" t="s">
        <v>2711</v>
      </c>
      <c r="G180" s="288" t="str">
        <f t="shared" si="7"/>
        <v>N</v>
      </c>
      <c r="H180" s="287" t="s">
        <v>2710</v>
      </c>
      <c r="I180" s="93" t="s">
        <v>2527</v>
      </c>
      <c r="J180" s="93" t="s">
        <v>2526</v>
      </c>
      <c r="K180" s="93" t="s">
        <v>2456</v>
      </c>
      <c r="L180" s="93" t="s">
        <v>2709</v>
      </c>
      <c r="M180" s="93" t="s">
        <v>1525</v>
      </c>
      <c r="N180" s="93"/>
      <c r="O180" s="93" t="s">
        <v>829</v>
      </c>
      <c r="P180" s="317" t="s">
        <v>2708</v>
      </c>
      <c r="Q180" s="93"/>
      <c r="R180" s="93"/>
      <c r="S180" s="93"/>
      <c r="T180" s="93" t="s">
        <v>2624</v>
      </c>
      <c r="U180" s="93" t="s">
        <v>2631</v>
      </c>
      <c r="V180" s="313" t="s">
        <v>262</v>
      </c>
      <c r="W180" s="93" t="s">
        <v>1487</v>
      </c>
      <c r="X180" s="93"/>
      <c r="Y180" s="312"/>
      <c r="Z180" s="312" t="s">
        <v>2521</v>
      </c>
      <c r="AA180" s="312" t="s">
        <v>56</v>
      </c>
      <c r="AB180" s="312" t="s">
        <v>2568</v>
      </c>
      <c r="AC180" s="312" t="s">
        <v>2707</v>
      </c>
      <c r="AD180" s="311" t="s">
        <v>2630</v>
      </c>
      <c r="AE180" s="311" t="s">
        <v>2706</v>
      </c>
      <c r="AF180" s="311" t="s">
        <v>2556</v>
      </c>
      <c r="AG180" s="311">
        <v>5</v>
      </c>
    </row>
    <row r="181" spans="1:33" ht="45" x14ac:dyDescent="0.25">
      <c r="A181" s="93">
        <v>117</v>
      </c>
      <c r="B181" s="93">
        <v>145</v>
      </c>
      <c r="C181" s="93"/>
      <c r="D181" s="93" t="s">
        <v>2635</v>
      </c>
      <c r="E181" s="93">
        <v>535</v>
      </c>
      <c r="F181" s="288" t="s">
        <v>2705</v>
      </c>
      <c r="G181" s="288" t="str">
        <f t="shared" si="7"/>
        <v>N</v>
      </c>
      <c r="H181" s="287" t="s">
        <v>2704</v>
      </c>
      <c r="I181" s="93" t="s">
        <v>2527</v>
      </c>
      <c r="J181" s="93" t="s">
        <v>2526</v>
      </c>
      <c r="K181" s="93" t="s">
        <v>2456</v>
      </c>
      <c r="L181" s="293" t="s">
        <v>2703</v>
      </c>
      <c r="M181" s="93" t="s">
        <v>1525</v>
      </c>
      <c r="N181" s="93"/>
      <c r="O181" s="93" t="s">
        <v>829</v>
      </c>
      <c r="P181" s="317" t="s">
        <v>2702</v>
      </c>
      <c r="Q181" s="93"/>
      <c r="R181" s="93"/>
      <c r="S181" s="93"/>
      <c r="T181" s="93" t="s">
        <v>2624</v>
      </c>
      <c r="U181" s="93" t="s">
        <v>2631</v>
      </c>
      <c r="V181" s="313"/>
      <c r="W181" s="93" t="s">
        <v>1487</v>
      </c>
      <c r="X181" s="93"/>
      <c r="Y181" s="312"/>
      <c r="Z181" s="312" t="s">
        <v>2521</v>
      </c>
      <c r="AA181" s="312" t="s">
        <v>56</v>
      </c>
      <c r="AB181" s="312" t="s">
        <v>2568</v>
      </c>
      <c r="AC181" s="312" t="s">
        <v>2701</v>
      </c>
      <c r="AD181" s="311" t="s">
        <v>2630</v>
      </c>
      <c r="AE181" s="311" t="s">
        <v>2700</v>
      </c>
      <c r="AF181" s="311" t="s">
        <v>2556</v>
      </c>
      <c r="AG181" s="311">
        <v>5</v>
      </c>
    </row>
    <row r="182" spans="1:33" ht="60" x14ac:dyDescent="0.25">
      <c r="A182" s="93"/>
      <c r="B182" s="93">
        <v>146</v>
      </c>
      <c r="C182" s="93"/>
      <c r="D182" s="93" t="s">
        <v>2574</v>
      </c>
      <c r="E182" s="93">
        <v>536</v>
      </c>
      <c r="F182" s="288" t="s">
        <v>2699</v>
      </c>
      <c r="G182" s="288" t="str">
        <f t="shared" si="7"/>
        <v>N</v>
      </c>
      <c r="H182" s="315" t="s">
        <v>2698</v>
      </c>
      <c r="I182" s="93" t="s">
        <v>2527</v>
      </c>
      <c r="J182" s="93" t="s">
        <v>2526</v>
      </c>
      <c r="K182" s="93" t="s">
        <v>2456</v>
      </c>
      <c r="L182" s="93" t="str">
        <f>H182</f>
        <v>Free Code 6</v>
      </c>
      <c r="M182" s="93" t="s">
        <v>1525</v>
      </c>
      <c r="N182" s="93"/>
      <c r="O182" s="93" t="s">
        <v>829</v>
      </c>
      <c r="P182" s="317" t="s">
        <v>2697</v>
      </c>
      <c r="Q182" s="93"/>
      <c r="R182" s="93"/>
      <c r="S182" s="93"/>
      <c r="T182" s="93" t="s">
        <v>2521</v>
      </c>
      <c r="U182" s="93" t="s">
        <v>2631</v>
      </c>
      <c r="V182" s="313"/>
      <c r="W182" s="93"/>
      <c r="X182" s="93"/>
      <c r="Y182" s="312"/>
      <c r="Z182" s="312"/>
      <c r="AA182" s="312" t="s">
        <v>56</v>
      </c>
      <c r="AB182" s="312" t="s">
        <v>2568</v>
      </c>
      <c r="AC182" s="312" t="s">
        <v>2696</v>
      </c>
      <c r="AD182" s="287" t="s">
        <v>2630</v>
      </c>
      <c r="AE182" s="287" t="s">
        <v>2695</v>
      </c>
      <c r="AF182" s="287" t="s">
        <v>2556</v>
      </c>
      <c r="AG182" s="311">
        <v>5</v>
      </c>
    </row>
    <row r="183" spans="1:33" ht="60" x14ac:dyDescent="0.25">
      <c r="A183" s="93"/>
      <c r="B183" s="93">
        <v>147</v>
      </c>
      <c r="C183" s="93"/>
      <c r="D183" s="93" t="s">
        <v>2574</v>
      </c>
      <c r="E183" s="93">
        <v>537</v>
      </c>
      <c r="F183" s="288" t="s">
        <v>2694</v>
      </c>
      <c r="G183" s="288" t="str">
        <f t="shared" si="7"/>
        <v>N</v>
      </c>
      <c r="H183" s="315" t="s">
        <v>2693</v>
      </c>
      <c r="I183" s="93" t="s">
        <v>2527</v>
      </c>
      <c r="J183" s="93" t="s">
        <v>2526</v>
      </c>
      <c r="K183" s="93" t="s">
        <v>2456</v>
      </c>
      <c r="L183" s="93" t="str">
        <f>H183</f>
        <v>Free Code 7</v>
      </c>
      <c r="M183" s="93" t="s">
        <v>1525</v>
      </c>
      <c r="N183" s="93"/>
      <c r="O183" s="93" t="s">
        <v>829</v>
      </c>
      <c r="P183" s="93"/>
      <c r="Q183" s="93" t="s">
        <v>2692</v>
      </c>
      <c r="R183" s="93"/>
      <c r="S183" s="93"/>
      <c r="T183" s="93" t="s">
        <v>2521</v>
      </c>
      <c r="U183" s="93" t="s">
        <v>2631</v>
      </c>
      <c r="V183" s="313"/>
      <c r="W183" s="93"/>
      <c r="X183" s="93"/>
      <c r="Y183" s="312"/>
      <c r="Z183" s="312"/>
      <c r="AA183" s="312" t="s">
        <v>56</v>
      </c>
      <c r="AB183" s="312" t="s">
        <v>2568</v>
      </c>
      <c r="AC183" s="312" t="s">
        <v>2691</v>
      </c>
      <c r="AD183" s="287" t="s">
        <v>2630</v>
      </c>
      <c r="AE183" s="287" t="s">
        <v>2690</v>
      </c>
      <c r="AF183" s="287" t="s">
        <v>2556</v>
      </c>
      <c r="AG183" s="311">
        <v>5</v>
      </c>
    </row>
    <row r="184" spans="1:33" ht="60" x14ac:dyDescent="0.25">
      <c r="A184" s="93"/>
      <c r="B184" s="93">
        <v>148</v>
      </c>
      <c r="C184" s="93"/>
      <c r="D184" s="93" t="s">
        <v>2574</v>
      </c>
      <c r="E184" s="93">
        <v>538</v>
      </c>
      <c r="F184" s="288" t="s">
        <v>2689</v>
      </c>
      <c r="G184" s="288" t="str">
        <f t="shared" si="7"/>
        <v>N</v>
      </c>
      <c r="H184" s="315" t="s">
        <v>2688</v>
      </c>
      <c r="I184" s="93" t="s">
        <v>2527</v>
      </c>
      <c r="J184" s="93" t="s">
        <v>2526</v>
      </c>
      <c r="K184" s="93" t="s">
        <v>2456</v>
      </c>
      <c r="L184" s="93" t="str">
        <f>H184</f>
        <v>Free Code 8</v>
      </c>
      <c r="M184" s="93" t="s">
        <v>1525</v>
      </c>
      <c r="N184" s="93"/>
      <c r="O184" s="93" t="s">
        <v>829</v>
      </c>
      <c r="P184" s="317" t="s">
        <v>2687</v>
      </c>
      <c r="Q184" s="93"/>
      <c r="R184" s="93"/>
      <c r="S184" s="93"/>
      <c r="T184" s="93" t="s">
        <v>2521</v>
      </c>
      <c r="U184" s="93" t="s">
        <v>2631</v>
      </c>
      <c r="V184" s="313"/>
      <c r="W184" s="93"/>
      <c r="X184" s="93"/>
      <c r="Y184" s="312"/>
      <c r="Z184" s="312"/>
      <c r="AA184" s="312" t="s">
        <v>56</v>
      </c>
      <c r="AB184" s="312" t="s">
        <v>2568</v>
      </c>
      <c r="AC184" s="312" t="s">
        <v>2686</v>
      </c>
      <c r="AD184" s="287" t="s">
        <v>2630</v>
      </c>
      <c r="AE184" s="287" t="s">
        <v>2685</v>
      </c>
      <c r="AF184" s="287" t="s">
        <v>2556</v>
      </c>
      <c r="AG184" s="311">
        <v>5</v>
      </c>
    </row>
    <row r="185" spans="1:33" ht="60" x14ac:dyDescent="0.25">
      <c r="A185" s="93"/>
      <c r="B185" s="93">
        <v>149</v>
      </c>
      <c r="C185" s="93"/>
      <c r="D185" s="93" t="s">
        <v>2574</v>
      </c>
      <c r="E185" s="93">
        <v>539</v>
      </c>
      <c r="F185" s="288" t="s">
        <v>2684</v>
      </c>
      <c r="G185" s="288" t="str">
        <f t="shared" si="7"/>
        <v>N</v>
      </c>
      <c r="H185" s="315" t="s">
        <v>2683</v>
      </c>
      <c r="I185" s="93" t="s">
        <v>2527</v>
      </c>
      <c r="J185" s="93" t="s">
        <v>2526</v>
      </c>
      <c r="K185" s="93" t="s">
        <v>2456</v>
      </c>
      <c r="L185" s="93" t="str">
        <f>H185</f>
        <v>Free Code 9</v>
      </c>
      <c r="M185" s="93" t="s">
        <v>1525</v>
      </c>
      <c r="N185" s="93"/>
      <c r="O185" s="93" t="s">
        <v>829</v>
      </c>
      <c r="P185" s="317" t="s">
        <v>2682</v>
      </c>
      <c r="Q185" s="93"/>
      <c r="R185" s="93"/>
      <c r="S185" s="93"/>
      <c r="T185" s="93" t="s">
        <v>2521</v>
      </c>
      <c r="U185" s="93" t="s">
        <v>2631</v>
      </c>
      <c r="V185" s="313"/>
      <c r="W185" s="93"/>
      <c r="X185" s="93"/>
      <c r="Y185" s="312"/>
      <c r="Z185" s="312"/>
      <c r="AA185" s="312" t="s">
        <v>56</v>
      </c>
      <c r="AB185" s="312" t="s">
        <v>2568</v>
      </c>
      <c r="AC185" s="312" t="s">
        <v>2681</v>
      </c>
      <c r="AD185" s="287" t="s">
        <v>2630</v>
      </c>
      <c r="AE185" s="287" t="s">
        <v>2680</v>
      </c>
      <c r="AF185" s="287" t="s">
        <v>2556</v>
      </c>
      <c r="AG185" s="311">
        <v>5</v>
      </c>
    </row>
    <row r="186" spans="1:33" ht="45" x14ac:dyDescent="0.25">
      <c r="A186" s="93">
        <v>196</v>
      </c>
      <c r="B186" s="93">
        <v>150</v>
      </c>
      <c r="C186" s="93"/>
      <c r="D186" s="93" t="s">
        <v>2635</v>
      </c>
      <c r="E186" s="93">
        <v>540</v>
      </c>
      <c r="F186" s="288" t="s">
        <v>2679</v>
      </c>
      <c r="G186" s="288" t="str">
        <f t="shared" si="7"/>
        <v>N</v>
      </c>
      <c r="H186" s="287" t="s">
        <v>2678</v>
      </c>
      <c r="I186" s="93" t="s">
        <v>2527</v>
      </c>
      <c r="J186" s="93" t="s">
        <v>2526</v>
      </c>
      <c r="K186" s="93" t="s">
        <v>2456</v>
      </c>
      <c r="L186" s="293" t="s">
        <v>2678</v>
      </c>
      <c r="M186" s="93" t="s">
        <v>1525</v>
      </c>
      <c r="N186" s="93"/>
      <c r="O186" s="93" t="s">
        <v>829</v>
      </c>
      <c r="P186" s="317" t="s">
        <v>2677</v>
      </c>
      <c r="Q186" s="93"/>
      <c r="R186" s="93"/>
      <c r="S186" s="93"/>
      <c r="T186" s="93" t="s">
        <v>2521</v>
      </c>
      <c r="U186" s="93" t="s">
        <v>2631</v>
      </c>
      <c r="V186" s="313"/>
      <c r="W186" s="93" t="s">
        <v>1734</v>
      </c>
      <c r="X186" s="93"/>
      <c r="Y186" s="312"/>
      <c r="Z186" s="312" t="s">
        <v>2521</v>
      </c>
      <c r="AA186" s="312" t="s">
        <v>56</v>
      </c>
      <c r="AB186" s="312" t="s">
        <v>2568</v>
      </c>
      <c r="AC186" s="93" t="s">
        <v>2676</v>
      </c>
      <c r="AD186" s="287" t="s">
        <v>2630</v>
      </c>
      <c r="AE186" s="287" t="s">
        <v>2675</v>
      </c>
      <c r="AF186" s="287" t="s">
        <v>2556</v>
      </c>
      <c r="AG186" s="311">
        <v>5</v>
      </c>
    </row>
    <row r="187" spans="1:33" ht="60" x14ac:dyDescent="0.25">
      <c r="A187" s="93">
        <v>197</v>
      </c>
      <c r="B187" s="93">
        <v>151</v>
      </c>
      <c r="C187" s="93"/>
      <c r="D187" s="93" t="s">
        <v>2635</v>
      </c>
      <c r="E187" s="93">
        <v>541</v>
      </c>
      <c r="F187" s="288" t="s">
        <v>2674</v>
      </c>
      <c r="G187" s="288" t="str">
        <f t="shared" si="7"/>
        <v>N</v>
      </c>
      <c r="H187" s="287" t="s">
        <v>2673</v>
      </c>
      <c r="I187" s="93" t="s">
        <v>2527</v>
      </c>
      <c r="J187" s="93" t="s">
        <v>2526</v>
      </c>
      <c r="K187" s="93" t="s">
        <v>2456</v>
      </c>
      <c r="L187" s="93" t="s">
        <v>2655</v>
      </c>
      <c r="M187" s="93" t="s">
        <v>1658</v>
      </c>
      <c r="N187" s="93"/>
      <c r="O187" s="93"/>
      <c r="P187" s="93"/>
      <c r="Q187" s="319" t="s">
        <v>2672</v>
      </c>
      <c r="R187" s="93" t="s">
        <v>2621</v>
      </c>
      <c r="S187" s="93"/>
      <c r="T187" s="93" t="s">
        <v>2521</v>
      </c>
      <c r="U187" s="93" t="s">
        <v>2631</v>
      </c>
      <c r="V187" s="313"/>
      <c r="W187" s="93" t="s">
        <v>1734</v>
      </c>
      <c r="X187" s="93"/>
      <c r="Y187" s="312"/>
      <c r="Z187" s="312" t="s">
        <v>2521</v>
      </c>
      <c r="AA187" s="312" t="s">
        <v>56</v>
      </c>
      <c r="AB187" s="312" t="s">
        <v>2568</v>
      </c>
      <c r="AC187" s="93"/>
      <c r="AD187" s="287" t="s">
        <v>2630</v>
      </c>
      <c r="AE187" s="287" t="s">
        <v>2671</v>
      </c>
      <c r="AF187" s="287" t="s">
        <v>2556</v>
      </c>
      <c r="AG187" s="311">
        <v>80</v>
      </c>
    </row>
    <row r="188" spans="1:33" ht="60" x14ac:dyDescent="0.25">
      <c r="A188" s="93">
        <v>197</v>
      </c>
      <c r="B188" s="93">
        <v>152</v>
      </c>
      <c r="C188" s="93"/>
      <c r="D188" s="93" t="s">
        <v>2635</v>
      </c>
      <c r="E188" s="93">
        <v>542</v>
      </c>
      <c r="F188" s="288" t="s">
        <v>2670</v>
      </c>
      <c r="G188" s="288" t="str">
        <f t="shared" si="7"/>
        <v>N</v>
      </c>
      <c r="H188" s="287" t="s">
        <v>2669</v>
      </c>
      <c r="I188" s="93" t="s">
        <v>2527</v>
      </c>
      <c r="J188" s="93" t="s">
        <v>2526</v>
      </c>
      <c r="K188" s="93" t="s">
        <v>2456</v>
      </c>
      <c r="L188" s="93" t="s">
        <v>2651</v>
      </c>
      <c r="M188" s="93" t="s">
        <v>1658</v>
      </c>
      <c r="N188" s="93"/>
      <c r="O188" s="93"/>
      <c r="P188" s="93"/>
      <c r="Q188" s="319" t="s">
        <v>2662</v>
      </c>
      <c r="R188" s="93" t="s">
        <v>2621</v>
      </c>
      <c r="S188" s="93"/>
      <c r="T188" s="93" t="s">
        <v>2521</v>
      </c>
      <c r="U188" s="93" t="s">
        <v>2631</v>
      </c>
      <c r="V188" s="313"/>
      <c r="W188" s="93" t="s">
        <v>1734</v>
      </c>
      <c r="X188" s="93"/>
      <c r="Y188" s="312"/>
      <c r="Z188" s="312" t="s">
        <v>2521</v>
      </c>
      <c r="AA188" s="312" t="s">
        <v>56</v>
      </c>
      <c r="AB188" s="312" t="s">
        <v>2568</v>
      </c>
      <c r="AC188" s="93"/>
      <c r="AD188" s="287" t="s">
        <v>2630</v>
      </c>
      <c r="AE188" s="287" t="s">
        <v>2668</v>
      </c>
      <c r="AF188" s="287" t="s">
        <v>2556</v>
      </c>
      <c r="AG188" s="311">
        <v>80</v>
      </c>
    </row>
    <row r="189" spans="1:33" ht="60" x14ac:dyDescent="0.25">
      <c r="A189" s="93">
        <v>197</v>
      </c>
      <c r="B189" s="93">
        <v>153</v>
      </c>
      <c r="C189" s="93"/>
      <c r="D189" s="93" t="s">
        <v>2635</v>
      </c>
      <c r="E189" s="93">
        <v>543</v>
      </c>
      <c r="F189" s="288" t="s">
        <v>2667</v>
      </c>
      <c r="G189" s="288" t="str">
        <f t="shared" si="7"/>
        <v>N</v>
      </c>
      <c r="H189" s="287" t="s">
        <v>2666</v>
      </c>
      <c r="I189" s="93" t="s">
        <v>2527</v>
      </c>
      <c r="J189" s="93" t="s">
        <v>2526</v>
      </c>
      <c r="K189" s="93" t="s">
        <v>2456</v>
      </c>
      <c r="L189" s="93" t="s">
        <v>2647</v>
      </c>
      <c r="M189" s="93" t="s">
        <v>1658</v>
      </c>
      <c r="N189" s="93"/>
      <c r="O189" s="93"/>
      <c r="P189" s="93"/>
      <c r="Q189" s="319" t="s">
        <v>2662</v>
      </c>
      <c r="R189" s="93" t="s">
        <v>2621</v>
      </c>
      <c r="S189" s="93"/>
      <c r="T189" s="93" t="s">
        <v>2521</v>
      </c>
      <c r="U189" s="93" t="s">
        <v>2631</v>
      </c>
      <c r="V189" s="313"/>
      <c r="W189" s="93" t="s">
        <v>1734</v>
      </c>
      <c r="X189" s="93"/>
      <c r="Y189" s="312"/>
      <c r="Z189" s="312" t="s">
        <v>2521</v>
      </c>
      <c r="AA189" s="312" t="s">
        <v>56</v>
      </c>
      <c r="AB189" s="312" t="s">
        <v>2568</v>
      </c>
      <c r="AC189" s="93"/>
      <c r="AD189" s="287" t="s">
        <v>2630</v>
      </c>
      <c r="AE189" s="287" t="s">
        <v>2665</v>
      </c>
      <c r="AF189" s="287" t="s">
        <v>2556</v>
      </c>
      <c r="AG189" s="311">
        <v>80</v>
      </c>
    </row>
    <row r="190" spans="1:33" ht="60" x14ac:dyDescent="0.25">
      <c r="A190" s="93">
        <v>197</v>
      </c>
      <c r="B190" s="93">
        <v>154</v>
      </c>
      <c r="C190" s="93"/>
      <c r="D190" s="93" t="s">
        <v>2635</v>
      </c>
      <c r="E190" s="93">
        <v>544</v>
      </c>
      <c r="F190" s="288" t="s">
        <v>2664</v>
      </c>
      <c r="G190" s="288" t="str">
        <f t="shared" si="7"/>
        <v>N</v>
      </c>
      <c r="H190" s="287" t="s">
        <v>2663</v>
      </c>
      <c r="I190" s="93" t="s">
        <v>2527</v>
      </c>
      <c r="J190" s="93" t="s">
        <v>2526</v>
      </c>
      <c r="K190" s="93" t="s">
        <v>2456</v>
      </c>
      <c r="L190" s="93" t="s">
        <v>2637</v>
      </c>
      <c r="M190" s="93" t="s">
        <v>1658</v>
      </c>
      <c r="N190" s="93"/>
      <c r="O190" s="93"/>
      <c r="P190" s="93"/>
      <c r="Q190" s="319" t="s">
        <v>2662</v>
      </c>
      <c r="R190" s="93" t="s">
        <v>2621</v>
      </c>
      <c r="S190" s="93"/>
      <c r="T190" s="93" t="s">
        <v>2521</v>
      </c>
      <c r="U190" s="93" t="s">
        <v>2631</v>
      </c>
      <c r="V190" s="313"/>
      <c r="W190" s="93" t="s">
        <v>1734</v>
      </c>
      <c r="X190" s="93"/>
      <c r="Y190" s="312"/>
      <c r="Z190" s="312" t="s">
        <v>2521</v>
      </c>
      <c r="AA190" s="312" t="s">
        <v>56</v>
      </c>
      <c r="AB190" s="312" t="s">
        <v>2568</v>
      </c>
      <c r="AC190" s="93"/>
      <c r="AD190" s="287" t="s">
        <v>2630</v>
      </c>
      <c r="AE190" s="287" t="s">
        <v>2661</v>
      </c>
      <c r="AF190" s="287" t="s">
        <v>2556</v>
      </c>
      <c r="AG190" s="311">
        <v>80</v>
      </c>
    </row>
    <row r="191" spans="1:33" ht="45" x14ac:dyDescent="0.25">
      <c r="A191" s="93">
        <v>197</v>
      </c>
      <c r="B191" s="93">
        <v>155</v>
      </c>
      <c r="C191" s="93"/>
      <c r="D191" s="93" t="s">
        <v>2635</v>
      </c>
      <c r="E191" s="93">
        <v>545</v>
      </c>
      <c r="F191" s="288" t="s">
        <v>2660</v>
      </c>
      <c r="G191" s="288" t="str">
        <f t="shared" si="7"/>
        <v>N</v>
      </c>
      <c r="H191" s="287" t="s">
        <v>2659</v>
      </c>
      <c r="I191" s="93" t="s">
        <v>2527</v>
      </c>
      <c r="J191" s="93" t="s">
        <v>2526</v>
      </c>
      <c r="K191" s="93" t="s">
        <v>2456</v>
      </c>
      <c r="L191" s="93" t="s">
        <v>2632</v>
      </c>
      <c r="M191" s="93" t="s">
        <v>1658</v>
      </c>
      <c r="N191" s="93"/>
      <c r="O191" s="93"/>
      <c r="P191" s="93"/>
      <c r="Q191" s="93"/>
      <c r="R191" s="93"/>
      <c r="S191" s="93"/>
      <c r="T191" s="93" t="s">
        <v>2521</v>
      </c>
      <c r="U191" s="93" t="s">
        <v>2631</v>
      </c>
      <c r="V191" s="313"/>
      <c r="W191" s="93" t="s">
        <v>1734</v>
      </c>
      <c r="X191" s="93"/>
      <c r="Y191" s="312"/>
      <c r="Z191" s="312" t="s">
        <v>2521</v>
      </c>
      <c r="AA191" s="312" t="s">
        <v>56</v>
      </c>
      <c r="AB191" s="312" t="s">
        <v>2568</v>
      </c>
      <c r="AC191" s="93"/>
      <c r="AD191" s="287" t="s">
        <v>2630</v>
      </c>
      <c r="AE191" s="287" t="s">
        <v>2658</v>
      </c>
      <c r="AF191" s="287" t="s">
        <v>2556</v>
      </c>
      <c r="AG191" s="311">
        <v>80</v>
      </c>
    </row>
    <row r="192" spans="1:33" ht="45" x14ac:dyDescent="0.25">
      <c r="A192" s="93">
        <v>197</v>
      </c>
      <c r="B192" s="93">
        <v>156</v>
      </c>
      <c r="C192" s="93"/>
      <c r="D192" s="93" t="s">
        <v>2635</v>
      </c>
      <c r="E192" s="93">
        <v>546</v>
      </c>
      <c r="F192" s="288" t="s">
        <v>2657</v>
      </c>
      <c r="G192" s="288" t="str">
        <f t="shared" si="7"/>
        <v>N</v>
      </c>
      <c r="H192" s="287" t="s">
        <v>2656</v>
      </c>
      <c r="I192" s="93" t="s">
        <v>2527</v>
      </c>
      <c r="J192" s="93" t="s">
        <v>2526</v>
      </c>
      <c r="K192" s="93" t="s">
        <v>2456</v>
      </c>
      <c r="L192" s="93" t="s">
        <v>2655</v>
      </c>
      <c r="M192" s="93" t="s">
        <v>1658</v>
      </c>
      <c r="N192" s="93"/>
      <c r="O192" s="93"/>
      <c r="P192" s="93"/>
      <c r="Q192" s="93"/>
      <c r="R192" s="93"/>
      <c r="S192" s="93"/>
      <c r="T192" s="93" t="s">
        <v>2521</v>
      </c>
      <c r="U192" s="93" t="s">
        <v>2631</v>
      </c>
      <c r="V192" s="313"/>
      <c r="W192" s="93" t="s">
        <v>1734</v>
      </c>
      <c r="X192" s="93"/>
      <c r="Y192" s="312"/>
      <c r="Z192" s="312" t="s">
        <v>2521</v>
      </c>
      <c r="AA192" s="312" t="s">
        <v>56</v>
      </c>
      <c r="AB192" s="312" t="s">
        <v>2568</v>
      </c>
      <c r="AC192" s="93"/>
      <c r="AD192" s="287" t="s">
        <v>2630</v>
      </c>
      <c r="AE192" s="287" t="s">
        <v>2654</v>
      </c>
      <c r="AF192" s="287" t="s">
        <v>2556</v>
      </c>
      <c r="AG192" s="311">
        <v>80</v>
      </c>
    </row>
    <row r="193" spans="1:33" ht="45" x14ac:dyDescent="0.25">
      <c r="A193" s="93">
        <v>197</v>
      </c>
      <c r="B193" s="93">
        <v>157</v>
      </c>
      <c r="C193" s="93"/>
      <c r="D193" s="93" t="s">
        <v>2635</v>
      </c>
      <c r="E193" s="93">
        <v>547</v>
      </c>
      <c r="F193" s="288" t="s">
        <v>2653</v>
      </c>
      <c r="G193" s="288" t="str">
        <f t="shared" si="7"/>
        <v>N</v>
      </c>
      <c r="H193" s="287" t="s">
        <v>2652</v>
      </c>
      <c r="I193" s="93" t="s">
        <v>2527</v>
      </c>
      <c r="J193" s="93" t="s">
        <v>2526</v>
      </c>
      <c r="K193" s="93" t="s">
        <v>2456</v>
      </c>
      <c r="L193" s="93" t="s">
        <v>2651</v>
      </c>
      <c r="M193" s="93" t="s">
        <v>1658</v>
      </c>
      <c r="N193" s="93"/>
      <c r="O193" s="93"/>
      <c r="P193" s="93"/>
      <c r="Q193" s="93"/>
      <c r="R193" s="93"/>
      <c r="S193" s="93"/>
      <c r="T193" s="93" t="s">
        <v>2521</v>
      </c>
      <c r="U193" s="93" t="s">
        <v>2631</v>
      </c>
      <c r="V193" s="313"/>
      <c r="W193" s="93" t="s">
        <v>1734</v>
      </c>
      <c r="X193" s="93"/>
      <c r="Y193" s="312"/>
      <c r="Z193" s="312" t="s">
        <v>2521</v>
      </c>
      <c r="AA193" s="312" t="s">
        <v>56</v>
      </c>
      <c r="AB193" s="312" t="s">
        <v>2568</v>
      </c>
      <c r="AC193" s="93"/>
      <c r="AD193" s="287" t="s">
        <v>2630</v>
      </c>
      <c r="AE193" s="287" t="s">
        <v>2650</v>
      </c>
      <c r="AF193" s="287" t="s">
        <v>2556</v>
      </c>
      <c r="AG193" s="311">
        <v>80</v>
      </c>
    </row>
    <row r="194" spans="1:33" ht="45" x14ac:dyDescent="0.25">
      <c r="A194" s="93">
        <v>197</v>
      </c>
      <c r="B194" s="93">
        <v>158</v>
      </c>
      <c r="C194" s="93"/>
      <c r="D194" s="93" t="s">
        <v>2635</v>
      </c>
      <c r="E194" s="93">
        <v>548</v>
      </c>
      <c r="F194" s="288" t="s">
        <v>2649</v>
      </c>
      <c r="G194" s="288" t="str">
        <f t="shared" si="7"/>
        <v>N</v>
      </c>
      <c r="H194" s="287" t="s">
        <v>2648</v>
      </c>
      <c r="I194" s="93" t="s">
        <v>2527</v>
      </c>
      <c r="J194" s="93" t="s">
        <v>2526</v>
      </c>
      <c r="K194" s="93" t="s">
        <v>2456</v>
      </c>
      <c r="L194" s="93" t="s">
        <v>2647</v>
      </c>
      <c r="M194" s="93" t="s">
        <v>1658</v>
      </c>
      <c r="N194" s="93"/>
      <c r="O194" s="93"/>
      <c r="P194" s="93"/>
      <c r="Q194" s="93"/>
      <c r="R194" s="93"/>
      <c r="S194" s="93"/>
      <c r="T194" s="93" t="s">
        <v>2521</v>
      </c>
      <c r="U194" s="93" t="s">
        <v>2631</v>
      </c>
      <c r="V194" s="313"/>
      <c r="W194" s="93" t="s">
        <v>1734</v>
      </c>
      <c r="X194" s="93"/>
      <c r="Y194" s="312"/>
      <c r="Z194" s="312" t="s">
        <v>2521</v>
      </c>
      <c r="AA194" s="312" t="s">
        <v>56</v>
      </c>
      <c r="AB194" s="312" t="s">
        <v>2568</v>
      </c>
      <c r="AC194" s="93"/>
      <c r="AD194" s="287" t="s">
        <v>2630</v>
      </c>
      <c r="AE194" s="287" t="s">
        <v>2646</v>
      </c>
      <c r="AF194" s="287" t="s">
        <v>2556</v>
      </c>
      <c r="AG194" s="311">
        <v>80</v>
      </c>
    </row>
    <row r="195" spans="1:33" ht="45" x14ac:dyDescent="0.25">
      <c r="A195" s="93">
        <v>197</v>
      </c>
      <c r="B195" s="93">
        <v>159</v>
      </c>
      <c r="C195" s="93"/>
      <c r="D195" s="93" t="s">
        <v>2635</v>
      </c>
      <c r="E195" s="93">
        <v>549</v>
      </c>
      <c r="F195" s="288" t="s">
        <v>2645</v>
      </c>
      <c r="G195" s="288" t="str">
        <f t="shared" si="7"/>
        <v>N</v>
      </c>
      <c r="H195" s="287" t="s">
        <v>2644</v>
      </c>
      <c r="I195" s="93" t="s">
        <v>2527</v>
      </c>
      <c r="J195" s="93" t="s">
        <v>2526</v>
      </c>
      <c r="K195" s="93" t="s">
        <v>2456</v>
      </c>
      <c r="L195" s="93" t="s">
        <v>2637</v>
      </c>
      <c r="M195" s="93" t="s">
        <v>1658</v>
      </c>
      <c r="N195" s="93"/>
      <c r="O195" s="93"/>
      <c r="P195" s="93"/>
      <c r="Q195" s="93"/>
      <c r="R195" s="93"/>
      <c r="S195" s="93"/>
      <c r="T195" s="93" t="s">
        <v>2521</v>
      </c>
      <c r="U195" s="93" t="s">
        <v>2631</v>
      </c>
      <c r="V195" s="313"/>
      <c r="W195" s="93" t="s">
        <v>1734</v>
      </c>
      <c r="X195" s="93"/>
      <c r="Y195" s="312"/>
      <c r="Z195" s="312" t="s">
        <v>2521</v>
      </c>
      <c r="AA195" s="312" t="s">
        <v>56</v>
      </c>
      <c r="AB195" s="312" t="s">
        <v>2568</v>
      </c>
      <c r="AC195" s="93"/>
      <c r="AD195" s="287" t="s">
        <v>2630</v>
      </c>
      <c r="AE195" s="287" t="s">
        <v>2643</v>
      </c>
      <c r="AF195" s="287" t="s">
        <v>2556</v>
      </c>
      <c r="AG195" s="311">
        <v>80</v>
      </c>
    </row>
    <row r="196" spans="1:33" ht="45" x14ac:dyDescent="0.25">
      <c r="A196" s="93">
        <v>197</v>
      </c>
      <c r="B196" s="93">
        <v>160</v>
      </c>
      <c r="C196" s="93"/>
      <c r="D196" s="93" t="s">
        <v>2635</v>
      </c>
      <c r="E196" s="93">
        <v>550</v>
      </c>
      <c r="F196" s="288" t="s">
        <v>2642</v>
      </c>
      <c r="G196" s="288" t="str">
        <f t="shared" si="7"/>
        <v>N</v>
      </c>
      <c r="H196" s="287" t="s">
        <v>2641</v>
      </c>
      <c r="I196" s="93" t="s">
        <v>2527</v>
      </c>
      <c r="J196" s="93" t="s">
        <v>2526</v>
      </c>
      <c r="K196" s="93" t="s">
        <v>2456</v>
      </c>
      <c r="L196" s="93" t="s">
        <v>2632</v>
      </c>
      <c r="M196" s="93" t="s">
        <v>1658</v>
      </c>
      <c r="N196" s="93"/>
      <c r="O196" s="93"/>
      <c r="P196" s="93"/>
      <c r="Q196" s="93"/>
      <c r="R196" s="93"/>
      <c r="S196" s="93"/>
      <c r="T196" s="93" t="s">
        <v>2521</v>
      </c>
      <c r="U196" s="93" t="s">
        <v>2631</v>
      </c>
      <c r="V196" s="313"/>
      <c r="W196" s="93" t="s">
        <v>1734</v>
      </c>
      <c r="X196" s="93"/>
      <c r="Y196" s="312"/>
      <c r="Z196" s="312" t="s">
        <v>2521</v>
      </c>
      <c r="AA196" s="312" t="s">
        <v>56</v>
      </c>
      <c r="AB196" s="312" t="s">
        <v>2568</v>
      </c>
      <c r="AC196" s="93"/>
      <c r="AD196" s="287" t="s">
        <v>2630</v>
      </c>
      <c r="AE196" s="287" t="s">
        <v>2640</v>
      </c>
      <c r="AF196" s="287" t="s">
        <v>2556</v>
      </c>
      <c r="AG196" s="311">
        <v>80</v>
      </c>
    </row>
    <row r="197" spans="1:33" ht="45" x14ac:dyDescent="0.25">
      <c r="A197" s="93">
        <v>197</v>
      </c>
      <c r="B197" s="93">
        <v>161</v>
      </c>
      <c r="C197" s="93"/>
      <c r="D197" s="93" t="s">
        <v>2635</v>
      </c>
      <c r="E197" s="93">
        <v>551</v>
      </c>
      <c r="F197" s="288" t="s">
        <v>2639</v>
      </c>
      <c r="G197" s="288" t="str">
        <f t="shared" si="7"/>
        <v>N</v>
      </c>
      <c r="H197" s="287" t="s">
        <v>2638</v>
      </c>
      <c r="I197" s="93" t="s">
        <v>2527</v>
      </c>
      <c r="J197" s="93" t="s">
        <v>2526</v>
      </c>
      <c r="K197" s="93" t="s">
        <v>2456</v>
      </c>
      <c r="L197" s="93" t="s">
        <v>2637</v>
      </c>
      <c r="M197" s="93" t="s">
        <v>1658</v>
      </c>
      <c r="N197" s="93"/>
      <c r="O197" s="93"/>
      <c r="P197" s="93"/>
      <c r="Q197" s="93"/>
      <c r="R197" s="93"/>
      <c r="S197" s="93"/>
      <c r="T197" s="93" t="s">
        <v>2521</v>
      </c>
      <c r="U197" s="93" t="s">
        <v>2631</v>
      </c>
      <c r="V197" s="313"/>
      <c r="W197" s="93" t="s">
        <v>1734</v>
      </c>
      <c r="X197" s="93"/>
      <c r="Y197" s="312"/>
      <c r="Z197" s="312" t="s">
        <v>2521</v>
      </c>
      <c r="AA197" s="312" t="s">
        <v>56</v>
      </c>
      <c r="AB197" s="312" t="s">
        <v>2568</v>
      </c>
      <c r="AC197" s="93"/>
      <c r="AD197" s="287" t="s">
        <v>2630</v>
      </c>
      <c r="AE197" s="287" t="s">
        <v>2636</v>
      </c>
      <c r="AF197" s="287" t="s">
        <v>2556</v>
      </c>
      <c r="AG197" s="311">
        <v>80</v>
      </c>
    </row>
    <row r="198" spans="1:33" ht="45" x14ac:dyDescent="0.25">
      <c r="A198" s="93">
        <v>197</v>
      </c>
      <c r="B198" s="93">
        <v>162</v>
      </c>
      <c r="C198" s="93"/>
      <c r="D198" s="93" t="s">
        <v>2635</v>
      </c>
      <c r="E198" s="93">
        <v>552</v>
      </c>
      <c r="F198" s="288" t="s">
        <v>2634</v>
      </c>
      <c r="G198" s="288" t="str">
        <f t="shared" si="7"/>
        <v>N</v>
      </c>
      <c r="H198" s="287" t="s">
        <v>2633</v>
      </c>
      <c r="I198" s="93" t="s">
        <v>2527</v>
      </c>
      <c r="J198" s="93" t="s">
        <v>2526</v>
      </c>
      <c r="K198" s="93" t="s">
        <v>2456</v>
      </c>
      <c r="L198" s="93" t="s">
        <v>2632</v>
      </c>
      <c r="M198" s="93" t="s">
        <v>1658</v>
      </c>
      <c r="N198" s="93"/>
      <c r="O198" s="93"/>
      <c r="P198" s="93"/>
      <c r="Q198" s="93"/>
      <c r="R198" s="93"/>
      <c r="S198" s="93"/>
      <c r="T198" s="93" t="s">
        <v>2521</v>
      </c>
      <c r="U198" s="93" t="s">
        <v>2631</v>
      </c>
      <c r="V198" s="313"/>
      <c r="W198" s="93" t="s">
        <v>1734</v>
      </c>
      <c r="X198" s="93"/>
      <c r="Y198" s="312"/>
      <c r="Z198" s="312" t="s">
        <v>2521</v>
      </c>
      <c r="AA198" s="312" t="s">
        <v>56</v>
      </c>
      <c r="AB198" s="312" t="s">
        <v>2568</v>
      </c>
      <c r="AC198" s="93"/>
      <c r="AD198" s="287" t="s">
        <v>2630</v>
      </c>
      <c r="AE198" s="287" t="s">
        <v>2629</v>
      </c>
      <c r="AF198" s="287" t="s">
        <v>2556</v>
      </c>
      <c r="AG198" s="311">
        <v>80</v>
      </c>
    </row>
    <row r="199" spans="1:33" ht="75" x14ac:dyDescent="0.25">
      <c r="A199" s="93">
        <v>120</v>
      </c>
      <c r="B199" s="93">
        <v>212</v>
      </c>
      <c r="C199" s="93"/>
      <c r="D199" s="93" t="s">
        <v>2522</v>
      </c>
      <c r="E199" s="93">
        <v>599</v>
      </c>
      <c r="F199" s="288"/>
      <c r="G199" s="288" t="s">
        <v>2521</v>
      </c>
      <c r="H199" s="287" t="s">
        <v>2520</v>
      </c>
      <c r="I199" s="93" t="s">
        <v>2527</v>
      </c>
      <c r="J199" s="93" t="s">
        <v>2526</v>
      </c>
      <c r="K199" s="93" t="s">
        <v>2456</v>
      </c>
      <c r="L199" s="93" t="s">
        <v>2628</v>
      </c>
      <c r="M199" s="93" t="s">
        <v>2627</v>
      </c>
      <c r="N199" s="93"/>
      <c r="O199" s="93" t="s">
        <v>1480</v>
      </c>
      <c r="P199" s="93"/>
      <c r="Q199" s="93" t="s">
        <v>2626</v>
      </c>
      <c r="R199" s="93" t="s">
        <v>2625</v>
      </c>
      <c r="S199" s="93"/>
      <c r="T199" s="93" t="s">
        <v>2624</v>
      </c>
      <c r="U199" s="318"/>
      <c r="V199" s="313"/>
      <c r="W199" s="93" t="s">
        <v>1487</v>
      </c>
      <c r="X199" s="93"/>
      <c r="Y199" s="312"/>
      <c r="Z199" s="312" t="s">
        <v>2521</v>
      </c>
      <c r="AA199" s="312" t="s">
        <v>56</v>
      </c>
      <c r="AB199" s="312" t="s">
        <v>2568</v>
      </c>
      <c r="AC199" s="93"/>
      <c r="AD199" s="287" t="s">
        <v>2522</v>
      </c>
      <c r="AE199" s="287" t="s">
        <v>2522</v>
      </c>
      <c r="AF199" s="287" t="s">
        <v>2522</v>
      </c>
      <c r="AG199" s="287" t="s">
        <v>2522</v>
      </c>
    </row>
    <row r="200" spans="1:33" ht="45" x14ac:dyDescent="0.25">
      <c r="A200" s="93"/>
      <c r="B200" s="93">
        <v>163</v>
      </c>
      <c r="C200" s="93"/>
      <c r="D200" s="93" t="s">
        <v>2522</v>
      </c>
      <c r="E200" s="93">
        <v>601</v>
      </c>
      <c r="F200" s="288"/>
      <c r="G200" s="288" t="s">
        <v>2521</v>
      </c>
      <c r="H200" s="287" t="s">
        <v>2520</v>
      </c>
      <c r="I200" s="93" t="s">
        <v>2589</v>
      </c>
      <c r="J200" s="93" t="s">
        <v>2526</v>
      </c>
      <c r="K200" s="93" t="s">
        <v>2456</v>
      </c>
      <c r="L200" s="93" t="s">
        <v>2623</v>
      </c>
      <c r="M200" s="93" t="s">
        <v>2119</v>
      </c>
      <c r="N200" s="93"/>
      <c r="O200" s="93"/>
      <c r="P200" s="93"/>
      <c r="Q200" s="93" t="s">
        <v>2622</v>
      </c>
      <c r="R200" s="93" t="s">
        <v>2621</v>
      </c>
      <c r="S200" s="93"/>
      <c r="T200" s="93" t="s">
        <v>2521</v>
      </c>
      <c r="U200" s="318"/>
      <c r="V200" s="313"/>
      <c r="W200" s="93"/>
      <c r="X200" s="93"/>
      <c r="Y200" s="312"/>
      <c r="Z200" s="312"/>
      <c r="AA200" s="312" t="s">
        <v>56</v>
      </c>
      <c r="AB200" s="312" t="s">
        <v>2568</v>
      </c>
      <c r="AC200" s="93"/>
      <c r="AD200" s="287" t="s">
        <v>2522</v>
      </c>
      <c r="AE200" s="287" t="s">
        <v>2522</v>
      </c>
      <c r="AF200" s="287" t="s">
        <v>2522</v>
      </c>
      <c r="AG200" s="287" t="s">
        <v>2522</v>
      </c>
    </row>
    <row r="201" spans="1:33" ht="60" x14ac:dyDescent="0.25">
      <c r="A201" s="93">
        <v>44</v>
      </c>
      <c r="B201" s="93">
        <v>164</v>
      </c>
      <c r="C201" s="93"/>
      <c r="D201" s="93" t="s">
        <v>2592</v>
      </c>
      <c r="E201" s="93">
        <v>602</v>
      </c>
      <c r="F201" s="288" t="s">
        <v>2620</v>
      </c>
      <c r="G201" s="288" t="str">
        <f>IF(F201=F199,"Y","N")</f>
        <v>N</v>
      </c>
      <c r="H201" s="287" t="s">
        <v>2619</v>
      </c>
      <c r="I201" s="93" t="s">
        <v>2589</v>
      </c>
      <c r="J201" s="93" t="s">
        <v>2526</v>
      </c>
      <c r="K201" s="93" t="s">
        <v>2456</v>
      </c>
      <c r="L201" s="93" t="s">
        <v>2618</v>
      </c>
      <c r="M201" s="93" t="s">
        <v>1525</v>
      </c>
      <c r="N201" s="93"/>
      <c r="O201" s="93" t="s">
        <v>829</v>
      </c>
      <c r="P201" s="317" t="s">
        <v>2617</v>
      </c>
      <c r="Q201" s="287" t="s">
        <v>2616</v>
      </c>
      <c r="R201" s="287"/>
      <c r="S201" s="287"/>
      <c r="T201" s="287" t="s">
        <v>2521</v>
      </c>
      <c r="U201" s="93" t="s">
        <v>2587</v>
      </c>
      <c r="V201" s="313" t="s">
        <v>2610</v>
      </c>
      <c r="W201" s="93" t="s">
        <v>1487</v>
      </c>
      <c r="X201" s="93"/>
      <c r="Y201" s="312"/>
      <c r="Z201" s="312" t="s">
        <v>56</v>
      </c>
      <c r="AA201" s="312" t="s">
        <v>56</v>
      </c>
      <c r="AB201" s="312" t="s">
        <v>2568</v>
      </c>
      <c r="AC201" s="312"/>
      <c r="AD201" s="287" t="s">
        <v>2609</v>
      </c>
      <c r="AE201" s="287" t="s">
        <v>2615</v>
      </c>
      <c r="AF201" s="287" t="s">
        <v>2614</v>
      </c>
      <c r="AG201" s="311">
        <v>1</v>
      </c>
    </row>
    <row r="202" spans="1:33" ht="60" x14ac:dyDescent="0.25">
      <c r="A202" s="93">
        <v>44</v>
      </c>
      <c r="B202" s="93">
        <v>165</v>
      </c>
      <c r="C202" s="93"/>
      <c r="D202" s="93" t="s">
        <v>2592</v>
      </c>
      <c r="E202" s="93">
        <v>603</v>
      </c>
      <c r="F202" s="288" t="s">
        <v>2613</v>
      </c>
      <c r="G202" s="288" t="str">
        <f t="shared" ref="G202:G209" si="8">IF(F202=F201,"Y","N")</f>
        <v>N</v>
      </c>
      <c r="H202" s="287" t="s">
        <v>2612</v>
      </c>
      <c r="I202" s="93" t="s">
        <v>2589</v>
      </c>
      <c r="J202" s="93" t="s">
        <v>2526</v>
      </c>
      <c r="K202" s="93" t="s">
        <v>2456</v>
      </c>
      <c r="L202" s="93" t="s">
        <v>2612</v>
      </c>
      <c r="M202" s="93" t="s">
        <v>1525</v>
      </c>
      <c r="N202" s="93"/>
      <c r="O202" s="93" t="s">
        <v>829</v>
      </c>
      <c r="P202" s="317" t="s">
        <v>2611</v>
      </c>
      <c r="Q202" s="93"/>
      <c r="R202" s="93"/>
      <c r="S202" s="93"/>
      <c r="T202" s="93" t="s">
        <v>2521</v>
      </c>
      <c r="U202" s="93" t="s">
        <v>2587</v>
      </c>
      <c r="V202" s="313" t="s">
        <v>2610</v>
      </c>
      <c r="W202" s="93" t="s">
        <v>1487</v>
      </c>
      <c r="X202" s="93"/>
      <c r="Y202" s="312"/>
      <c r="Z202" s="312" t="s">
        <v>56</v>
      </c>
      <c r="AA202" s="312" t="s">
        <v>56</v>
      </c>
      <c r="AB202" s="312" t="s">
        <v>2568</v>
      </c>
      <c r="AC202" s="312"/>
      <c r="AD202" s="287" t="s">
        <v>2609</v>
      </c>
      <c r="AE202" s="287" t="s">
        <v>2608</v>
      </c>
      <c r="AF202" s="287" t="s">
        <v>2556</v>
      </c>
      <c r="AG202" s="311">
        <v>9</v>
      </c>
    </row>
    <row r="203" spans="1:33" ht="60" x14ac:dyDescent="0.25">
      <c r="A203" s="93"/>
      <c r="B203" s="93">
        <v>166</v>
      </c>
      <c r="C203" s="93"/>
      <c r="D203" s="93" t="s">
        <v>2574</v>
      </c>
      <c r="E203" s="93">
        <v>604</v>
      </c>
      <c r="F203" s="288" t="s">
        <v>2607</v>
      </c>
      <c r="G203" s="288" t="str">
        <f t="shared" si="8"/>
        <v>N</v>
      </c>
      <c r="H203" s="315" t="s">
        <v>2606</v>
      </c>
      <c r="I203" s="93" t="s">
        <v>2589</v>
      </c>
      <c r="J203" s="93" t="s">
        <v>2526</v>
      </c>
      <c r="K203" s="93" t="s">
        <v>2456</v>
      </c>
      <c r="L203" s="93" t="s">
        <v>2605</v>
      </c>
      <c r="M203" s="93" t="s">
        <v>1658</v>
      </c>
      <c r="N203" s="288"/>
      <c r="O203" s="93"/>
      <c r="P203" s="93"/>
      <c r="Q203" s="93"/>
      <c r="R203" s="93"/>
      <c r="S203" s="93"/>
      <c r="T203" s="93" t="s">
        <v>2604</v>
      </c>
      <c r="U203" s="93" t="s">
        <v>2587</v>
      </c>
      <c r="V203" s="313"/>
      <c r="W203" s="93"/>
      <c r="X203" s="93"/>
      <c r="Y203" s="312"/>
      <c r="Z203" s="312"/>
      <c r="AA203" s="312" t="s">
        <v>56</v>
      </c>
      <c r="AB203" s="312" t="s">
        <v>2568</v>
      </c>
      <c r="AC203" s="312"/>
      <c r="AD203" s="287"/>
      <c r="AE203" s="287"/>
      <c r="AF203" s="287"/>
      <c r="AG203" s="311"/>
    </row>
    <row r="204" spans="1:33" ht="60" x14ac:dyDescent="0.25">
      <c r="A204" s="288">
        <v>44</v>
      </c>
      <c r="B204" s="93">
        <v>167</v>
      </c>
      <c r="C204" s="288"/>
      <c r="D204" s="288" t="s">
        <v>2592</v>
      </c>
      <c r="E204" s="93">
        <v>605</v>
      </c>
      <c r="F204" s="288" t="s">
        <v>2603</v>
      </c>
      <c r="G204" s="288" t="str">
        <f t="shared" si="8"/>
        <v>N</v>
      </c>
      <c r="H204" s="288" t="s">
        <v>1113</v>
      </c>
      <c r="I204" s="93" t="s">
        <v>2589</v>
      </c>
      <c r="J204" s="288" t="s">
        <v>2526</v>
      </c>
      <c r="K204" s="288" t="s">
        <v>2456</v>
      </c>
      <c r="L204" s="288" t="s">
        <v>2602</v>
      </c>
      <c r="M204" s="288" t="s">
        <v>1525</v>
      </c>
      <c r="N204" s="288"/>
      <c r="O204" s="288" t="s">
        <v>829</v>
      </c>
      <c r="P204" s="317" t="s">
        <v>2601</v>
      </c>
      <c r="Q204" s="316"/>
      <c r="R204" s="316"/>
      <c r="S204" s="316"/>
      <c r="T204" s="316" t="s">
        <v>2521</v>
      </c>
      <c r="U204" s="93" t="s">
        <v>2587</v>
      </c>
      <c r="V204" s="313"/>
      <c r="W204" s="288" t="s">
        <v>1487</v>
      </c>
      <c r="X204" s="288"/>
      <c r="Y204" s="314"/>
      <c r="Z204" s="288" t="s">
        <v>56</v>
      </c>
      <c r="AA204" s="312" t="s">
        <v>56</v>
      </c>
      <c r="AB204" s="312" t="s">
        <v>2568</v>
      </c>
      <c r="AC204" s="288"/>
      <c r="AD204" s="287" t="s">
        <v>2586</v>
      </c>
      <c r="AE204" s="287" t="s">
        <v>1113</v>
      </c>
      <c r="AF204" s="287" t="s">
        <v>2556</v>
      </c>
      <c r="AG204" s="311">
        <v>80</v>
      </c>
    </row>
    <row r="205" spans="1:33" ht="60" x14ac:dyDescent="0.25">
      <c r="A205" s="288">
        <v>44</v>
      </c>
      <c r="B205" s="93">
        <v>168</v>
      </c>
      <c r="C205" s="288"/>
      <c r="D205" s="288" t="s">
        <v>2592</v>
      </c>
      <c r="E205" s="93">
        <v>606</v>
      </c>
      <c r="F205" s="288" t="s">
        <v>2600</v>
      </c>
      <c r="G205" s="288" t="str">
        <f t="shared" si="8"/>
        <v>N</v>
      </c>
      <c r="H205" s="288" t="s">
        <v>1113</v>
      </c>
      <c r="I205" s="93" t="s">
        <v>2589</v>
      </c>
      <c r="J205" s="288" t="s">
        <v>2526</v>
      </c>
      <c r="K205" s="288" t="s">
        <v>2456</v>
      </c>
      <c r="L205" s="288" t="s">
        <v>2599</v>
      </c>
      <c r="M205" s="288" t="s">
        <v>1658</v>
      </c>
      <c r="N205" s="93"/>
      <c r="O205" s="288"/>
      <c r="P205" s="288"/>
      <c r="Q205" s="288"/>
      <c r="R205" s="288"/>
      <c r="S205" s="288"/>
      <c r="T205" s="288" t="s">
        <v>2521</v>
      </c>
      <c r="U205" s="93" t="s">
        <v>2587</v>
      </c>
      <c r="V205" s="313"/>
      <c r="W205" s="288" t="s">
        <v>1487</v>
      </c>
      <c r="X205" s="288"/>
      <c r="Y205" s="314"/>
      <c r="Z205" s="288" t="s">
        <v>56</v>
      </c>
      <c r="AA205" s="312" t="s">
        <v>56</v>
      </c>
      <c r="AB205" s="312" t="s">
        <v>2568</v>
      </c>
      <c r="AC205" s="288"/>
      <c r="AD205" s="287" t="s">
        <v>2586</v>
      </c>
      <c r="AE205" s="287" t="s">
        <v>1113</v>
      </c>
      <c r="AF205" s="287" t="s">
        <v>2556</v>
      </c>
      <c r="AG205" s="311">
        <v>80</v>
      </c>
    </row>
    <row r="206" spans="1:33" ht="60" x14ac:dyDescent="0.25">
      <c r="A206" s="93"/>
      <c r="B206" s="93">
        <v>169</v>
      </c>
      <c r="C206" s="93"/>
      <c r="D206" s="93" t="s">
        <v>2574</v>
      </c>
      <c r="E206" s="93">
        <v>607</v>
      </c>
      <c r="F206" s="288" t="s">
        <v>2598</v>
      </c>
      <c r="G206" s="288" t="str">
        <f t="shared" si="8"/>
        <v>N</v>
      </c>
      <c r="H206" s="315" t="s">
        <v>1672</v>
      </c>
      <c r="I206" s="93" t="s">
        <v>2589</v>
      </c>
      <c r="J206" s="93" t="s">
        <v>2526</v>
      </c>
      <c r="K206" s="93" t="s">
        <v>2456</v>
      </c>
      <c r="L206" s="93" t="s">
        <v>2597</v>
      </c>
      <c r="M206" s="93" t="s">
        <v>1658</v>
      </c>
      <c r="N206" s="93"/>
      <c r="O206" s="93"/>
      <c r="P206" s="93"/>
      <c r="Q206" s="93"/>
      <c r="R206" s="93"/>
      <c r="S206" s="93"/>
      <c r="T206" s="93" t="s">
        <v>2521</v>
      </c>
      <c r="U206" s="93" t="s">
        <v>2587</v>
      </c>
      <c r="V206" s="313"/>
      <c r="W206" s="93"/>
      <c r="X206" s="93"/>
      <c r="Y206" s="312"/>
      <c r="Z206" s="312"/>
      <c r="AA206" s="312" t="s">
        <v>56</v>
      </c>
      <c r="AB206" s="312" t="s">
        <v>2568</v>
      </c>
      <c r="AC206" s="312"/>
      <c r="AD206" s="287" t="s">
        <v>2586</v>
      </c>
      <c r="AE206" s="287" t="s">
        <v>1759</v>
      </c>
      <c r="AF206" s="287" t="s">
        <v>2556</v>
      </c>
      <c r="AG206" s="311">
        <v>45</v>
      </c>
    </row>
    <row r="207" spans="1:33" ht="60" x14ac:dyDescent="0.25">
      <c r="A207" s="93"/>
      <c r="B207" s="93">
        <v>170</v>
      </c>
      <c r="C207" s="93"/>
      <c r="D207" s="93" t="s">
        <v>2574</v>
      </c>
      <c r="E207" s="93">
        <v>608</v>
      </c>
      <c r="F207" s="288" t="s">
        <v>2596</v>
      </c>
      <c r="G207" s="288" t="str">
        <f t="shared" si="8"/>
        <v>N</v>
      </c>
      <c r="H207" s="315" t="s">
        <v>1672</v>
      </c>
      <c r="I207" s="93" t="s">
        <v>2589</v>
      </c>
      <c r="J207" s="93" t="s">
        <v>2526</v>
      </c>
      <c r="K207" s="93" t="s">
        <v>2456</v>
      </c>
      <c r="L207" s="93" t="s">
        <v>2595</v>
      </c>
      <c r="M207" s="93" t="s">
        <v>1658</v>
      </c>
      <c r="N207" s="288"/>
      <c r="O207" s="93"/>
      <c r="P207" s="93"/>
      <c r="Q207" s="93"/>
      <c r="R207" s="93"/>
      <c r="S207" s="93"/>
      <c r="T207" s="93" t="s">
        <v>2521</v>
      </c>
      <c r="U207" s="93" t="s">
        <v>2587</v>
      </c>
      <c r="V207" s="313"/>
      <c r="W207" s="93"/>
      <c r="X207" s="93"/>
      <c r="Y207" s="312"/>
      <c r="Z207" s="312"/>
      <c r="AA207" s="312" t="s">
        <v>56</v>
      </c>
      <c r="AB207" s="312" t="s">
        <v>2568</v>
      </c>
      <c r="AC207" s="312"/>
      <c r="AD207" s="287" t="s">
        <v>2586</v>
      </c>
      <c r="AE207" s="287" t="s">
        <v>1759</v>
      </c>
      <c r="AF207" s="287" t="s">
        <v>2556</v>
      </c>
      <c r="AG207" s="311">
        <v>45</v>
      </c>
    </row>
    <row r="208" spans="1:33" ht="60" x14ac:dyDescent="0.25">
      <c r="A208" s="288">
        <v>44</v>
      </c>
      <c r="B208" s="93">
        <v>171</v>
      </c>
      <c r="C208" s="288"/>
      <c r="D208" s="288" t="s">
        <v>2592</v>
      </c>
      <c r="E208" s="93">
        <v>609</v>
      </c>
      <c r="F208" s="288" t="s">
        <v>2594</v>
      </c>
      <c r="G208" s="288" t="str">
        <f t="shared" si="8"/>
        <v>N</v>
      </c>
      <c r="H208" s="288" t="s">
        <v>2590</v>
      </c>
      <c r="I208" s="93" t="s">
        <v>2589</v>
      </c>
      <c r="J208" s="288" t="s">
        <v>2526</v>
      </c>
      <c r="K208" s="288" t="s">
        <v>2456</v>
      </c>
      <c r="L208" s="288" t="s">
        <v>2593</v>
      </c>
      <c r="M208" s="288" t="s">
        <v>1658</v>
      </c>
      <c r="N208" s="288"/>
      <c r="O208" s="288"/>
      <c r="P208" s="288"/>
      <c r="Q208" s="288"/>
      <c r="R208" s="288"/>
      <c r="S208" s="288"/>
      <c r="T208" s="288" t="s">
        <v>2521</v>
      </c>
      <c r="U208" s="93" t="s">
        <v>2587</v>
      </c>
      <c r="V208" s="313"/>
      <c r="W208" s="288" t="s">
        <v>1487</v>
      </c>
      <c r="X208" s="288"/>
      <c r="Y208" s="314"/>
      <c r="Z208" s="288" t="s">
        <v>56</v>
      </c>
      <c r="AA208" s="312" t="s">
        <v>56</v>
      </c>
      <c r="AB208" s="312" t="s">
        <v>2568</v>
      </c>
      <c r="AC208" s="288"/>
      <c r="AD208" s="287" t="s">
        <v>2586</v>
      </c>
      <c r="AE208" s="287" t="s">
        <v>2585</v>
      </c>
      <c r="AF208" s="287" t="s">
        <v>2556</v>
      </c>
      <c r="AG208" s="311">
        <v>45</v>
      </c>
    </row>
    <row r="209" spans="1:33" ht="60" x14ac:dyDescent="0.25">
      <c r="A209" s="288">
        <v>44</v>
      </c>
      <c r="B209" s="93">
        <v>172</v>
      </c>
      <c r="C209" s="288"/>
      <c r="D209" s="288" t="s">
        <v>2592</v>
      </c>
      <c r="E209" s="93">
        <v>610</v>
      </c>
      <c r="F209" s="288" t="s">
        <v>2591</v>
      </c>
      <c r="G209" s="288" t="str">
        <f t="shared" si="8"/>
        <v>N</v>
      </c>
      <c r="H209" s="288" t="s">
        <v>2590</v>
      </c>
      <c r="I209" s="93" t="s">
        <v>2589</v>
      </c>
      <c r="J209" s="288" t="s">
        <v>2526</v>
      </c>
      <c r="K209" s="288" t="s">
        <v>2456</v>
      </c>
      <c r="L209" s="288" t="s">
        <v>2588</v>
      </c>
      <c r="M209" s="288" t="s">
        <v>1658</v>
      </c>
      <c r="N209" s="288"/>
      <c r="O209" s="288"/>
      <c r="P209" s="288"/>
      <c r="Q209" s="288"/>
      <c r="R209" s="288"/>
      <c r="S209" s="288"/>
      <c r="T209" s="288" t="s">
        <v>2521</v>
      </c>
      <c r="U209" s="93" t="s">
        <v>2587</v>
      </c>
      <c r="V209" s="313"/>
      <c r="W209" s="288" t="s">
        <v>1487</v>
      </c>
      <c r="X209" s="288"/>
      <c r="Y209" s="314"/>
      <c r="Z209" s="288" t="s">
        <v>56</v>
      </c>
      <c r="AA209" s="312" t="s">
        <v>56</v>
      </c>
      <c r="AB209" s="312" t="s">
        <v>2568</v>
      </c>
      <c r="AC209" s="288"/>
      <c r="AD209" s="287" t="s">
        <v>2586</v>
      </c>
      <c r="AE209" s="287" t="s">
        <v>2585</v>
      </c>
      <c r="AF209" s="287" t="s">
        <v>2556</v>
      </c>
      <c r="AG209" s="311">
        <v>45</v>
      </c>
    </row>
    <row r="210" spans="1:33" ht="45" x14ac:dyDescent="0.25">
      <c r="A210" s="288"/>
      <c r="B210" s="93"/>
      <c r="C210" s="288"/>
      <c r="D210" s="288"/>
      <c r="E210" s="93">
        <v>611</v>
      </c>
      <c r="F210" s="288" t="s">
        <v>2584</v>
      </c>
      <c r="G210" s="288" t="s">
        <v>2521</v>
      </c>
      <c r="H210" s="288" t="s">
        <v>2583</v>
      </c>
      <c r="I210" s="93" t="s">
        <v>2527</v>
      </c>
      <c r="J210" s="288" t="s">
        <v>2526</v>
      </c>
      <c r="K210" s="288" t="s">
        <v>2456</v>
      </c>
      <c r="L210" s="288" t="s">
        <v>1863</v>
      </c>
      <c r="M210" s="288" t="s">
        <v>1658</v>
      </c>
      <c r="N210" s="288" t="s">
        <v>2582</v>
      </c>
      <c r="O210" s="288"/>
      <c r="P210" s="288"/>
      <c r="Q210" s="288"/>
      <c r="R210" s="288"/>
      <c r="S210" s="288"/>
      <c r="T210" s="288"/>
      <c r="U210" s="288" t="s">
        <v>2569</v>
      </c>
      <c r="V210" s="313"/>
      <c r="W210" s="288"/>
      <c r="X210" s="288"/>
      <c r="Y210" s="314"/>
      <c r="Z210" s="312" t="s">
        <v>56</v>
      </c>
      <c r="AA210" s="312" t="s">
        <v>56</v>
      </c>
      <c r="AB210" s="312" t="s">
        <v>2581</v>
      </c>
      <c r="AC210" s="288"/>
      <c r="AD210" s="287"/>
      <c r="AE210" s="287"/>
      <c r="AF210" s="287"/>
      <c r="AG210" s="311"/>
    </row>
    <row r="211" spans="1:33" ht="60" x14ac:dyDescent="0.25">
      <c r="A211" s="93"/>
      <c r="B211" s="93">
        <v>116</v>
      </c>
      <c r="C211" s="93"/>
      <c r="D211" s="93" t="s">
        <v>2580</v>
      </c>
      <c r="E211" s="93">
        <v>612</v>
      </c>
      <c r="F211" s="288" t="s">
        <v>2579</v>
      </c>
      <c r="G211" s="288" t="str">
        <f>IF(F211=F209,"Y","N")</f>
        <v>N</v>
      </c>
      <c r="H211" s="287" t="s">
        <v>2578</v>
      </c>
      <c r="I211" s="93" t="s">
        <v>2527</v>
      </c>
      <c r="J211" s="93" t="s">
        <v>2526</v>
      </c>
      <c r="K211" s="288" t="s">
        <v>2456</v>
      </c>
      <c r="L211" s="93" t="str">
        <f>H211</f>
        <v>GL Sub Head</v>
      </c>
      <c r="M211" s="93" t="s">
        <v>1658</v>
      </c>
      <c r="N211" s="93" t="s">
        <v>2577</v>
      </c>
      <c r="O211" s="93"/>
      <c r="P211" s="93"/>
      <c r="Q211" s="93" t="s">
        <v>2576</v>
      </c>
      <c r="R211" s="93"/>
      <c r="S211" s="93"/>
      <c r="T211" s="93"/>
      <c r="U211" s="93" t="s">
        <v>2569</v>
      </c>
      <c r="V211" s="313"/>
      <c r="W211" s="93"/>
      <c r="X211" s="93"/>
      <c r="Y211" s="312"/>
      <c r="Z211" s="312"/>
      <c r="AA211" s="312" t="s">
        <v>56</v>
      </c>
      <c r="AB211" s="312" t="s">
        <v>2568</v>
      </c>
      <c r="AC211" s="312"/>
      <c r="AD211" s="287" t="s">
        <v>2567</v>
      </c>
      <c r="AE211" s="287" t="s">
        <v>2575</v>
      </c>
      <c r="AF211" s="287" t="s">
        <v>2556</v>
      </c>
      <c r="AG211" s="311">
        <v>5</v>
      </c>
    </row>
    <row r="212" spans="1:33" ht="60" x14ac:dyDescent="0.25">
      <c r="A212" s="93"/>
      <c r="B212" s="93">
        <v>119</v>
      </c>
      <c r="C212" s="93"/>
      <c r="D212" s="93" t="s">
        <v>2574</v>
      </c>
      <c r="E212" s="93">
        <v>613</v>
      </c>
      <c r="F212" s="288" t="s">
        <v>2573</v>
      </c>
      <c r="G212" s="288" t="str">
        <f>IF(F212=F211,"Y","N")</f>
        <v>N</v>
      </c>
      <c r="H212" s="287" t="s">
        <v>2572</v>
      </c>
      <c r="I212" s="93" t="s">
        <v>2527</v>
      </c>
      <c r="J212" s="93" t="s">
        <v>2526</v>
      </c>
      <c r="K212" s="93" t="s">
        <v>2456</v>
      </c>
      <c r="L212" s="287" t="s">
        <v>2572</v>
      </c>
      <c r="M212" s="93" t="s">
        <v>1744</v>
      </c>
      <c r="N212" s="93" t="s">
        <v>2571</v>
      </c>
      <c r="O212" s="93"/>
      <c r="P212" s="93"/>
      <c r="Q212" s="93" t="s">
        <v>2570</v>
      </c>
      <c r="R212" s="93"/>
      <c r="S212" s="93"/>
      <c r="T212" s="93"/>
      <c r="U212" s="93" t="s">
        <v>2569</v>
      </c>
      <c r="V212" s="313"/>
      <c r="W212" s="93"/>
      <c r="X212" s="93"/>
      <c r="Y212" s="312"/>
      <c r="Z212" s="312"/>
      <c r="AA212" s="312" t="s">
        <v>56</v>
      </c>
      <c r="AB212" s="312" t="s">
        <v>2568</v>
      </c>
      <c r="AC212" s="312"/>
      <c r="AD212" s="287" t="s">
        <v>2567</v>
      </c>
      <c r="AE212" s="287" t="s">
        <v>2566</v>
      </c>
      <c r="AF212" s="287" t="s">
        <v>1744</v>
      </c>
      <c r="AG212" s="311">
        <v>0</v>
      </c>
    </row>
    <row r="213" spans="1:33" ht="30" x14ac:dyDescent="0.25">
      <c r="A213" s="298">
        <v>20</v>
      </c>
      <c r="B213" s="298">
        <v>23</v>
      </c>
      <c r="C213" s="298"/>
      <c r="D213" s="298" t="s">
        <v>2522</v>
      </c>
      <c r="E213" s="298"/>
      <c r="F213" s="303" t="s">
        <v>2563</v>
      </c>
      <c r="G213" s="303" t="str">
        <f>IF(F213=F212,"Y","N")</f>
        <v>N</v>
      </c>
      <c r="H213" s="302" t="s">
        <v>2562</v>
      </c>
      <c r="I213" s="298" t="s">
        <v>1124</v>
      </c>
      <c r="J213" s="298" t="s">
        <v>2526</v>
      </c>
      <c r="K213" s="298" t="s">
        <v>2456</v>
      </c>
      <c r="L213" s="298" t="s">
        <v>2565</v>
      </c>
      <c r="M213" s="298" t="s">
        <v>1658</v>
      </c>
      <c r="N213" s="298"/>
      <c r="O213" s="298"/>
      <c r="P213" s="298"/>
      <c r="Q213" s="298" t="s">
        <v>2564</v>
      </c>
      <c r="R213" s="298"/>
      <c r="S213" s="298"/>
      <c r="T213" s="298"/>
      <c r="U213" s="298"/>
      <c r="V213" s="301"/>
      <c r="W213" s="298" t="s">
        <v>1487</v>
      </c>
      <c r="X213" s="298" t="s">
        <v>1474</v>
      </c>
      <c r="Y213" s="300"/>
      <c r="Z213" s="300" t="s">
        <v>56</v>
      </c>
      <c r="AA213" s="300" t="s">
        <v>2521</v>
      </c>
      <c r="AB213" s="300"/>
      <c r="AC213" s="300"/>
      <c r="AD213" s="310" t="s">
        <v>2558</v>
      </c>
      <c r="AE213" s="310" t="s">
        <v>2557</v>
      </c>
      <c r="AF213" s="310" t="s">
        <v>2556</v>
      </c>
      <c r="AG213" s="310">
        <v>16</v>
      </c>
    </row>
    <row r="214" spans="1:33" ht="45" x14ac:dyDescent="0.25">
      <c r="A214" s="298">
        <v>76</v>
      </c>
      <c r="B214" s="298">
        <v>24</v>
      </c>
      <c r="C214" s="298"/>
      <c r="D214" s="298" t="s">
        <v>2522</v>
      </c>
      <c r="E214" s="298"/>
      <c r="F214" s="303" t="s">
        <v>2563</v>
      </c>
      <c r="G214" s="303" t="str">
        <f>IF(F214=F213,"Y","N")</f>
        <v>Y</v>
      </c>
      <c r="H214" s="302" t="s">
        <v>2562</v>
      </c>
      <c r="I214" s="298" t="s">
        <v>1124</v>
      </c>
      <c r="J214" s="298" t="s">
        <v>2526</v>
      </c>
      <c r="K214" s="298" t="s">
        <v>2561</v>
      </c>
      <c r="L214" s="298" t="s">
        <v>2560</v>
      </c>
      <c r="M214" s="298" t="s">
        <v>1658</v>
      </c>
      <c r="N214" s="298"/>
      <c r="O214" s="298"/>
      <c r="P214" s="298"/>
      <c r="Q214" s="298" t="s">
        <v>2559</v>
      </c>
      <c r="R214" s="298"/>
      <c r="S214" s="298"/>
      <c r="T214" s="298"/>
      <c r="U214" s="298"/>
      <c r="V214" s="301"/>
      <c r="W214" s="298" t="s">
        <v>1487</v>
      </c>
      <c r="X214" s="298" t="s">
        <v>1474</v>
      </c>
      <c r="Y214" s="300"/>
      <c r="Z214" s="300" t="s">
        <v>56</v>
      </c>
      <c r="AA214" s="300" t="s">
        <v>2521</v>
      </c>
      <c r="AB214" s="300"/>
      <c r="AC214" s="300"/>
      <c r="AD214" s="310" t="s">
        <v>2558</v>
      </c>
      <c r="AE214" s="310" t="s">
        <v>2557</v>
      </c>
      <c r="AF214" s="310" t="s">
        <v>2556</v>
      </c>
      <c r="AG214" s="310">
        <v>16</v>
      </c>
    </row>
    <row r="215" spans="1:33" ht="30" x14ac:dyDescent="0.25">
      <c r="A215" s="298">
        <v>50</v>
      </c>
      <c r="B215" s="298">
        <v>176</v>
      </c>
      <c r="C215" s="298"/>
      <c r="D215" s="298" t="s">
        <v>2522</v>
      </c>
      <c r="E215" s="298"/>
      <c r="F215" s="303"/>
      <c r="G215" s="303"/>
      <c r="H215" s="302" t="s">
        <v>2542</v>
      </c>
      <c r="I215" s="298" t="s">
        <v>1124</v>
      </c>
      <c r="J215" s="298" t="s">
        <v>2526</v>
      </c>
      <c r="K215" s="298" t="s">
        <v>2456</v>
      </c>
      <c r="L215" s="298" t="s">
        <v>2555</v>
      </c>
      <c r="M215" s="298" t="s">
        <v>1525</v>
      </c>
      <c r="N215" s="298"/>
      <c r="O215" s="298"/>
      <c r="P215" s="298"/>
      <c r="Q215" s="298" t="s">
        <v>2554</v>
      </c>
      <c r="R215" s="298"/>
      <c r="S215" s="298"/>
      <c r="T215" s="298"/>
      <c r="U215" s="298"/>
      <c r="V215" s="301" t="s">
        <v>1453</v>
      </c>
      <c r="W215" s="298" t="s">
        <v>1487</v>
      </c>
      <c r="X215" s="298"/>
      <c r="Y215" s="300"/>
      <c r="Z215" s="300" t="s">
        <v>2521</v>
      </c>
      <c r="AA215" s="300" t="s">
        <v>2521</v>
      </c>
      <c r="AB215" s="300"/>
      <c r="AC215" s="298"/>
      <c r="AD215" s="304"/>
      <c r="AE215" s="304"/>
      <c r="AF215" s="304"/>
      <c r="AG215" s="304"/>
    </row>
    <row r="216" spans="1:33" ht="45" x14ac:dyDescent="0.25">
      <c r="A216" s="298">
        <v>82</v>
      </c>
      <c r="B216" s="298">
        <v>13</v>
      </c>
      <c r="C216" s="298"/>
      <c r="D216" s="298" t="s">
        <v>2553</v>
      </c>
      <c r="E216" s="298"/>
      <c r="F216" s="303" t="s">
        <v>2552</v>
      </c>
      <c r="G216" s="303" t="str">
        <f>IF(F216=F215,"Y","N")</f>
        <v>N</v>
      </c>
      <c r="H216" s="302" t="s">
        <v>2551</v>
      </c>
      <c r="I216" s="298" t="s">
        <v>1124</v>
      </c>
      <c r="J216" s="298" t="s">
        <v>2526</v>
      </c>
      <c r="K216" s="298" t="s">
        <v>2456</v>
      </c>
      <c r="L216" s="298" t="s">
        <v>2550</v>
      </c>
      <c r="M216" s="298" t="s">
        <v>1525</v>
      </c>
      <c r="N216" s="298"/>
      <c r="O216" s="298"/>
      <c r="P216" s="298"/>
      <c r="Q216" s="298"/>
      <c r="R216" s="298"/>
      <c r="S216" s="298"/>
      <c r="T216" s="298"/>
      <c r="U216" s="298"/>
      <c r="V216" s="301" t="s">
        <v>2549</v>
      </c>
      <c r="W216" s="298" t="s">
        <v>1487</v>
      </c>
      <c r="X216" s="298"/>
      <c r="Y216" s="300"/>
      <c r="Z216" s="300" t="s">
        <v>56</v>
      </c>
      <c r="AA216" s="300" t="s">
        <v>2521</v>
      </c>
      <c r="AB216" s="300"/>
      <c r="AC216" s="300"/>
      <c r="AD216" s="299"/>
      <c r="AE216" s="299"/>
      <c r="AF216" s="299"/>
      <c r="AG216" s="299"/>
    </row>
    <row r="217" spans="1:33" ht="30" x14ac:dyDescent="0.25">
      <c r="A217" s="298">
        <v>48</v>
      </c>
      <c r="B217" s="298">
        <v>174</v>
      </c>
      <c r="C217" s="298"/>
      <c r="D217" s="298" t="s">
        <v>2522</v>
      </c>
      <c r="E217" s="298"/>
      <c r="F217" s="303"/>
      <c r="G217" s="303" t="str">
        <f>IF(F217=F216,"Y","N")</f>
        <v>N</v>
      </c>
      <c r="H217" s="302" t="s">
        <v>2542</v>
      </c>
      <c r="I217" s="298" t="s">
        <v>1124</v>
      </c>
      <c r="J217" s="298" t="s">
        <v>2526</v>
      </c>
      <c r="K217" s="298" t="s">
        <v>2548</v>
      </c>
      <c r="L217" s="298" t="s">
        <v>2547</v>
      </c>
      <c r="M217" s="298" t="s">
        <v>1658</v>
      </c>
      <c r="N217" s="298"/>
      <c r="O217" s="298"/>
      <c r="P217" s="298"/>
      <c r="Q217" s="298" t="s">
        <v>2546</v>
      </c>
      <c r="R217" s="298"/>
      <c r="S217" s="298"/>
      <c r="T217" s="298"/>
      <c r="U217" s="298"/>
      <c r="V217" s="301"/>
      <c r="W217" s="298" t="s">
        <v>1487</v>
      </c>
      <c r="X217" s="298"/>
      <c r="Y217" s="300"/>
      <c r="Z217" s="300" t="s">
        <v>2521</v>
      </c>
      <c r="AA217" s="300" t="s">
        <v>2521</v>
      </c>
      <c r="AB217" s="300"/>
      <c r="AC217" s="300"/>
      <c r="AD217" s="304"/>
      <c r="AE217" s="304"/>
      <c r="AF217" s="304"/>
      <c r="AG217" s="304"/>
    </row>
    <row r="218" spans="1:33" ht="30" x14ac:dyDescent="0.25">
      <c r="A218" s="298">
        <v>11</v>
      </c>
      <c r="B218" s="298">
        <v>183</v>
      </c>
      <c r="C218" s="298"/>
      <c r="D218" s="298" t="s">
        <v>2522</v>
      </c>
      <c r="E218" s="298"/>
      <c r="F218" s="303"/>
      <c r="G218" s="303"/>
      <c r="H218" s="302" t="s">
        <v>2542</v>
      </c>
      <c r="I218" s="298" t="s">
        <v>1124</v>
      </c>
      <c r="J218" s="298" t="s">
        <v>2526</v>
      </c>
      <c r="K218" s="298" t="s">
        <v>2456</v>
      </c>
      <c r="L218" s="298" t="s">
        <v>2545</v>
      </c>
      <c r="M218" s="298" t="s">
        <v>2535</v>
      </c>
      <c r="N218" s="298"/>
      <c r="O218" s="298"/>
      <c r="P218" s="298"/>
      <c r="Q218" s="298" t="s">
        <v>2544</v>
      </c>
      <c r="R218" s="298"/>
      <c r="S218" s="298"/>
      <c r="T218" s="298"/>
      <c r="U218" s="298"/>
      <c r="V218" s="301"/>
      <c r="W218" s="298" t="s">
        <v>1487</v>
      </c>
      <c r="X218" s="298"/>
      <c r="Y218" s="300"/>
      <c r="Z218" s="300" t="s">
        <v>2521</v>
      </c>
      <c r="AA218" s="300" t="s">
        <v>2521</v>
      </c>
      <c r="AB218" s="300"/>
      <c r="AC218" s="298"/>
      <c r="AD218" s="304"/>
      <c r="AE218" s="304"/>
      <c r="AF218" s="304"/>
      <c r="AG218" s="304"/>
    </row>
    <row r="219" spans="1:33" x14ac:dyDescent="0.25">
      <c r="A219" s="298">
        <v>15</v>
      </c>
      <c r="B219" s="298">
        <v>185</v>
      </c>
      <c r="C219" s="298"/>
      <c r="D219" s="298" t="s">
        <v>2522</v>
      </c>
      <c r="E219" s="298"/>
      <c r="F219" s="303"/>
      <c r="G219" s="303"/>
      <c r="H219" s="302" t="s">
        <v>2542</v>
      </c>
      <c r="I219" s="298" t="s">
        <v>1124</v>
      </c>
      <c r="J219" s="298" t="s">
        <v>2526</v>
      </c>
      <c r="K219" s="298" t="s">
        <v>2456</v>
      </c>
      <c r="L219" s="298" t="s">
        <v>2543</v>
      </c>
      <c r="M219" s="298" t="s">
        <v>1525</v>
      </c>
      <c r="N219" s="298"/>
      <c r="O219" s="298"/>
      <c r="P219" s="298"/>
      <c r="Q219" s="298"/>
      <c r="R219" s="298"/>
      <c r="S219" s="298"/>
      <c r="T219" s="298"/>
      <c r="U219" s="298"/>
      <c r="V219" s="301" t="s">
        <v>1453</v>
      </c>
      <c r="W219" s="298" t="s">
        <v>1487</v>
      </c>
      <c r="X219" s="298"/>
      <c r="Y219" s="300"/>
      <c r="Z219" s="300" t="s">
        <v>2521</v>
      </c>
      <c r="AA219" s="300" t="s">
        <v>2521</v>
      </c>
      <c r="AB219" s="300"/>
      <c r="AC219" s="298"/>
      <c r="AD219" s="304"/>
      <c r="AE219" s="304"/>
      <c r="AF219" s="304"/>
      <c r="AG219" s="304"/>
    </row>
    <row r="220" spans="1:33" x14ac:dyDescent="0.25">
      <c r="A220" s="298">
        <v>8</v>
      </c>
      <c r="B220" s="298">
        <v>206</v>
      </c>
      <c r="C220" s="298"/>
      <c r="D220" s="298" t="s">
        <v>2522</v>
      </c>
      <c r="E220" s="298"/>
      <c r="F220" s="303"/>
      <c r="G220" s="303"/>
      <c r="H220" s="302" t="s">
        <v>2542</v>
      </c>
      <c r="I220" s="298" t="s">
        <v>2527</v>
      </c>
      <c r="J220" s="298" t="s">
        <v>2526</v>
      </c>
      <c r="K220" s="298" t="s">
        <v>2456</v>
      </c>
      <c r="L220" s="298" t="s">
        <v>2541</v>
      </c>
      <c r="M220" s="298" t="s">
        <v>1525</v>
      </c>
      <c r="N220" s="306"/>
      <c r="O220" s="298"/>
      <c r="P220" s="298"/>
      <c r="Q220" s="298"/>
      <c r="R220" s="298"/>
      <c r="S220" s="298"/>
      <c r="T220" s="298"/>
      <c r="U220" s="298"/>
      <c r="V220" s="301" t="s">
        <v>2540</v>
      </c>
      <c r="W220" s="298" t="s">
        <v>1487</v>
      </c>
      <c r="X220" s="298"/>
      <c r="Y220" s="300"/>
      <c r="Z220" s="300" t="s">
        <v>2521</v>
      </c>
      <c r="AA220" s="300" t="s">
        <v>2521</v>
      </c>
      <c r="AB220" s="300"/>
      <c r="AC220" s="298"/>
      <c r="AD220" s="304"/>
      <c r="AE220" s="304"/>
      <c r="AF220" s="304"/>
      <c r="AG220" s="304"/>
    </row>
    <row r="221" spans="1:33" ht="30" x14ac:dyDescent="0.25">
      <c r="A221" s="306">
        <v>68</v>
      </c>
      <c r="B221" s="298">
        <v>207</v>
      </c>
      <c r="C221" s="306"/>
      <c r="D221" s="306" t="s">
        <v>2522</v>
      </c>
      <c r="E221" s="306"/>
      <c r="F221" s="309"/>
      <c r="G221" s="303"/>
      <c r="H221" s="302" t="s">
        <v>2520</v>
      </c>
      <c r="I221" s="298" t="s">
        <v>2527</v>
      </c>
      <c r="J221" s="306" t="s">
        <v>2526</v>
      </c>
      <c r="K221" s="306" t="s">
        <v>2456</v>
      </c>
      <c r="L221" s="306" t="s">
        <v>2539</v>
      </c>
      <c r="M221" s="306" t="s">
        <v>1525</v>
      </c>
      <c r="N221" s="298"/>
      <c r="O221" s="306"/>
      <c r="P221" s="306"/>
      <c r="Q221" s="306" t="s">
        <v>2538</v>
      </c>
      <c r="R221" s="306"/>
      <c r="S221" s="306"/>
      <c r="T221" s="306"/>
      <c r="U221" s="306"/>
      <c r="V221" s="308" t="s">
        <v>2537</v>
      </c>
      <c r="W221" s="306" t="s">
        <v>1487</v>
      </c>
      <c r="X221" s="306"/>
      <c r="Y221" s="307"/>
      <c r="Z221" s="307" t="s">
        <v>56</v>
      </c>
      <c r="AA221" s="300" t="s">
        <v>2521</v>
      </c>
      <c r="AB221" s="300"/>
      <c r="AC221" s="306"/>
      <c r="AD221" s="304"/>
      <c r="AE221" s="304"/>
      <c r="AF221" s="304"/>
      <c r="AG221" s="304"/>
    </row>
    <row r="222" spans="1:33" ht="31.5" x14ac:dyDescent="0.25">
      <c r="A222" s="298">
        <v>119</v>
      </c>
      <c r="B222" s="298">
        <v>211</v>
      </c>
      <c r="C222" s="298"/>
      <c r="D222" s="298" t="s">
        <v>2522</v>
      </c>
      <c r="E222" s="298"/>
      <c r="F222" s="303"/>
      <c r="G222" s="303"/>
      <c r="H222" s="302" t="s">
        <v>2520</v>
      </c>
      <c r="I222" s="298" t="s">
        <v>2527</v>
      </c>
      <c r="J222" s="298" t="s">
        <v>2526</v>
      </c>
      <c r="K222" s="298" t="s">
        <v>2456</v>
      </c>
      <c r="L222" s="305" t="s">
        <v>2536</v>
      </c>
      <c r="M222" s="298" t="s">
        <v>2535</v>
      </c>
      <c r="N222" s="298"/>
      <c r="O222" s="298"/>
      <c r="P222" s="298"/>
      <c r="Q222" s="298"/>
      <c r="R222" s="298"/>
      <c r="S222" s="298"/>
      <c r="T222" s="298"/>
      <c r="U222" s="298"/>
      <c r="V222" s="301"/>
      <c r="W222" s="298" t="s">
        <v>1487</v>
      </c>
      <c r="X222" s="298"/>
      <c r="Y222" s="300"/>
      <c r="Z222" s="300" t="s">
        <v>2521</v>
      </c>
      <c r="AA222" s="300" t="s">
        <v>2521</v>
      </c>
      <c r="AB222" s="300"/>
      <c r="AC222" s="298"/>
      <c r="AD222" s="304"/>
      <c r="AE222" s="304"/>
      <c r="AF222" s="304"/>
      <c r="AG222" s="304"/>
    </row>
    <row r="223" spans="1:33" ht="30" x14ac:dyDescent="0.25">
      <c r="A223" s="298">
        <v>121</v>
      </c>
      <c r="B223" s="298">
        <v>213</v>
      </c>
      <c r="C223" s="298"/>
      <c r="D223" s="298" t="s">
        <v>2522</v>
      </c>
      <c r="E223" s="298"/>
      <c r="F223" s="303"/>
      <c r="G223" s="303"/>
      <c r="H223" s="302" t="s">
        <v>2520</v>
      </c>
      <c r="I223" s="298" t="s">
        <v>2527</v>
      </c>
      <c r="J223" s="298" t="s">
        <v>2526</v>
      </c>
      <c r="K223" s="298" t="s">
        <v>2533</v>
      </c>
      <c r="L223" s="298" t="s">
        <v>2534</v>
      </c>
      <c r="M223" s="298" t="s">
        <v>1658</v>
      </c>
      <c r="N223" s="298"/>
      <c r="O223" s="298"/>
      <c r="P223" s="298"/>
      <c r="Q223" s="298" t="s">
        <v>2531</v>
      </c>
      <c r="R223" s="298"/>
      <c r="S223" s="298"/>
      <c r="T223" s="298"/>
      <c r="U223" s="298"/>
      <c r="V223" s="301"/>
      <c r="W223" s="298" t="s">
        <v>1487</v>
      </c>
      <c r="X223" s="298"/>
      <c r="Y223" s="300"/>
      <c r="Z223" s="300" t="s">
        <v>2521</v>
      </c>
      <c r="AA223" s="300" t="s">
        <v>2521</v>
      </c>
      <c r="AB223" s="300"/>
      <c r="AC223" s="298"/>
      <c r="AD223" s="304"/>
      <c r="AE223" s="304"/>
      <c r="AF223" s="304"/>
      <c r="AG223" s="304"/>
    </row>
    <row r="224" spans="1:33" ht="30" x14ac:dyDescent="0.25">
      <c r="A224" s="298">
        <v>122</v>
      </c>
      <c r="B224" s="298">
        <v>214</v>
      </c>
      <c r="C224" s="298"/>
      <c r="D224" s="298" t="s">
        <v>2522</v>
      </c>
      <c r="E224" s="298"/>
      <c r="F224" s="303"/>
      <c r="G224" s="303"/>
      <c r="H224" s="302" t="s">
        <v>2520</v>
      </c>
      <c r="I224" s="298" t="s">
        <v>2527</v>
      </c>
      <c r="J224" s="298" t="s">
        <v>2526</v>
      </c>
      <c r="K224" s="298" t="s">
        <v>2533</v>
      </c>
      <c r="L224" s="298" t="s">
        <v>2532</v>
      </c>
      <c r="M224" s="298" t="s">
        <v>1658</v>
      </c>
      <c r="N224" s="298"/>
      <c r="O224" s="298"/>
      <c r="P224" s="298"/>
      <c r="Q224" s="298" t="s">
        <v>2531</v>
      </c>
      <c r="R224" s="298"/>
      <c r="S224" s="298"/>
      <c r="T224" s="298"/>
      <c r="U224" s="298"/>
      <c r="V224" s="301"/>
      <c r="W224" s="298" t="s">
        <v>1487</v>
      </c>
      <c r="X224" s="298"/>
      <c r="Y224" s="300"/>
      <c r="Z224" s="300" t="s">
        <v>2521</v>
      </c>
      <c r="AA224" s="300" t="s">
        <v>2521</v>
      </c>
      <c r="AB224" s="300"/>
      <c r="AC224" s="298"/>
      <c r="AD224" s="304"/>
      <c r="AE224" s="304"/>
      <c r="AF224" s="304"/>
      <c r="AG224" s="304"/>
    </row>
    <row r="225" spans="1:33" ht="30" x14ac:dyDescent="0.25">
      <c r="A225" s="298">
        <v>200</v>
      </c>
      <c r="B225" s="298">
        <v>215</v>
      </c>
      <c r="C225" s="298"/>
      <c r="D225" s="298" t="s">
        <v>2528</v>
      </c>
      <c r="E225" s="298"/>
      <c r="F225" s="303"/>
      <c r="G225" s="303"/>
      <c r="H225" s="302" t="s">
        <v>2520</v>
      </c>
      <c r="I225" s="298" t="s">
        <v>2527</v>
      </c>
      <c r="J225" s="298" t="s">
        <v>2526</v>
      </c>
      <c r="K225" s="298" t="s">
        <v>2456</v>
      </c>
      <c r="L225" s="298" t="s">
        <v>2530</v>
      </c>
      <c r="M225" s="298"/>
      <c r="N225" s="298"/>
      <c r="O225" s="298"/>
      <c r="P225" s="298"/>
      <c r="Q225" s="298"/>
      <c r="R225" s="298"/>
      <c r="S225" s="298"/>
      <c r="T225" s="298"/>
      <c r="U225" s="298"/>
      <c r="V225" s="301"/>
      <c r="W225" s="298" t="s">
        <v>1734</v>
      </c>
      <c r="X225" s="298"/>
      <c r="Y225" s="300"/>
      <c r="Z225" s="300" t="s">
        <v>56</v>
      </c>
      <c r="AA225" s="300" t="s">
        <v>2521</v>
      </c>
      <c r="AB225" s="300"/>
      <c r="AC225" s="298"/>
      <c r="AD225" s="299"/>
      <c r="AE225" s="299"/>
      <c r="AF225" s="299"/>
      <c r="AG225" s="299"/>
    </row>
    <row r="226" spans="1:33" s="291" customFormat="1" ht="30" x14ac:dyDescent="0.25">
      <c r="A226" s="293">
        <v>205</v>
      </c>
      <c r="B226" s="293">
        <v>218</v>
      </c>
      <c r="C226" s="293"/>
      <c r="D226" s="293" t="s">
        <v>2528</v>
      </c>
      <c r="E226" s="293"/>
      <c r="F226" s="297"/>
      <c r="G226" s="297"/>
      <c r="H226" s="296" t="s">
        <v>2520</v>
      </c>
      <c r="I226" s="293" t="s">
        <v>2527</v>
      </c>
      <c r="J226" s="293" t="s">
        <v>2526</v>
      </c>
      <c r="K226" s="293" t="s">
        <v>2456</v>
      </c>
      <c r="L226" s="293" t="s">
        <v>2529</v>
      </c>
      <c r="M226" s="293"/>
      <c r="N226" s="298"/>
      <c r="O226" s="293"/>
      <c r="P226" s="293"/>
      <c r="Q226" s="293"/>
      <c r="R226" s="293"/>
      <c r="S226" s="293"/>
      <c r="T226" s="293"/>
      <c r="U226" s="293"/>
      <c r="V226" s="295"/>
      <c r="W226" s="293" t="s">
        <v>1734</v>
      </c>
      <c r="X226" s="293"/>
      <c r="Y226" s="294"/>
      <c r="Z226" s="294" t="s">
        <v>56</v>
      </c>
      <c r="AA226" s="294" t="s">
        <v>2521</v>
      </c>
      <c r="AB226" s="294"/>
      <c r="AC226" s="293"/>
      <c r="AD226" s="292"/>
      <c r="AE226" s="292"/>
      <c r="AF226" s="292"/>
      <c r="AG226" s="292"/>
    </row>
    <row r="227" spans="1:33" s="291" customFormat="1" ht="30" x14ac:dyDescent="0.25">
      <c r="A227" s="293">
        <v>206</v>
      </c>
      <c r="B227" s="293">
        <v>219</v>
      </c>
      <c r="C227" s="293"/>
      <c r="D227" s="293" t="s">
        <v>2528</v>
      </c>
      <c r="E227" s="293"/>
      <c r="F227" s="297"/>
      <c r="G227" s="297"/>
      <c r="H227" s="296" t="s">
        <v>2520</v>
      </c>
      <c r="I227" s="293" t="s">
        <v>2527</v>
      </c>
      <c r="J227" s="293" t="s">
        <v>2526</v>
      </c>
      <c r="K227" s="293" t="s">
        <v>2456</v>
      </c>
      <c r="L227" s="293" t="s">
        <v>2525</v>
      </c>
      <c r="M227" s="293"/>
      <c r="N227" s="285"/>
      <c r="O227" s="293"/>
      <c r="P227" s="293"/>
      <c r="Q227" s="293"/>
      <c r="R227" s="293"/>
      <c r="S227" s="293"/>
      <c r="T227" s="293"/>
      <c r="U227" s="293"/>
      <c r="V227" s="295"/>
      <c r="W227" s="293" t="s">
        <v>1734</v>
      </c>
      <c r="X227" s="293"/>
      <c r="Y227" s="294"/>
      <c r="Z227" s="294" t="s">
        <v>56</v>
      </c>
      <c r="AA227" s="294" t="s">
        <v>2521</v>
      </c>
      <c r="AB227" s="294"/>
      <c r="AC227" s="293"/>
      <c r="AD227" s="292"/>
      <c r="AE227" s="292"/>
      <c r="AF227" s="292"/>
      <c r="AG227" s="292"/>
    </row>
    <row r="228" spans="1:33" x14ac:dyDescent="0.25">
      <c r="A228" s="290">
        <v>0</v>
      </c>
      <c r="B228" s="290">
        <v>0</v>
      </c>
      <c r="C228" s="11"/>
      <c r="D228" s="93" t="s">
        <v>2522</v>
      </c>
      <c r="E228" s="93">
        <v>256.10000000000002</v>
      </c>
      <c r="F228" s="288"/>
      <c r="G228" s="288" t="s">
        <v>2521</v>
      </c>
      <c r="H228" s="287" t="s">
        <v>2520</v>
      </c>
      <c r="I228" s="286" t="s">
        <v>1124</v>
      </c>
      <c r="J228" s="286"/>
      <c r="K228" s="286"/>
      <c r="L228" s="98" t="s">
        <v>2524</v>
      </c>
      <c r="M228" s="289" t="s">
        <v>2119</v>
      </c>
      <c r="Y228" s="82" t="s">
        <v>56</v>
      </c>
      <c r="Z228" s="82" t="s">
        <v>56</v>
      </c>
      <c r="AA228" s="82" t="s">
        <v>56</v>
      </c>
    </row>
    <row r="229" spans="1:33" x14ac:dyDescent="0.25">
      <c r="A229" s="11"/>
      <c r="B229" s="11"/>
      <c r="C229" s="11"/>
      <c r="D229" s="93" t="s">
        <v>2522</v>
      </c>
      <c r="E229" s="286">
        <v>256.2</v>
      </c>
      <c r="F229" s="286"/>
      <c r="G229" s="288" t="s">
        <v>2521</v>
      </c>
      <c r="H229" s="287" t="s">
        <v>2520</v>
      </c>
      <c r="I229" s="286" t="s">
        <v>1124</v>
      </c>
      <c r="J229" s="286"/>
      <c r="K229" s="286"/>
      <c r="L229" s="98" t="s">
        <v>2523</v>
      </c>
      <c r="M229" s="82" t="s">
        <v>2119</v>
      </c>
      <c r="Y229" s="82" t="s">
        <v>56</v>
      </c>
      <c r="Z229" s="82" t="s">
        <v>56</v>
      </c>
      <c r="AA229" s="82" t="s">
        <v>56</v>
      </c>
    </row>
    <row r="230" spans="1:33" x14ac:dyDescent="0.25">
      <c r="A230" s="11"/>
      <c r="B230" s="11"/>
      <c r="C230" s="11"/>
      <c r="D230" s="93" t="s">
        <v>2522</v>
      </c>
      <c r="E230" s="286">
        <v>256.3</v>
      </c>
      <c r="F230" s="286"/>
      <c r="G230" s="288" t="s">
        <v>2521</v>
      </c>
      <c r="H230" s="287" t="s">
        <v>2520</v>
      </c>
      <c r="I230" s="286" t="s">
        <v>1124</v>
      </c>
      <c r="J230" s="286"/>
      <c r="K230" s="286"/>
      <c r="L230" s="98" t="s">
        <v>2519</v>
      </c>
      <c r="M230" s="82" t="s">
        <v>2119</v>
      </c>
      <c r="Y230" s="82" t="s">
        <v>56</v>
      </c>
      <c r="Z230" s="82" t="s">
        <v>56</v>
      </c>
      <c r="AA230" s="82" t="s">
        <v>56</v>
      </c>
    </row>
  </sheetData>
  <dataValidations count="21">
    <dataValidation type="list" allowBlank="1" showInputMessage="1" showErrorMessage="1" sqref="V4:V5">
      <formula1>BRANCH_MASTER</formula1>
    </dataValidation>
    <dataValidation type="list" allowBlank="1" showInputMessage="1" showErrorMessage="1" sqref="V6 AD6:AF6">
      <formula1>Amend_Master</formula1>
    </dataValidation>
    <dataValidation type="list" allowBlank="1" showInputMessage="1" showErrorMessage="1" sqref="V7">
      <formula1>CONSTITUTION_MASTER</formula1>
    </dataValidation>
    <dataValidation type="list" allowBlank="1" showInputMessage="1" showErrorMessage="1" sqref="V8 AD8:AF8">
      <formula1>Account_Master</formula1>
    </dataValidation>
    <dataValidation type="list" allowBlank="1" showInputMessage="1" showErrorMessage="1" sqref="V36 V12:V13 AD84:AF84 V84 AD36:AF36 AD13:AF13">
      <formula1>COUNTRY_MASTER</formula1>
    </dataValidation>
    <dataValidation type="list" allowBlank="1" showInputMessage="1" showErrorMessage="1" sqref="V14 AD14:AF14">
      <formula1>Collect_Master</formula1>
    </dataValidation>
    <dataValidation type="list" allowBlank="1" showInputMessage="1" showErrorMessage="1" sqref="V16 AD16:AF16">
      <formula1>ID_Master</formula1>
    </dataValidation>
    <dataValidation type="list" allowBlank="1" showInputMessage="1" showErrorMessage="1" sqref="V21">
      <formula1>TITLE_MASTER</formula1>
    </dataValidation>
    <dataValidation type="list" allowBlank="1" showInputMessage="1" showErrorMessage="1" sqref="V24">
      <formula1>GENDER_MASTER</formula1>
    </dataValidation>
    <dataValidation type="list" allowBlank="1" showInputMessage="1" showErrorMessage="1" sqref="V79 AD35:AF35 V35 V46:V47 AD79:AF79 AD82:AF82 V82 AD46:AF47">
      <formula1>STATE_MASTER</formula1>
    </dataValidation>
    <dataValidation type="list" allowBlank="1" showInputMessage="1" showErrorMessage="1" sqref="AD37:AF38 V37:V38">
      <formula1>Occu_Master</formula1>
    </dataValidation>
    <dataValidation type="list" allowBlank="1" showInputMessage="1" showErrorMessage="1" sqref="AD61:AF61 V61 AD72:AF72 V72 AD108:AF111 V108:V111">
      <formula1>Boolean_Master</formula1>
    </dataValidation>
    <dataValidation type="list" allowBlank="1" showInputMessage="1" showErrorMessage="1" sqref="V70 AD70:AF70">
      <formula1>MANDATE_MASTER</formula1>
    </dataValidation>
    <dataValidation type="list" allowBlank="1" showInputMessage="1" showErrorMessage="1" sqref="V74 AD74:AF74">
      <formula1>Marital_Master</formula1>
    </dataValidation>
    <dataValidation type="list" allowBlank="1" showInputMessage="1" showErrorMessage="1" sqref="V87 AD87:AF87">
      <formula1>FATCA_Master_2</formula1>
    </dataValidation>
    <dataValidation type="list" allowBlank="1" showInputMessage="1" showErrorMessage="1" sqref="V94 AD94:AF94">
      <formula1>Profit_Master_2</formula1>
    </dataValidation>
    <dataValidation type="list" allowBlank="1" showInputMessage="1" showErrorMessage="1" sqref="V95 AD95:AF95">
      <formula1>State_Freq_Master</formula1>
    </dataValidation>
    <dataValidation type="list" allowBlank="1" showInputMessage="1" showErrorMessage="1" sqref="V96 AD96:AF96">
      <formula1>Dispatch_Master</formula1>
    </dataValidation>
    <dataValidation type="list" allowBlank="1" showInputMessage="1" showErrorMessage="1" sqref="V101 AD101:AF101">
      <formula1>freecode2</formula1>
    </dataValidation>
    <dataValidation type="list" allowBlank="1" showInputMessage="1" showErrorMessage="1" sqref="V103:V107 AD103:AF107">
      <formula1>freecode4</formula1>
    </dataValidation>
    <dataValidation type="list" allowBlank="1" showInputMessage="1" showErrorMessage="1" sqref="AD41:AF41 V39 V41">
      <formula1>Relation_Master</formula1>
    </dataValidation>
  </dataValidations>
  <hyperlinks>
    <hyperlink ref="P5" location="BRANCH_MASTER" display="BRANCH MASTER"/>
    <hyperlink ref="P6" location="BRANCH_MASTER" display="BRANCH MASTER"/>
    <hyperlink ref="P9" location="TITLE_MASTER" display="TITLE MASTER"/>
    <hyperlink ref="P11" location="CONSTITUTION_MASTER" display="CONSTITUTION MASTER"/>
    <hyperlink ref="P25" location="COUNTRY_MASTER" display="COUNTRY MASTER"/>
    <hyperlink ref="P29" location="COUNTRY_MASTER" display="COUNTRY MASTER"/>
    <hyperlink ref="P32" location="TYPE_MASTER" display="TYPE MASTER"/>
    <hyperlink ref="P33" location="STATUS_MASTER" display="STATUS MASTER"/>
    <hyperlink ref="P36" location="GROUP_MASTER" display="GROUP MASTER"/>
    <hyperlink ref="P37" location="OCCUPATION_MASTER" display="OCCUPATION MASTER"/>
    <hyperlink ref="P43" location="BANK_CODE_MASTER" display="BANK CODE MASTER"/>
    <hyperlink ref="P45" location="COUNTRY_MASTER" display="COUNTRY MASTER"/>
    <hyperlink ref="P47" location="TITLE_MASTER" display="TITLE MASTER"/>
    <hyperlink ref="P49" location="INTRODUCERS_STATUS" display="INTRODUCERS STATUS"/>
    <hyperlink ref="P52" location="MARITAL_STATUS" display="MARITAL STATUS"/>
    <hyperlink ref="P57" location="CITY_MASTER" display="CITY MASTER"/>
    <hyperlink ref="P58" location="STATE_MASTER" display="STATE MASTER"/>
    <hyperlink ref="P60" location="COUNTRY_MASTER" display="COUNTRY MASTER"/>
    <hyperlink ref="P66" location="CITY_MASTER" display="CITY MASTER"/>
    <hyperlink ref="P67" location="STATE_MASTER" display="STATE MASTER"/>
    <hyperlink ref="P69" location="COUNTRY_MASTER" display="COUNTRY MASTER"/>
    <hyperlink ref="P74" location="CITY_MASTER" display="CITY MASTER"/>
    <hyperlink ref="P75" location="STATE_MASTER" display="STATE MASTER"/>
    <hyperlink ref="P77" location="COUNTRY_MASTER" display="COUNTRY MASTER"/>
    <hyperlink ref="P81" location="CASTE_MASTER" display="CASTE MASTER"/>
    <hyperlink ref="P82" location="HEALTH_CODE_MASTER" display="HEALTH CODE MASTER"/>
    <hyperlink ref="P83" location="CUSTOMER_RATING_MASTER" display="CUST. RATING MASTER"/>
    <hyperlink ref="P102" location="RELATIONSHIP_MGR_CODE_MASTER" display="RELATIONSHIP MGR CODE MASTER"/>
    <hyperlink ref="P103" location="PROFIT_CENTER_MASTER" display="PROFIT CENTER MASTER"/>
    <hyperlink ref="P104" location="RELATED_PARTY_MASTER" display="RELATED PARTY MASTER"/>
    <hyperlink ref="P105" location="IMBA_WAIVER_MASTER" display="IMBA WAIVER MASTER"/>
    <hyperlink ref="P108" location="DEBIT_CARD_DETAILS_MASTER" display="DEBIT CARD DETAIL MASTER"/>
    <hyperlink ref="P109" location="INTERNET_BANKING_TYPE_MASTER" display="INTERNET BANKING TYPE MASTER"/>
    <hyperlink ref="P110" location="COMPLEMENTARY_SELECT_MASTER" display="COMPLEMENTARY SELECT MASTER"/>
    <hyperlink ref="P111" location="STATEMENTS_MASTER" display="STATEMENTS MASTER"/>
    <hyperlink ref="P127" location="TITLE_MASTER" display="TITLE MASTER"/>
    <hyperlink ref="P133" location="MARITAL_STATUS" display="MARITAL STATUS"/>
    <hyperlink ref="P136" location="RELATIONSHIP_MASTER" display="RELATIONSHIP MASTER"/>
    <hyperlink ref="P143" location="CITY_MASTER" display="CITY MASTER"/>
    <hyperlink ref="P144" location="STATE_MASTER" display="STATE MASTER"/>
    <hyperlink ref="P146" location="COUNTRY_MASTER" display="COUNTRY MASTER"/>
    <hyperlink ref="P2" location="REQUEST_TYPE_MASTER" display="REQUEST TYPE MASTER"/>
    <hyperlink ref="P3" location="AMENDMENT_TYPE_MASTER" display="AMENDMENT TYPE MASTER"/>
    <hyperlink ref="P7" location="CUSTOMER_RELATIONSHIP" display="CUSTOMER RELATIONSHIP"/>
    <hyperlink ref="P12" location="ID_TYPE_MASTER" display="ID TYPE MASTER"/>
    <hyperlink ref="P38" location="GENDER_MASTER" display="GENDER MASTER"/>
    <hyperlink ref="P44" location="RESIDENCY_STATUS" display="RESIDENCY STATUS"/>
    <hyperlink ref="P53" location="ADDRESS_TYPE_MASTER" display="ADDRESS TYPE MASTER"/>
    <hyperlink ref="P114" location="STATEMENET_FREQUENCY_MASTER" display="STATEMENT FREQUENCY MASTER"/>
    <hyperlink ref="P130" location="ID_TYPE_MASTER" display="ID TYPE MASTER"/>
    <hyperlink ref="P153" location="PASSBOOK___STATEMENT" display="PASSBOOK / STATEMENT"/>
    <hyperlink ref="P154" location="STATEMENET_FREQUENCY_MASTER" display="STATEMENT FREQUENCY MASTER"/>
    <hyperlink ref="P155" location="DISPATCH_MODE_MASTER" display="DISPATCH MODE MASTER"/>
    <hyperlink ref="P157" location="FREEZE_CODE_MASTER" display="FREEZE CODE MASTER"/>
    <hyperlink ref="P17" location="PRODUCT_MASTER" display="PRODUCT MASTER"/>
    <hyperlink ref="P18" location="CURRENCY_MASTER" display="CURRENCY MASTER"/>
    <hyperlink ref="P19" location="MANDATE_MASTER" display="MANDATE MASTER"/>
    <hyperlink ref="P148" location="BRANCH_MASTER" display="BRANCH MASTER"/>
    <hyperlink ref="P152" location="SPECIAL_CHARGE_CODE_MASTER" display="SPECIAL CHARGE CODE MASTER"/>
    <hyperlink ref="P158" location="FREEZE_REASON_MASTER" display="FREEZE REASON MASTER"/>
    <hyperlink ref="P164" location="INTEREST_CR_A_C_FLG_MASTER" display="INT.CR.A/C . FLAG MASTER"/>
    <hyperlink ref="P165" location="INTEREST_DR_A_C_FLG_MASTER" display="INT.DR.A/C . FLAG MASTER"/>
    <hyperlink ref="P168" location="INTEREST_RATE_CODES_MASTER" display="INTEREST RATE CODES MASTER"/>
    <hyperlink ref="P169" location="SECTOR_CODES_MASTER" display="SECTOR CODE MASTER"/>
    <hyperlink ref="P170" location="SUB_SECTOR_CODES_MASTER" display="SUB SECTOR MASTER"/>
    <hyperlink ref="P177" location="CUSTOMER_CATEGORY_1_MASTER" display="CUSTOMER CATEGORY 1 MASTER"/>
    <hyperlink ref="P178" location="CUSTOMER_CATEGORY_1_MASTER" display="CUSTOMER CATEGORY 1 MASTER"/>
    <hyperlink ref="P179" location="BUSINESS_SECTOR_3_MASTER" display="BUSINESS SECTOR 3 MASTER"/>
    <hyperlink ref="P180" location="BUSINESS_SECTOR_4_MASTER" display="BUSINESS SECTOR 4 MASTER"/>
    <hyperlink ref="P181" location="FREE_CODE_5_MASTER" display="FREECODE 5 MASTER"/>
    <hyperlink ref="P182" location="FREE_CODE_6_MASTER" display="FREE CODE 6 MASTER"/>
    <hyperlink ref="P184" location="FREE_CODE_8_MASTER" display="FREE CODE 8 MASTER"/>
    <hyperlink ref="P185" location="FREE_CODE_9_MASTER" display="FREE CODE 9 MASTER"/>
    <hyperlink ref="P186" location="FREE_CODE_10_MASTER" display="FREECODE 10 MASTER"/>
    <hyperlink ref="P201" location="RELATION_TYPE" display="RELATION TYPE MASTER"/>
    <hyperlink ref="P202" location="RELATIONSHIP_MASTER" display="RELATIONSHIP MASTER"/>
    <hyperlink ref="P204" location="TITLE_MASTER" display="TITLE MASTER"/>
  </hyperlink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'DMS Validation'!#REF!</xm:f>
          </x14:formula1>
          <xm:sqref>AB21:AB24 AB50:AB51 AB45 AB34</xm:sqref>
        </x14:dataValidation>
        <x14:dataValidation type="list" allowBlank="1" showInputMessage="1" showErrorMessage="1">
          <x14:formula1>
            <xm:f>'DMS Validation'!#REF!</xm:f>
          </x14:formula1>
          <xm:sqref>AB2:AB5 AB12 AB7</xm:sqref>
        </x14:dataValidation>
        <x14:dataValidation type="list" allowBlank="1" showInputMessage="1" showErrorMessage="1">
          <x14:formula1>
            <xm:f>'DMS Validation'!#REF!</xm:f>
          </x14:formula1>
          <xm:sqref>AB199 AB174:AB176 AB171:AB172 AB147 AB137:AB138 AB130:AB135</xm:sqref>
        </x14:dataValidation>
        <x14:dataValidation type="list" allowBlank="1" showInputMessage="1" showErrorMessage="1">
          <x14:formula1>
            <xm:f>'DMS Validation'!#REF!</xm:f>
          </x14:formula1>
          <xm:sqref>AB116:AB125 AB112</xm:sqref>
        </x14:dataValidation>
        <x14:dataValidation type="list" allowBlank="1" showInputMessage="1" showErrorMessage="1">
          <x14:formula1>
            <xm:f>'DMS Validation'!#REF!</xm:f>
          </x14:formula1>
          <xm:sqref>AB218 AB16</xm:sqref>
        </x14:dataValidation>
        <x14:dataValidation type="list" allowBlank="1" showInputMessage="1" showErrorMessage="1">
          <x14:formula1>
            <xm:f>'DMS Validation'!#REF!</xm:f>
          </x14:formula1>
          <xm:sqref>AB6 AB8:AB11 AB13:AB15 AB200:AB212 AB25:AB33 AB35:AB44 AB46:AB49 AB17:AB20 AB113:AB115 AB126:AB129 AB136 AB139:AB146 AB148:AB170 AB173 AB177:AB198 AB52:AB111</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263"/>
  <sheetViews>
    <sheetView topLeftCell="U105" workbookViewId="0">
      <selection activeCell="Z115" sqref="Z115"/>
    </sheetView>
  </sheetViews>
  <sheetFormatPr defaultRowHeight="15" x14ac:dyDescent="0.25"/>
  <cols>
    <col min="1" max="1" width="10.7109375" style="82" bestFit="1" customWidth="1"/>
    <col min="2" max="2" width="32.5703125" style="82" bestFit="1" customWidth="1"/>
    <col min="3" max="3" width="1" style="82" customWidth="1"/>
    <col min="4" max="4" width="10.7109375" style="82" bestFit="1" customWidth="1"/>
    <col min="5" max="5" width="37.28515625" style="82" bestFit="1" customWidth="1"/>
    <col min="6" max="6" width="1" style="82" customWidth="1"/>
    <col min="7" max="7" width="9.140625" style="82"/>
    <col min="8" max="8" width="31.28515625" style="82" bestFit="1" customWidth="1"/>
    <col min="9" max="9" width="1.140625" style="82" customWidth="1"/>
    <col min="10" max="10" width="10.7109375" style="82" bestFit="1" customWidth="1"/>
    <col min="11" max="11" width="45" style="82" customWidth="1"/>
    <col min="12" max="12" width="1.28515625" style="82" customWidth="1"/>
    <col min="13" max="13" width="10.7109375" style="82" bestFit="1" customWidth="1"/>
    <col min="14" max="14" width="48" style="82" bestFit="1" customWidth="1"/>
    <col min="15" max="15" width="1" style="82" customWidth="1"/>
    <col min="16" max="16" width="10.7109375" style="82" bestFit="1" customWidth="1"/>
    <col min="17" max="17" width="21" style="82" bestFit="1" customWidth="1"/>
    <col min="18" max="18" width="0.7109375" style="82" customWidth="1"/>
    <col min="19" max="19" width="10.7109375" style="82" bestFit="1" customWidth="1"/>
    <col min="20" max="20" width="32.28515625" style="82" bestFit="1" customWidth="1"/>
    <col min="21" max="21" width="1.28515625" style="82" customWidth="1"/>
    <col min="22" max="22" width="10.7109375" style="82" bestFit="1" customWidth="1"/>
    <col min="23" max="23" width="50.140625" style="82" bestFit="1" customWidth="1"/>
    <col min="24" max="24" width="1" style="82" customWidth="1"/>
    <col min="25" max="25" width="10.7109375" style="82" bestFit="1" customWidth="1"/>
    <col min="26" max="26" width="50.140625" style="82" bestFit="1" customWidth="1"/>
    <col min="27" max="27" width="0.7109375" style="82" customWidth="1"/>
    <col min="28" max="28" width="12.28515625" style="82" bestFit="1" customWidth="1"/>
    <col min="29" max="29" width="63.7109375" style="82" bestFit="1" customWidth="1"/>
    <col min="30" max="30" width="0.85546875" style="82" customWidth="1"/>
    <col min="31" max="31" width="10.7109375" style="82" bestFit="1" customWidth="1"/>
    <col min="32" max="32" width="29.28515625" style="82" bestFit="1" customWidth="1"/>
    <col min="33" max="33" width="1.28515625" style="82" customWidth="1"/>
    <col min="34" max="34" width="10.7109375" style="82" bestFit="1" customWidth="1"/>
    <col min="35" max="35" width="21.5703125" style="82" bestFit="1" customWidth="1"/>
    <col min="36" max="36" width="1" style="82" customWidth="1"/>
    <col min="37" max="37" width="11" style="82" bestFit="1" customWidth="1"/>
    <col min="38" max="38" width="18" style="82" bestFit="1" customWidth="1"/>
    <col min="39" max="39" width="0.7109375" style="82" customWidth="1"/>
    <col min="40" max="40" width="10.7109375" style="82" bestFit="1" customWidth="1"/>
    <col min="41" max="41" width="28" style="82" bestFit="1" customWidth="1"/>
    <col min="42" max="42" width="1.140625" style="82" customWidth="1"/>
    <col min="43" max="43" width="10.7109375" style="82" bestFit="1" customWidth="1"/>
    <col min="44" max="44" width="30" style="82" bestFit="1" customWidth="1"/>
    <col min="45" max="45" width="0.85546875" style="82" customWidth="1"/>
    <col min="46" max="46" width="10.7109375" style="82" bestFit="1" customWidth="1"/>
    <col min="47" max="47" width="20.140625" style="82" bestFit="1" customWidth="1"/>
    <col min="48" max="48" width="1" style="82" customWidth="1"/>
    <col min="49" max="49" width="10.7109375" style="82" bestFit="1" customWidth="1"/>
    <col min="50" max="50" width="16.140625" style="82" bestFit="1" customWidth="1"/>
    <col min="51" max="51" width="1.42578125" style="82" customWidth="1"/>
    <col min="52" max="52" width="10.7109375" style="82" bestFit="1" customWidth="1"/>
    <col min="53" max="53" width="24.28515625" style="82" customWidth="1"/>
    <col min="54" max="54" width="1.140625" style="82" customWidth="1"/>
    <col min="55" max="55" width="10.7109375" style="82" bestFit="1" customWidth="1"/>
    <col min="56" max="56" width="24" style="82" bestFit="1" customWidth="1"/>
    <col min="57" max="57" width="1.140625" style="82" customWidth="1"/>
    <col min="58" max="58" width="10.7109375" style="82" bestFit="1" customWidth="1"/>
    <col min="59" max="59" width="18.7109375" style="82" customWidth="1"/>
    <col min="60" max="60" width="1.140625" style="82" customWidth="1"/>
    <col min="61" max="61" width="10.7109375" style="82" bestFit="1" customWidth="1"/>
    <col min="62" max="62" width="32" style="82" bestFit="1" customWidth="1"/>
    <col min="63" max="63" width="0.85546875" style="82" customWidth="1"/>
    <col min="64" max="64" width="7.42578125" style="82" bestFit="1" customWidth="1"/>
    <col min="65" max="65" width="25.7109375" style="82" bestFit="1" customWidth="1"/>
    <col min="66" max="66" width="0.85546875" style="82" customWidth="1"/>
    <col min="67" max="67" width="10.7109375" style="82" bestFit="1" customWidth="1"/>
    <col min="68" max="68" width="31.5703125" style="82" bestFit="1" customWidth="1"/>
    <col min="69" max="69" width="0.7109375" style="82" customWidth="1"/>
    <col min="70" max="70" width="10.7109375" style="82" bestFit="1" customWidth="1"/>
    <col min="71" max="71" width="23.42578125" style="82" bestFit="1" customWidth="1"/>
    <col min="72" max="72" width="0.7109375" style="82" customWidth="1"/>
    <col min="73" max="73" width="10.7109375" style="82" bestFit="1" customWidth="1"/>
    <col min="74" max="74" width="19.85546875" style="82" bestFit="1" customWidth="1"/>
    <col min="75" max="75" width="0.7109375" style="82" customWidth="1"/>
    <col min="76" max="76" width="10.7109375" style="82" bestFit="1" customWidth="1"/>
    <col min="77" max="77" width="30.5703125" style="82" bestFit="1" customWidth="1"/>
    <col min="78" max="16384" width="9.140625" style="82"/>
  </cols>
  <sheetData>
    <row r="1" spans="1:77" ht="16.5" thickTop="1" thickBot="1" x14ac:dyDescent="0.3">
      <c r="A1" s="826" t="s">
        <v>2601</v>
      </c>
      <c r="B1" s="827"/>
      <c r="D1" s="826" t="s">
        <v>3285</v>
      </c>
      <c r="E1" s="827"/>
      <c r="G1" s="829" t="s">
        <v>3269</v>
      </c>
      <c r="H1" s="830"/>
      <c r="J1" s="826" t="s">
        <v>3255</v>
      </c>
      <c r="K1" s="827"/>
      <c r="M1" s="826" t="s">
        <v>2866</v>
      </c>
      <c r="N1" s="827"/>
      <c r="P1" s="826" t="s">
        <v>3205</v>
      </c>
      <c r="Q1" s="827"/>
      <c r="S1" s="826" t="s">
        <v>3201</v>
      </c>
      <c r="T1" s="827"/>
      <c r="V1" s="826" t="s">
        <v>3189</v>
      </c>
      <c r="W1" s="827"/>
      <c r="Y1" s="826" t="s">
        <v>3186</v>
      </c>
      <c r="Z1" s="827"/>
      <c r="AB1" s="826" t="s">
        <v>3155</v>
      </c>
      <c r="AC1" s="827"/>
      <c r="AE1" s="826" t="s">
        <v>3127</v>
      </c>
      <c r="AF1" s="827"/>
      <c r="AH1" s="826" t="s">
        <v>2904</v>
      </c>
      <c r="AI1" s="827"/>
      <c r="AK1" s="826" t="s">
        <v>2878</v>
      </c>
      <c r="AL1" s="827"/>
      <c r="AN1" s="826" t="s">
        <v>2875</v>
      </c>
      <c r="AO1" s="827"/>
      <c r="AQ1" s="826" t="s">
        <v>3047</v>
      </c>
      <c r="AR1" s="827"/>
      <c r="AT1" s="826" t="s">
        <v>3039</v>
      </c>
      <c r="AU1" s="827"/>
      <c r="AW1" s="826" t="s">
        <v>5868</v>
      </c>
      <c r="AX1" s="827"/>
      <c r="AZ1" s="826" t="s">
        <v>2979</v>
      </c>
      <c r="BA1" s="827"/>
      <c r="BC1" s="826" t="s">
        <v>2975</v>
      </c>
      <c r="BD1" s="827"/>
      <c r="BF1" s="828" t="s">
        <v>2970</v>
      </c>
      <c r="BG1" s="828"/>
      <c r="BI1" s="828" t="s">
        <v>2966</v>
      </c>
      <c r="BJ1" s="828"/>
      <c r="BL1" s="828" t="s">
        <v>5867</v>
      </c>
      <c r="BM1" s="828"/>
      <c r="BO1" s="826" t="s">
        <v>2956</v>
      </c>
      <c r="BP1" s="827"/>
      <c r="BR1" s="826" t="s">
        <v>2952</v>
      </c>
      <c r="BS1" s="827"/>
      <c r="BU1" s="826" t="s">
        <v>2948</v>
      </c>
      <c r="BV1" s="827"/>
      <c r="BX1" s="826" t="s">
        <v>2611</v>
      </c>
      <c r="BY1" s="827"/>
    </row>
    <row r="2" spans="1:77" ht="16.5" thickTop="1" thickBot="1" x14ac:dyDescent="0.3">
      <c r="A2" s="375" t="s">
        <v>5863</v>
      </c>
      <c r="B2" s="375" t="s">
        <v>5862</v>
      </c>
      <c r="D2" s="375" t="s">
        <v>5863</v>
      </c>
      <c r="E2" s="375" t="s">
        <v>5862</v>
      </c>
      <c r="G2" s="376" t="s">
        <v>5866</v>
      </c>
      <c r="H2" s="376" t="s">
        <v>5865</v>
      </c>
      <c r="J2" s="375" t="s">
        <v>5863</v>
      </c>
      <c r="K2" s="375" t="s">
        <v>5862</v>
      </c>
      <c r="M2" s="375" t="s">
        <v>5863</v>
      </c>
      <c r="N2" s="375" t="s">
        <v>5862</v>
      </c>
      <c r="P2" s="375" t="s">
        <v>5863</v>
      </c>
      <c r="Q2" s="375" t="s">
        <v>5862</v>
      </c>
      <c r="S2" s="375" t="s">
        <v>5863</v>
      </c>
      <c r="T2" s="375" t="s">
        <v>5862</v>
      </c>
      <c r="V2" s="375" t="s">
        <v>5863</v>
      </c>
      <c r="W2" s="375" t="s">
        <v>5862</v>
      </c>
      <c r="Y2" s="375" t="s">
        <v>5863</v>
      </c>
      <c r="Z2" s="375" t="s">
        <v>5862</v>
      </c>
      <c r="AB2" s="376" t="s">
        <v>2034</v>
      </c>
      <c r="AC2" s="376" t="s">
        <v>5864</v>
      </c>
      <c r="AE2" s="375" t="s">
        <v>5863</v>
      </c>
      <c r="AF2" s="375" t="s">
        <v>5862</v>
      </c>
      <c r="AH2" s="375" t="s">
        <v>5863</v>
      </c>
      <c r="AI2" s="375" t="s">
        <v>5862</v>
      </c>
      <c r="AK2" s="375" t="s">
        <v>5863</v>
      </c>
      <c r="AL2" s="375" t="s">
        <v>5862</v>
      </c>
      <c r="AN2" s="375" t="s">
        <v>5863</v>
      </c>
      <c r="AO2" s="375" t="s">
        <v>5862</v>
      </c>
      <c r="AQ2" s="375" t="s">
        <v>5863</v>
      </c>
      <c r="AR2" s="375" t="s">
        <v>5862</v>
      </c>
      <c r="AT2" s="375" t="s">
        <v>5863</v>
      </c>
      <c r="AU2" s="375" t="s">
        <v>5862</v>
      </c>
      <c r="AW2" s="375" t="s">
        <v>5863</v>
      </c>
      <c r="AX2" s="375" t="s">
        <v>5862</v>
      </c>
      <c r="AZ2" s="375" t="s">
        <v>5863</v>
      </c>
      <c r="BA2" s="375" t="s">
        <v>5862</v>
      </c>
      <c r="BC2" s="375" t="s">
        <v>5863</v>
      </c>
      <c r="BD2" s="375" t="s">
        <v>5862</v>
      </c>
      <c r="BF2" s="375" t="s">
        <v>5863</v>
      </c>
      <c r="BG2" s="375" t="s">
        <v>5862</v>
      </c>
      <c r="BI2" s="375" t="s">
        <v>5863</v>
      </c>
      <c r="BJ2" s="375" t="s">
        <v>5862</v>
      </c>
      <c r="BL2" s="375"/>
      <c r="BM2" s="375" t="s">
        <v>5862</v>
      </c>
      <c r="BO2" s="375" t="s">
        <v>5863</v>
      </c>
      <c r="BP2" s="375" t="s">
        <v>5862</v>
      </c>
      <c r="BR2" s="375" t="s">
        <v>5863</v>
      </c>
      <c r="BS2" s="375" t="s">
        <v>5862</v>
      </c>
      <c r="BU2" s="375" t="s">
        <v>5863</v>
      </c>
      <c r="BV2" s="375" t="s">
        <v>5862</v>
      </c>
      <c r="BX2" s="375" t="s">
        <v>5863</v>
      </c>
      <c r="BY2" s="375" t="s">
        <v>5862</v>
      </c>
    </row>
    <row r="3" spans="1:77" ht="16.5" thickTop="1" thickBot="1" x14ac:dyDescent="0.3">
      <c r="A3" s="358" t="s">
        <v>5861</v>
      </c>
      <c r="B3" s="358" t="s">
        <v>5045</v>
      </c>
      <c r="D3" s="361">
        <v>1</v>
      </c>
      <c r="E3" s="359" t="s">
        <v>5860</v>
      </c>
      <c r="G3" s="374" t="s">
        <v>5859</v>
      </c>
      <c r="H3" s="374" t="s">
        <v>5858</v>
      </c>
      <c r="J3" s="361">
        <v>1</v>
      </c>
      <c r="K3" s="361" t="s">
        <v>3252</v>
      </c>
      <c r="M3" s="358" t="s">
        <v>5857</v>
      </c>
      <c r="N3" s="358" t="s">
        <v>5856</v>
      </c>
      <c r="P3" s="361" t="s">
        <v>5855</v>
      </c>
      <c r="Q3" s="361" t="s">
        <v>3204</v>
      </c>
      <c r="S3" s="361" t="s">
        <v>5854</v>
      </c>
      <c r="T3" s="361" t="s">
        <v>5853</v>
      </c>
      <c r="V3" s="373" t="s">
        <v>5852</v>
      </c>
      <c r="W3" s="373" t="s">
        <v>5851</v>
      </c>
      <c r="Y3" s="358" t="s">
        <v>5850</v>
      </c>
      <c r="Z3" s="358" t="s">
        <v>3185</v>
      </c>
      <c r="AB3" s="373" t="s">
        <v>5849</v>
      </c>
      <c r="AC3" s="373" t="s">
        <v>5848</v>
      </c>
      <c r="AE3" s="361" t="s">
        <v>5847</v>
      </c>
      <c r="AF3" s="361" t="s">
        <v>5846</v>
      </c>
      <c r="AH3" s="361" t="s">
        <v>5845</v>
      </c>
      <c r="AI3" s="361" t="s">
        <v>5844</v>
      </c>
      <c r="AK3" s="373" t="s">
        <v>5843</v>
      </c>
      <c r="AL3" s="373" t="s">
        <v>5842</v>
      </c>
      <c r="AN3" s="359" t="s">
        <v>5841</v>
      </c>
      <c r="AO3" s="359" t="s">
        <v>5840</v>
      </c>
      <c r="AQ3" s="361" t="s">
        <v>5839</v>
      </c>
      <c r="AR3" s="361" t="s">
        <v>3045</v>
      </c>
      <c r="AT3" s="361" t="s">
        <v>5838</v>
      </c>
      <c r="AU3" s="361" t="s">
        <v>5837</v>
      </c>
      <c r="AW3" s="361" t="s">
        <v>5836</v>
      </c>
      <c r="AX3" s="361" t="s">
        <v>5835</v>
      </c>
      <c r="AZ3" s="373" t="s">
        <v>5602</v>
      </c>
      <c r="BA3" s="373" t="s">
        <v>5834</v>
      </c>
      <c r="BC3" s="372" t="s">
        <v>5833</v>
      </c>
      <c r="BD3" s="372" t="s">
        <v>5832</v>
      </c>
      <c r="BF3" s="371" t="s">
        <v>5602</v>
      </c>
      <c r="BG3" s="370" t="s">
        <v>5831</v>
      </c>
      <c r="BI3" s="369" t="s">
        <v>5830</v>
      </c>
      <c r="BJ3" s="368" t="s">
        <v>5829</v>
      </c>
      <c r="BL3" s="367" t="s">
        <v>5828</v>
      </c>
      <c r="BM3" s="361" t="s">
        <v>5827</v>
      </c>
      <c r="BO3" s="361" t="s">
        <v>5826</v>
      </c>
      <c r="BP3" s="361" t="s">
        <v>5825</v>
      </c>
      <c r="BR3" s="360" t="s">
        <v>5824</v>
      </c>
      <c r="BS3" s="360" t="s">
        <v>5823</v>
      </c>
      <c r="BU3" s="361" t="s">
        <v>4899</v>
      </c>
      <c r="BV3" s="361" t="s">
        <v>5822</v>
      </c>
      <c r="BX3" s="362">
        <v>1</v>
      </c>
      <c r="BY3" s="358" t="s">
        <v>2896</v>
      </c>
    </row>
    <row r="4" spans="1:77" ht="16.5" thickTop="1" thickBot="1" x14ac:dyDescent="0.3">
      <c r="A4" s="359" t="s">
        <v>5821</v>
      </c>
      <c r="B4" s="359" t="s">
        <v>5820</v>
      </c>
      <c r="D4" s="361">
        <v>2</v>
      </c>
      <c r="E4" s="359" t="s">
        <v>5819</v>
      </c>
      <c r="G4" s="359" t="s">
        <v>5818</v>
      </c>
      <c r="H4" s="359" t="s">
        <v>5817</v>
      </c>
      <c r="J4" s="361">
        <v>2</v>
      </c>
      <c r="K4" s="361" t="s">
        <v>5816</v>
      </c>
      <c r="M4" s="358" t="s">
        <v>5815</v>
      </c>
      <c r="N4" s="358" t="s">
        <v>3102</v>
      </c>
      <c r="P4" s="361" t="s">
        <v>5814</v>
      </c>
      <c r="Q4" s="361" t="s">
        <v>5813</v>
      </c>
      <c r="S4" s="361" t="s">
        <v>5812</v>
      </c>
      <c r="T4" s="361" t="s">
        <v>5811</v>
      </c>
      <c r="V4" s="356" t="s">
        <v>5810</v>
      </c>
      <c r="W4" s="356" t="s">
        <v>5809</v>
      </c>
      <c r="Y4" s="359" t="s">
        <v>5808</v>
      </c>
      <c r="Z4" s="359" t="s">
        <v>5807</v>
      </c>
      <c r="AB4" s="356" t="s">
        <v>5806</v>
      </c>
      <c r="AC4" s="356" t="s">
        <v>5805</v>
      </c>
      <c r="AE4" s="361" t="s">
        <v>5804</v>
      </c>
      <c r="AF4" s="361" t="s">
        <v>5764</v>
      </c>
      <c r="AH4" s="361" t="s">
        <v>5803</v>
      </c>
      <c r="AI4" s="361" t="s">
        <v>5802</v>
      </c>
      <c r="AK4" s="356" t="s">
        <v>5801</v>
      </c>
      <c r="AL4" s="356" t="s">
        <v>5800</v>
      </c>
      <c r="AN4" s="359" t="s">
        <v>5697</v>
      </c>
      <c r="AO4" s="359" t="s">
        <v>2874</v>
      </c>
      <c r="AQ4" s="361" t="s">
        <v>5799</v>
      </c>
      <c r="AR4" s="361" t="s">
        <v>5798</v>
      </c>
      <c r="AT4" s="361" t="s">
        <v>5797</v>
      </c>
      <c r="AU4" s="361" t="s">
        <v>5796</v>
      </c>
      <c r="AW4" s="361" t="s">
        <v>5795</v>
      </c>
      <c r="AX4" s="361" t="s">
        <v>5794</v>
      </c>
      <c r="AZ4" s="356" t="s">
        <v>5586</v>
      </c>
      <c r="BA4" s="356" t="s">
        <v>5793</v>
      </c>
      <c r="BC4" s="364" t="s">
        <v>5792</v>
      </c>
      <c r="BD4" s="364" t="s">
        <v>5791</v>
      </c>
      <c r="BF4" s="369" t="s">
        <v>5586</v>
      </c>
      <c r="BG4" s="368" t="s">
        <v>5790</v>
      </c>
      <c r="BL4" s="367" t="s">
        <v>5789</v>
      </c>
      <c r="BM4" s="361" t="s">
        <v>5788</v>
      </c>
      <c r="BO4" s="360" t="s">
        <v>5787</v>
      </c>
      <c r="BP4" s="360" t="s">
        <v>5786</v>
      </c>
      <c r="BU4" s="360" t="s">
        <v>5785</v>
      </c>
      <c r="BV4" s="360" t="s">
        <v>5784</v>
      </c>
      <c r="BX4" s="361">
        <v>2</v>
      </c>
      <c r="BY4" s="359" t="s">
        <v>5783</v>
      </c>
    </row>
    <row r="5" spans="1:77" ht="16.5" thickTop="1" thickBot="1" x14ac:dyDescent="0.3">
      <c r="A5" s="359" t="s">
        <v>5782</v>
      </c>
      <c r="B5" s="359" t="s">
        <v>5781</v>
      </c>
      <c r="D5" s="361">
        <v>3</v>
      </c>
      <c r="E5" s="359" t="s">
        <v>2549</v>
      </c>
      <c r="G5" s="359" t="s">
        <v>5780</v>
      </c>
      <c r="H5" s="359" t="s">
        <v>5779</v>
      </c>
      <c r="J5" s="361">
        <v>3</v>
      </c>
      <c r="K5" s="361" t="s">
        <v>5778</v>
      </c>
      <c r="M5" s="358" t="s">
        <v>5777</v>
      </c>
      <c r="N5" s="358" t="s">
        <v>5776</v>
      </c>
      <c r="P5" s="361" t="s">
        <v>5775</v>
      </c>
      <c r="Q5" s="361" t="s">
        <v>5774</v>
      </c>
      <c r="S5" s="361" t="s">
        <v>5773</v>
      </c>
      <c r="T5" s="361" t="s">
        <v>5772</v>
      </c>
      <c r="V5" s="356" t="s">
        <v>5771</v>
      </c>
      <c r="W5" s="356" t="s">
        <v>5770</v>
      </c>
      <c r="Y5" s="359" t="s">
        <v>5769</v>
      </c>
      <c r="Z5" s="359" t="s">
        <v>5768</v>
      </c>
      <c r="AB5" s="356" t="s">
        <v>5767</v>
      </c>
      <c r="AC5" s="356" t="s">
        <v>5766</v>
      </c>
      <c r="AE5" s="361" t="s">
        <v>5765</v>
      </c>
      <c r="AF5" s="361" t="s">
        <v>5764</v>
      </c>
      <c r="AH5" s="361" t="s">
        <v>5763</v>
      </c>
      <c r="AI5" s="361" t="s">
        <v>3122</v>
      </c>
      <c r="AK5" s="356" t="s">
        <v>5762</v>
      </c>
      <c r="AL5" s="356" t="s">
        <v>5761</v>
      </c>
      <c r="AN5" s="359" t="s">
        <v>5648</v>
      </c>
      <c r="AO5" s="359" t="s">
        <v>5647</v>
      </c>
      <c r="AQ5" s="361" t="s">
        <v>5760</v>
      </c>
      <c r="AR5" s="365" t="s">
        <v>5759</v>
      </c>
      <c r="AT5" s="361" t="s">
        <v>3040</v>
      </c>
      <c r="AU5" s="361" t="s">
        <v>5758</v>
      </c>
      <c r="AW5" s="361" t="s">
        <v>3034</v>
      </c>
      <c r="AX5" s="361" t="s">
        <v>5757</v>
      </c>
      <c r="AZ5" s="356" t="s">
        <v>5572</v>
      </c>
      <c r="BA5" s="356" t="s">
        <v>5756</v>
      </c>
      <c r="BC5" s="364" t="s">
        <v>5755</v>
      </c>
      <c r="BD5" s="364" t="s">
        <v>5754</v>
      </c>
      <c r="BL5" s="366" t="s">
        <v>5753</v>
      </c>
      <c r="BM5" s="360" t="s">
        <v>5752</v>
      </c>
      <c r="BX5" s="361">
        <v>3</v>
      </c>
      <c r="BY5" s="359" t="s">
        <v>3675</v>
      </c>
    </row>
    <row r="6" spans="1:77" ht="16.5" thickTop="1" thickBot="1" x14ac:dyDescent="0.3">
      <c r="A6" s="359" t="s">
        <v>5751</v>
      </c>
      <c r="B6" s="359" t="s">
        <v>5750</v>
      </c>
      <c r="D6" s="361">
        <v>4</v>
      </c>
      <c r="E6" s="359" t="s">
        <v>5749</v>
      </c>
      <c r="G6" s="359" t="s">
        <v>5748</v>
      </c>
      <c r="H6" s="359" t="s">
        <v>5747</v>
      </c>
      <c r="J6" s="361">
        <v>4</v>
      </c>
      <c r="K6" s="361" t="s">
        <v>5746</v>
      </c>
      <c r="M6" s="358" t="s">
        <v>5745</v>
      </c>
      <c r="N6" s="358" t="s">
        <v>3062</v>
      </c>
      <c r="P6" s="361" t="s">
        <v>5744</v>
      </c>
      <c r="Q6" s="361" t="s">
        <v>5743</v>
      </c>
      <c r="S6" s="361" t="s">
        <v>5742</v>
      </c>
      <c r="T6" s="361" t="s">
        <v>5741</v>
      </c>
      <c r="V6" s="356" t="s">
        <v>5740</v>
      </c>
      <c r="W6" s="356" t="s">
        <v>5739</v>
      </c>
      <c r="Y6" s="359" t="s">
        <v>5738</v>
      </c>
      <c r="Z6" s="359" t="s">
        <v>5738</v>
      </c>
      <c r="AB6" s="356" t="s">
        <v>5737</v>
      </c>
      <c r="AC6" s="356" t="s">
        <v>5736</v>
      </c>
      <c r="AE6" s="361" t="s">
        <v>5735</v>
      </c>
      <c r="AF6" s="361" t="s">
        <v>5734</v>
      </c>
      <c r="AH6" s="361" t="s">
        <v>5733</v>
      </c>
      <c r="AI6" s="361" t="s">
        <v>5732</v>
      </c>
      <c r="AK6" s="356" t="s">
        <v>5731</v>
      </c>
      <c r="AL6" s="356" t="s">
        <v>5730</v>
      </c>
      <c r="AN6" s="359" t="s">
        <v>5729</v>
      </c>
      <c r="AO6" s="359" t="s">
        <v>5728</v>
      </c>
      <c r="AQ6" s="361" t="s">
        <v>5727</v>
      </c>
      <c r="AR6" s="365" t="s">
        <v>5726</v>
      </c>
      <c r="AT6" s="361" t="s">
        <v>5725</v>
      </c>
      <c r="AU6" s="361" t="s">
        <v>5724</v>
      </c>
      <c r="AW6" s="360" t="s">
        <v>5723</v>
      </c>
      <c r="AX6" s="360" t="s">
        <v>5722</v>
      </c>
      <c r="AZ6" s="356" t="s">
        <v>5721</v>
      </c>
      <c r="BA6" s="356" t="s">
        <v>5720</v>
      </c>
      <c r="BC6" s="364" t="s">
        <v>5719</v>
      </c>
      <c r="BD6" s="364" t="s">
        <v>5718</v>
      </c>
      <c r="BX6" s="361">
        <v>4</v>
      </c>
      <c r="BY6" s="359" t="s">
        <v>5717</v>
      </c>
    </row>
    <row r="7" spans="1:77" ht="16.5" thickTop="1" thickBot="1" x14ac:dyDescent="0.3">
      <c r="A7" s="359" t="s">
        <v>4147</v>
      </c>
      <c r="B7" s="359" t="s">
        <v>4178</v>
      </c>
      <c r="D7" s="361">
        <v>5</v>
      </c>
      <c r="E7" s="359" t="s">
        <v>5716</v>
      </c>
      <c r="G7" s="359" t="s">
        <v>5715</v>
      </c>
      <c r="H7" s="359" t="s">
        <v>5714</v>
      </c>
      <c r="J7" s="361">
        <v>5</v>
      </c>
      <c r="K7" s="361" t="s">
        <v>5713</v>
      </c>
      <c r="M7" s="358" t="s">
        <v>5712</v>
      </c>
      <c r="N7" s="358" t="s">
        <v>5711</v>
      </c>
      <c r="P7" s="361" t="s">
        <v>5710</v>
      </c>
      <c r="Q7" s="361" t="s">
        <v>5688</v>
      </c>
      <c r="S7" s="361" t="s">
        <v>5709</v>
      </c>
      <c r="T7" s="361" t="s">
        <v>5708</v>
      </c>
      <c r="V7" s="356" t="s">
        <v>5707</v>
      </c>
      <c r="W7" s="356" t="s">
        <v>5706</v>
      </c>
      <c r="Y7" s="359" t="s">
        <v>5705</v>
      </c>
      <c r="Z7" s="359" t="s">
        <v>5704</v>
      </c>
      <c r="AB7" s="356" t="s">
        <v>5703</v>
      </c>
      <c r="AC7" s="356" t="s">
        <v>5702</v>
      </c>
      <c r="AE7" s="361" t="s">
        <v>5701</v>
      </c>
      <c r="AF7" s="361" t="s">
        <v>5700</v>
      </c>
      <c r="AH7" s="360" t="s">
        <v>5699</v>
      </c>
      <c r="AI7" s="360" t="s">
        <v>5698</v>
      </c>
      <c r="AK7" s="356" t="s">
        <v>5697</v>
      </c>
      <c r="AL7" s="356" t="s">
        <v>2874</v>
      </c>
      <c r="AN7" s="359" t="s">
        <v>5696</v>
      </c>
      <c r="AO7" s="359" t="s">
        <v>5695</v>
      </c>
      <c r="AQ7" s="360" t="s">
        <v>5694</v>
      </c>
      <c r="AR7" s="360" t="s">
        <v>5693</v>
      </c>
      <c r="AT7" s="361" t="s">
        <v>5692</v>
      </c>
      <c r="AU7" s="361" t="s">
        <v>5691</v>
      </c>
      <c r="AZ7" s="356" t="s">
        <v>5556</v>
      </c>
      <c r="BA7" s="356" t="s">
        <v>5690</v>
      </c>
      <c r="BC7" s="364" t="s">
        <v>5689</v>
      </c>
      <c r="BD7" s="364" t="s">
        <v>5688</v>
      </c>
      <c r="BX7" s="361">
        <v>5</v>
      </c>
      <c r="BY7" s="359" t="s">
        <v>5687</v>
      </c>
    </row>
    <row r="8" spans="1:77" ht="15.75" thickTop="1" x14ac:dyDescent="0.25">
      <c r="A8" s="359" t="s">
        <v>3292</v>
      </c>
      <c r="B8" s="359" t="s">
        <v>3292</v>
      </c>
      <c r="D8" s="361">
        <v>6</v>
      </c>
      <c r="E8" s="359" t="s">
        <v>5686</v>
      </c>
      <c r="G8" s="359" t="s">
        <v>5685</v>
      </c>
      <c r="H8" s="359" t="s">
        <v>5684</v>
      </c>
      <c r="J8" s="361">
        <v>6</v>
      </c>
      <c r="K8" s="361" t="s">
        <v>5683</v>
      </c>
      <c r="M8" s="358" t="s">
        <v>5682</v>
      </c>
      <c r="N8" s="358" t="s">
        <v>5681</v>
      </c>
      <c r="P8" s="361" t="s">
        <v>5680</v>
      </c>
      <c r="Q8" s="361" t="s">
        <v>3692</v>
      </c>
      <c r="S8" s="361" t="s">
        <v>4178</v>
      </c>
      <c r="T8" s="361" t="s">
        <v>4178</v>
      </c>
      <c r="V8" s="356" t="s">
        <v>5679</v>
      </c>
      <c r="W8" s="356" t="s">
        <v>5678</v>
      </c>
      <c r="Y8" s="359" t="s">
        <v>5677</v>
      </c>
      <c r="Z8" s="359" t="s">
        <v>5676</v>
      </c>
      <c r="AB8" s="356" t="s">
        <v>5675</v>
      </c>
      <c r="AC8" s="356" t="s">
        <v>5674</v>
      </c>
      <c r="AE8" s="361" t="s">
        <v>5673</v>
      </c>
      <c r="AF8" s="361" t="s">
        <v>5672</v>
      </c>
      <c r="AK8" s="356" t="s">
        <v>5671</v>
      </c>
      <c r="AL8" s="356" t="s">
        <v>5670</v>
      </c>
      <c r="AN8" s="359" t="s">
        <v>5669</v>
      </c>
      <c r="AO8" s="359" t="s">
        <v>5119</v>
      </c>
      <c r="AT8" s="361" t="s">
        <v>5668</v>
      </c>
      <c r="AU8" s="361" t="s">
        <v>5667</v>
      </c>
      <c r="AZ8" s="356" t="s">
        <v>5540</v>
      </c>
      <c r="BA8" s="356" t="s">
        <v>5666</v>
      </c>
      <c r="BC8" s="364" t="s">
        <v>5665</v>
      </c>
      <c r="BD8" s="364" t="s">
        <v>3692</v>
      </c>
      <c r="BX8" s="361">
        <v>6</v>
      </c>
      <c r="BY8" s="359" t="s">
        <v>5664</v>
      </c>
    </row>
    <row r="9" spans="1:77" ht="15.75" thickBot="1" x14ac:dyDescent="0.3">
      <c r="A9" s="359" t="s">
        <v>5663</v>
      </c>
      <c r="B9" s="359" t="s">
        <v>5663</v>
      </c>
      <c r="D9" s="361">
        <v>7</v>
      </c>
      <c r="E9" s="359" t="s">
        <v>5662</v>
      </c>
      <c r="G9" s="359" t="s">
        <v>5661</v>
      </c>
      <c r="H9" s="359" t="s">
        <v>5660</v>
      </c>
      <c r="J9" s="361">
        <v>7</v>
      </c>
      <c r="K9" s="361" t="s">
        <v>5659</v>
      </c>
      <c r="M9" s="358" t="s">
        <v>5658</v>
      </c>
      <c r="N9" s="358" t="s">
        <v>2865</v>
      </c>
      <c r="P9" s="360" t="s">
        <v>5657</v>
      </c>
      <c r="Q9" s="360" t="s">
        <v>5640</v>
      </c>
      <c r="S9" s="361" t="s">
        <v>5656</v>
      </c>
      <c r="T9" s="361" t="s">
        <v>3199</v>
      </c>
      <c r="V9" s="356" t="s">
        <v>5655</v>
      </c>
      <c r="W9" s="356" t="s">
        <v>5654</v>
      </c>
      <c r="Y9" s="359" t="s">
        <v>5653</v>
      </c>
      <c r="Z9" s="359" t="s">
        <v>5652</v>
      </c>
      <c r="AB9" s="356" t="s">
        <v>5651</v>
      </c>
      <c r="AC9" s="356" t="s">
        <v>5650</v>
      </c>
      <c r="AE9" s="361" t="s">
        <v>5649</v>
      </c>
      <c r="AF9" s="361" t="s">
        <v>4370</v>
      </c>
      <c r="AK9" s="356" t="s">
        <v>5648</v>
      </c>
      <c r="AL9" s="356" t="s">
        <v>5647</v>
      </c>
      <c r="AN9" s="359" t="s">
        <v>5646</v>
      </c>
      <c r="AO9" s="359" t="s">
        <v>5645</v>
      </c>
      <c r="AT9" s="361" t="s">
        <v>5644</v>
      </c>
      <c r="AU9" s="361" t="s">
        <v>5643</v>
      </c>
      <c r="AZ9" s="356" t="s">
        <v>5525</v>
      </c>
      <c r="BA9" s="356" t="s">
        <v>5642</v>
      </c>
      <c r="BC9" s="364" t="s">
        <v>5641</v>
      </c>
      <c r="BD9" s="364" t="s">
        <v>5640</v>
      </c>
      <c r="BX9" s="361">
        <v>7</v>
      </c>
      <c r="BY9" s="359" t="s">
        <v>5639</v>
      </c>
    </row>
    <row r="10" spans="1:77" ht="16.5" thickTop="1" thickBot="1" x14ac:dyDescent="0.3">
      <c r="A10" s="357" t="s">
        <v>4080</v>
      </c>
      <c r="B10" s="357" t="s">
        <v>5638</v>
      </c>
      <c r="D10" s="360">
        <v>8</v>
      </c>
      <c r="E10" s="357" t="s">
        <v>5637</v>
      </c>
      <c r="G10" s="359" t="s">
        <v>5636</v>
      </c>
      <c r="H10" s="359" t="s">
        <v>5635</v>
      </c>
      <c r="J10" s="361">
        <v>8</v>
      </c>
      <c r="K10" s="361" t="s">
        <v>5634</v>
      </c>
      <c r="M10" s="358" t="s">
        <v>5633</v>
      </c>
      <c r="N10" s="358" t="s">
        <v>5632</v>
      </c>
      <c r="S10" s="361" t="s">
        <v>5631</v>
      </c>
      <c r="T10" s="361" t="s">
        <v>5631</v>
      </c>
      <c r="V10" s="356" t="s">
        <v>5630</v>
      </c>
      <c r="W10" s="356" t="s">
        <v>5629</v>
      </c>
      <c r="Y10" s="359" t="s">
        <v>5628</v>
      </c>
      <c r="Z10" s="359" t="s">
        <v>5627</v>
      </c>
      <c r="AB10" s="356" t="s">
        <v>5626</v>
      </c>
      <c r="AC10" s="356" t="s">
        <v>5625</v>
      </c>
      <c r="AE10" s="361" t="s">
        <v>5624</v>
      </c>
      <c r="AF10" s="361" t="s">
        <v>5218</v>
      </c>
      <c r="AK10" s="356" t="s">
        <v>5623</v>
      </c>
      <c r="AL10" s="356" t="s">
        <v>5622</v>
      </c>
      <c r="AN10" s="359" t="s">
        <v>5621</v>
      </c>
      <c r="AO10" s="359" t="s">
        <v>5620</v>
      </c>
      <c r="AT10" s="360" t="s">
        <v>5619</v>
      </c>
      <c r="AU10" s="360" t="s">
        <v>5618</v>
      </c>
      <c r="AZ10" s="356" t="s">
        <v>5511</v>
      </c>
      <c r="BA10" s="356" t="s">
        <v>5617</v>
      </c>
      <c r="BC10" s="363" t="s">
        <v>5616</v>
      </c>
      <c r="BD10" s="363" t="s">
        <v>5615</v>
      </c>
      <c r="BX10" s="361">
        <v>8</v>
      </c>
      <c r="BY10" s="359" t="s">
        <v>5614</v>
      </c>
    </row>
    <row r="11" spans="1:77" ht="15.75" thickTop="1" x14ac:dyDescent="0.25">
      <c r="G11" s="359" t="s">
        <v>5613</v>
      </c>
      <c r="H11" s="359" t="s">
        <v>5612</v>
      </c>
      <c r="J11" s="361">
        <v>10</v>
      </c>
      <c r="K11" s="361" t="s">
        <v>5611</v>
      </c>
      <c r="M11" s="358" t="s">
        <v>5610</v>
      </c>
      <c r="N11" s="358" t="s">
        <v>5609</v>
      </c>
      <c r="S11" s="361" t="s">
        <v>5608</v>
      </c>
      <c r="T11" s="361" t="s">
        <v>5607</v>
      </c>
      <c r="V11" s="356" t="s">
        <v>5606</v>
      </c>
      <c r="W11" s="356" t="s">
        <v>5605</v>
      </c>
      <c r="Y11" s="359" t="s">
        <v>5604</v>
      </c>
      <c r="Z11" s="359" t="s">
        <v>5603</v>
      </c>
      <c r="AB11" s="356" t="s">
        <v>5602</v>
      </c>
      <c r="AC11" s="356" t="s">
        <v>5601</v>
      </c>
      <c r="AK11" s="356" t="s">
        <v>5600</v>
      </c>
      <c r="AL11" s="356" t="s">
        <v>5599</v>
      </c>
      <c r="AN11" s="359" t="s">
        <v>5339</v>
      </c>
      <c r="AO11" s="359" t="s">
        <v>5013</v>
      </c>
      <c r="AZ11" s="356" t="s">
        <v>5497</v>
      </c>
      <c r="BA11" s="356" t="s">
        <v>5598</v>
      </c>
      <c r="BX11" s="361">
        <v>10</v>
      </c>
      <c r="BY11" s="359" t="s">
        <v>5230</v>
      </c>
    </row>
    <row r="12" spans="1:77" x14ac:dyDescent="0.25">
      <c r="G12" s="359" t="s">
        <v>5597</v>
      </c>
      <c r="H12" s="359" t="s">
        <v>5596</v>
      </c>
      <c r="J12" s="361">
        <v>11</v>
      </c>
      <c r="K12" s="361" t="s">
        <v>5595</v>
      </c>
      <c r="M12" s="358" t="s">
        <v>5594</v>
      </c>
      <c r="N12" s="358" t="s">
        <v>5593</v>
      </c>
      <c r="S12" s="361" t="s">
        <v>5592</v>
      </c>
      <c r="T12" s="361" t="s">
        <v>5591</v>
      </c>
      <c r="V12" s="356" t="s">
        <v>5590</v>
      </c>
      <c r="W12" s="356" t="s">
        <v>5589</v>
      </c>
      <c r="Y12" s="359" t="s">
        <v>5588</v>
      </c>
      <c r="Z12" s="359" t="s">
        <v>5587</v>
      </c>
      <c r="AB12" s="356" t="s">
        <v>5586</v>
      </c>
      <c r="AC12" s="356" t="s">
        <v>4585</v>
      </c>
      <c r="AK12" s="356" t="s">
        <v>5585</v>
      </c>
      <c r="AL12" s="356" t="s">
        <v>5584</v>
      </c>
      <c r="AN12" s="359" t="s">
        <v>5312</v>
      </c>
      <c r="AO12" s="359" t="s">
        <v>5311</v>
      </c>
      <c r="AZ12" s="356" t="s">
        <v>5482</v>
      </c>
      <c r="BA12" s="356" t="s">
        <v>5583</v>
      </c>
      <c r="BX12" s="361">
        <v>11</v>
      </c>
      <c r="BY12" s="359" t="s">
        <v>5582</v>
      </c>
    </row>
    <row r="13" spans="1:77" ht="15.75" thickBot="1" x14ac:dyDescent="0.3">
      <c r="G13" s="359" t="s">
        <v>5581</v>
      </c>
      <c r="H13" s="359" t="s">
        <v>5580</v>
      </c>
      <c r="J13" s="360"/>
      <c r="K13" s="360"/>
      <c r="M13" s="358" t="s">
        <v>5579</v>
      </c>
      <c r="N13" s="358" t="s">
        <v>5578</v>
      </c>
      <c r="S13" s="360" t="s">
        <v>5577</v>
      </c>
      <c r="T13" s="360" t="s">
        <v>5577</v>
      </c>
      <c r="V13" s="356" t="s">
        <v>5576</v>
      </c>
      <c r="W13" s="356" t="s">
        <v>5575</v>
      </c>
      <c r="Y13" s="359" t="s">
        <v>5574</v>
      </c>
      <c r="Z13" s="359" t="s">
        <v>5573</v>
      </c>
      <c r="AB13" s="356" t="s">
        <v>5572</v>
      </c>
      <c r="AC13" s="356" t="s">
        <v>5571</v>
      </c>
      <c r="AK13" s="356" t="s">
        <v>5570</v>
      </c>
      <c r="AL13" s="356" t="s">
        <v>5569</v>
      </c>
      <c r="AN13" s="359" t="s">
        <v>5568</v>
      </c>
      <c r="AO13" s="359" t="s">
        <v>5567</v>
      </c>
      <c r="AZ13" s="356" t="s">
        <v>5468</v>
      </c>
      <c r="BA13" s="356" t="s">
        <v>5566</v>
      </c>
      <c r="BX13" s="361">
        <v>12</v>
      </c>
      <c r="BY13" s="359" t="s">
        <v>5565</v>
      </c>
    </row>
    <row r="14" spans="1:77" ht="15.75" thickTop="1" x14ac:dyDescent="0.25">
      <c r="G14" s="359" t="s">
        <v>5564</v>
      </c>
      <c r="H14" s="359" t="s">
        <v>5563</v>
      </c>
      <c r="M14" s="358" t="s">
        <v>5562</v>
      </c>
      <c r="N14" s="358" t="s">
        <v>5561</v>
      </c>
      <c r="V14" s="356" t="s">
        <v>5560</v>
      </c>
      <c r="W14" s="356" t="s">
        <v>5559</v>
      </c>
      <c r="Y14" s="359" t="s">
        <v>5558</v>
      </c>
      <c r="Z14" s="359" t="s">
        <v>5557</v>
      </c>
      <c r="AB14" s="356" t="s">
        <v>5556</v>
      </c>
      <c r="AC14" s="356" t="s">
        <v>5555</v>
      </c>
      <c r="AK14" s="356" t="s">
        <v>5554</v>
      </c>
      <c r="AL14" s="356" t="s">
        <v>5553</v>
      </c>
      <c r="AN14" s="359" t="s">
        <v>5552</v>
      </c>
      <c r="AO14" s="359" t="s">
        <v>5551</v>
      </c>
      <c r="AZ14" s="356" t="s">
        <v>5452</v>
      </c>
      <c r="BA14" s="356" t="s">
        <v>5550</v>
      </c>
      <c r="BX14" s="361">
        <v>13</v>
      </c>
      <c r="BY14" s="359" t="s">
        <v>5549</v>
      </c>
    </row>
    <row r="15" spans="1:77" x14ac:dyDescent="0.25">
      <c r="G15" s="359" t="s">
        <v>5548</v>
      </c>
      <c r="H15" s="359" t="s">
        <v>5547</v>
      </c>
      <c r="M15" s="358" t="s">
        <v>5546</v>
      </c>
      <c r="N15" s="358" t="s">
        <v>5545</v>
      </c>
      <c r="V15" s="356" t="s">
        <v>5544</v>
      </c>
      <c r="W15" s="356" t="s">
        <v>5543</v>
      </c>
      <c r="Y15" s="359" t="s">
        <v>5542</v>
      </c>
      <c r="Z15" s="359" t="s">
        <v>5541</v>
      </c>
      <c r="AB15" s="356" t="s">
        <v>5540</v>
      </c>
      <c r="AC15" s="356" t="s">
        <v>5539</v>
      </c>
      <c r="AK15" s="356" t="s">
        <v>5538</v>
      </c>
      <c r="AL15" s="356" t="s">
        <v>5537</v>
      </c>
      <c r="AN15" s="359" t="s">
        <v>4948</v>
      </c>
      <c r="AO15" s="359" t="s">
        <v>4947</v>
      </c>
      <c r="AZ15" s="356" t="s">
        <v>5536</v>
      </c>
      <c r="BA15" s="356" t="s">
        <v>5535</v>
      </c>
      <c r="BX15" s="361">
        <v>14</v>
      </c>
      <c r="BY15" s="359" t="s">
        <v>5534</v>
      </c>
    </row>
    <row r="16" spans="1:77" x14ac:dyDescent="0.25">
      <c r="G16" s="359" t="s">
        <v>5533</v>
      </c>
      <c r="H16" s="359" t="s">
        <v>5532</v>
      </c>
      <c r="M16" s="358" t="s">
        <v>5531</v>
      </c>
      <c r="N16" s="358" t="s">
        <v>5530</v>
      </c>
      <c r="V16" s="356" t="s">
        <v>5529</v>
      </c>
      <c r="W16" s="356" t="s">
        <v>5528</v>
      </c>
      <c r="Y16" s="359" t="s">
        <v>5527</v>
      </c>
      <c r="Z16" s="359" t="s">
        <v>5526</v>
      </c>
      <c r="AB16" s="356" t="s">
        <v>5525</v>
      </c>
      <c r="AC16" s="356" t="s">
        <v>5524</v>
      </c>
      <c r="AK16" s="356" t="s">
        <v>5523</v>
      </c>
      <c r="AL16" s="356" t="s">
        <v>5522</v>
      </c>
      <c r="AN16" s="359" t="s">
        <v>4427</v>
      </c>
      <c r="AO16" s="359" t="s">
        <v>4426</v>
      </c>
      <c r="AZ16" s="356" t="s">
        <v>5436</v>
      </c>
      <c r="BA16" s="356" t="s">
        <v>5521</v>
      </c>
      <c r="BX16" s="361">
        <v>15</v>
      </c>
      <c r="BY16" s="359" t="s">
        <v>5520</v>
      </c>
    </row>
    <row r="17" spans="7:77" x14ac:dyDescent="0.25">
      <c r="G17" s="359" t="s">
        <v>5519</v>
      </c>
      <c r="H17" s="359" t="s">
        <v>5518</v>
      </c>
      <c r="M17" s="358" t="s">
        <v>5517</v>
      </c>
      <c r="N17" s="358" t="s">
        <v>5516</v>
      </c>
      <c r="V17" s="356" t="s">
        <v>5515</v>
      </c>
      <c r="W17" s="356" t="s">
        <v>5514</v>
      </c>
      <c r="Y17" s="359" t="s">
        <v>5513</v>
      </c>
      <c r="Z17" s="359" t="s">
        <v>5512</v>
      </c>
      <c r="AB17" s="356" t="s">
        <v>5511</v>
      </c>
      <c r="AC17" s="356" t="s">
        <v>5510</v>
      </c>
      <c r="AK17" s="356" t="s">
        <v>5509</v>
      </c>
      <c r="AL17" s="356" t="s">
        <v>5508</v>
      </c>
      <c r="AN17" s="359" t="s">
        <v>4278</v>
      </c>
      <c r="AO17" s="359" t="s">
        <v>4277</v>
      </c>
      <c r="AZ17" s="356" t="s">
        <v>5507</v>
      </c>
      <c r="BA17" s="356" t="s">
        <v>5506</v>
      </c>
      <c r="BX17" s="361">
        <v>16</v>
      </c>
      <c r="BY17" s="359" t="s">
        <v>5505</v>
      </c>
    </row>
    <row r="18" spans="7:77" x14ac:dyDescent="0.25">
      <c r="G18" s="359" t="s">
        <v>5504</v>
      </c>
      <c r="H18" s="359" t="s">
        <v>3266</v>
      </c>
      <c r="M18" s="358" t="s">
        <v>5503</v>
      </c>
      <c r="N18" s="358" t="s">
        <v>5502</v>
      </c>
      <c r="V18" s="356" t="s">
        <v>5501</v>
      </c>
      <c r="W18" s="356" t="s">
        <v>5500</v>
      </c>
      <c r="Y18" s="359" t="s">
        <v>5499</v>
      </c>
      <c r="Z18" s="359" t="s">
        <v>5498</v>
      </c>
      <c r="AB18" s="356" t="s">
        <v>5497</v>
      </c>
      <c r="AC18" s="356" t="s">
        <v>5007</v>
      </c>
      <c r="AK18" s="356" t="s">
        <v>5496</v>
      </c>
      <c r="AL18" s="356" t="s">
        <v>5495</v>
      </c>
      <c r="AN18" s="359" t="s">
        <v>5494</v>
      </c>
      <c r="AO18" s="359" t="s">
        <v>5493</v>
      </c>
      <c r="AZ18" s="356" t="s">
        <v>5421</v>
      </c>
      <c r="BA18" s="356" t="s">
        <v>5492</v>
      </c>
      <c r="BX18" s="361">
        <v>18</v>
      </c>
      <c r="BY18" s="359" t="s">
        <v>5491</v>
      </c>
    </row>
    <row r="19" spans="7:77" x14ac:dyDescent="0.25">
      <c r="G19" s="359" t="s">
        <v>5490</v>
      </c>
      <c r="H19" s="359" t="s">
        <v>5489</v>
      </c>
      <c r="M19" s="358" t="s">
        <v>5488</v>
      </c>
      <c r="N19" s="358" t="s">
        <v>5487</v>
      </c>
      <c r="V19" s="356" t="s">
        <v>5486</v>
      </c>
      <c r="W19" s="356" t="s">
        <v>5485</v>
      </c>
      <c r="Y19" s="359" t="s">
        <v>5484</v>
      </c>
      <c r="Z19" s="359" t="s">
        <v>5483</v>
      </c>
      <c r="AB19" s="356" t="s">
        <v>5482</v>
      </c>
      <c r="AC19" s="356" t="s">
        <v>5481</v>
      </c>
      <c r="AK19" s="356" t="s">
        <v>5480</v>
      </c>
      <c r="AL19" s="356" t="s">
        <v>5479</v>
      </c>
      <c r="AN19" s="359" t="s">
        <v>4113</v>
      </c>
      <c r="AO19" s="359" t="s">
        <v>4112</v>
      </c>
      <c r="AZ19" s="356" t="s">
        <v>5404</v>
      </c>
      <c r="BA19" s="356" t="s">
        <v>5478</v>
      </c>
      <c r="BX19" s="361">
        <v>19</v>
      </c>
      <c r="BY19" s="359" t="s">
        <v>5477</v>
      </c>
    </row>
    <row r="20" spans="7:77" x14ac:dyDescent="0.25">
      <c r="G20" s="359" t="s">
        <v>5476</v>
      </c>
      <c r="H20" s="359" t="s">
        <v>5475</v>
      </c>
      <c r="M20" s="358" t="s">
        <v>5474</v>
      </c>
      <c r="N20" s="358" t="s">
        <v>5473</v>
      </c>
      <c r="V20" s="356" t="s">
        <v>5472</v>
      </c>
      <c r="W20" s="356" t="s">
        <v>5471</v>
      </c>
      <c r="Y20" s="359" t="s">
        <v>5470</v>
      </c>
      <c r="Z20" s="359" t="s">
        <v>5469</v>
      </c>
      <c r="AB20" s="356" t="s">
        <v>5468</v>
      </c>
      <c r="AC20" s="356" t="s">
        <v>5467</v>
      </c>
      <c r="AK20" s="356" t="s">
        <v>5466</v>
      </c>
      <c r="AL20" s="356" t="s">
        <v>5465</v>
      </c>
      <c r="AN20" s="359" t="s">
        <v>5464</v>
      </c>
      <c r="AO20" s="359" t="s">
        <v>5463</v>
      </c>
      <c r="AZ20" s="356" t="s">
        <v>5391</v>
      </c>
      <c r="BA20" s="356" t="s">
        <v>5462</v>
      </c>
      <c r="BX20" s="361">
        <v>20</v>
      </c>
      <c r="BY20" s="359" t="s">
        <v>5461</v>
      </c>
    </row>
    <row r="21" spans="7:77" x14ac:dyDescent="0.25">
      <c r="G21" s="359" t="s">
        <v>5460</v>
      </c>
      <c r="H21" s="359" t="s">
        <v>5459</v>
      </c>
      <c r="M21" s="358" t="s">
        <v>5458</v>
      </c>
      <c r="N21" s="358" t="s">
        <v>5457</v>
      </c>
      <c r="V21" s="356" t="s">
        <v>5456</v>
      </c>
      <c r="W21" s="356" t="s">
        <v>5455</v>
      </c>
      <c r="Y21" s="359" t="s">
        <v>5454</v>
      </c>
      <c r="Z21" s="359" t="s">
        <v>5453</v>
      </c>
      <c r="AB21" s="356" t="s">
        <v>5452</v>
      </c>
      <c r="AC21" s="356" t="s">
        <v>5451</v>
      </c>
      <c r="AK21" s="356" t="s">
        <v>5450</v>
      </c>
      <c r="AL21" s="356" t="s">
        <v>5449</v>
      </c>
      <c r="AN21" s="359" t="s">
        <v>5448</v>
      </c>
      <c r="AO21" s="359" t="s">
        <v>5447</v>
      </c>
      <c r="AZ21" s="356" t="s">
        <v>5379</v>
      </c>
      <c r="BA21" s="356" t="s">
        <v>5446</v>
      </c>
      <c r="BX21" s="361">
        <v>21</v>
      </c>
      <c r="BY21" s="359" t="s">
        <v>5445</v>
      </c>
    </row>
    <row r="22" spans="7:77" x14ac:dyDescent="0.25">
      <c r="G22" s="359" t="s">
        <v>5444</v>
      </c>
      <c r="H22" s="359" t="s">
        <v>5443</v>
      </c>
      <c r="M22" s="358" t="s">
        <v>5442</v>
      </c>
      <c r="N22" s="358" t="s">
        <v>5441</v>
      </c>
      <c r="V22" s="356" t="s">
        <v>5440</v>
      </c>
      <c r="W22" s="356" t="s">
        <v>5439</v>
      </c>
      <c r="Y22" s="359" t="s">
        <v>5438</v>
      </c>
      <c r="Z22" s="359" t="s">
        <v>5437</v>
      </c>
      <c r="AB22" s="356" t="s">
        <v>5436</v>
      </c>
      <c r="AC22" s="356" t="s">
        <v>5435</v>
      </c>
      <c r="AK22" s="356" t="s">
        <v>5434</v>
      </c>
      <c r="AL22" s="356" t="s">
        <v>5433</v>
      </c>
      <c r="AN22" s="359" t="s">
        <v>3920</v>
      </c>
      <c r="AO22" s="359" t="s">
        <v>3919</v>
      </c>
      <c r="AZ22" s="356" t="s">
        <v>5432</v>
      </c>
      <c r="BA22" s="356" t="s">
        <v>5431</v>
      </c>
      <c r="BX22" s="361">
        <v>22</v>
      </c>
      <c r="BY22" s="359" t="s">
        <v>5430</v>
      </c>
    </row>
    <row r="23" spans="7:77" x14ac:dyDescent="0.25">
      <c r="G23" s="359" t="s">
        <v>5429</v>
      </c>
      <c r="H23" s="359" t="s">
        <v>5428</v>
      </c>
      <c r="M23" s="358" t="s">
        <v>5427</v>
      </c>
      <c r="N23" s="358" t="s">
        <v>5426</v>
      </c>
      <c r="V23" s="356" t="s">
        <v>5425</v>
      </c>
      <c r="W23" s="356" t="s">
        <v>5424</v>
      </c>
      <c r="Y23" s="359" t="s">
        <v>5423</v>
      </c>
      <c r="Z23" s="359" t="s">
        <v>5422</v>
      </c>
      <c r="AB23" s="356" t="s">
        <v>5421</v>
      </c>
      <c r="AC23" s="356" t="s">
        <v>5420</v>
      </c>
      <c r="AK23" s="356" t="s">
        <v>5419</v>
      </c>
      <c r="AL23" s="356" t="s">
        <v>5418</v>
      </c>
      <c r="AN23" s="359" t="s">
        <v>5417</v>
      </c>
      <c r="AO23" s="359" t="s">
        <v>5416</v>
      </c>
      <c r="AZ23" s="356" t="s">
        <v>5415</v>
      </c>
      <c r="BA23" s="356" t="s">
        <v>5414</v>
      </c>
      <c r="BX23" s="361">
        <v>23</v>
      </c>
      <c r="BY23" s="359" t="s">
        <v>5413</v>
      </c>
    </row>
    <row r="24" spans="7:77" ht="15.75" thickBot="1" x14ac:dyDescent="0.3">
      <c r="G24" s="357" t="s">
        <v>5412</v>
      </c>
      <c r="H24" s="357" t="s">
        <v>5411</v>
      </c>
      <c r="M24" s="358" t="s">
        <v>5410</v>
      </c>
      <c r="N24" s="358" t="s">
        <v>5409</v>
      </c>
      <c r="V24" s="356" t="s">
        <v>5408</v>
      </c>
      <c r="W24" s="356" t="s">
        <v>5407</v>
      </c>
      <c r="Y24" s="359" t="s">
        <v>5406</v>
      </c>
      <c r="Z24" s="359" t="s">
        <v>5405</v>
      </c>
      <c r="AB24" s="356" t="s">
        <v>5404</v>
      </c>
      <c r="AC24" s="356" t="s">
        <v>5403</v>
      </c>
      <c r="AK24" s="356" t="s">
        <v>5402</v>
      </c>
      <c r="AL24" s="356" t="s">
        <v>5401</v>
      </c>
      <c r="AN24" s="359" t="s">
        <v>3888</v>
      </c>
      <c r="AO24" s="359" t="s">
        <v>3887</v>
      </c>
      <c r="AZ24" s="356" t="s">
        <v>5400</v>
      </c>
      <c r="BA24" s="356" t="s">
        <v>5399</v>
      </c>
      <c r="BX24" s="361">
        <v>24</v>
      </c>
      <c r="BY24" s="359" t="s">
        <v>5398</v>
      </c>
    </row>
    <row r="25" spans="7:77" ht="15.75" thickTop="1" x14ac:dyDescent="0.25">
      <c r="M25" s="358" t="s">
        <v>5397</v>
      </c>
      <c r="N25" s="358" t="s">
        <v>5396</v>
      </c>
      <c r="V25" s="356" t="s">
        <v>5395</v>
      </c>
      <c r="W25" s="356" t="s">
        <v>5394</v>
      </c>
      <c r="Y25" s="359" t="s">
        <v>5393</v>
      </c>
      <c r="Z25" s="359" t="s">
        <v>5392</v>
      </c>
      <c r="AB25" s="356" t="s">
        <v>5391</v>
      </c>
      <c r="AC25" s="356" t="s">
        <v>5390</v>
      </c>
      <c r="AK25" s="356" t="s">
        <v>5389</v>
      </c>
      <c r="AL25" s="356" t="s">
        <v>5388</v>
      </c>
      <c r="AN25" s="359" t="s">
        <v>3881</v>
      </c>
      <c r="AO25" s="359" t="s">
        <v>3880</v>
      </c>
      <c r="AZ25" s="356" t="s">
        <v>5364</v>
      </c>
      <c r="BA25" s="356" t="s">
        <v>5387</v>
      </c>
      <c r="BX25" s="362">
        <v>25</v>
      </c>
      <c r="BY25" s="358" t="s">
        <v>5386</v>
      </c>
    </row>
    <row r="26" spans="7:77" x14ac:dyDescent="0.25">
      <c r="M26" s="358" t="s">
        <v>5385</v>
      </c>
      <c r="N26" s="358" t="s">
        <v>5384</v>
      </c>
      <c r="V26" s="356" t="s">
        <v>5383</v>
      </c>
      <c r="W26" s="356" t="s">
        <v>5382</v>
      </c>
      <c r="Y26" s="359" t="s">
        <v>5381</v>
      </c>
      <c r="Z26" s="359" t="s">
        <v>5380</v>
      </c>
      <c r="AB26" s="356" t="s">
        <v>5379</v>
      </c>
      <c r="AC26" s="356" t="s">
        <v>5378</v>
      </c>
      <c r="AK26" s="356" t="s">
        <v>5377</v>
      </c>
      <c r="AL26" s="356" t="s">
        <v>5376</v>
      </c>
      <c r="AN26" s="359" t="s">
        <v>5375</v>
      </c>
      <c r="AO26" s="359" t="s">
        <v>5374</v>
      </c>
      <c r="AZ26" s="356" t="s">
        <v>5373</v>
      </c>
      <c r="BA26" s="356" t="s">
        <v>5372</v>
      </c>
      <c r="BX26" s="361">
        <v>26</v>
      </c>
      <c r="BY26" s="359" t="s">
        <v>5371</v>
      </c>
    </row>
    <row r="27" spans="7:77" x14ac:dyDescent="0.25">
      <c r="M27" s="358" t="s">
        <v>5370</v>
      </c>
      <c r="N27" s="358" t="s">
        <v>5369</v>
      </c>
      <c r="V27" s="356" t="s">
        <v>5368</v>
      </c>
      <c r="W27" s="356" t="s">
        <v>5367</v>
      </c>
      <c r="Y27" s="359" t="s">
        <v>5366</v>
      </c>
      <c r="Z27" s="359" t="s">
        <v>5365</v>
      </c>
      <c r="AB27" s="356" t="s">
        <v>5364</v>
      </c>
      <c r="AC27" s="356" t="s">
        <v>5363</v>
      </c>
      <c r="AK27" s="356" t="s">
        <v>5362</v>
      </c>
      <c r="AL27" s="356" t="s">
        <v>5361</v>
      </c>
      <c r="AN27" s="359" t="s">
        <v>3817</v>
      </c>
      <c r="AO27" s="359" t="s">
        <v>3816</v>
      </c>
      <c r="AZ27" s="356" t="s">
        <v>5352</v>
      </c>
      <c r="BA27" s="356" t="s">
        <v>5360</v>
      </c>
      <c r="BX27" s="361">
        <v>27</v>
      </c>
      <c r="BY27" s="359" t="s">
        <v>5359</v>
      </c>
    </row>
    <row r="28" spans="7:77" x14ac:dyDescent="0.25">
      <c r="M28" s="358" t="s">
        <v>5358</v>
      </c>
      <c r="N28" s="358" t="s">
        <v>5357</v>
      </c>
      <c r="V28" s="356" t="s">
        <v>5356</v>
      </c>
      <c r="W28" s="356" t="s">
        <v>5355</v>
      </c>
      <c r="Y28" s="359" t="s">
        <v>5354</v>
      </c>
      <c r="Z28" s="359" t="s">
        <v>5353</v>
      </c>
      <c r="AB28" s="356" t="s">
        <v>5352</v>
      </c>
      <c r="AC28" s="356" t="s">
        <v>5351</v>
      </c>
      <c r="AK28" s="356" t="s">
        <v>5350</v>
      </c>
      <c r="AL28" s="356" t="s">
        <v>3105</v>
      </c>
      <c r="AN28" s="359" t="s">
        <v>3793</v>
      </c>
      <c r="AO28" s="359" t="s">
        <v>3792</v>
      </c>
      <c r="AZ28" s="356" t="s">
        <v>5341</v>
      </c>
      <c r="BA28" s="356" t="s">
        <v>5349</v>
      </c>
      <c r="BX28" s="361">
        <v>28</v>
      </c>
      <c r="BY28" s="359" t="s">
        <v>5348</v>
      </c>
    </row>
    <row r="29" spans="7:77" x14ac:dyDescent="0.25">
      <c r="M29" s="358" t="s">
        <v>5347</v>
      </c>
      <c r="N29" s="358" t="s">
        <v>5346</v>
      </c>
      <c r="V29" s="356" t="s">
        <v>5345</v>
      </c>
      <c r="W29" s="356" t="s">
        <v>5344</v>
      </c>
      <c r="Y29" s="359" t="s">
        <v>5343</v>
      </c>
      <c r="Z29" s="359" t="s">
        <v>5342</v>
      </c>
      <c r="AB29" s="356" t="s">
        <v>5341</v>
      </c>
      <c r="AC29" s="356" t="s">
        <v>5340</v>
      </c>
      <c r="AK29" s="356" t="s">
        <v>5339</v>
      </c>
      <c r="AL29" s="356" t="s">
        <v>5013</v>
      </c>
      <c r="AN29" s="359" t="s">
        <v>5338</v>
      </c>
      <c r="AO29" s="359" t="s">
        <v>5337</v>
      </c>
      <c r="AZ29" s="356" t="s">
        <v>5336</v>
      </c>
      <c r="BA29" s="356" t="s">
        <v>5335</v>
      </c>
      <c r="BX29" s="361">
        <v>29</v>
      </c>
      <c r="BY29" s="359" t="s">
        <v>5334</v>
      </c>
    </row>
    <row r="30" spans="7:77" x14ac:dyDescent="0.25">
      <c r="M30" s="358" t="s">
        <v>5333</v>
      </c>
      <c r="N30" s="358" t="s">
        <v>5332</v>
      </c>
      <c r="V30" s="356" t="s">
        <v>5331</v>
      </c>
      <c r="W30" s="356" t="s">
        <v>5330</v>
      </c>
      <c r="Y30" s="359" t="s">
        <v>5329</v>
      </c>
      <c r="Z30" s="359" t="s">
        <v>5328</v>
      </c>
      <c r="AB30" s="356" t="s">
        <v>5297</v>
      </c>
      <c r="AC30" s="356" t="s">
        <v>5327</v>
      </c>
      <c r="AK30" s="356" t="s">
        <v>5326</v>
      </c>
      <c r="AL30" s="356" t="s">
        <v>5325</v>
      </c>
      <c r="AN30" s="359" t="s">
        <v>5324</v>
      </c>
      <c r="AO30" s="359" t="s">
        <v>5323</v>
      </c>
      <c r="AZ30" s="356" t="s">
        <v>5322</v>
      </c>
      <c r="BA30" s="356" t="s">
        <v>5321</v>
      </c>
      <c r="BX30" s="361">
        <v>30</v>
      </c>
      <c r="BY30" s="359" t="s">
        <v>5320</v>
      </c>
    </row>
    <row r="31" spans="7:77" x14ac:dyDescent="0.25">
      <c r="M31" s="358" t="s">
        <v>5319</v>
      </c>
      <c r="N31" s="358" t="s">
        <v>5318</v>
      </c>
      <c r="V31" s="356" t="s">
        <v>5317</v>
      </c>
      <c r="W31" s="356" t="s">
        <v>5316</v>
      </c>
      <c r="Y31" s="359" t="s">
        <v>5315</v>
      </c>
      <c r="Z31" s="359" t="s">
        <v>5314</v>
      </c>
      <c r="AB31" s="356" t="s">
        <v>5283</v>
      </c>
      <c r="AC31" s="356" t="s">
        <v>5313</v>
      </c>
      <c r="AK31" s="356" t="s">
        <v>5312</v>
      </c>
      <c r="AL31" s="356" t="s">
        <v>5311</v>
      </c>
      <c r="AN31" s="359" t="s">
        <v>5310</v>
      </c>
      <c r="AO31" s="359" t="s">
        <v>3391</v>
      </c>
      <c r="AZ31" s="356" t="s">
        <v>5309</v>
      </c>
      <c r="BA31" s="356" t="s">
        <v>5308</v>
      </c>
      <c r="BX31" s="361">
        <v>31</v>
      </c>
      <c r="BY31" s="359" t="s">
        <v>5307</v>
      </c>
    </row>
    <row r="32" spans="7:77" x14ac:dyDescent="0.25">
      <c r="M32" s="358" t="s">
        <v>5306</v>
      </c>
      <c r="N32" s="358" t="s">
        <v>5305</v>
      </c>
      <c r="V32" s="356" t="s">
        <v>5304</v>
      </c>
      <c r="W32" s="356" t="s">
        <v>5303</v>
      </c>
      <c r="Y32" s="359" t="s">
        <v>5302</v>
      </c>
      <c r="Z32" s="359" t="s">
        <v>5301</v>
      </c>
      <c r="AB32" s="356" t="s">
        <v>5232</v>
      </c>
      <c r="AC32" s="356" t="s">
        <v>5300</v>
      </c>
      <c r="AK32" s="356" t="s">
        <v>5299</v>
      </c>
      <c r="AL32" s="356" t="s">
        <v>5298</v>
      </c>
      <c r="AN32" s="359" t="s">
        <v>3715</v>
      </c>
      <c r="AO32" s="359" t="s">
        <v>3714</v>
      </c>
      <c r="AZ32" s="356" t="s">
        <v>5297</v>
      </c>
      <c r="BA32" s="356" t="s">
        <v>5296</v>
      </c>
      <c r="BX32" s="361">
        <v>32</v>
      </c>
      <c r="BY32" s="359" t="s">
        <v>5295</v>
      </c>
    </row>
    <row r="33" spans="13:77" x14ac:dyDescent="0.25">
      <c r="M33" s="358" t="s">
        <v>5294</v>
      </c>
      <c r="N33" s="358" t="s">
        <v>5293</v>
      </c>
      <c r="V33" s="356" t="s">
        <v>5292</v>
      </c>
      <c r="W33" s="356" t="s">
        <v>5291</v>
      </c>
      <c r="Y33" s="359" t="s">
        <v>5290</v>
      </c>
      <c r="Z33" s="359" t="s">
        <v>5289</v>
      </c>
      <c r="AB33" s="356" t="s">
        <v>5165</v>
      </c>
      <c r="AC33" s="356" t="s">
        <v>5288</v>
      </c>
      <c r="AK33" s="356" t="s">
        <v>5287</v>
      </c>
      <c r="AL33" s="356" t="s">
        <v>5286</v>
      </c>
      <c r="AN33" s="359" t="s">
        <v>5285</v>
      </c>
      <c r="AO33" s="359" t="s">
        <v>5284</v>
      </c>
      <c r="AZ33" s="356" t="s">
        <v>5283</v>
      </c>
      <c r="BA33" s="356" t="s">
        <v>5282</v>
      </c>
      <c r="BX33" s="361">
        <v>33</v>
      </c>
      <c r="BY33" s="359" t="s">
        <v>5281</v>
      </c>
    </row>
    <row r="34" spans="13:77" x14ac:dyDescent="0.25">
      <c r="M34" s="358" t="s">
        <v>5280</v>
      </c>
      <c r="N34" s="358" t="s">
        <v>5279</v>
      </c>
      <c r="V34" s="356" t="s">
        <v>5278</v>
      </c>
      <c r="W34" s="356" t="s">
        <v>5277</v>
      </c>
      <c r="Y34" s="359" t="s">
        <v>5276</v>
      </c>
      <c r="Z34" s="359" t="s">
        <v>5276</v>
      </c>
      <c r="AB34" s="356" t="s">
        <v>5155</v>
      </c>
      <c r="AC34" s="356" t="s">
        <v>5275</v>
      </c>
      <c r="AK34" s="356" t="s">
        <v>5274</v>
      </c>
      <c r="AL34" s="356" t="s">
        <v>5273</v>
      </c>
      <c r="AN34" s="359" t="s">
        <v>3466</v>
      </c>
      <c r="AO34" s="359" t="s">
        <v>3465</v>
      </c>
      <c r="AZ34" s="356" t="s">
        <v>5272</v>
      </c>
      <c r="BA34" s="356" t="s">
        <v>5271</v>
      </c>
      <c r="BX34" s="361">
        <v>34</v>
      </c>
      <c r="BY34" s="359" t="s">
        <v>5270</v>
      </c>
    </row>
    <row r="35" spans="13:77" x14ac:dyDescent="0.25">
      <c r="M35" s="358" t="s">
        <v>5269</v>
      </c>
      <c r="N35" s="358" t="s">
        <v>5268</v>
      </c>
      <c r="V35" s="356" t="s">
        <v>5267</v>
      </c>
      <c r="W35" s="356" t="s">
        <v>5266</v>
      </c>
      <c r="Y35" s="359" t="s">
        <v>5265</v>
      </c>
      <c r="Z35" s="359" t="s">
        <v>5264</v>
      </c>
      <c r="AB35" s="356" t="s">
        <v>5144</v>
      </c>
      <c r="AC35" s="356" t="s">
        <v>5263</v>
      </c>
      <c r="AK35" s="356" t="s">
        <v>5262</v>
      </c>
      <c r="AL35" s="356" t="s">
        <v>5261</v>
      </c>
      <c r="AN35" s="359" t="s">
        <v>5260</v>
      </c>
      <c r="AO35" s="359" t="s">
        <v>5259</v>
      </c>
      <c r="AZ35" s="356" t="s">
        <v>5258</v>
      </c>
      <c r="BA35" s="356" t="s">
        <v>5257</v>
      </c>
      <c r="BX35" s="361">
        <v>35</v>
      </c>
      <c r="BY35" s="359" t="s">
        <v>5256</v>
      </c>
    </row>
    <row r="36" spans="13:77" x14ac:dyDescent="0.25">
      <c r="M36" s="358" t="s">
        <v>5255</v>
      </c>
      <c r="N36" s="358" t="s">
        <v>5254</v>
      </c>
      <c r="V36" s="356" t="s">
        <v>5253</v>
      </c>
      <c r="W36" s="356" t="s">
        <v>5252</v>
      </c>
      <c r="Y36" s="359" t="s">
        <v>5251</v>
      </c>
      <c r="Z36" s="359" t="s">
        <v>5251</v>
      </c>
      <c r="AB36" s="356" t="s">
        <v>5076</v>
      </c>
      <c r="AC36" s="356" t="s">
        <v>5250</v>
      </c>
      <c r="AK36" s="356" t="s">
        <v>5249</v>
      </c>
      <c r="AL36" s="356" t="s">
        <v>5248</v>
      </c>
      <c r="AN36" s="359" t="s">
        <v>5247</v>
      </c>
      <c r="AO36" s="359" t="s">
        <v>5246</v>
      </c>
      <c r="AZ36" s="356" t="s">
        <v>5245</v>
      </c>
      <c r="BA36" s="356" t="s">
        <v>5244</v>
      </c>
      <c r="BX36" s="361">
        <v>36</v>
      </c>
      <c r="BY36" s="359" t="s">
        <v>5243</v>
      </c>
    </row>
    <row r="37" spans="13:77" x14ac:dyDescent="0.25">
      <c r="M37" s="358" t="s">
        <v>5242</v>
      </c>
      <c r="N37" s="358" t="s">
        <v>5241</v>
      </c>
      <c r="V37" s="356" t="s">
        <v>5240</v>
      </c>
      <c r="W37" s="356" t="s">
        <v>5239</v>
      </c>
      <c r="Y37" s="359" t="s">
        <v>5238</v>
      </c>
      <c r="Z37" s="359" t="s">
        <v>5237</v>
      </c>
      <c r="AB37" s="356" t="s">
        <v>5064</v>
      </c>
      <c r="AC37" s="356" t="s">
        <v>5236</v>
      </c>
      <c r="AK37" s="356" t="s">
        <v>5235</v>
      </c>
      <c r="AL37" s="356" t="s">
        <v>5234</v>
      </c>
      <c r="AN37" s="359" t="s">
        <v>3456</v>
      </c>
      <c r="AO37" s="359" t="s">
        <v>5233</v>
      </c>
      <c r="AZ37" s="356" t="s">
        <v>5232</v>
      </c>
      <c r="BA37" s="356" t="s">
        <v>5231</v>
      </c>
      <c r="BX37" s="361">
        <v>37</v>
      </c>
      <c r="BY37" s="359" t="s">
        <v>5230</v>
      </c>
    </row>
    <row r="38" spans="13:77" ht="15.75" thickBot="1" x14ac:dyDescent="0.3">
      <c r="M38" s="358" t="s">
        <v>5229</v>
      </c>
      <c r="N38" s="358" t="s">
        <v>5228</v>
      </c>
      <c r="V38" s="356" t="s">
        <v>5227</v>
      </c>
      <c r="W38" s="356" t="s">
        <v>5226</v>
      </c>
      <c r="Y38" s="359" t="s">
        <v>5225</v>
      </c>
      <c r="Z38" s="359" t="s">
        <v>5224</v>
      </c>
      <c r="AB38" s="356" t="s">
        <v>5052</v>
      </c>
      <c r="AC38" s="356" t="s">
        <v>5223</v>
      </c>
      <c r="AK38" s="356" t="s">
        <v>5222</v>
      </c>
      <c r="AL38" s="356" t="s">
        <v>5221</v>
      </c>
      <c r="AN38" s="357" t="s">
        <v>3432</v>
      </c>
      <c r="AO38" s="357" t="s">
        <v>3431</v>
      </c>
      <c r="AZ38" s="356" t="s">
        <v>5220</v>
      </c>
      <c r="BA38" s="356" t="s">
        <v>5219</v>
      </c>
      <c r="BX38" s="360">
        <v>99</v>
      </c>
      <c r="BY38" s="357" t="s">
        <v>5218</v>
      </c>
    </row>
    <row r="39" spans="13:77" ht="15.75" thickTop="1" x14ac:dyDescent="0.25">
      <c r="M39" s="358" t="s">
        <v>5217</v>
      </c>
      <c r="N39" s="358" t="s">
        <v>5216</v>
      </c>
      <c r="V39" s="356" t="s">
        <v>5215</v>
      </c>
      <c r="W39" s="356" t="s">
        <v>5214</v>
      </c>
      <c r="Y39" s="359" t="s">
        <v>5213</v>
      </c>
      <c r="Z39" s="359" t="s">
        <v>5212</v>
      </c>
      <c r="AB39" s="356" t="s">
        <v>5028</v>
      </c>
      <c r="AC39" s="356" t="s">
        <v>5211</v>
      </c>
      <c r="AK39" s="356" t="s">
        <v>5210</v>
      </c>
      <c r="AL39" s="356" t="s">
        <v>5209</v>
      </c>
      <c r="AZ39" s="356" t="s">
        <v>5208</v>
      </c>
      <c r="BA39" s="356" t="s">
        <v>5207</v>
      </c>
    </row>
    <row r="40" spans="13:77" x14ac:dyDescent="0.25">
      <c r="M40" s="358" t="s">
        <v>5206</v>
      </c>
      <c r="N40" s="358" t="s">
        <v>5205</v>
      </c>
      <c r="V40" s="356" t="s">
        <v>5204</v>
      </c>
      <c r="W40" s="356" t="s">
        <v>5203</v>
      </c>
      <c r="Y40" s="359" t="s">
        <v>5202</v>
      </c>
      <c r="Z40" s="359" t="s">
        <v>5201</v>
      </c>
      <c r="AB40" s="356" t="s">
        <v>5016</v>
      </c>
      <c r="AC40" s="356" t="s">
        <v>5200</v>
      </c>
      <c r="AK40" s="356" t="s">
        <v>5199</v>
      </c>
      <c r="AL40" s="356" t="s">
        <v>5198</v>
      </c>
      <c r="AZ40" s="356" t="s">
        <v>5197</v>
      </c>
      <c r="BA40" s="356" t="s">
        <v>5196</v>
      </c>
    </row>
    <row r="41" spans="13:77" x14ac:dyDescent="0.25">
      <c r="M41" s="358" t="s">
        <v>5195</v>
      </c>
      <c r="N41" s="358" t="s">
        <v>5194</v>
      </c>
      <c r="V41" s="356" t="s">
        <v>5193</v>
      </c>
      <c r="W41" s="356" t="s">
        <v>5192</v>
      </c>
      <c r="Y41" s="359" t="s">
        <v>5191</v>
      </c>
      <c r="Z41" s="359" t="s">
        <v>5190</v>
      </c>
      <c r="AB41" s="356" t="s">
        <v>5004</v>
      </c>
      <c r="AC41" s="356" t="s">
        <v>5189</v>
      </c>
      <c r="AK41" s="356" t="s">
        <v>5188</v>
      </c>
      <c r="AL41" s="356" t="s">
        <v>5187</v>
      </c>
      <c r="AZ41" s="356" t="s">
        <v>5186</v>
      </c>
      <c r="BA41" s="356" t="s">
        <v>5185</v>
      </c>
    </row>
    <row r="42" spans="13:77" x14ac:dyDescent="0.25">
      <c r="M42" s="358" t="s">
        <v>5184</v>
      </c>
      <c r="N42" s="358" t="s">
        <v>5183</v>
      </c>
      <c r="V42" s="356" t="s">
        <v>5182</v>
      </c>
      <c r="W42" s="356" t="s">
        <v>5181</v>
      </c>
      <c r="Y42" s="359" t="s">
        <v>5180</v>
      </c>
      <c r="Z42" s="359" t="s">
        <v>5179</v>
      </c>
      <c r="AB42" s="356" t="s">
        <v>3156</v>
      </c>
      <c r="AC42" s="356" t="s">
        <v>5178</v>
      </c>
      <c r="AK42" s="356" t="s">
        <v>5177</v>
      </c>
      <c r="AL42" s="356" t="s">
        <v>5176</v>
      </c>
      <c r="AZ42" s="356" t="s">
        <v>5175</v>
      </c>
      <c r="BA42" s="356" t="s">
        <v>5174</v>
      </c>
    </row>
    <row r="43" spans="13:77" x14ac:dyDescent="0.25">
      <c r="M43" s="358" t="s">
        <v>5173</v>
      </c>
      <c r="N43" s="358" t="s">
        <v>3632</v>
      </c>
      <c r="V43" s="356" t="s">
        <v>5172</v>
      </c>
      <c r="W43" s="356" t="s">
        <v>5171</v>
      </c>
      <c r="Y43" s="359" t="s">
        <v>5170</v>
      </c>
      <c r="Z43" s="359" t="s">
        <v>5169</v>
      </c>
      <c r="AB43" s="356" t="s">
        <v>4958</v>
      </c>
      <c r="AC43" s="356" t="s">
        <v>5168</v>
      </c>
      <c r="AK43" s="356" t="s">
        <v>5167</v>
      </c>
      <c r="AL43" s="356" t="s">
        <v>5166</v>
      </c>
      <c r="AZ43" s="356" t="s">
        <v>5165</v>
      </c>
      <c r="BA43" s="356" t="s">
        <v>5164</v>
      </c>
    </row>
    <row r="44" spans="13:77" x14ac:dyDescent="0.25">
      <c r="M44" s="358" t="s">
        <v>5163</v>
      </c>
      <c r="N44" s="358" t="s">
        <v>5162</v>
      </c>
      <c r="V44" s="356" t="s">
        <v>5161</v>
      </c>
      <c r="W44" s="356" t="s">
        <v>5160</v>
      </c>
      <c r="Y44" s="359" t="s">
        <v>5159</v>
      </c>
      <c r="Z44" s="359" t="s">
        <v>5158</v>
      </c>
      <c r="AB44" s="356" t="s">
        <v>4946</v>
      </c>
      <c r="AC44" s="356" t="s">
        <v>5157</v>
      </c>
      <c r="AK44" s="356" t="s">
        <v>5156</v>
      </c>
      <c r="AL44" s="356" t="s">
        <v>4736</v>
      </c>
      <c r="AZ44" s="356" t="s">
        <v>5155</v>
      </c>
      <c r="BA44" s="356" t="s">
        <v>5154</v>
      </c>
    </row>
    <row r="45" spans="13:77" x14ac:dyDescent="0.25">
      <c r="M45" s="358" t="s">
        <v>5153</v>
      </c>
      <c r="N45" s="358" t="s">
        <v>5152</v>
      </c>
      <c r="V45" s="356" t="s">
        <v>5151</v>
      </c>
      <c r="W45" s="356" t="s">
        <v>5150</v>
      </c>
      <c r="Y45" s="359" t="s">
        <v>5149</v>
      </c>
      <c r="Z45" s="359" t="s">
        <v>5148</v>
      </c>
      <c r="AB45" s="356" t="s">
        <v>4913</v>
      </c>
      <c r="AC45" s="356" t="s">
        <v>5147</v>
      </c>
      <c r="AK45" s="356" t="s">
        <v>5146</v>
      </c>
      <c r="AL45" s="356" t="s">
        <v>5145</v>
      </c>
      <c r="AZ45" s="356" t="s">
        <v>5144</v>
      </c>
      <c r="BA45" s="356" t="s">
        <v>5143</v>
      </c>
    </row>
    <row r="46" spans="13:77" x14ac:dyDescent="0.25">
      <c r="M46" s="358" t="s">
        <v>5142</v>
      </c>
      <c r="N46" s="358" t="s">
        <v>5141</v>
      </c>
      <c r="V46" s="356" t="s">
        <v>5140</v>
      </c>
      <c r="W46" s="356" t="s">
        <v>5139</v>
      </c>
      <c r="Y46" s="359" t="s">
        <v>5138</v>
      </c>
      <c r="Z46" s="359" t="s">
        <v>5137</v>
      </c>
      <c r="AB46" s="356" t="s">
        <v>4877</v>
      </c>
      <c r="AC46" s="356" t="s">
        <v>5136</v>
      </c>
      <c r="AK46" s="356" t="s">
        <v>5135</v>
      </c>
      <c r="AL46" s="356" t="s">
        <v>5134</v>
      </c>
      <c r="AZ46" s="356" t="s">
        <v>5133</v>
      </c>
      <c r="BA46" s="356" t="s">
        <v>5132</v>
      </c>
    </row>
    <row r="47" spans="13:77" x14ac:dyDescent="0.25">
      <c r="M47" s="358" t="s">
        <v>5131</v>
      </c>
      <c r="N47" s="358" t="s">
        <v>5130</v>
      </c>
      <c r="V47" s="356" t="s">
        <v>5129</v>
      </c>
      <c r="W47" s="356" t="s">
        <v>5128</v>
      </c>
      <c r="Y47" s="359" t="s">
        <v>5127</v>
      </c>
      <c r="Z47" s="359" t="s">
        <v>5126</v>
      </c>
      <c r="AB47" s="356" t="s">
        <v>4853</v>
      </c>
      <c r="AC47" s="356" t="s">
        <v>5125</v>
      </c>
      <c r="AK47" s="356" t="s">
        <v>5124</v>
      </c>
      <c r="AL47" s="356" t="s">
        <v>5123</v>
      </c>
      <c r="AZ47" s="356" t="s">
        <v>5122</v>
      </c>
      <c r="BA47" s="356" t="s">
        <v>5121</v>
      </c>
    </row>
    <row r="48" spans="13:77" x14ac:dyDescent="0.25">
      <c r="M48" s="358" t="s">
        <v>5120</v>
      </c>
      <c r="N48" s="358" t="s">
        <v>5119</v>
      </c>
      <c r="V48" s="356" t="s">
        <v>5118</v>
      </c>
      <c r="W48" s="356" t="s">
        <v>5117</v>
      </c>
      <c r="Y48" s="359" t="s">
        <v>5116</v>
      </c>
      <c r="Z48" s="359" t="s">
        <v>5115</v>
      </c>
      <c r="AB48" s="356" t="s">
        <v>4831</v>
      </c>
      <c r="AC48" s="356" t="s">
        <v>5114</v>
      </c>
      <c r="AK48" s="356" t="s">
        <v>5113</v>
      </c>
      <c r="AL48" s="356" t="s">
        <v>5112</v>
      </c>
      <c r="AZ48" s="356" t="s">
        <v>5111</v>
      </c>
      <c r="BA48" s="356" t="s">
        <v>5110</v>
      </c>
    </row>
    <row r="49" spans="13:53" x14ac:dyDescent="0.25">
      <c r="M49" s="358" t="s">
        <v>5109</v>
      </c>
      <c r="N49" s="358" t="s">
        <v>5108</v>
      </c>
      <c r="V49" s="356" t="s">
        <v>5107</v>
      </c>
      <c r="W49" s="356" t="s">
        <v>5106</v>
      </c>
      <c r="Y49" s="359" t="s">
        <v>5105</v>
      </c>
      <c r="Z49" s="359" t="s">
        <v>5104</v>
      </c>
      <c r="AB49" s="356" t="s">
        <v>5103</v>
      </c>
      <c r="AC49" s="356" t="s">
        <v>5102</v>
      </c>
      <c r="AK49" s="356" t="s">
        <v>5101</v>
      </c>
      <c r="AL49" s="356" t="s">
        <v>5101</v>
      </c>
      <c r="AZ49" s="356" t="s">
        <v>5100</v>
      </c>
      <c r="BA49" s="356" t="s">
        <v>5099</v>
      </c>
    </row>
    <row r="50" spans="13:53" x14ac:dyDescent="0.25">
      <c r="M50" s="358" t="s">
        <v>5098</v>
      </c>
      <c r="N50" s="358" t="s">
        <v>5097</v>
      </c>
      <c r="V50" s="356" t="s">
        <v>5096</v>
      </c>
      <c r="W50" s="356" t="s">
        <v>5095</v>
      </c>
      <c r="Y50" s="359" t="s">
        <v>5094</v>
      </c>
      <c r="Z50" s="359" t="s">
        <v>5093</v>
      </c>
      <c r="AB50" s="356" t="s">
        <v>5092</v>
      </c>
      <c r="AC50" s="356" t="s">
        <v>5091</v>
      </c>
      <c r="AK50" s="356" t="s">
        <v>5090</v>
      </c>
      <c r="AL50" s="356" t="s">
        <v>5089</v>
      </c>
      <c r="AZ50" s="356" t="s">
        <v>5088</v>
      </c>
      <c r="BA50" s="356" t="s">
        <v>5087</v>
      </c>
    </row>
    <row r="51" spans="13:53" x14ac:dyDescent="0.25">
      <c r="M51" s="358" t="s">
        <v>5086</v>
      </c>
      <c r="N51" s="358" t="s">
        <v>5085</v>
      </c>
      <c r="V51" s="356" t="s">
        <v>5084</v>
      </c>
      <c r="W51" s="356" t="s">
        <v>5083</v>
      </c>
      <c r="Y51" s="359" t="s">
        <v>5082</v>
      </c>
      <c r="Z51" s="359" t="s">
        <v>5081</v>
      </c>
      <c r="AB51" s="356" t="s">
        <v>5080</v>
      </c>
      <c r="AC51" s="356" t="s">
        <v>5079</v>
      </c>
      <c r="AK51" s="356" t="s">
        <v>5078</v>
      </c>
      <c r="AL51" s="356" t="s">
        <v>5077</v>
      </c>
      <c r="AZ51" s="356" t="s">
        <v>5076</v>
      </c>
      <c r="BA51" s="356" t="s">
        <v>5075</v>
      </c>
    </row>
    <row r="52" spans="13:53" x14ac:dyDescent="0.25">
      <c r="M52" s="358" t="s">
        <v>5074</v>
      </c>
      <c r="N52" s="358" t="s">
        <v>5073</v>
      </c>
      <c r="V52" s="356" t="s">
        <v>5072</v>
      </c>
      <c r="W52" s="356" t="s">
        <v>5071</v>
      </c>
      <c r="Y52" s="359" t="s">
        <v>5070</v>
      </c>
      <c r="Z52" s="359" t="s">
        <v>5069</v>
      </c>
      <c r="AB52" s="356" t="s">
        <v>5068</v>
      </c>
      <c r="AC52" s="356" t="s">
        <v>5067</v>
      </c>
      <c r="AK52" s="356" t="s">
        <v>5066</v>
      </c>
      <c r="AL52" s="356" t="s">
        <v>5065</v>
      </c>
      <c r="AZ52" s="356" t="s">
        <v>5064</v>
      </c>
      <c r="BA52" s="356" t="s">
        <v>5063</v>
      </c>
    </row>
    <row r="53" spans="13:53" x14ac:dyDescent="0.25">
      <c r="M53" s="358" t="s">
        <v>5062</v>
      </c>
      <c r="N53" s="358" t="s">
        <v>5061</v>
      </c>
      <c r="V53" s="356" t="s">
        <v>5060</v>
      </c>
      <c r="W53" s="356" t="s">
        <v>5059</v>
      </c>
      <c r="Y53" s="359" t="s">
        <v>5058</v>
      </c>
      <c r="Z53" s="359" t="s">
        <v>5057</v>
      </c>
      <c r="AB53" s="356" t="s">
        <v>5056</v>
      </c>
      <c r="AC53" s="356" t="s">
        <v>5055</v>
      </c>
      <c r="AK53" s="356" t="s">
        <v>5054</v>
      </c>
      <c r="AL53" s="356" t="s">
        <v>5053</v>
      </c>
      <c r="AZ53" s="356" t="s">
        <v>5052</v>
      </c>
      <c r="BA53" s="356" t="s">
        <v>5051</v>
      </c>
    </row>
    <row r="54" spans="13:53" x14ac:dyDescent="0.25">
      <c r="M54" s="358" t="s">
        <v>5050</v>
      </c>
      <c r="N54" s="358" t="s">
        <v>5049</v>
      </c>
      <c r="V54" s="356" t="s">
        <v>5048</v>
      </c>
      <c r="W54" s="356" t="s">
        <v>5047</v>
      </c>
      <c r="Y54" s="359" t="s">
        <v>5046</v>
      </c>
      <c r="Z54" s="359" t="s">
        <v>5045</v>
      </c>
      <c r="AB54" s="356" t="s">
        <v>5044</v>
      </c>
      <c r="AC54" s="356" t="s">
        <v>5043</v>
      </c>
      <c r="AK54" s="356" t="s">
        <v>5042</v>
      </c>
      <c r="AL54" s="356" t="s">
        <v>5041</v>
      </c>
      <c r="AZ54" s="356" t="s">
        <v>5040</v>
      </c>
      <c r="BA54" s="356" t="s">
        <v>5039</v>
      </c>
    </row>
    <row r="55" spans="13:53" x14ac:dyDescent="0.25">
      <c r="M55" s="358" t="s">
        <v>5038</v>
      </c>
      <c r="N55" s="358" t="s">
        <v>5037</v>
      </c>
      <c r="V55" s="356" t="s">
        <v>5036</v>
      </c>
      <c r="W55" s="356" t="s">
        <v>5035</v>
      </c>
      <c r="Y55" s="359" t="s">
        <v>5034</v>
      </c>
      <c r="Z55" s="359" t="s">
        <v>5033</v>
      </c>
      <c r="AB55" s="356" t="s">
        <v>5032</v>
      </c>
      <c r="AC55" s="356" t="s">
        <v>5031</v>
      </c>
      <c r="AK55" s="356" t="s">
        <v>5030</v>
      </c>
      <c r="AL55" s="356" t="s">
        <v>5029</v>
      </c>
      <c r="AZ55" s="356" t="s">
        <v>5028</v>
      </c>
      <c r="BA55" s="356" t="s">
        <v>5027</v>
      </c>
    </row>
    <row r="56" spans="13:53" x14ac:dyDescent="0.25">
      <c r="M56" s="358" t="s">
        <v>5026</v>
      </c>
      <c r="N56" s="358" t="s">
        <v>5025</v>
      </c>
      <c r="V56" s="356" t="s">
        <v>5024</v>
      </c>
      <c r="W56" s="356" t="s">
        <v>5023</v>
      </c>
      <c r="Y56" s="359" t="s">
        <v>5022</v>
      </c>
      <c r="Z56" s="359" t="s">
        <v>5021</v>
      </c>
      <c r="AB56" s="356" t="s">
        <v>5020</v>
      </c>
      <c r="AC56" s="356" t="s">
        <v>5019</v>
      </c>
      <c r="AK56" s="356" t="s">
        <v>5018</v>
      </c>
      <c r="AL56" s="356" t="s">
        <v>5017</v>
      </c>
      <c r="AZ56" s="356" t="s">
        <v>5016</v>
      </c>
      <c r="BA56" s="356" t="s">
        <v>5015</v>
      </c>
    </row>
    <row r="57" spans="13:53" x14ac:dyDescent="0.25">
      <c r="M57" s="358" t="s">
        <v>5014</v>
      </c>
      <c r="N57" s="358" t="s">
        <v>5013</v>
      </c>
      <c r="V57" s="356" t="s">
        <v>5012</v>
      </c>
      <c r="W57" s="356" t="s">
        <v>5011</v>
      </c>
      <c r="Y57" s="359" t="s">
        <v>5010</v>
      </c>
      <c r="Z57" s="359" t="s">
        <v>5009</v>
      </c>
      <c r="AB57" s="356" t="s">
        <v>5008</v>
      </c>
      <c r="AC57" s="356" t="s">
        <v>5007</v>
      </c>
      <c r="AK57" s="356" t="s">
        <v>5006</v>
      </c>
      <c r="AL57" s="356" t="s">
        <v>5005</v>
      </c>
      <c r="AZ57" s="356" t="s">
        <v>5004</v>
      </c>
      <c r="BA57" s="356" t="s">
        <v>5003</v>
      </c>
    </row>
    <row r="58" spans="13:53" x14ac:dyDescent="0.25">
      <c r="M58" s="358" t="s">
        <v>5002</v>
      </c>
      <c r="N58" s="358" t="s">
        <v>5001</v>
      </c>
      <c r="V58" s="356" t="s">
        <v>5000</v>
      </c>
      <c r="W58" s="356" t="s">
        <v>4999</v>
      </c>
      <c r="Y58" s="359" t="s">
        <v>4998</v>
      </c>
      <c r="Z58" s="359" t="s">
        <v>4997</v>
      </c>
      <c r="AB58" s="356" t="s">
        <v>4996</v>
      </c>
      <c r="AC58" s="356" t="s">
        <v>4995</v>
      </c>
      <c r="AK58" s="356" t="s">
        <v>4994</v>
      </c>
      <c r="AL58" s="356" t="s">
        <v>4993</v>
      </c>
      <c r="AZ58" s="356" t="s">
        <v>4992</v>
      </c>
      <c r="BA58" s="356" t="s">
        <v>4991</v>
      </c>
    </row>
    <row r="59" spans="13:53" x14ac:dyDescent="0.25">
      <c r="M59" s="358" t="s">
        <v>4990</v>
      </c>
      <c r="N59" s="358" t="s">
        <v>4989</v>
      </c>
      <c r="V59" s="356" t="s">
        <v>4988</v>
      </c>
      <c r="W59" s="356" t="s">
        <v>4987</v>
      </c>
      <c r="Y59" s="359" t="s">
        <v>4986</v>
      </c>
      <c r="Z59" s="359" t="s">
        <v>4985</v>
      </c>
      <c r="AB59" s="356" t="s">
        <v>4984</v>
      </c>
      <c r="AC59" s="356" t="s">
        <v>4983</v>
      </c>
      <c r="AK59" s="356" t="s">
        <v>4982</v>
      </c>
      <c r="AL59" s="356" t="s">
        <v>4583</v>
      </c>
      <c r="AZ59" s="356" t="s">
        <v>3156</v>
      </c>
      <c r="BA59" s="356" t="s">
        <v>4981</v>
      </c>
    </row>
    <row r="60" spans="13:53" x14ac:dyDescent="0.25">
      <c r="M60" s="358" t="s">
        <v>4980</v>
      </c>
      <c r="N60" s="358" t="s">
        <v>4979</v>
      </c>
      <c r="V60" s="356" t="s">
        <v>4978</v>
      </c>
      <c r="W60" s="356" t="s">
        <v>4977</v>
      </c>
      <c r="Y60" s="359" t="s">
        <v>4976</v>
      </c>
      <c r="Z60" s="359" t="s">
        <v>4975</v>
      </c>
      <c r="AB60" s="356" t="s">
        <v>4974</v>
      </c>
      <c r="AC60" s="356" t="s">
        <v>4973</v>
      </c>
      <c r="AK60" s="356" t="s">
        <v>4972</v>
      </c>
      <c r="AL60" s="356" t="s">
        <v>4971</v>
      </c>
      <c r="AZ60" s="356" t="s">
        <v>4970</v>
      </c>
      <c r="BA60" s="356" t="s">
        <v>4969</v>
      </c>
    </row>
    <row r="61" spans="13:53" x14ac:dyDescent="0.25">
      <c r="M61" s="358" t="s">
        <v>4968</v>
      </c>
      <c r="N61" s="358" t="s">
        <v>4967</v>
      </c>
      <c r="V61" s="356" t="s">
        <v>4966</v>
      </c>
      <c r="W61" s="356" t="s">
        <v>4965</v>
      </c>
      <c r="Y61" s="359" t="s">
        <v>4964</v>
      </c>
      <c r="Z61" s="359" t="s">
        <v>4963</v>
      </c>
      <c r="AB61" s="356" t="s">
        <v>4962</v>
      </c>
      <c r="AC61" s="356" t="s">
        <v>4961</v>
      </c>
      <c r="AK61" s="356" t="s">
        <v>4960</v>
      </c>
      <c r="AL61" s="356" t="s">
        <v>4959</v>
      </c>
      <c r="AZ61" s="356" t="s">
        <v>4958</v>
      </c>
      <c r="BA61" s="356" t="s">
        <v>4957</v>
      </c>
    </row>
    <row r="62" spans="13:53" x14ac:dyDescent="0.25">
      <c r="M62" s="358" t="s">
        <v>4956</v>
      </c>
      <c r="N62" s="358" t="s">
        <v>4955</v>
      </c>
      <c r="V62" s="356" t="s">
        <v>4954</v>
      </c>
      <c r="W62" s="356" t="s">
        <v>4953</v>
      </c>
      <c r="Y62" s="359" t="s">
        <v>4952</v>
      </c>
      <c r="Z62" s="359" t="s">
        <v>4951</v>
      </c>
      <c r="AB62" s="356" t="s">
        <v>4950</v>
      </c>
      <c r="AC62" s="356" t="s">
        <v>4949</v>
      </c>
      <c r="AK62" s="356" t="s">
        <v>4948</v>
      </c>
      <c r="AL62" s="356" t="s">
        <v>4947</v>
      </c>
      <c r="AZ62" s="356" t="s">
        <v>4946</v>
      </c>
      <c r="BA62" s="356" t="s">
        <v>4945</v>
      </c>
    </row>
    <row r="63" spans="13:53" x14ac:dyDescent="0.25">
      <c r="M63" s="358" t="s">
        <v>4944</v>
      </c>
      <c r="N63" s="358" t="s">
        <v>4943</v>
      </c>
      <c r="V63" s="356" t="s">
        <v>4942</v>
      </c>
      <c r="W63" s="356" t="s">
        <v>4941</v>
      </c>
      <c r="Y63" s="359" t="s">
        <v>4940</v>
      </c>
      <c r="Z63" s="359" t="s">
        <v>4939</v>
      </c>
      <c r="AB63" s="356" t="s">
        <v>4938</v>
      </c>
      <c r="AC63" s="356" t="s">
        <v>4937</v>
      </c>
      <c r="AK63" s="356" t="s">
        <v>4936</v>
      </c>
      <c r="AL63" s="356" t="s">
        <v>4935</v>
      </c>
      <c r="AZ63" s="356" t="s">
        <v>4487</v>
      </c>
      <c r="BA63" s="356" t="s">
        <v>4934</v>
      </c>
    </row>
    <row r="64" spans="13:53" x14ac:dyDescent="0.25">
      <c r="M64" s="358" t="s">
        <v>4933</v>
      </c>
      <c r="N64" s="358" t="s">
        <v>4932</v>
      </c>
      <c r="V64" s="356" t="s">
        <v>4931</v>
      </c>
      <c r="W64" s="356" t="s">
        <v>4930</v>
      </c>
      <c r="Y64" s="359" t="s">
        <v>4929</v>
      </c>
      <c r="Z64" s="359" t="s">
        <v>4928</v>
      </c>
      <c r="AB64" s="356" t="s">
        <v>4808</v>
      </c>
      <c r="AC64" s="356" t="s">
        <v>4927</v>
      </c>
      <c r="AK64" s="356" t="s">
        <v>4926</v>
      </c>
      <c r="AL64" s="356" t="s">
        <v>4925</v>
      </c>
      <c r="AZ64" s="356" t="s">
        <v>4924</v>
      </c>
      <c r="BA64" s="356" t="s">
        <v>4923</v>
      </c>
    </row>
    <row r="65" spans="13:53" x14ac:dyDescent="0.25">
      <c r="M65" s="358" t="s">
        <v>4922</v>
      </c>
      <c r="N65" s="358" t="s">
        <v>4921</v>
      </c>
      <c r="V65" s="356" t="s">
        <v>4920</v>
      </c>
      <c r="W65" s="356" t="s">
        <v>4919</v>
      </c>
      <c r="Y65" s="359" t="s">
        <v>4918</v>
      </c>
      <c r="Z65" s="359" t="s">
        <v>4917</v>
      </c>
      <c r="AB65" s="356" t="s">
        <v>4786</v>
      </c>
      <c r="AC65" s="356" t="s">
        <v>4916</v>
      </c>
      <c r="AK65" s="356" t="s">
        <v>4915</v>
      </c>
      <c r="AL65" s="356" t="s">
        <v>4914</v>
      </c>
      <c r="AZ65" s="356" t="s">
        <v>4913</v>
      </c>
      <c r="BA65" s="356" t="s">
        <v>4912</v>
      </c>
    </row>
    <row r="66" spans="13:53" x14ac:dyDescent="0.25">
      <c r="M66" s="358" t="s">
        <v>4911</v>
      </c>
      <c r="N66" s="358" t="s">
        <v>4910</v>
      </c>
      <c r="V66" s="356" t="s">
        <v>4909</v>
      </c>
      <c r="W66" s="356" t="s">
        <v>4908</v>
      </c>
      <c r="Y66" s="359" t="s">
        <v>4907</v>
      </c>
      <c r="Z66" s="359" t="s">
        <v>4906</v>
      </c>
      <c r="AB66" s="356" t="s">
        <v>4905</v>
      </c>
      <c r="AC66" s="356" t="s">
        <v>4904</v>
      </c>
      <c r="AK66" s="356" t="s">
        <v>4903</v>
      </c>
      <c r="AL66" s="356" t="s">
        <v>4902</v>
      </c>
      <c r="AZ66" s="356" t="s">
        <v>4901</v>
      </c>
      <c r="BA66" s="356" t="s">
        <v>4900</v>
      </c>
    </row>
    <row r="67" spans="13:53" x14ac:dyDescent="0.25">
      <c r="M67" s="358" t="s">
        <v>4899</v>
      </c>
      <c r="N67" s="358" t="s">
        <v>4898</v>
      </c>
      <c r="V67" s="356" t="s">
        <v>4897</v>
      </c>
      <c r="W67" s="356" t="s">
        <v>4896</v>
      </c>
      <c r="Y67" s="359" t="s">
        <v>4895</v>
      </c>
      <c r="Z67" s="359" t="s">
        <v>4894</v>
      </c>
      <c r="AB67" s="356" t="s">
        <v>4893</v>
      </c>
      <c r="AC67" s="356" t="s">
        <v>4892</v>
      </c>
      <c r="AK67" s="356" t="s">
        <v>4891</v>
      </c>
      <c r="AL67" s="356" t="s">
        <v>4890</v>
      </c>
      <c r="AZ67" s="356" t="s">
        <v>4889</v>
      </c>
      <c r="BA67" s="356" t="s">
        <v>4888</v>
      </c>
    </row>
    <row r="68" spans="13:53" x14ac:dyDescent="0.25">
      <c r="M68" s="358" t="s">
        <v>4887</v>
      </c>
      <c r="N68" s="358" t="s">
        <v>4886</v>
      </c>
      <c r="V68" s="356" t="s">
        <v>4885</v>
      </c>
      <c r="W68" s="356" t="s">
        <v>4884</v>
      </c>
      <c r="Y68" s="359" t="s">
        <v>4883</v>
      </c>
      <c r="Z68" s="359" t="s">
        <v>4882</v>
      </c>
      <c r="AB68" s="356" t="s">
        <v>4881</v>
      </c>
      <c r="AC68" s="356" t="s">
        <v>4880</v>
      </c>
      <c r="AK68" s="356" t="s">
        <v>4879</v>
      </c>
      <c r="AL68" s="356" t="s">
        <v>4878</v>
      </c>
      <c r="AZ68" s="356" t="s">
        <v>4877</v>
      </c>
      <c r="BA68" s="356" t="s">
        <v>4876</v>
      </c>
    </row>
    <row r="69" spans="13:53" x14ac:dyDescent="0.25">
      <c r="M69" s="358" t="s">
        <v>4875</v>
      </c>
      <c r="N69" s="358" t="s">
        <v>4874</v>
      </c>
      <c r="V69" s="356" t="s">
        <v>4873</v>
      </c>
      <c r="W69" s="356" t="s">
        <v>4872</v>
      </c>
      <c r="Y69" s="359" t="s">
        <v>4871</v>
      </c>
      <c r="Z69" s="359" t="s">
        <v>4870</v>
      </c>
      <c r="AB69" s="356" t="s">
        <v>4869</v>
      </c>
      <c r="AC69" s="356" t="s">
        <v>4868</v>
      </c>
      <c r="AK69" s="356" t="s">
        <v>4867</v>
      </c>
      <c r="AL69" s="356" t="s">
        <v>4866</v>
      </c>
      <c r="AZ69" s="356" t="s">
        <v>4865</v>
      </c>
      <c r="BA69" s="356" t="s">
        <v>4864</v>
      </c>
    </row>
    <row r="70" spans="13:53" x14ac:dyDescent="0.25">
      <c r="M70" s="358" t="s">
        <v>4863</v>
      </c>
      <c r="N70" s="358" t="s">
        <v>4862</v>
      </c>
      <c r="V70" s="356" t="s">
        <v>4861</v>
      </c>
      <c r="W70" s="356" t="s">
        <v>4860</v>
      </c>
      <c r="Y70" s="359" t="s">
        <v>4859</v>
      </c>
      <c r="Z70" s="359" t="s">
        <v>4858</v>
      </c>
      <c r="AB70" s="356" t="s">
        <v>4857</v>
      </c>
      <c r="AC70" s="356" t="s">
        <v>4856</v>
      </c>
      <c r="AK70" s="356" t="s">
        <v>4855</v>
      </c>
      <c r="AL70" s="356" t="s">
        <v>4854</v>
      </c>
      <c r="AZ70" s="356" t="s">
        <v>4853</v>
      </c>
      <c r="BA70" s="356" t="s">
        <v>4852</v>
      </c>
    </row>
    <row r="71" spans="13:53" x14ac:dyDescent="0.25">
      <c r="M71" s="358" t="s">
        <v>4851</v>
      </c>
      <c r="N71" s="358" t="s">
        <v>4850</v>
      </c>
      <c r="V71" s="356" t="s">
        <v>4849</v>
      </c>
      <c r="W71" s="356" t="s">
        <v>4848</v>
      </c>
      <c r="Y71" s="359" t="s">
        <v>4847</v>
      </c>
      <c r="Z71" s="359" t="s">
        <v>4846</v>
      </c>
      <c r="AB71" s="356" t="s">
        <v>4845</v>
      </c>
      <c r="AC71" s="356" t="s">
        <v>4349</v>
      </c>
      <c r="AK71" s="356" t="s">
        <v>4844</v>
      </c>
      <c r="AL71" s="356" t="s">
        <v>4843</v>
      </c>
      <c r="AZ71" s="356" t="s">
        <v>4842</v>
      </c>
      <c r="BA71" s="356" t="s">
        <v>4841</v>
      </c>
    </row>
    <row r="72" spans="13:53" x14ac:dyDescent="0.25">
      <c r="M72" s="358" t="s">
        <v>4840</v>
      </c>
      <c r="N72" s="358" t="s">
        <v>4839</v>
      </c>
      <c r="V72" s="356" t="s">
        <v>4838</v>
      </c>
      <c r="W72" s="356" t="s">
        <v>4837</v>
      </c>
      <c r="Y72" s="359" t="s">
        <v>4836</v>
      </c>
      <c r="Z72" s="359" t="s">
        <v>4835</v>
      </c>
      <c r="AB72" s="356" t="s">
        <v>4834</v>
      </c>
      <c r="AC72" s="356" t="s">
        <v>4811</v>
      </c>
      <c r="AK72" s="356" t="s">
        <v>4833</v>
      </c>
      <c r="AL72" s="356" t="s">
        <v>4832</v>
      </c>
      <c r="AZ72" s="356" t="s">
        <v>4831</v>
      </c>
      <c r="BA72" s="356" t="s">
        <v>4830</v>
      </c>
    </row>
    <row r="73" spans="13:53" x14ac:dyDescent="0.25">
      <c r="M73" s="358" t="s">
        <v>4829</v>
      </c>
      <c r="N73" s="358" t="s">
        <v>4828</v>
      </c>
      <c r="V73" s="356" t="s">
        <v>4827</v>
      </c>
      <c r="W73" s="356" t="s">
        <v>4826</v>
      </c>
      <c r="Y73" s="359" t="s">
        <v>4825</v>
      </c>
      <c r="Z73" s="359" t="s">
        <v>4824</v>
      </c>
      <c r="AB73" s="356" t="s">
        <v>4823</v>
      </c>
      <c r="AC73" s="356" t="s">
        <v>4799</v>
      </c>
      <c r="AK73" s="356" t="s">
        <v>4822</v>
      </c>
      <c r="AL73" s="356" t="s">
        <v>4821</v>
      </c>
      <c r="AZ73" s="356" t="s">
        <v>4820</v>
      </c>
      <c r="BA73" s="356" t="s">
        <v>4819</v>
      </c>
    </row>
    <row r="74" spans="13:53" x14ac:dyDescent="0.25">
      <c r="M74" s="358" t="s">
        <v>4818</v>
      </c>
      <c r="N74" s="358" t="s">
        <v>4817</v>
      </c>
      <c r="V74" s="356" t="s">
        <v>4816</v>
      </c>
      <c r="W74" s="356" t="s">
        <v>4815</v>
      </c>
      <c r="Y74" s="359" t="s">
        <v>4814</v>
      </c>
      <c r="Z74" s="359" t="s">
        <v>4813</v>
      </c>
      <c r="AB74" s="356" t="s">
        <v>4812</v>
      </c>
      <c r="AC74" s="356" t="s">
        <v>4811</v>
      </c>
      <c r="AK74" s="356" t="s">
        <v>4810</v>
      </c>
      <c r="AL74" s="356" t="s">
        <v>4809</v>
      </c>
      <c r="AZ74" s="356" t="s">
        <v>4808</v>
      </c>
      <c r="BA74" s="356" t="s">
        <v>4807</v>
      </c>
    </row>
    <row r="75" spans="13:53" x14ac:dyDescent="0.25">
      <c r="M75" s="358" t="s">
        <v>4806</v>
      </c>
      <c r="N75" s="358" t="s">
        <v>4805</v>
      </c>
      <c r="V75" s="356" t="s">
        <v>4804</v>
      </c>
      <c r="W75" s="356" t="s">
        <v>4803</v>
      </c>
      <c r="Y75" s="359" t="s">
        <v>4802</v>
      </c>
      <c r="Z75" s="359" t="s">
        <v>4801</v>
      </c>
      <c r="AB75" s="356" t="s">
        <v>4800</v>
      </c>
      <c r="AC75" s="356" t="s">
        <v>4799</v>
      </c>
      <c r="AK75" s="356" t="s">
        <v>4798</v>
      </c>
      <c r="AL75" s="356" t="s">
        <v>4797</v>
      </c>
      <c r="AZ75" s="356" t="s">
        <v>4796</v>
      </c>
      <c r="BA75" s="356" t="s">
        <v>4795</v>
      </c>
    </row>
    <row r="76" spans="13:53" x14ac:dyDescent="0.25">
      <c r="M76" s="358" t="s">
        <v>4794</v>
      </c>
      <c r="N76" s="358" t="s">
        <v>4793</v>
      </c>
      <c r="V76" s="356" t="s">
        <v>4792</v>
      </c>
      <c r="W76" s="356" t="s">
        <v>4791</v>
      </c>
      <c r="Y76" s="359" t="s">
        <v>4790</v>
      </c>
      <c r="Z76" s="359" t="s">
        <v>4789</v>
      </c>
      <c r="AB76" s="356" t="s">
        <v>4763</v>
      </c>
      <c r="AC76" s="356" t="s">
        <v>4379</v>
      </c>
      <c r="AK76" s="356" t="s">
        <v>4788</v>
      </c>
      <c r="AL76" s="356" t="s">
        <v>4787</v>
      </c>
      <c r="AZ76" s="356" t="s">
        <v>4786</v>
      </c>
      <c r="BA76" s="356" t="s">
        <v>4785</v>
      </c>
    </row>
    <row r="77" spans="13:53" x14ac:dyDescent="0.25">
      <c r="M77" s="358" t="s">
        <v>4784</v>
      </c>
      <c r="N77" s="358" t="s">
        <v>3477</v>
      </c>
      <c r="V77" s="356" t="s">
        <v>4783</v>
      </c>
      <c r="W77" s="356" t="s">
        <v>4782</v>
      </c>
      <c r="Y77" s="359" t="s">
        <v>4781</v>
      </c>
      <c r="Z77" s="359" t="s">
        <v>4780</v>
      </c>
      <c r="AB77" s="356" t="s">
        <v>4779</v>
      </c>
      <c r="AC77" s="356" t="s">
        <v>4778</v>
      </c>
      <c r="AK77" s="356" t="s">
        <v>4777</v>
      </c>
      <c r="AL77" s="356" t="s">
        <v>4776</v>
      </c>
      <c r="AZ77" s="356" t="s">
        <v>4775</v>
      </c>
      <c r="BA77" s="356" t="s">
        <v>4774</v>
      </c>
    </row>
    <row r="78" spans="13:53" x14ac:dyDescent="0.25">
      <c r="M78" s="358" t="s">
        <v>4773</v>
      </c>
      <c r="N78" s="358" t="s">
        <v>4772</v>
      </c>
      <c r="V78" s="356" t="s">
        <v>4771</v>
      </c>
      <c r="W78" s="356" t="s">
        <v>4770</v>
      </c>
      <c r="Y78" s="359" t="s">
        <v>4769</v>
      </c>
      <c r="Z78" s="359" t="s">
        <v>4768</v>
      </c>
      <c r="AB78" s="356" t="s">
        <v>4767</v>
      </c>
      <c r="AC78" s="356" t="s">
        <v>4766</v>
      </c>
      <c r="AK78" s="356" t="s">
        <v>4765</v>
      </c>
      <c r="AL78" s="356" t="s">
        <v>4764</v>
      </c>
      <c r="AZ78" s="356" t="s">
        <v>4763</v>
      </c>
      <c r="BA78" s="356" t="s">
        <v>4762</v>
      </c>
    </row>
    <row r="79" spans="13:53" x14ac:dyDescent="0.25">
      <c r="M79" s="358" t="s">
        <v>4761</v>
      </c>
      <c r="N79" s="358" t="s">
        <v>4760</v>
      </c>
      <c r="V79" s="356" t="s">
        <v>4759</v>
      </c>
      <c r="W79" s="356" t="s">
        <v>4758</v>
      </c>
      <c r="Y79" s="359" t="s">
        <v>4757</v>
      </c>
      <c r="Z79" s="359" t="s">
        <v>4756</v>
      </c>
      <c r="AB79" s="356" t="s">
        <v>4755</v>
      </c>
      <c r="AC79" s="356" t="s">
        <v>4754</v>
      </c>
      <c r="AK79" s="356" t="s">
        <v>4753</v>
      </c>
      <c r="AL79" s="356" t="s">
        <v>4752</v>
      </c>
      <c r="AZ79" s="356" t="s">
        <v>4751</v>
      </c>
      <c r="BA79" s="356" t="s">
        <v>4750</v>
      </c>
    </row>
    <row r="80" spans="13:53" x14ac:dyDescent="0.25">
      <c r="M80" s="358" t="s">
        <v>4749</v>
      </c>
      <c r="N80" s="358" t="s">
        <v>4748</v>
      </c>
      <c r="V80" s="356" t="s">
        <v>4747</v>
      </c>
      <c r="W80" s="356" t="s">
        <v>4746</v>
      </c>
      <c r="Y80" s="359" t="s">
        <v>4745</v>
      </c>
      <c r="Z80" s="359" t="s">
        <v>4744</v>
      </c>
      <c r="AB80" s="356" t="s">
        <v>4743</v>
      </c>
      <c r="AC80" s="356" t="s">
        <v>4742</v>
      </c>
      <c r="AK80" s="356" t="s">
        <v>4741</v>
      </c>
      <c r="AL80" s="356" t="s">
        <v>4740</v>
      </c>
      <c r="AZ80" s="356" t="s">
        <v>4739</v>
      </c>
      <c r="BA80" s="356" t="s">
        <v>4738</v>
      </c>
    </row>
    <row r="81" spans="13:53" x14ac:dyDescent="0.25">
      <c r="M81" s="358" t="s">
        <v>4737</v>
      </c>
      <c r="N81" s="358" t="s">
        <v>4736</v>
      </c>
      <c r="V81" s="356" t="s">
        <v>4735</v>
      </c>
      <c r="W81" s="356" t="s">
        <v>4734</v>
      </c>
      <c r="Y81" s="359" t="s">
        <v>4733</v>
      </c>
      <c r="Z81" s="359" t="s">
        <v>4732</v>
      </c>
      <c r="AB81" s="356" t="s">
        <v>4731</v>
      </c>
      <c r="AC81" s="356" t="s">
        <v>4730</v>
      </c>
      <c r="AK81" s="356" t="s">
        <v>4729</v>
      </c>
      <c r="AL81" s="356" t="s">
        <v>4728</v>
      </c>
      <c r="AZ81" s="356" t="s">
        <v>4260</v>
      </c>
      <c r="BA81" s="356" t="s">
        <v>4727</v>
      </c>
    </row>
    <row r="82" spans="13:53" x14ac:dyDescent="0.25">
      <c r="M82" s="358" t="s">
        <v>4726</v>
      </c>
      <c r="N82" s="358" t="s">
        <v>4725</v>
      </c>
      <c r="V82" s="356" t="s">
        <v>4724</v>
      </c>
      <c r="W82" s="356" t="s">
        <v>4723</v>
      </c>
      <c r="Y82" s="359" t="s">
        <v>4722</v>
      </c>
      <c r="Z82" s="359" t="s">
        <v>4721</v>
      </c>
      <c r="AB82" s="356" t="s">
        <v>4720</v>
      </c>
      <c r="AC82" s="356" t="s">
        <v>4719</v>
      </c>
      <c r="AK82" s="356" t="s">
        <v>4718</v>
      </c>
      <c r="AL82" s="356" t="s">
        <v>4717</v>
      </c>
      <c r="AZ82" s="356" t="s">
        <v>4716</v>
      </c>
      <c r="BA82" s="356" t="s">
        <v>4715</v>
      </c>
    </row>
    <row r="83" spans="13:53" ht="15.75" thickBot="1" x14ac:dyDescent="0.3">
      <c r="M83" s="358" t="s">
        <v>4714</v>
      </c>
      <c r="N83" s="358" t="s">
        <v>4713</v>
      </c>
      <c r="V83" s="356" t="s">
        <v>4712</v>
      </c>
      <c r="W83" s="356" t="s">
        <v>4711</v>
      </c>
      <c r="Y83" s="359" t="s">
        <v>4710</v>
      </c>
      <c r="Z83" s="359" t="s">
        <v>4709</v>
      </c>
      <c r="AB83" s="356" t="s">
        <v>4708</v>
      </c>
      <c r="AC83" s="356" t="s">
        <v>4707</v>
      </c>
      <c r="AK83" s="356" t="s">
        <v>4706</v>
      </c>
      <c r="AL83" s="356" t="s">
        <v>4705</v>
      </c>
      <c r="AZ83" s="355" t="s">
        <v>4704</v>
      </c>
      <c r="BA83" s="355" t="s">
        <v>4703</v>
      </c>
    </row>
    <row r="84" spans="13:53" ht="15.75" thickTop="1" x14ac:dyDescent="0.25">
      <c r="M84" s="358" t="s">
        <v>4702</v>
      </c>
      <c r="N84" s="358" t="s">
        <v>4701</v>
      </c>
      <c r="V84" s="356" t="s">
        <v>4700</v>
      </c>
      <c r="W84" s="356" t="s">
        <v>4699</v>
      </c>
      <c r="Y84" s="359" t="s">
        <v>4698</v>
      </c>
      <c r="Z84" s="359" t="s">
        <v>4697</v>
      </c>
      <c r="AB84" s="356" t="s">
        <v>4696</v>
      </c>
      <c r="AC84" s="356" t="s">
        <v>4695</v>
      </c>
      <c r="AK84" s="356" t="s">
        <v>4694</v>
      </c>
      <c r="AL84" s="356" t="s">
        <v>4693</v>
      </c>
    </row>
    <row r="85" spans="13:53" x14ac:dyDescent="0.25">
      <c r="M85" s="358" t="s">
        <v>4692</v>
      </c>
      <c r="N85" s="358" t="s">
        <v>4691</v>
      </c>
      <c r="V85" s="356" t="s">
        <v>4690</v>
      </c>
      <c r="W85" s="356" t="s">
        <v>4689</v>
      </c>
      <c r="Y85" s="359" t="s">
        <v>4688</v>
      </c>
      <c r="Z85" s="359" t="s">
        <v>4687</v>
      </c>
      <c r="AB85" s="356" t="s">
        <v>4686</v>
      </c>
      <c r="AC85" s="356" t="s">
        <v>4685</v>
      </c>
      <c r="AK85" s="356" t="s">
        <v>4684</v>
      </c>
      <c r="AL85" s="356" t="s">
        <v>4683</v>
      </c>
    </row>
    <row r="86" spans="13:53" x14ac:dyDescent="0.25">
      <c r="M86" s="358" t="s">
        <v>4682</v>
      </c>
      <c r="N86" s="358" t="s">
        <v>4681</v>
      </c>
      <c r="V86" s="356" t="s">
        <v>4680</v>
      </c>
      <c r="W86" s="356" t="s">
        <v>4679</v>
      </c>
      <c r="Y86" s="359" t="s">
        <v>4678</v>
      </c>
      <c r="Z86" s="359" t="s">
        <v>4677</v>
      </c>
      <c r="AB86" s="356" t="s">
        <v>4676</v>
      </c>
      <c r="AC86" s="356" t="s">
        <v>4675</v>
      </c>
      <c r="AK86" s="356" t="s">
        <v>4674</v>
      </c>
      <c r="AL86" s="356" t="s">
        <v>4673</v>
      </c>
    </row>
    <row r="87" spans="13:53" x14ac:dyDescent="0.25">
      <c r="M87" s="358" t="s">
        <v>4672</v>
      </c>
      <c r="N87" s="358" t="s">
        <v>4671</v>
      </c>
      <c r="V87" s="356" t="s">
        <v>4670</v>
      </c>
      <c r="W87" s="356" t="s">
        <v>4669</v>
      </c>
      <c r="Y87" s="359" t="s">
        <v>4668</v>
      </c>
      <c r="Z87" s="359" t="s">
        <v>4667</v>
      </c>
      <c r="AB87" s="356" t="s">
        <v>4666</v>
      </c>
      <c r="AC87" s="356" t="s">
        <v>4665</v>
      </c>
      <c r="AK87" s="356" t="s">
        <v>4664</v>
      </c>
      <c r="AL87" s="356" t="s">
        <v>4663</v>
      </c>
    </row>
    <row r="88" spans="13:53" x14ac:dyDescent="0.25">
      <c r="M88" s="358" t="s">
        <v>4662</v>
      </c>
      <c r="N88" s="358" t="s">
        <v>4661</v>
      </c>
      <c r="V88" s="356" t="s">
        <v>4660</v>
      </c>
      <c r="W88" s="356" t="s">
        <v>4659</v>
      </c>
      <c r="Y88" s="359" t="s">
        <v>4658</v>
      </c>
      <c r="Z88" s="359" t="s">
        <v>4657</v>
      </c>
      <c r="AB88" s="356" t="s">
        <v>4656</v>
      </c>
      <c r="AC88" s="356" t="s">
        <v>4655</v>
      </c>
      <c r="AK88" s="356" t="s">
        <v>4654</v>
      </c>
      <c r="AL88" s="356" t="s">
        <v>4653</v>
      </c>
    </row>
    <row r="89" spans="13:53" x14ac:dyDescent="0.25">
      <c r="M89" s="358" t="s">
        <v>4652</v>
      </c>
      <c r="N89" s="358" t="s">
        <v>4651</v>
      </c>
      <c r="V89" s="356" t="s">
        <v>4650</v>
      </c>
      <c r="W89" s="356" t="s">
        <v>4649</v>
      </c>
      <c r="Y89" s="359" t="s">
        <v>4648</v>
      </c>
      <c r="Z89" s="359" t="s">
        <v>4647</v>
      </c>
      <c r="AB89" s="356" t="s">
        <v>4646</v>
      </c>
      <c r="AC89" s="356" t="s">
        <v>4645</v>
      </c>
      <c r="AK89" s="356" t="s">
        <v>4644</v>
      </c>
      <c r="AL89" s="356" t="s">
        <v>4643</v>
      </c>
    </row>
    <row r="90" spans="13:53" x14ac:dyDescent="0.25">
      <c r="M90" s="358" t="s">
        <v>4642</v>
      </c>
      <c r="N90" s="358" t="s">
        <v>4641</v>
      </c>
      <c r="V90" s="356" t="s">
        <v>4640</v>
      </c>
      <c r="W90" s="356" t="s">
        <v>4639</v>
      </c>
      <c r="Y90" s="359" t="s">
        <v>4638</v>
      </c>
      <c r="Z90" s="359" t="s">
        <v>4637</v>
      </c>
      <c r="AB90" s="356" t="s">
        <v>4636</v>
      </c>
      <c r="AC90" s="356" t="s">
        <v>4635</v>
      </c>
      <c r="AK90" s="356" t="s">
        <v>4634</v>
      </c>
      <c r="AL90" s="356" t="s">
        <v>4633</v>
      </c>
    </row>
    <row r="91" spans="13:53" x14ac:dyDescent="0.25">
      <c r="M91" s="358" t="s">
        <v>4632</v>
      </c>
      <c r="N91" s="358" t="s">
        <v>4631</v>
      </c>
      <c r="V91" s="356" t="s">
        <v>4630</v>
      </c>
      <c r="W91" s="356" t="s">
        <v>4629</v>
      </c>
      <c r="Y91" s="359" t="s">
        <v>4628</v>
      </c>
      <c r="Z91" s="359" t="s">
        <v>4627</v>
      </c>
      <c r="AB91" s="356" t="s">
        <v>4626</v>
      </c>
      <c r="AC91" s="356" t="s">
        <v>4625</v>
      </c>
      <c r="AK91" s="356" t="s">
        <v>4624</v>
      </c>
      <c r="AL91" s="356" t="s">
        <v>4623</v>
      </c>
    </row>
    <row r="92" spans="13:53" x14ac:dyDescent="0.25">
      <c r="M92" s="358" t="s">
        <v>4622</v>
      </c>
      <c r="N92" s="358" t="s">
        <v>4621</v>
      </c>
      <c r="V92" s="356" t="s">
        <v>4620</v>
      </c>
      <c r="W92" s="356" t="s">
        <v>4619</v>
      </c>
      <c r="Y92" s="359" t="s">
        <v>4618</v>
      </c>
      <c r="Z92" s="359" t="s">
        <v>4617</v>
      </c>
      <c r="AB92" s="356" t="s">
        <v>4616</v>
      </c>
      <c r="AC92" s="356" t="s">
        <v>4615</v>
      </c>
      <c r="AK92" s="356" t="s">
        <v>4614</v>
      </c>
      <c r="AL92" s="356" t="s">
        <v>4613</v>
      </c>
    </row>
    <row r="93" spans="13:53" x14ac:dyDescent="0.25">
      <c r="M93" s="358" t="s">
        <v>4612</v>
      </c>
      <c r="N93" s="358" t="s">
        <v>4611</v>
      </c>
      <c r="V93" s="356" t="s">
        <v>4610</v>
      </c>
      <c r="W93" s="356" t="s">
        <v>4609</v>
      </c>
      <c r="Y93" s="359" t="s">
        <v>4608</v>
      </c>
      <c r="Z93" s="359" t="s">
        <v>4607</v>
      </c>
      <c r="AB93" s="356" t="s">
        <v>4606</v>
      </c>
      <c r="AC93" s="356" t="s">
        <v>4605</v>
      </c>
      <c r="AK93" s="356" t="s">
        <v>4604</v>
      </c>
      <c r="AL93" s="356" t="s">
        <v>4603</v>
      </c>
    </row>
    <row r="94" spans="13:53" x14ac:dyDescent="0.25">
      <c r="M94" s="358" t="s">
        <v>4602</v>
      </c>
      <c r="N94" s="358" t="s">
        <v>4601</v>
      </c>
      <c r="V94" s="356" t="s">
        <v>4600</v>
      </c>
      <c r="W94" s="356" t="s">
        <v>4599</v>
      </c>
      <c r="Y94" s="359" t="s">
        <v>4598</v>
      </c>
      <c r="Z94" s="359" t="s">
        <v>4597</v>
      </c>
      <c r="AB94" s="356" t="s">
        <v>4596</v>
      </c>
      <c r="AC94" s="356" t="s">
        <v>4595</v>
      </c>
      <c r="AK94" s="356" t="s">
        <v>4594</v>
      </c>
      <c r="AL94" s="356" t="s">
        <v>4593</v>
      </c>
    </row>
    <row r="95" spans="13:53" x14ac:dyDescent="0.25">
      <c r="M95" s="358" t="s">
        <v>4592</v>
      </c>
      <c r="N95" s="358" t="s">
        <v>4591</v>
      </c>
      <c r="V95" s="356" t="s">
        <v>4590</v>
      </c>
      <c r="W95" s="356" t="s">
        <v>4589</v>
      </c>
      <c r="Y95" s="359" t="s">
        <v>4588</v>
      </c>
      <c r="Z95" s="359" t="s">
        <v>4587</v>
      </c>
      <c r="AB95" s="356" t="s">
        <v>4586</v>
      </c>
      <c r="AC95" s="356" t="s">
        <v>4585</v>
      </c>
      <c r="AK95" s="356" t="s">
        <v>4584</v>
      </c>
      <c r="AL95" s="356" t="s">
        <v>4583</v>
      </c>
    </row>
    <row r="96" spans="13:53" x14ac:dyDescent="0.25">
      <c r="M96" s="358" t="s">
        <v>4582</v>
      </c>
      <c r="N96" s="358" t="s">
        <v>4581</v>
      </c>
      <c r="V96" s="356" t="s">
        <v>4580</v>
      </c>
      <c r="W96" s="356" t="s">
        <v>4579</v>
      </c>
      <c r="Y96" s="359" t="s">
        <v>4578</v>
      </c>
      <c r="Z96" s="359" t="s">
        <v>4577</v>
      </c>
      <c r="AB96" s="356" t="s">
        <v>4576</v>
      </c>
      <c r="AC96" s="356" t="s">
        <v>4575</v>
      </c>
      <c r="AK96" s="356" t="s">
        <v>4574</v>
      </c>
      <c r="AL96" s="356" t="s">
        <v>4573</v>
      </c>
    </row>
    <row r="97" spans="13:38" x14ac:dyDescent="0.25">
      <c r="M97" s="358" t="s">
        <v>4572</v>
      </c>
      <c r="N97" s="358" t="s">
        <v>4571</v>
      </c>
      <c r="V97" s="356" t="s">
        <v>4570</v>
      </c>
      <c r="W97" s="356" t="s">
        <v>4569</v>
      </c>
      <c r="Y97" s="359" t="s">
        <v>4568</v>
      </c>
      <c r="Z97" s="359" t="s">
        <v>4567</v>
      </c>
      <c r="AB97" s="356" t="s">
        <v>4566</v>
      </c>
      <c r="AC97" s="356" t="s">
        <v>4565</v>
      </c>
      <c r="AK97" s="356" t="s">
        <v>4564</v>
      </c>
      <c r="AL97" s="356" t="s">
        <v>4563</v>
      </c>
    </row>
    <row r="98" spans="13:38" x14ac:dyDescent="0.25">
      <c r="M98" s="358" t="s">
        <v>4562</v>
      </c>
      <c r="N98" s="358" t="s">
        <v>4561</v>
      </c>
      <c r="V98" s="356" t="s">
        <v>4560</v>
      </c>
      <c r="W98" s="356" t="s">
        <v>4559</v>
      </c>
      <c r="Y98" s="359" t="s">
        <v>4558</v>
      </c>
      <c r="Z98" s="359" t="s">
        <v>4557</v>
      </c>
      <c r="AB98" s="356" t="s">
        <v>4556</v>
      </c>
      <c r="AC98" s="356" t="s">
        <v>4555</v>
      </c>
      <c r="AK98" s="356" t="s">
        <v>4554</v>
      </c>
      <c r="AL98" s="356" t="s">
        <v>4553</v>
      </c>
    </row>
    <row r="99" spans="13:38" x14ac:dyDescent="0.25">
      <c r="M99" s="358" t="s">
        <v>4552</v>
      </c>
      <c r="N99" s="358" t="s">
        <v>4551</v>
      </c>
      <c r="V99" s="356" t="s">
        <v>4550</v>
      </c>
      <c r="W99" s="356" t="s">
        <v>4549</v>
      </c>
      <c r="Y99" s="359" t="s">
        <v>4548</v>
      </c>
      <c r="Z99" s="359" t="s">
        <v>4547</v>
      </c>
      <c r="AB99" s="356" t="s">
        <v>4546</v>
      </c>
      <c r="AC99" s="356" t="s">
        <v>4545</v>
      </c>
      <c r="AK99" s="356" t="s">
        <v>4544</v>
      </c>
      <c r="AL99" s="356" t="s">
        <v>4543</v>
      </c>
    </row>
    <row r="100" spans="13:38" x14ac:dyDescent="0.25">
      <c r="M100" s="358" t="s">
        <v>4542</v>
      </c>
      <c r="N100" s="358" t="s">
        <v>4541</v>
      </c>
      <c r="V100" s="356" t="s">
        <v>4540</v>
      </c>
      <c r="W100" s="356" t="s">
        <v>4539</v>
      </c>
      <c r="Y100" s="359" t="s">
        <v>4538</v>
      </c>
      <c r="Z100" s="359" t="s">
        <v>4537</v>
      </c>
      <c r="AB100" s="356" t="s">
        <v>4536</v>
      </c>
      <c r="AC100" s="356" t="s">
        <v>4535</v>
      </c>
      <c r="AK100" s="356" t="s">
        <v>4534</v>
      </c>
      <c r="AL100" s="356" t="s">
        <v>4533</v>
      </c>
    </row>
    <row r="101" spans="13:38" x14ac:dyDescent="0.25">
      <c r="M101" s="358" t="s">
        <v>4532</v>
      </c>
      <c r="N101" s="358" t="s">
        <v>4531</v>
      </c>
      <c r="V101" s="356" t="s">
        <v>4530</v>
      </c>
      <c r="W101" s="356" t="s">
        <v>4529</v>
      </c>
      <c r="Y101" s="359" t="s">
        <v>4528</v>
      </c>
      <c r="Z101" s="359" t="s">
        <v>4527</v>
      </c>
      <c r="AB101" s="356" t="s">
        <v>4526</v>
      </c>
      <c r="AC101" s="356" t="s">
        <v>4525</v>
      </c>
      <c r="AK101" s="356" t="s">
        <v>4524</v>
      </c>
      <c r="AL101" s="356" t="s">
        <v>4523</v>
      </c>
    </row>
    <row r="102" spans="13:38" x14ac:dyDescent="0.25">
      <c r="M102" s="358" t="s">
        <v>4522</v>
      </c>
      <c r="N102" s="358" t="s">
        <v>4521</v>
      </c>
      <c r="V102" s="356" t="s">
        <v>4520</v>
      </c>
      <c r="W102" s="356" t="s">
        <v>4519</v>
      </c>
      <c r="Y102" s="359" t="s">
        <v>4518</v>
      </c>
      <c r="Z102" s="359" t="s">
        <v>4517</v>
      </c>
      <c r="AB102" s="356" t="s">
        <v>4516</v>
      </c>
      <c r="AC102" s="356" t="s">
        <v>4515</v>
      </c>
      <c r="AK102" s="356" t="s">
        <v>4514</v>
      </c>
      <c r="AL102" s="356" t="s">
        <v>4513</v>
      </c>
    </row>
    <row r="103" spans="13:38" x14ac:dyDescent="0.25">
      <c r="M103" s="358" t="s">
        <v>4512</v>
      </c>
      <c r="N103" s="358" t="s">
        <v>4511</v>
      </c>
      <c r="V103" s="356" t="s">
        <v>4510</v>
      </c>
      <c r="W103" s="356" t="s">
        <v>4509</v>
      </c>
      <c r="Y103" s="359" t="s">
        <v>4508</v>
      </c>
      <c r="Z103" s="359" t="s">
        <v>4507</v>
      </c>
      <c r="AB103" s="356" t="s">
        <v>4506</v>
      </c>
      <c r="AC103" s="356" t="s">
        <v>4505</v>
      </c>
      <c r="AK103" s="356" t="s">
        <v>4504</v>
      </c>
      <c r="AL103" s="356" t="s">
        <v>4474</v>
      </c>
    </row>
    <row r="104" spans="13:38" x14ac:dyDescent="0.25">
      <c r="M104" s="358" t="s">
        <v>4503</v>
      </c>
      <c r="N104" s="358" t="s">
        <v>4502</v>
      </c>
      <c r="V104" s="356" t="s">
        <v>4501</v>
      </c>
      <c r="W104" s="356" t="s">
        <v>4500</v>
      </c>
      <c r="Y104" s="359" t="s">
        <v>4499</v>
      </c>
      <c r="Z104" s="359" t="s">
        <v>4498</v>
      </c>
      <c r="AB104" s="356" t="s">
        <v>4497</v>
      </c>
      <c r="AC104" s="356" t="s">
        <v>4496</v>
      </c>
      <c r="AK104" s="356" t="s">
        <v>4495</v>
      </c>
      <c r="AL104" s="356" t="s">
        <v>4494</v>
      </c>
    </row>
    <row r="105" spans="13:38" x14ac:dyDescent="0.25">
      <c r="M105" s="358" t="s">
        <v>4493</v>
      </c>
      <c r="N105" s="358" t="s">
        <v>4492</v>
      </c>
      <c r="V105" s="356" t="s">
        <v>4491</v>
      </c>
      <c r="W105" s="356" t="s">
        <v>4490</v>
      </c>
      <c r="Y105" s="359" t="s">
        <v>4489</v>
      </c>
      <c r="Z105" s="359" t="s">
        <v>4488</v>
      </c>
      <c r="AB105" s="356" t="s">
        <v>4487</v>
      </c>
      <c r="AC105" s="356" t="s">
        <v>4486</v>
      </c>
      <c r="AK105" s="356" t="s">
        <v>4485</v>
      </c>
      <c r="AL105" s="356" t="s">
        <v>4484</v>
      </c>
    </row>
    <row r="106" spans="13:38" x14ac:dyDescent="0.25">
      <c r="M106" s="358" t="s">
        <v>4483</v>
      </c>
      <c r="N106" s="358" t="s">
        <v>4482</v>
      </c>
      <c r="V106" s="356" t="s">
        <v>4481</v>
      </c>
      <c r="W106" s="356" t="s">
        <v>4480</v>
      </c>
      <c r="Y106" s="359" t="s">
        <v>4479</v>
      </c>
      <c r="Z106" s="359" t="s">
        <v>4478</v>
      </c>
      <c r="AB106" s="356" t="s">
        <v>4477</v>
      </c>
      <c r="AC106" s="356" t="s">
        <v>4476</v>
      </c>
      <c r="AK106" s="356" t="s">
        <v>4475</v>
      </c>
      <c r="AL106" s="356" t="s">
        <v>4474</v>
      </c>
    </row>
    <row r="107" spans="13:38" x14ac:dyDescent="0.25">
      <c r="M107" s="358" t="s">
        <v>4473</v>
      </c>
      <c r="N107" s="358" t="s">
        <v>3236</v>
      </c>
      <c r="V107" s="356" t="s">
        <v>4472</v>
      </c>
      <c r="W107" s="356" t="s">
        <v>4471</v>
      </c>
      <c r="Y107" s="359" t="s">
        <v>4470</v>
      </c>
      <c r="Z107" s="359" t="s">
        <v>4469</v>
      </c>
      <c r="AB107" s="356" t="s">
        <v>4468</v>
      </c>
      <c r="AC107" s="356" t="s">
        <v>4467</v>
      </c>
      <c r="AK107" s="356" t="s">
        <v>4466</v>
      </c>
      <c r="AL107" s="356" t="s">
        <v>4465</v>
      </c>
    </row>
    <row r="108" spans="13:38" x14ac:dyDescent="0.25">
      <c r="M108" s="358" t="s">
        <v>4464</v>
      </c>
      <c r="N108" s="358" t="s">
        <v>4463</v>
      </c>
      <c r="V108" s="356" t="s">
        <v>4462</v>
      </c>
      <c r="W108" s="356" t="s">
        <v>4461</v>
      </c>
      <c r="Y108" s="359" t="s">
        <v>4460</v>
      </c>
      <c r="Z108" s="359" t="s">
        <v>4459</v>
      </c>
      <c r="AB108" s="356" t="s">
        <v>4458</v>
      </c>
      <c r="AC108" s="356" t="s">
        <v>4457</v>
      </c>
      <c r="AK108" s="356" t="s">
        <v>4456</v>
      </c>
      <c r="AL108" s="356" t="s">
        <v>4455</v>
      </c>
    </row>
    <row r="109" spans="13:38" x14ac:dyDescent="0.25">
      <c r="M109" s="358" t="s">
        <v>4454</v>
      </c>
      <c r="N109" s="358" t="s">
        <v>4453</v>
      </c>
      <c r="V109" s="356" t="s">
        <v>4452</v>
      </c>
      <c r="W109" s="356" t="s">
        <v>4451</v>
      </c>
      <c r="Y109" s="359" t="s">
        <v>4450</v>
      </c>
      <c r="Z109" s="359" t="s">
        <v>4449</v>
      </c>
      <c r="AB109" s="356" t="s">
        <v>4448</v>
      </c>
      <c r="AC109" s="356" t="s">
        <v>4447</v>
      </c>
      <c r="AK109" s="356" t="s">
        <v>4446</v>
      </c>
      <c r="AL109" s="356" t="s">
        <v>4445</v>
      </c>
    </row>
    <row r="110" spans="13:38" x14ac:dyDescent="0.25">
      <c r="M110" s="358" t="s">
        <v>4444</v>
      </c>
      <c r="N110" s="358" t="s">
        <v>4443</v>
      </c>
      <c r="V110" s="356" t="s">
        <v>4442</v>
      </c>
      <c r="W110" s="356" t="s">
        <v>4441</v>
      </c>
      <c r="Y110" s="359" t="s">
        <v>4440</v>
      </c>
      <c r="Z110" s="359" t="s">
        <v>4439</v>
      </c>
      <c r="AB110" s="356" t="s">
        <v>4438</v>
      </c>
      <c r="AC110" s="356" t="s">
        <v>4437</v>
      </c>
      <c r="AK110" s="356" t="s">
        <v>4436</v>
      </c>
      <c r="AL110" s="356" t="s">
        <v>4435</v>
      </c>
    </row>
    <row r="111" spans="13:38" x14ac:dyDescent="0.25">
      <c r="M111" s="358" t="s">
        <v>4434</v>
      </c>
      <c r="N111" s="358" t="s">
        <v>4433</v>
      </c>
      <c r="V111" s="356" t="s">
        <v>4432</v>
      </c>
      <c r="W111" s="356" t="s">
        <v>4431</v>
      </c>
      <c r="Y111" s="359" t="s">
        <v>4430</v>
      </c>
      <c r="Z111" s="359" t="s">
        <v>4430</v>
      </c>
      <c r="AB111" s="356" t="s">
        <v>4429</v>
      </c>
      <c r="AC111" s="356" t="s">
        <v>4428</v>
      </c>
      <c r="AK111" s="356" t="s">
        <v>4427</v>
      </c>
      <c r="AL111" s="356" t="s">
        <v>4426</v>
      </c>
    </row>
    <row r="112" spans="13:38" x14ac:dyDescent="0.25">
      <c r="M112" s="358" t="s">
        <v>4425</v>
      </c>
      <c r="N112" s="358" t="s">
        <v>4424</v>
      </c>
      <c r="V112" s="356" t="s">
        <v>4423</v>
      </c>
      <c r="W112" s="356" t="s">
        <v>4422</v>
      </c>
      <c r="Y112" s="359" t="s">
        <v>4421</v>
      </c>
      <c r="Z112" s="359" t="s">
        <v>4420</v>
      </c>
      <c r="AB112" s="356" t="s">
        <v>4419</v>
      </c>
      <c r="AC112" s="356" t="s">
        <v>4418</v>
      </c>
      <c r="AK112" s="356" t="s">
        <v>4417</v>
      </c>
      <c r="AL112" s="356" t="s">
        <v>4416</v>
      </c>
    </row>
    <row r="113" spans="13:38" x14ac:dyDescent="0.25">
      <c r="M113" s="358" t="s">
        <v>4415</v>
      </c>
      <c r="N113" s="358" t="s">
        <v>4414</v>
      </c>
      <c r="V113" s="356" t="s">
        <v>4413</v>
      </c>
      <c r="W113" s="356" t="s">
        <v>4412</v>
      </c>
      <c r="Y113" s="359" t="s">
        <v>4411</v>
      </c>
      <c r="Z113" s="359" t="s">
        <v>4410</v>
      </c>
      <c r="AB113" s="356" t="s">
        <v>4409</v>
      </c>
      <c r="AC113" s="356" t="s">
        <v>4408</v>
      </c>
      <c r="AK113" s="356" t="s">
        <v>4407</v>
      </c>
      <c r="AL113" s="356" t="s">
        <v>4406</v>
      </c>
    </row>
    <row r="114" spans="13:38" x14ac:dyDescent="0.25">
      <c r="M114" s="358" t="s">
        <v>4405</v>
      </c>
      <c r="N114" s="358" t="s">
        <v>4404</v>
      </c>
      <c r="V114" s="356" t="s">
        <v>4403</v>
      </c>
      <c r="W114" s="356" t="s">
        <v>4402</v>
      </c>
      <c r="Y114" s="359" t="s">
        <v>4401</v>
      </c>
      <c r="Z114" s="359" t="s">
        <v>4400</v>
      </c>
      <c r="AB114" s="356" t="s">
        <v>4399</v>
      </c>
      <c r="AC114" s="356" t="s">
        <v>4398</v>
      </c>
      <c r="AK114" s="356" t="s">
        <v>4397</v>
      </c>
      <c r="AL114" s="356" t="s">
        <v>4396</v>
      </c>
    </row>
    <row r="115" spans="13:38" x14ac:dyDescent="0.25">
      <c r="M115" s="358" t="s">
        <v>4395</v>
      </c>
      <c r="N115" s="358" t="s">
        <v>4394</v>
      </c>
      <c r="V115" s="356" t="s">
        <v>4393</v>
      </c>
      <c r="W115" s="356" t="s">
        <v>4392</v>
      </c>
      <c r="Y115" s="359" t="s">
        <v>4391</v>
      </c>
      <c r="Z115" s="359" t="s">
        <v>4390</v>
      </c>
      <c r="AB115" s="356" t="s">
        <v>4389</v>
      </c>
      <c r="AC115" s="356" t="s">
        <v>4388</v>
      </c>
      <c r="AK115" s="356" t="s">
        <v>4387</v>
      </c>
      <c r="AL115" s="356" t="s">
        <v>4386</v>
      </c>
    </row>
    <row r="116" spans="13:38" x14ac:dyDescent="0.25">
      <c r="M116" s="358" t="s">
        <v>4385</v>
      </c>
      <c r="N116" s="358" t="s">
        <v>4384</v>
      </c>
      <c r="V116" s="356" t="s">
        <v>4383</v>
      </c>
      <c r="W116" s="356" t="s">
        <v>4382</v>
      </c>
      <c r="Y116" s="359" t="s">
        <v>4381</v>
      </c>
      <c r="Z116" s="359" t="s">
        <v>4380</v>
      </c>
      <c r="AB116" s="356" t="s">
        <v>4379</v>
      </c>
      <c r="AC116" s="356" t="s">
        <v>4378</v>
      </c>
      <c r="AK116" s="356" t="s">
        <v>4377</v>
      </c>
      <c r="AL116" s="356" t="s">
        <v>4376</v>
      </c>
    </row>
    <row r="117" spans="13:38" x14ac:dyDescent="0.25">
      <c r="M117" s="358" t="s">
        <v>4375</v>
      </c>
      <c r="N117" s="358" t="s">
        <v>4374</v>
      </c>
      <c r="V117" s="356" t="s">
        <v>4373</v>
      </c>
      <c r="W117" s="356" t="s">
        <v>4372</v>
      </c>
      <c r="Y117" s="359" t="s">
        <v>4371</v>
      </c>
      <c r="Z117" s="359" t="s">
        <v>4370</v>
      </c>
      <c r="AB117" s="356" t="s">
        <v>4369</v>
      </c>
      <c r="AC117" s="356" t="s">
        <v>4368</v>
      </c>
      <c r="AK117" s="356" t="s">
        <v>4367</v>
      </c>
      <c r="AL117" s="356" t="s">
        <v>4366</v>
      </c>
    </row>
    <row r="118" spans="13:38" x14ac:dyDescent="0.25">
      <c r="M118" s="358" t="s">
        <v>4365</v>
      </c>
      <c r="N118" s="358" t="s">
        <v>4364</v>
      </c>
      <c r="V118" s="356" t="s">
        <v>4363</v>
      </c>
      <c r="W118" s="356" t="s">
        <v>4362</v>
      </c>
      <c r="Y118" s="359" t="s">
        <v>4361</v>
      </c>
      <c r="Z118" s="359" t="s">
        <v>4361</v>
      </c>
      <c r="AB118" s="356" t="s">
        <v>4360</v>
      </c>
      <c r="AC118" s="356" t="s">
        <v>4359</v>
      </c>
      <c r="AK118" s="356" t="s">
        <v>4358</v>
      </c>
      <c r="AL118" s="356" t="s">
        <v>4357</v>
      </c>
    </row>
    <row r="119" spans="13:38" x14ac:dyDescent="0.25">
      <c r="M119" s="358" t="s">
        <v>4356</v>
      </c>
      <c r="N119" s="358" t="s">
        <v>4355</v>
      </c>
      <c r="V119" s="356" t="s">
        <v>4354</v>
      </c>
      <c r="W119" s="356" t="s">
        <v>4353</v>
      </c>
      <c r="Y119" s="359" t="s">
        <v>4352</v>
      </c>
      <c r="Z119" s="359" t="s">
        <v>4351</v>
      </c>
      <c r="AB119" s="356" t="s">
        <v>4350</v>
      </c>
      <c r="AC119" s="356" t="s">
        <v>4349</v>
      </c>
      <c r="AK119" s="356" t="s">
        <v>4348</v>
      </c>
      <c r="AL119" s="356" t="s">
        <v>4347</v>
      </c>
    </row>
    <row r="120" spans="13:38" x14ac:dyDescent="0.25">
      <c r="M120" s="358" t="s">
        <v>4346</v>
      </c>
      <c r="N120" s="358" t="s">
        <v>4345</v>
      </c>
      <c r="V120" s="356" t="s">
        <v>4344</v>
      </c>
      <c r="W120" s="356" t="s">
        <v>4343</v>
      </c>
      <c r="Y120" s="359" t="s">
        <v>4342</v>
      </c>
      <c r="Z120" s="359" t="s">
        <v>4341</v>
      </c>
      <c r="AB120" s="356" t="s">
        <v>4340</v>
      </c>
      <c r="AC120" s="356" t="s">
        <v>4339</v>
      </c>
      <c r="AK120" s="356" t="s">
        <v>4338</v>
      </c>
      <c r="AL120" s="356" t="s">
        <v>4337</v>
      </c>
    </row>
    <row r="121" spans="13:38" x14ac:dyDescent="0.25">
      <c r="M121" s="358" t="s">
        <v>4336</v>
      </c>
      <c r="N121" s="358" t="s">
        <v>4335</v>
      </c>
      <c r="V121" s="356" t="s">
        <v>4334</v>
      </c>
      <c r="W121" s="356" t="s">
        <v>4333</v>
      </c>
      <c r="Y121" s="359" t="s">
        <v>4332</v>
      </c>
      <c r="Z121" s="359" t="s">
        <v>4331</v>
      </c>
      <c r="AB121" s="356" t="s">
        <v>4330</v>
      </c>
      <c r="AC121" s="356" t="s">
        <v>4329</v>
      </c>
      <c r="AK121" s="356" t="s">
        <v>4328</v>
      </c>
      <c r="AL121" s="356" t="s">
        <v>4327</v>
      </c>
    </row>
    <row r="122" spans="13:38" x14ac:dyDescent="0.25">
      <c r="M122" s="358" t="s">
        <v>4326</v>
      </c>
      <c r="N122" s="358" t="s">
        <v>4325</v>
      </c>
      <c r="V122" s="356" t="s">
        <v>4324</v>
      </c>
      <c r="W122" s="356" t="s">
        <v>4323</v>
      </c>
      <c r="Y122" s="359" t="s">
        <v>4322</v>
      </c>
      <c r="Z122" s="359" t="s">
        <v>4321</v>
      </c>
      <c r="AB122" s="356" t="s">
        <v>4320</v>
      </c>
      <c r="AC122" s="356" t="s">
        <v>4319</v>
      </c>
      <c r="AK122" s="356" t="s">
        <v>4318</v>
      </c>
      <c r="AL122" s="356" t="s">
        <v>4317</v>
      </c>
    </row>
    <row r="123" spans="13:38" x14ac:dyDescent="0.25">
      <c r="M123" s="358" t="s">
        <v>4316</v>
      </c>
      <c r="N123" s="358" t="s">
        <v>4315</v>
      </c>
      <c r="V123" s="356" t="s">
        <v>4314</v>
      </c>
      <c r="W123" s="356" t="s">
        <v>4313</v>
      </c>
      <c r="Y123" s="359" t="s">
        <v>4312</v>
      </c>
      <c r="Z123" s="359" t="s">
        <v>4311</v>
      </c>
      <c r="AB123" s="356" t="s">
        <v>4310</v>
      </c>
      <c r="AC123" s="356" t="s">
        <v>4309</v>
      </c>
      <c r="AK123" s="356" t="s">
        <v>4308</v>
      </c>
      <c r="AL123" s="356" t="s">
        <v>4307</v>
      </c>
    </row>
    <row r="124" spans="13:38" x14ac:dyDescent="0.25">
      <c r="M124" s="358" t="s">
        <v>4306</v>
      </c>
      <c r="N124" s="358" t="s">
        <v>4305</v>
      </c>
      <c r="V124" s="356" t="s">
        <v>4304</v>
      </c>
      <c r="W124" s="356" t="s">
        <v>4303</v>
      </c>
      <c r="Y124" s="359" t="s">
        <v>4302</v>
      </c>
      <c r="Z124" s="359" t="s">
        <v>4301</v>
      </c>
      <c r="AB124" s="356" t="s">
        <v>4300</v>
      </c>
      <c r="AC124" s="356" t="s">
        <v>4299</v>
      </c>
      <c r="AK124" s="356" t="s">
        <v>4298</v>
      </c>
      <c r="AL124" s="356" t="s">
        <v>4297</v>
      </c>
    </row>
    <row r="125" spans="13:38" x14ac:dyDescent="0.25">
      <c r="M125" s="358" t="s">
        <v>4296</v>
      </c>
      <c r="N125" s="358" t="s">
        <v>4295</v>
      </c>
      <c r="V125" s="356" t="s">
        <v>4294</v>
      </c>
      <c r="W125" s="356" t="s">
        <v>4293</v>
      </c>
      <c r="Y125" s="359" t="s">
        <v>4292</v>
      </c>
      <c r="Z125" s="359" t="s">
        <v>4291</v>
      </c>
      <c r="AB125" s="356" t="s">
        <v>4290</v>
      </c>
      <c r="AC125" s="356" t="s">
        <v>4289</v>
      </c>
      <c r="AK125" s="356" t="s">
        <v>4288</v>
      </c>
      <c r="AL125" s="356" t="s">
        <v>4287</v>
      </c>
    </row>
    <row r="126" spans="13:38" x14ac:dyDescent="0.25">
      <c r="M126" s="358" t="s">
        <v>4286</v>
      </c>
      <c r="N126" s="358" t="s">
        <v>4285</v>
      </c>
      <c r="V126" s="356" t="s">
        <v>4284</v>
      </c>
      <c r="W126" s="356" t="s">
        <v>4283</v>
      </c>
      <c r="Y126" s="359" t="s">
        <v>4282</v>
      </c>
      <c r="Z126" s="359" t="s">
        <v>4281</v>
      </c>
      <c r="AB126" s="356" t="s">
        <v>4280</v>
      </c>
      <c r="AC126" s="356" t="s">
        <v>4279</v>
      </c>
      <c r="AK126" s="356" t="s">
        <v>4278</v>
      </c>
      <c r="AL126" s="356" t="s">
        <v>4277</v>
      </c>
    </row>
    <row r="127" spans="13:38" x14ac:dyDescent="0.25">
      <c r="M127" s="358" t="s">
        <v>4276</v>
      </c>
      <c r="N127" s="358" t="s">
        <v>4275</v>
      </c>
      <c r="V127" s="356" t="s">
        <v>4274</v>
      </c>
      <c r="W127" s="356" t="s">
        <v>4273</v>
      </c>
      <c r="Y127" s="359" t="s">
        <v>4272</v>
      </c>
      <c r="Z127" s="359" t="s">
        <v>4271</v>
      </c>
      <c r="AB127" s="356" t="s">
        <v>4270</v>
      </c>
      <c r="AC127" s="356" t="s">
        <v>4269</v>
      </c>
      <c r="AK127" s="356" t="s">
        <v>4268</v>
      </c>
      <c r="AL127" s="356" t="s">
        <v>4267</v>
      </c>
    </row>
    <row r="128" spans="13:38" x14ac:dyDescent="0.25">
      <c r="M128" s="358" t="s">
        <v>4266</v>
      </c>
      <c r="N128" s="358" t="s">
        <v>4265</v>
      </c>
      <c r="V128" s="356" t="s">
        <v>4264</v>
      </c>
      <c r="W128" s="356" t="s">
        <v>4263</v>
      </c>
      <c r="Y128" s="359" t="s">
        <v>4262</v>
      </c>
      <c r="Z128" s="359" t="s">
        <v>4261</v>
      </c>
      <c r="AB128" s="356" t="s">
        <v>4260</v>
      </c>
      <c r="AC128" s="356" t="s">
        <v>4259</v>
      </c>
      <c r="AK128" s="356" t="s">
        <v>4258</v>
      </c>
      <c r="AL128" s="356" t="s">
        <v>4257</v>
      </c>
    </row>
    <row r="129" spans="13:38" ht="15.75" thickBot="1" x14ac:dyDescent="0.3">
      <c r="M129" s="358" t="s">
        <v>4256</v>
      </c>
      <c r="N129" s="358" t="s">
        <v>4255</v>
      </c>
      <c r="V129" s="356" t="s">
        <v>4254</v>
      </c>
      <c r="W129" s="356" t="s">
        <v>4253</v>
      </c>
      <c r="Y129" s="359" t="s">
        <v>4252</v>
      </c>
      <c r="Z129" s="359" t="s">
        <v>4251</v>
      </c>
      <c r="AB129" s="355" t="s">
        <v>4250</v>
      </c>
      <c r="AC129" s="355" t="s">
        <v>4249</v>
      </c>
      <c r="AK129" s="356" t="s">
        <v>4248</v>
      </c>
      <c r="AL129" s="356" t="s">
        <v>4247</v>
      </c>
    </row>
    <row r="130" spans="13:38" ht="15.75" thickTop="1" x14ac:dyDescent="0.25">
      <c r="M130" s="358" t="s">
        <v>4246</v>
      </c>
      <c r="N130" s="358" t="s">
        <v>4245</v>
      </c>
      <c r="V130" s="356" t="s">
        <v>4244</v>
      </c>
      <c r="W130" s="356" t="s">
        <v>4243</v>
      </c>
      <c r="Y130" s="359" t="s">
        <v>4242</v>
      </c>
      <c r="Z130" s="359" t="s">
        <v>4241</v>
      </c>
      <c r="AK130" s="356" t="s">
        <v>4240</v>
      </c>
      <c r="AL130" s="356" t="s">
        <v>4239</v>
      </c>
    </row>
    <row r="131" spans="13:38" x14ac:dyDescent="0.25">
      <c r="M131" s="358" t="s">
        <v>4238</v>
      </c>
      <c r="N131" s="358" t="s">
        <v>4237</v>
      </c>
      <c r="V131" s="356" t="s">
        <v>4236</v>
      </c>
      <c r="W131" s="356" t="s">
        <v>4235</v>
      </c>
      <c r="Y131" s="359" t="s">
        <v>4234</v>
      </c>
      <c r="Z131" s="359" t="s">
        <v>4233</v>
      </c>
      <c r="AK131" s="356" t="s">
        <v>4232</v>
      </c>
      <c r="AL131" s="356" t="s">
        <v>4231</v>
      </c>
    </row>
    <row r="132" spans="13:38" x14ac:dyDescent="0.25">
      <c r="M132" s="358" t="s">
        <v>4230</v>
      </c>
      <c r="N132" s="358" t="s">
        <v>4229</v>
      </c>
      <c r="V132" s="356" t="s">
        <v>4228</v>
      </c>
      <c r="W132" s="356" t="s">
        <v>4227</v>
      </c>
      <c r="Y132" s="359" t="s">
        <v>4226</v>
      </c>
      <c r="Z132" s="359" t="s">
        <v>4225</v>
      </c>
      <c r="AK132" s="356" t="s">
        <v>4224</v>
      </c>
      <c r="AL132" s="356" t="s">
        <v>4223</v>
      </c>
    </row>
    <row r="133" spans="13:38" x14ac:dyDescent="0.25">
      <c r="M133" s="358" t="s">
        <v>4222</v>
      </c>
      <c r="N133" s="358" t="s">
        <v>4221</v>
      </c>
      <c r="V133" s="356" t="s">
        <v>4220</v>
      </c>
      <c r="W133" s="356" t="s">
        <v>4219</v>
      </c>
      <c r="Y133" s="359" t="s">
        <v>4218</v>
      </c>
      <c r="Z133" s="359" t="s">
        <v>4217</v>
      </c>
      <c r="AK133" s="356" t="s">
        <v>4216</v>
      </c>
      <c r="AL133" s="356" t="s">
        <v>4215</v>
      </c>
    </row>
    <row r="134" spans="13:38" x14ac:dyDescent="0.25">
      <c r="M134" s="358" t="s">
        <v>4214</v>
      </c>
      <c r="N134" s="358" t="s">
        <v>4213</v>
      </c>
      <c r="V134" s="356" t="s">
        <v>4212</v>
      </c>
      <c r="W134" s="356" t="s">
        <v>4211</v>
      </c>
      <c r="Y134" s="359" t="s">
        <v>4210</v>
      </c>
      <c r="Z134" s="359" t="s">
        <v>4209</v>
      </c>
      <c r="AK134" s="356" t="s">
        <v>4208</v>
      </c>
      <c r="AL134" s="356" t="s">
        <v>4207</v>
      </c>
    </row>
    <row r="135" spans="13:38" x14ac:dyDescent="0.25">
      <c r="M135" s="358" t="s">
        <v>4206</v>
      </c>
      <c r="N135" s="358" t="s">
        <v>4205</v>
      </c>
      <c r="V135" s="356" t="s">
        <v>4204</v>
      </c>
      <c r="W135" s="356" t="s">
        <v>4203</v>
      </c>
      <c r="Y135" s="359" t="s">
        <v>4202</v>
      </c>
      <c r="Z135" s="359" t="s">
        <v>4201</v>
      </c>
      <c r="AK135" s="356" t="s">
        <v>4200</v>
      </c>
      <c r="AL135" s="356" t="s">
        <v>4199</v>
      </c>
    </row>
    <row r="136" spans="13:38" x14ac:dyDescent="0.25">
      <c r="M136" s="358" t="s">
        <v>4198</v>
      </c>
      <c r="N136" s="358" t="s">
        <v>4197</v>
      </c>
      <c r="V136" s="356" t="s">
        <v>4196</v>
      </c>
      <c r="W136" s="356" t="s">
        <v>4195</v>
      </c>
      <c r="Y136" s="359" t="s">
        <v>4194</v>
      </c>
      <c r="Z136" s="359" t="s">
        <v>4193</v>
      </c>
      <c r="AK136" s="356" t="s">
        <v>4192</v>
      </c>
      <c r="AL136" s="356" t="s">
        <v>4191</v>
      </c>
    </row>
    <row r="137" spans="13:38" x14ac:dyDescent="0.25">
      <c r="M137" s="358" t="s">
        <v>4190</v>
      </c>
      <c r="N137" s="358" t="s">
        <v>4189</v>
      </c>
      <c r="V137" s="356" t="s">
        <v>4188</v>
      </c>
      <c r="W137" s="356" t="s">
        <v>4187</v>
      </c>
      <c r="Y137" s="359" t="s">
        <v>4186</v>
      </c>
      <c r="Z137" s="359" t="s">
        <v>4185</v>
      </c>
      <c r="AK137" s="356" t="s">
        <v>4184</v>
      </c>
      <c r="AL137" s="356" t="s">
        <v>4183</v>
      </c>
    </row>
    <row r="138" spans="13:38" x14ac:dyDescent="0.25">
      <c r="M138" s="358" t="s">
        <v>4182</v>
      </c>
      <c r="N138" s="358" t="s">
        <v>4181</v>
      </c>
      <c r="V138" s="356" t="s">
        <v>4180</v>
      </c>
      <c r="W138" s="356" t="s">
        <v>4179</v>
      </c>
      <c r="Y138" s="359" t="s">
        <v>4178</v>
      </c>
      <c r="Z138" s="359" t="s">
        <v>4178</v>
      </c>
      <c r="AK138" s="356" t="s">
        <v>4177</v>
      </c>
      <c r="AL138" s="356" t="s">
        <v>4176</v>
      </c>
    </row>
    <row r="139" spans="13:38" x14ac:dyDescent="0.25">
      <c r="M139" s="358" t="s">
        <v>4175</v>
      </c>
      <c r="N139" s="358" t="s">
        <v>4174</v>
      </c>
      <c r="V139" s="356" t="s">
        <v>4173</v>
      </c>
      <c r="W139" s="356" t="s">
        <v>4172</v>
      </c>
      <c r="Y139" s="359" t="s">
        <v>4171</v>
      </c>
      <c r="Z139" s="359" t="s">
        <v>4170</v>
      </c>
      <c r="AK139" s="356" t="s">
        <v>4169</v>
      </c>
      <c r="AL139" s="356" t="s">
        <v>4168</v>
      </c>
    </row>
    <row r="140" spans="13:38" x14ac:dyDescent="0.25">
      <c r="M140" s="358" t="s">
        <v>4167</v>
      </c>
      <c r="N140" s="358" t="s">
        <v>4166</v>
      </c>
      <c r="V140" s="356" t="s">
        <v>4165</v>
      </c>
      <c r="W140" s="356" t="s">
        <v>4164</v>
      </c>
      <c r="Y140" s="359" t="s">
        <v>4163</v>
      </c>
      <c r="Z140" s="359" t="s">
        <v>4162</v>
      </c>
      <c r="AK140" s="356" t="s">
        <v>4161</v>
      </c>
      <c r="AL140" s="356" t="s">
        <v>4160</v>
      </c>
    </row>
    <row r="141" spans="13:38" x14ac:dyDescent="0.25">
      <c r="M141" s="358" t="s">
        <v>4159</v>
      </c>
      <c r="N141" s="358" t="s">
        <v>4158</v>
      </c>
      <c r="V141" s="356" t="s">
        <v>4157</v>
      </c>
      <c r="W141" s="356" t="s">
        <v>4156</v>
      </c>
      <c r="Y141" s="359" t="s">
        <v>4155</v>
      </c>
      <c r="Z141" s="359" t="s">
        <v>4154</v>
      </c>
      <c r="AK141" s="356" t="s">
        <v>4153</v>
      </c>
      <c r="AL141" s="356" t="s">
        <v>4152</v>
      </c>
    </row>
    <row r="142" spans="13:38" x14ac:dyDescent="0.25">
      <c r="M142" s="358" t="s">
        <v>4151</v>
      </c>
      <c r="N142" s="358" t="s">
        <v>4150</v>
      </c>
      <c r="V142" s="356" t="s">
        <v>4149</v>
      </c>
      <c r="W142" s="356" t="s">
        <v>4148</v>
      </c>
      <c r="Y142" s="359" t="s">
        <v>4147</v>
      </c>
      <c r="Z142" s="359" t="s">
        <v>4146</v>
      </c>
      <c r="AK142" s="356" t="s">
        <v>4145</v>
      </c>
      <c r="AL142" s="356" t="s">
        <v>4144</v>
      </c>
    </row>
    <row r="143" spans="13:38" x14ac:dyDescent="0.25">
      <c r="M143" s="358" t="s">
        <v>4143</v>
      </c>
      <c r="N143" s="358" t="s">
        <v>4142</v>
      </c>
      <c r="V143" s="356" t="s">
        <v>4141</v>
      </c>
      <c r="W143" s="356" t="s">
        <v>4140</v>
      </c>
      <c r="Y143" s="359" t="s">
        <v>4139</v>
      </c>
      <c r="Z143" s="359" t="s">
        <v>4138</v>
      </c>
      <c r="AK143" s="356" t="s">
        <v>4137</v>
      </c>
      <c r="AL143" s="356" t="s">
        <v>4136</v>
      </c>
    </row>
    <row r="144" spans="13:38" x14ac:dyDescent="0.25">
      <c r="M144" s="358" t="s">
        <v>4135</v>
      </c>
      <c r="N144" s="358" t="s">
        <v>4134</v>
      </c>
      <c r="V144" s="356" t="s">
        <v>4133</v>
      </c>
      <c r="W144" s="356" t="s">
        <v>4132</v>
      </c>
      <c r="Y144" s="359" t="s">
        <v>4131</v>
      </c>
      <c r="Z144" s="359" t="s">
        <v>4130</v>
      </c>
      <c r="AK144" s="356" t="s">
        <v>4129</v>
      </c>
      <c r="AL144" s="356" t="s">
        <v>4128</v>
      </c>
    </row>
    <row r="145" spans="13:38" x14ac:dyDescent="0.25">
      <c r="M145" s="358" t="s">
        <v>4127</v>
      </c>
      <c r="N145" s="358" t="s">
        <v>4126</v>
      </c>
      <c r="V145" s="356" t="s">
        <v>4125</v>
      </c>
      <c r="W145" s="356" t="s">
        <v>4124</v>
      </c>
      <c r="Y145" s="359" t="s">
        <v>4123</v>
      </c>
      <c r="Z145" s="359" t="s">
        <v>4122</v>
      </c>
      <c r="AK145" s="356" t="s">
        <v>4121</v>
      </c>
      <c r="AL145" s="356" t="s">
        <v>4120</v>
      </c>
    </row>
    <row r="146" spans="13:38" x14ac:dyDescent="0.25">
      <c r="M146" s="358" t="s">
        <v>4119</v>
      </c>
      <c r="N146" s="358" t="s">
        <v>4118</v>
      </c>
      <c r="V146" s="356" t="s">
        <v>4117</v>
      </c>
      <c r="W146" s="356" t="s">
        <v>4116</v>
      </c>
      <c r="Y146" s="359" t="s">
        <v>4115</v>
      </c>
      <c r="Z146" s="359" t="s">
        <v>4114</v>
      </c>
      <c r="AK146" s="356" t="s">
        <v>4113</v>
      </c>
      <c r="AL146" s="356" t="s">
        <v>4112</v>
      </c>
    </row>
    <row r="147" spans="13:38" x14ac:dyDescent="0.25">
      <c r="M147" s="358" t="s">
        <v>4111</v>
      </c>
      <c r="N147" s="358" t="s">
        <v>4110</v>
      </c>
      <c r="V147" s="356" t="s">
        <v>4109</v>
      </c>
      <c r="W147" s="356" t="s">
        <v>4108</v>
      </c>
      <c r="Y147" s="359" t="s">
        <v>4107</v>
      </c>
      <c r="Z147" s="359" t="s">
        <v>4106</v>
      </c>
      <c r="AK147" s="356" t="s">
        <v>4105</v>
      </c>
      <c r="AL147" s="356" t="s">
        <v>4104</v>
      </c>
    </row>
    <row r="148" spans="13:38" x14ac:dyDescent="0.25">
      <c r="M148" s="358" t="s">
        <v>4103</v>
      </c>
      <c r="N148" s="358" t="s">
        <v>4102</v>
      </c>
      <c r="V148" s="356" t="s">
        <v>4101</v>
      </c>
      <c r="W148" s="356" t="s">
        <v>4100</v>
      </c>
      <c r="Y148" s="359" t="s">
        <v>4099</v>
      </c>
      <c r="Z148" s="359" t="s">
        <v>4098</v>
      </c>
      <c r="AK148" s="356" t="s">
        <v>4097</v>
      </c>
      <c r="AL148" s="356" t="s">
        <v>4096</v>
      </c>
    </row>
    <row r="149" spans="13:38" x14ac:dyDescent="0.25">
      <c r="M149" s="358" t="s">
        <v>4095</v>
      </c>
      <c r="N149" s="358" t="s">
        <v>4094</v>
      </c>
      <c r="V149" s="356" t="s">
        <v>4093</v>
      </c>
      <c r="W149" s="356" t="s">
        <v>4092</v>
      </c>
      <c r="Y149" s="359" t="s">
        <v>4091</v>
      </c>
      <c r="Z149" s="359" t="s">
        <v>4090</v>
      </c>
      <c r="AK149" s="356" t="s">
        <v>4089</v>
      </c>
      <c r="AL149" s="356" t="s">
        <v>4088</v>
      </c>
    </row>
    <row r="150" spans="13:38" x14ac:dyDescent="0.25">
      <c r="M150" s="358" t="s">
        <v>3292</v>
      </c>
      <c r="N150" s="358" t="s">
        <v>4087</v>
      </c>
      <c r="V150" s="356" t="s">
        <v>4086</v>
      </c>
      <c r="W150" s="356" t="s">
        <v>4085</v>
      </c>
      <c r="Y150" s="359" t="s">
        <v>4084</v>
      </c>
      <c r="Z150" s="359" t="s">
        <v>4083</v>
      </c>
      <c r="AK150" s="356" t="s">
        <v>4082</v>
      </c>
      <c r="AL150" s="356" t="s">
        <v>4081</v>
      </c>
    </row>
    <row r="151" spans="13:38" x14ac:dyDescent="0.25">
      <c r="M151" s="358" t="s">
        <v>4080</v>
      </c>
      <c r="N151" s="358" t="s">
        <v>4079</v>
      </c>
      <c r="V151" s="356" t="s">
        <v>4078</v>
      </c>
      <c r="W151" s="356" t="s">
        <v>4077</v>
      </c>
      <c r="Y151" s="359" t="s">
        <v>4076</v>
      </c>
      <c r="Z151" s="359" t="s">
        <v>4075</v>
      </c>
      <c r="AK151" s="356" t="s">
        <v>4074</v>
      </c>
      <c r="AL151" s="356" t="s">
        <v>4073</v>
      </c>
    </row>
    <row r="152" spans="13:38" x14ac:dyDescent="0.25">
      <c r="M152" s="358" t="s">
        <v>4072</v>
      </c>
      <c r="N152" s="358" t="s">
        <v>4071</v>
      </c>
      <c r="V152" s="356" t="s">
        <v>4070</v>
      </c>
      <c r="W152" s="356" t="s">
        <v>4069</v>
      </c>
      <c r="Y152" s="359" t="s">
        <v>4068</v>
      </c>
      <c r="Z152" s="359" t="s">
        <v>4067</v>
      </c>
      <c r="AK152" s="356" t="s">
        <v>4066</v>
      </c>
      <c r="AL152" s="356" t="s">
        <v>4065</v>
      </c>
    </row>
    <row r="153" spans="13:38" x14ac:dyDescent="0.25">
      <c r="M153" s="358" t="s">
        <v>4064</v>
      </c>
      <c r="N153" s="358" t="s">
        <v>4063</v>
      </c>
      <c r="V153" s="356" t="s">
        <v>4062</v>
      </c>
      <c r="W153" s="356" t="s">
        <v>4061</v>
      </c>
      <c r="Y153" s="359" t="s">
        <v>4060</v>
      </c>
      <c r="Z153" s="359" t="s">
        <v>4060</v>
      </c>
      <c r="AK153" s="356" t="s">
        <v>4059</v>
      </c>
      <c r="AL153" s="356" t="s">
        <v>4058</v>
      </c>
    </row>
    <row r="154" spans="13:38" x14ac:dyDescent="0.25">
      <c r="M154" s="358" t="s">
        <v>4057</v>
      </c>
      <c r="N154" s="358" t="s">
        <v>4056</v>
      </c>
      <c r="V154" s="356" t="s">
        <v>4055</v>
      </c>
      <c r="W154" s="356" t="s">
        <v>4054</v>
      </c>
      <c r="Y154" s="359" t="s">
        <v>4053</v>
      </c>
      <c r="Z154" s="359" t="s">
        <v>4052</v>
      </c>
      <c r="AK154" s="356" t="s">
        <v>4051</v>
      </c>
      <c r="AL154" s="356" t="s">
        <v>4050</v>
      </c>
    </row>
    <row r="155" spans="13:38" x14ac:dyDescent="0.25">
      <c r="M155" s="358" t="s">
        <v>4049</v>
      </c>
      <c r="N155" s="358" t="s">
        <v>4048</v>
      </c>
      <c r="V155" s="356" t="s">
        <v>4047</v>
      </c>
      <c r="W155" s="356" t="s">
        <v>4046</v>
      </c>
      <c r="Y155" s="359" t="s">
        <v>4045</v>
      </c>
      <c r="Z155" s="359" t="s">
        <v>4044</v>
      </c>
      <c r="AK155" s="356" t="s">
        <v>4043</v>
      </c>
      <c r="AL155" s="356" t="s">
        <v>4042</v>
      </c>
    </row>
    <row r="156" spans="13:38" x14ac:dyDescent="0.25">
      <c r="M156" s="358" t="s">
        <v>4041</v>
      </c>
      <c r="N156" s="358" t="s">
        <v>4040</v>
      </c>
      <c r="V156" s="356" t="s">
        <v>4039</v>
      </c>
      <c r="W156" s="356" t="s">
        <v>4038</v>
      </c>
      <c r="Y156" s="359" t="s">
        <v>4037</v>
      </c>
      <c r="Z156" s="359" t="s">
        <v>4036</v>
      </c>
      <c r="AK156" s="356" t="s">
        <v>4035</v>
      </c>
      <c r="AL156" s="356" t="s">
        <v>4034</v>
      </c>
    </row>
    <row r="157" spans="13:38" x14ac:dyDescent="0.25">
      <c r="M157" s="358" t="s">
        <v>4033</v>
      </c>
      <c r="N157" s="358" t="s">
        <v>4032</v>
      </c>
      <c r="V157" s="356" t="s">
        <v>4031</v>
      </c>
      <c r="W157" s="356" t="s">
        <v>4030</v>
      </c>
      <c r="Y157" s="359" t="s">
        <v>4029</v>
      </c>
      <c r="Z157" s="359" t="s">
        <v>4028</v>
      </c>
      <c r="AK157" s="356" t="s">
        <v>4027</v>
      </c>
      <c r="AL157" s="356" t="s">
        <v>4026</v>
      </c>
    </row>
    <row r="158" spans="13:38" x14ac:dyDescent="0.25">
      <c r="M158" s="358" t="s">
        <v>1734</v>
      </c>
      <c r="N158" s="358" t="s">
        <v>4025</v>
      </c>
      <c r="V158" s="356" t="s">
        <v>4024</v>
      </c>
      <c r="W158" s="356" t="s">
        <v>4023</v>
      </c>
      <c r="Y158" s="359" t="s">
        <v>4022</v>
      </c>
      <c r="Z158" s="359" t="s">
        <v>4021</v>
      </c>
      <c r="AK158" s="356" t="s">
        <v>4020</v>
      </c>
      <c r="AL158" s="356" t="s">
        <v>4019</v>
      </c>
    </row>
    <row r="159" spans="13:38" x14ac:dyDescent="0.25">
      <c r="M159" s="358" t="s">
        <v>4018</v>
      </c>
      <c r="N159" s="358" t="s">
        <v>4017</v>
      </c>
      <c r="V159" s="356" t="s">
        <v>4016</v>
      </c>
      <c r="W159" s="356" t="s">
        <v>4015</v>
      </c>
      <c r="Y159" s="359" t="s">
        <v>4014</v>
      </c>
      <c r="Z159" s="359" t="s">
        <v>3921</v>
      </c>
      <c r="AK159" s="356" t="s">
        <v>4013</v>
      </c>
      <c r="AL159" s="356" t="s">
        <v>4012</v>
      </c>
    </row>
    <row r="160" spans="13:38" x14ac:dyDescent="0.25">
      <c r="M160" s="358" t="s">
        <v>4011</v>
      </c>
      <c r="N160" s="358" t="s">
        <v>4010</v>
      </c>
      <c r="V160" s="356" t="s">
        <v>4009</v>
      </c>
      <c r="W160" s="356" t="s">
        <v>4008</v>
      </c>
      <c r="Y160" s="359" t="s">
        <v>4007</v>
      </c>
      <c r="Z160" s="359" t="s">
        <v>4007</v>
      </c>
      <c r="AK160" s="356" t="s">
        <v>4006</v>
      </c>
      <c r="AL160" s="356" t="s">
        <v>4005</v>
      </c>
    </row>
    <row r="161" spans="13:38" x14ac:dyDescent="0.25">
      <c r="M161" s="358" t="s">
        <v>4004</v>
      </c>
      <c r="N161" s="358" t="s">
        <v>4003</v>
      </c>
      <c r="V161" s="356" t="s">
        <v>4002</v>
      </c>
      <c r="W161" s="356" t="s">
        <v>4001</v>
      </c>
      <c r="Y161" s="359" t="s">
        <v>4000</v>
      </c>
      <c r="Z161" s="359" t="s">
        <v>3999</v>
      </c>
      <c r="AK161" s="356" t="s">
        <v>3998</v>
      </c>
      <c r="AL161" s="356" t="s">
        <v>3997</v>
      </c>
    </row>
    <row r="162" spans="13:38" x14ac:dyDescent="0.25">
      <c r="M162" s="358" t="s">
        <v>3996</v>
      </c>
      <c r="N162" s="358" t="s">
        <v>3995</v>
      </c>
      <c r="V162" s="356" t="s">
        <v>3994</v>
      </c>
      <c r="W162" s="356" t="s">
        <v>3993</v>
      </c>
      <c r="Y162" s="359" t="s">
        <v>3992</v>
      </c>
      <c r="Z162" s="359" t="s">
        <v>3991</v>
      </c>
      <c r="AK162" s="356" t="s">
        <v>3990</v>
      </c>
      <c r="AL162" s="356" t="s">
        <v>3989</v>
      </c>
    </row>
    <row r="163" spans="13:38" x14ac:dyDescent="0.25">
      <c r="M163" s="358" t="s">
        <v>3988</v>
      </c>
      <c r="N163" s="358" t="s">
        <v>3987</v>
      </c>
      <c r="V163" s="356" t="s">
        <v>3986</v>
      </c>
      <c r="W163" s="356" t="s">
        <v>3985</v>
      </c>
      <c r="Y163" s="359" t="s">
        <v>3984</v>
      </c>
      <c r="Z163" s="359" t="s">
        <v>3983</v>
      </c>
      <c r="AK163" s="356" t="s">
        <v>3982</v>
      </c>
      <c r="AL163" s="356" t="s">
        <v>3981</v>
      </c>
    </row>
    <row r="164" spans="13:38" x14ac:dyDescent="0.25">
      <c r="M164" s="358" t="s">
        <v>3980</v>
      </c>
      <c r="N164" s="358" t="s">
        <v>3979</v>
      </c>
      <c r="V164" s="356" t="s">
        <v>3978</v>
      </c>
      <c r="W164" s="356" t="s">
        <v>3977</v>
      </c>
      <c r="Y164" s="359" t="s">
        <v>3976</v>
      </c>
      <c r="Z164" s="359" t="s">
        <v>3975</v>
      </c>
      <c r="AK164" s="356" t="s">
        <v>3974</v>
      </c>
      <c r="AL164" s="356" t="s">
        <v>3973</v>
      </c>
    </row>
    <row r="165" spans="13:38" x14ac:dyDescent="0.25">
      <c r="M165" s="358" t="s">
        <v>2735</v>
      </c>
      <c r="N165" s="358" t="s">
        <v>3972</v>
      </c>
      <c r="V165" s="356" t="s">
        <v>3971</v>
      </c>
      <c r="W165" s="356" t="s">
        <v>3970</v>
      </c>
      <c r="Y165" s="359" t="s">
        <v>3969</v>
      </c>
      <c r="Z165" s="359" t="s">
        <v>3968</v>
      </c>
      <c r="AK165" s="356" t="s">
        <v>3967</v>
      </c>
      <c r="AL165" s="356" t="s">
        <v>3966</v>
      </c>
    </row>
    <row r="166" spans="13:38" x14ac:dyDescent="0.25">
      <c r="M166" s="358" t="s">
        <v>3965</v>
      </c>
      <c r="N166" s="358" t="s">
        <v>3964</v>
      </c>
      <c r="V166" s="356" t="s">
        <v>3963</v>
      </c>
      <c r="W166" s="356" t="s">
        <v>3962</v>
      </c>
      <c r="Y166" s="359" t="s">
        <v>3961</v>
      </c>
      <c r="Z166" s="359" t="s">
        <v>3960</v>
      </c>
      <c r="AK166" s="356" t="s">
        <v>3959</v>
      </c>
      <c r="AL166" s="356" t="s">
        <v>3958</v>
      </c>
    </row>
    <row r="167" spans="13:38" x14ac:dyDescent="0.25">
      <c r="M167" s="358" t="s">
        <v>3957</v>
      </c>
      <c r="N167" s="358" t="s">
        <v>3956</v>
      </c>
      <c r="V167" s="356" t="s">
        <v>3955</v>
      </c>
      <c r="W167" s="356" t="s">
        <v>3954</v>
      </c>
      <c r="Y167" s="359" t="s">
        <v>3953</v>
      </c>
      <c r="Z167" s="359" t="s">
        <v>3952</v>
      </c>
      <c r="AK167" s="356" t="s">
        <v>3951</v>
      </c>
      <c r="AL167" s="356" t="s">
        <v>3950</v>
      </c>
    </row>
    <row r="168" spans="13:38" x14ac:dyDescent="0.25">
      <c r="M168" s="358" t="s">
        <v>3949</v>
      </c>
      <c r="N168" s="358" t="s">
        <v>3948</v>
      </c>
      <c r="V168" s="356" t="s">
        <v>3947</v>
      </c>
      <c r="W168" s="356" t="s">
        <v>3946</v>
      </c>
      <c r="Y168" s="359" t="s">
        <v>3945</v>
      </c>
      <c r="Z168" s="359" t="s">
        <v>3944</v>
      </c>
      <c r="AK168" s="356" t="s">
        <v>3943</v>
      </c>
      <c r="AL168" s="356" t="s">
        <v>3942</v>
      </c>
    </row>
    <row r="169" spans="13:38" x14ac:dyDescent="0.25">
      <c r="M169" s="358" t="s">
        <v>3941</v>
      </c>
      <c r="N169" s="358" t="s">
        <v>3940</v>
      </c>
      <c r="V169" s="356" t="s">
        <v>3939</v>
      </c>
      <c r="W169" s="356" t="s">
        <v>3938</v>
      </c>
      <c r="Y169" s="359" t="s">
        <v>3937</v>
      </c>
      <c r="Z169" s="359" t="s">
        <v>3936</v>
      </c>
      <c r="AK169" s="356" t="s">
        <v>3935</v>
      </c>
      <c r="AL169" s="356" t="s">
        <v>3934</v>
      </c>
    </row>
    <row r="170" spans="13:38" x14ac:dyDescent="0.25">
      <c r="M170" s="358" t="s">
        <v>3933</v>
      </c>
      <c r="N170" s="358" t="s">
        <v>3932</v>
      </c>
      <c r="V170" s="356" t="s">
        <v>3931</v>
      </c>
      <c r="W170" s="356" t="s">
        <v>3930</v>
      </c>
      <c r="Y170" s="359" t="s">
        <v>3929</v>
      </c>
      <c r="Z170" s="359" t="s">
        <v>3928</v>
      </c>
      <c r="AK170" s="356" t="s">
        <v>3927</v>
      </c>
      <c r="AL170" s="356" t="s">
        <v>3926</v>
      </c>
    </row>
    <row r="171" spans="13:38" x14ac:dyDescent="0.25">
      <c r="M171" s="358" t="s">
        <v>3925</v>
      </c>
      <c r="N171" s="358" t="s">
        <v>3816</v>
      </c>
      <c r="V171" s="356" t="s">
        <v>3924</v>
      </c>
      <c r="W171" s="356" t="s">
        <v>3923</v>
      </c>
      <c r="Y171" s="359" t="s">
        <v>3922</v>
      </c>
      <c r="Z171" s="359" t="s">
        <v>3921</v>
      </c>
      <c r="AK171" s="356" t="s">
        <v>3920</v>
      </c>
      <c r="AL171" s="356" t="s">
        <v>3919</v>
      </c>
    </row>
    <row r="172" spans="13:38" x14ac:dyDescent="0.25">
      <c r="M172" s="358" t="s">
        <v>3918</v>
      </c>
      <c r="N172" s="358" t="s">
        <v>3917</v>
      </c>
      <c r="V172" s="356" t="s">
        <v>3916</v>
      </c>
      <c r="W172" s="356" t="s">
        <v>3915</v>
      </c>
      <c r="Y172" s="359" t="s">
        <v>3914</v>
      </c>
      <c r="Z172" s="359" t="s">
        <v>3913</v>
      </c>
      <c r="AK172" s="356" t="s">
        <v>3912</v>
      </c>
      <c r="AL172" s="356" t="s">
        <v>3911</v>
      </c>
    </row>
    <row r="173" spans="13:38" x14ac:dyDescent="0.25">
      <c r="M173" s="358" t="s">
        <v>3910</v>
      </c>
      <c r="N173" s="358" t="s">
        <v>3909</v>
      </c>
      <c r="V173" s="356" t="s">
        <v>3908</v>
      </c>
      <c r="W173" s="356" t="s">
        <v>3907</v>
      </c>
      <c r="Y173" s="359" t="s">
        <v>3906</v>
      </c>
      <c r="Z173" s="359" t="s">
        <v>3905</v>
      </c>
      <c r="AK173" s="356" t="s">
        <v>3904</v>
      </c>
      <c r="AL173" s="356" t="s">
        <v>3903</v>
      </c>
    </row>
    <row r="174" spans="13:38" x14ac:dyDescent="0.25">
      <c r="M174" s="358" t="s">
        <v>3902</v>
      </c>
      <c r="N174" s="358" t="s">
        <v>3901</v>
      </c>
      <c r="V174" s="356" t="s">
        <v>3900</v>
      </c>
      <c r="W174" s="356" t="s">
        <v>3899</v>
      </c>
      <c r="Y174" s="359" t="s">
        <v>3898</v>
      </c>
      <c r="Z174" s="359" t="s">
        <v>3897</v>
      </c>
      <c r="AK174" s="356" t="s">
        <v>3896</v>
      </c>
      <c r="AL174" s="356" t="s">
        <v>3895</v>
      </c>
    </row>
    <row r="175" spans="13:38" x14ac:dyDescent="0.25">
      <c r="M175" s="358" t="s">
        <v>3894</v>
      </c>
      <c r="N175" s="358" t="s">
        <v>3893</v>
      </c>
      <c r="V175" s="356" t="s">
        <v>3892</v>
      </c>
      <c r="W175" s="356" t="s">
        <v>3891</v>
      </c>
      <c r="Y175" s="359" t="s">
        <v>3890</v>
      </c>
      <c r="Z175" s="359" t="s">
        <v>3889</v>
      </c>
      <c r="AK175" s="356" t="s">
        <v>3888</v>
      </c>
      <c r="AL175" s="356" t="s">
        <v>3887</v>
      </c>
    </row>
    <row r="176" spans="13:38" x14ac:dyDescent="0.25">
      <c r="M176" s="358" t="s">
        <v>1900</v>
      </c>
      <c r="N176" s="358" t="s">
        <v>3886</v>
      </c>
      <c r="V176" s="356" t="s">
        <v>3885</v>
      </c>
      <c r="W176" s="356" t="s">
        <v>3884</v>
      </c>
      <c r="Y176" s="359" t="s">
        <v>3883</v>
      </c>
      <c r="Z176" s="359" t="s">
        <v>3882</v>
      </c>
      <c r="AK176" s="356" t="s">
        <v>3881</v>
      </c>
      <c r="AL176" s="356" t="s">
        <v>3880</v>
      </c>
    </row>
    <row r="177" spans="13:38" x14ac:dyDescent="0.25">
      <c r="M177" s="358" t="s">
        <v>3879</v>
      </c>
      <c r="N177" s="358" t="s">
        <v>3878</v>
      </c>
      <c r="V177" s="356" t="s">
        <v>3877</v>
      </c>
      <c r="W177" s="356" t="s">
        <v>3876</v>
      </c>
      <c r="Y177" s="359" t="s">
        <v>3875</v>
      </c>
      <c r="Z177" s="359" t="s">
        <v>3874</v>
      </c>
      <c r="AK177" s="356" t="s">
        <v>3873</v>
      </c>
      <c r="AL177" s="356" t="s">
        <v>3872</v>
      </c>
    </row>
    <row r="178" spans="13:38" x14ac:dyDescent="0.25">
      <c r="M178" s="358" t="s">
        <v>3871</v>
      </c>
      <c r="N178" s="358" t="s">
        <v>3870</v>
      </c>
      <c r="V178" s="356" t="s">
        <v>3869</v>
      </c>
      <c r="W178" s="356" t="s">
        <v>3868</v>
      </c>
      <c r="Y178" s="359" t="s">
        <v>3867</v>
      </c>
      <c r="Z178" s="359" t="s">
        <v>3866</v>
      </c>
      <c r="AK178" s="356" t="s">
        <v>3865</v>
      </c>
      <c r="AL178" s="356" t="s">
        <v>3864</v>
      </c>
    </row>
    <row r="179" spans="13:38" x14ac:dyDescent="0.25">
      <c r="M179" s="358" t="s">
        <v>3863</v>
      </c>
      <c r="N179" s="358" t="s">
        <v>3862</v>
      </c>
      <c r="V179" s="356" t="s">
        <v>3861</v>
      </c>
      <c r="W179" s="356" t="s">
        <v>3860</v>
      </c>
      <c r="Y179" s="359" t="s">
        <v>3859</v>
      </c>
      <c r="Z179" s="359" t="s">
        <v>3858</v>
      </c>
      <c r="AK179" s="356" t="s">
        <v>3857</v>
      </c>
      <c r="AL179" s="356" t="s">
        <v>3856</v>
      </c>
    </row>
    <row r="180" spans="13:38" x14ac:dyDescent="0.25">
      <c r="M180" s="358" t="s">
        <v>3855</v>
      </c>
      <c r="N180" s="358" t="s">
        <v>3854</v>
      </c>
      <c r="V180" s="356" t="s">
        <v>3853</v>
      </c>
      <c r="W180" s="356" t="s">
        <v>3852</v>
      </c>
      <c r="Y180" s="359" t="s">
        <v>3851</v>
      </c>
      <c r="Z180" s="359" t="s">
        <v>3850</v>
      </c>
      <c r="AK180" s="356" t="s">
        <v>3849</v>
      </c>
      <c r="AL180" s="356" t="s">
        <v>3848</v>
      </c>
    </row>
    <row r="181" spans="13:38" x14ac:dyDescent="0.25">
      <c r="M181" s="358" t="s">
        <v>3847</v>
      </c>
      <c r="N181" s="358" t="s">
        <v>3846</v>
      </c>
      <c r="V181" s="356" t="s">
        <v>3845</v>
      </c>
      <c r="W181" s="356" t="s">
        <v>3844</v>
      </c>
      <c r="Y181" s="359" t="s">
        <v>3843</v>
      </c>
      <c r="Z181" s="359" t="s">
        <v>3842</v>
      </c>
      <c r="AK181" s="356" t="s">
        <v>3841</v>
      </c>
      <c r="AL181" s="356" t="s">
        <v>3840</v>
      </c>
    </row>
    <row r="182" spans="13:38" x14ac:dyDescent="0.25">
      <c r="M182" s="358" t="s">
        <v>3839</v>
      </c>
      <c r="N182" s="358" t="s">
        <v>3838</v>
      </c>
      <c r="V182" s="356" t="s">
        <v>3837</v>
      </c>
      <c r="W182" s="356" t="s">
        <v>3836</v>
      </c>
      <c r="Y182" s="359" t="s">
        <v>3835</v>
      </c>
      <c r="Z182" s="359" t="s">
        <v>3834</v>
      </c>
      <c r="AK182" s="356" t="s">
        <v>3833</v>
      </c>
      <c r="AL182" s="356" t="s">
        <v>3832</v>
      </c>
    </row>
    <row r="183" spans="13:38" x14ac:dyDescent="0.25">
      <c r="M183" s="358" t="s">
        <v>3831</v>
      </c>
      <c r="N183" s="358" t="s">
        <v>3830</v>
      </c>
      <c r="V183" s="356" t="s">
        <v>3829</v>
      </c>
      <c r="W183" s="356" t="s">
        <v>3828</v>
      </c>
      <c r="Y183" s="359" t="s">
        <v>3827</v>
      </c>
      <c r="Z183" s="359" t="s">
        <v>3826</v>
      </c>
      <c r="AK183" s="356" t="s">
        <v>3825</v>
      </c>
      <c r="AL183" s="356" t="s">
        <v>3824</v>
      </c>
    </row>
    <row r="184" spans="13:38" x14ac:dyDescent="0.25">
      <c r="M184" s="358" t="s">
        <v>3823</v>
      </c>
      <c r="N184" s="358" t="s">
        <v>3822</v>
      </c>
      <c r="V184" s="356" t="s">
        <v>3821</v>
      </c>
      <c r="W184" s="356" t="s">
        <v>3820</v>
      </c>
      <c r="Y184" s="359" t="s">
        <v>3819</v>
      </c>
      <c r="Z184" s="359" t="s">
        <v>3818</v>
      </c>
      <c r="AK184" s="356" t="s">
        <v>3817</v>
      </c>
      <c r="AL184" s="356" t="s">
        <v>3816</v>
      </c>
    </row>
    <row r="185" spans="13:38" x14ac:dyDescent="0.25">
      <c r="M185" s="358" t="s">
        <v>3815</v>
      </c>
      <c r="N185" s="358" t="s">
        <v>3814</v>
      </c>
      <c r="V185" s="356" t="s">
        <v>3813</v>
      </c>
      <c r="W185" s="356" t="s">
        <v>3812</v>
      </c>
      <c r="Y185" s="359" t="s">
        <v>3811</v>
      </c>
      <c r="Z185" s="359" t="s">
        <v>3810</v>
      </c>
      <c r="AK185" s="356" t="s">
        <v>3809</v>
      </c>
      <c r="AL185" s="356" t="s">
        <v>3808</v>
      </c>
    </row>
    <row r="186" spans="13:38" x14ac:dyDescent="0.25">
      <c r="M186" s="358" t="s">
        <v>3807</v>
      </c>
      <c r="N186" s="358" t="s">
        <v>3806</v>
      </c>
      <c r="V186" s="356" t="s">
        <v>3805</v>
      </c>
      <c r="W186" s="356" t="s">
        <v>3804</v>
      </c>
      <c r="Y186" s="359" t="s">
        <v>3803</v>
      </c>
      <c r="Z186" s="359" t="s">
        <v>3802</v>
      </c>
      <c r="AK186" s="356" t="s">
        <v>3801</v>
      </c>
      <c r="AL186" s="356" t="s">
        <v>3800</v>
      </c>
    </row>
    <row r="187" spans="13:38" x14ac:dyDescent="0.25">
      <c r="M187" s="358" t="s">
        <v>3799</v>
      </c>
      <c r="N187" s="358" t="s">
        <v>3798</v>
      </c>
      <c r="V187" s="356" t="s">
        <v>3797</v>
      </c>
      <c r="W187" s="356" t="s">
        <v>3796</v>
      </c>
      <c r="Y187" s="359" t="s">
        <v>3795</v>
      </c>
      <c r="Z187" s="359" t="s">
        <v>3794</v>
      </c>
      <c r="AK187" s="356" t="s">
        <v>3793</v>
      </c>
      <c r="AL187" s="356" t="s">
        <v>3792</v>
      </c>
    </row>
    <row r="188" spans="13:38" x14ac:dyDescent="0.25">
      <c r="M188" s="358" t="s">
        <v>3791</v>
      </c>
      <c r="N188" s="358" t="s">
        <v>3790</v>
      </c>
      <c r="V188" s="356" t="s">
        <v>3789</v>
      </c>
      <c r="W188" s="356" t="s">
        <v>3788</v>
      </c>
      <c r="Y188" s="359" t="s">
        <v>3787</v>
      </c>
      <c r="Z188" s="359" t="s">
        <v>3786</v>
      </c>
      <c r="AK188" s="356" t="s">
        <v>3785</v>
      </c>
      <c r="AL188" s="356" t="s">
        <v>3784</v>
      </c>
    </row>
    <row r="189" spans="13:38" x14ac:dyDescent="0.25">
      <c r="M189" s="358" t="s">
        <v>3783</v>
      </c>
      <c r="N189" s="358" t="s">
        <v>3782</v>
      </c>
      <c r="V189" s="356" t="s">
        <v>3781</v>
      </c>
      <c r="W189" s="356" t="s">
        <v>3780</v>
      </c>
      <c r="Y189" s="359" t="s">
        <v>3779</v>
      </c>
      <c r="Z189" s="359" t="s">
        <v>3778</v>
      </c>
      <c r="AK189" s="356" t="s">
        <v>3777</v>
      </c>
      <c r="AL189" s="356" t="s">
        <v>3776</v>
      </c>
    </row>
    <row r="190" spans="13:38" x14ac:dyDescent="0.25">
      <c r="M190" s="358" t="s">
        <v>3775</v>
      </c>
      <c r="N190" s="358" t="s">
        <v>3774</v>
      </c>
      <c r="V190" s="356" t="s">
        <v>3773</v>
      </c>
      <c r="W190" s="356" t="s">
        <v>3772</v>
      </c>
      <c r="Y190" s="359" t="s">
        <v>3771</v>
      </c>
      <c r="Z190" s="359" t="s">
        <v>3770</v>
      </c>
      <c r="AK190" s="356" t="s">
        <v>3769</v>
      </c>
      <c r="AL190" s="356" t="s">
        <v>3768</v>
      </c>
    </row>
    <row r="191" spans="13:38" x14ac:dyDescent="0.25">
      <c r="M191" s="358" t="s">
        <v>3767</v>
      </c>
      <c r="N191" s="358" t="s">
        <v>3766</v>
      </c>
      <c r="V191" s="356" t="s">
        <v>3765</v>
      </c>
      <c r="W191" s="356" t="s">
        <v>3764</v>
      </c>
      <c r="Y191" s="359" t="s">
        <v>3763</v>
      </c>
      <c r="Z191" s="359" t="s">
        <v>3762</v>
      </c>
      <c r="AK191" s="356" t="s">
        <v>3761</v>
      </c>
      <c r="AL191" s="356" t="s">
        <v>3760</v>
      </c>
    </row>
    <row r="192" spans="13:38" x14ac:dyDescent="0.25">
      <c r="M192" s="358" t="s">
        <v>3759</v>
      </c>
      <c r="N192" s="358" t="s">
        <v>3758</v>
      </c>
      <c r="V192" s="356" t="s">
        <v>3757</v>
      </c>
      <c r="W192" s="356" t="s">
        <v>3756</v>
      </c>
      <c r="Y192" s="359" t="s">
        <v>3755</v>
      </c>
      <c r="Z192" s="359" t="s">
        <v>3754</v>
      </c>
      <c r="AK192" s="356" t="s">
        <v>3753</v>
      </c>
      <c r="AL192" s="356" t="s">
        <v>3752</v>
      </c>
    </row>
    <row r="193" spans="13:38" x14ac:dyDescent="0.25">
      <c r="M193" s="358" t="s">
        <v>3751</v>
      </c>
      <c r="N193" s="358" t="s">
        <v>3750</v>
      </c>
      <c r="V193" s="356" t="s">
        <v>3749</v>
      </c>
      <c r="W193" s="356" t="s">
        <v>3748</v>
      </c>
      <c r="Y193" s="359" t="s">
        <v>3747</v>
      </c>
      <c r="Z193" s="359" t="s">
        <v>3746</v>
      </c>
      <c r="AK193" s="356" t="s">
        <v>3745</v>
      </c>
      <c r="AL193" s="356" t="s">
        <v>3744</v>
      </c>
    </row>
    <row r="194" spans="13:38" x14ac:dyDescent="0.25">
      <c r="M194" s="358" t="s">
        <v>3743</v>
      </c>
      <c r="N194" s="358" t="s">
        <v>3742</v>
      </c>
      <c r="V194" s="356" t="s">
        <v>3741</v>
      </c>
      <c r="W194" s="356" t="s">
        <v>3740</v>
      </c>
      <c r="Y194" s="359" t="s">
        <v>3739</v>
      </c>
      <c r="Z194" s="359" t="s">
        <v>3738</v>
      </c>
      <c r="AK194" s="356" t="s">
        <v>3737</v>
      </c>
      <c r="AL194" s="356" t="s">
        <v>3736</v>
      </c>
    </row>
    <row r="195" spans="13:38" x14ac:dyDescent="0.25">
      <c r="M195" s="358" t="s">
        <v>3735</v>
      </c>
      <c r="N195" s="358" t="s">
        <v>3734</v>
      </c>
      <c r="V195" s="356" t="s">
        <v>3733</v>
      </c>
      <c r="W195" s="356" t="s">
        <v>3732</v>
      </c>
      <c r="Y195" s="359" t="s">
        <v>3731</v>
      </c>
      <c r="Z195" s="359" t="s">
        <v>3708</v>
      </c>
      <c r="AK195" s="356" t="s">
        <v>3730</v>
      </c>
      <c r="AL195" s="356" t="s">
        <v>3729</v>
      </c>
    </row>
    <row r="196" spans="13:38" x14ac:dyDescent="0.25">
      <c r="M196" s="358" t="s">
        <v>3728</v>
      </c>
      <c r="N196" s="358" t="s">
        <v>3727</v>
      </c>
      <c r="V196" s="356" t="s">
        <v>3726</v>
      </c>
      <c r="W196" s="356" t="s">
        <v>3365</v>
      </c>
      <c r="Y196" s="359" t="s">
        <v>3725</v>
      </c>
      <c r="Z196" s="359" t="s">
        <v>3724</v>
      </c>
      <c r="AK196" s="356" t="s">
        <v>3723</v>
      </c>
      <c r="AL196" s="356" t="s">
        <v>3722</v>
      </c>
    </row>
    <row r="197" spans="13:38" x14ac:dyDescent="0.25">
      <c r="M197" s="358" t="s">
        <v>3721</v>
      </c>
      <c r="N197" s="358" t="s">
        <v>3720</v>
      </c>
      <c r="V197" s="356" t="s">
        <v>3719</v>
      </c>
      <c r="W197" s="356" t="s">
        <v>3718</v>
      </c>
      <c r="Y197" s="359" t="s">
        <v>3717</v>
      </c>
      <c r="Z197" s="359" t="s">
        <v>3716</v>
      </c>
      <c r="AK197" s="356" t="s">
        <v>3715</v>
      </c>
      <c r="AL197" s="356" t="s">
        <v>3714</v>
      </c>
    </row>
    <row r="198" spans="13:38" x14ac:dyDescent="0.25">
      <c r="M198" s="358" t="s">
        <v>3713</v>
      </c>
      <c r="N198" s="358" t="s">
        <v>3712</v>
      </c>
      <c r="V198" s="356" t="s">
        <v>3711</v>
      </c>
      <c r="W198" s="356" t="s">
        <v>3710</v>
      </c>
      <c r="Y198" s="359" t="s">
        <v>3709</v>
      </c>
      <c r="Z198" s="359" t="s">
        <v>3708</v>
      </c>
      <c r="AK198" s="356" t="s">
        <v>3707</v>
      </c>
      <c r="AL198" s="356" t="s">
        <v>3706</v>
      </c>
    </row>
    <row r="199" spans="13:38" x14ac:dyDescent="0.25">
      <c r="M199" s="358" t="s">
        <v>3705</v>
      </c>
      <c r="N199" s="358" t="s">
        <v>3704</v>
      </c>
      <c r="V199" s="356" t="s">
        <v>3703</v>
      </c>
      <c r="W199" s="356" t="s">
        <v>3702</v>
      </c>
      <c r="Y199" s="359" t="s">
        <v>3701</v>
      </c>
      <c r="Z199" s="359" t="s">
        <v>3700</v>
      </c>
      <c r="AK199" s="356" t="s">
        <v>3699</v>
      </c>
      <c r="AL199" s="356" t="s">
        <v>3698</v>
      </c>
    </row>
    <row r="200" spans="13:38" x14ac:dyDescent="0.25">
      <c r="M200" s="358" t="s">
        <v>3697</v>
      </c>
      <c r="N200" s="358" t="s">
        <v>3696</v>
      </c>
      <c r="V200" s="356" t="s">
        <v>3695</v>
      </c>
      <c r="W200" s="356" t="s">
        <v>3694</v>
      </c>
      <c r="Y200" s="359" t="s">
        <v>3693</v>
      </c>
      <c r="Z200" s="359" t="s">
        <v>3692</v>
      </c>
      <c r="AK200" s="356" t="s">
        <v>3691</v>
      </c>
      <c r="AL200" s="356" t="s">
        <v>3690</v>
      </c>
    </row>
    <row r="201" spans="13:38" x14ac:dyDescent="0.25">
      <c r="M201" s="358" t="s">
        <v>3689</v>
      </c>
      <c r="N201" s="358" t="s">
        <v>3688</v>
      </c>
      <c r="V201" s="356" t="s">
        <v>3687</v>
      </c>
      <c r="W201" s="356" t="s">
        <v>3686</v>
      </c>
      <c r="Y201" s="359" t="s">
        <v>3685</v>
      </c>
      <c r="Z201" s="359" t="s">
        <v>3684</v>
      </c>
      <c r="AK201" s="356" t="s">
        <v>3683</v>
      </c>
      <c r="AL201" s="356" t="s">
        <v>3682</v>
      </c>
    </row>
    <row r="202" spans="13:38" x14ac:dyDescent="0.25">
      <c r="M202" s="358" t="s">
        <v>3681</v>
      </c>
      <c r="N202" s="358" t="s">
        <v>3680</v>
      </c>
      <c r="V202" s="356" t="s">
        <v>3679</v>
      </c>
      <c r="W202" s="356" t="s">
        <v>3678</v>
      </c>
      <c r="Y202" s="359" t="s">
        <v>3677</v>
      </c>
      <c r="Z202" s="359" t="s">
        <v>3676</v>
      </c>
      <c r="AK202" s="356" t="s">
        <v>3675</v>
      </c>
      <c r="AL202" s="356" t="s">
        <v>3674</v>
      </c>
    </row>
    <row r="203" spans="13:38" x14ac:dyDescent="0.25">
      <c r="M203" s="358" t="s">
        <v>3673</v>
      </c>
      <c r="N203" s="358" t="s">
        <v>3672</v>
      </c>
      <c r="V203" s="356" t="s">
        <v>3671</v>
      </c>
      <c r="W203" s="356" t="s">
        <v>3670</v>
      </c>
      <c r="Y203" s="359" t="s">
        <v>3669</v>
      </c>
      <c r="Z203" s="359" t="s">
        <v>3668</v>
      </c>
      <c r="AK203" s="356" t="s">
        <v>3667</v>
      </c>
      <c r="AL203" s="356" t="s">
        <v>3666</v>
      </c>
    </row>
    <row r="204" spans="13:38" x14ac:dyDescent="0.25">
      <c r="M204" s="358" t="s">
        <v>3665</v>
      </c>
      <c r="N204" s="358" t="s">
        <v>3664</v>
      </c>
      <c r="V204" s="356" t="s">
        <v>3663</v>
      </c>
      <c r="W204" s="356" t="s">
        <v>3662</v>
      </c>
      <c r="Y204" s="359" t="s">
        <v>3661</v>
      </c>
      <c r="Z204" s="359" t="s">
        <v>3660</v>
      </c>
      <c r="AK204" s="356" t="s">
        <v>3659</v>
      </c>
      <c r="AL204" s="356" t="s">
        <v>3658</v>
      </c>
    </row>
    <row r="205" spans="13:38" x14ac:dyDescent="0.25">
      <c r="M205" s="358" t="s">
        <v>3657</v>
      </c>
      <c r="N205" s="358" t="s">
        <v>3656</v>
      </c>
      <c r="V205" s="356" t="s">
        <v>3655</v>
      </c>
      <c r="W205" s="356" t="s">
        <v>3654</v>
      </c>
      <c r="Y205" s="359" t="s">
        <v>3653</v>
      </c>
      <c r="Z205" s="359" t="s">
        <v>3652</v>
      </c>
      <c r="AK205" s="356" t="s">
        <v>3651</v>
      </c>
      <c r="AL205" s="356" t="s">
        <v>3650</v>
      </c>
    </row>
    <row r="206" spans="13:38" x14ac:dyDescent="0.25">
      <c r="M206" s="358" t="s">
        <v>3649</v>
      </c>
      <c r="N206" s="358" t="s">
        <v>3648</v>
      </c>
      <c r="V206" s="356" t="s">
        <v>3647</v>
      </c>
      <c r="W206" s="356" t="s">
        <v>3646</v>
      </c>
      <c r="Y206" s="359" t="s">
        <v>3645</v>
      </c>
      <c r="Z206" s="359" t="s">
        <v>3644</v>
      </c>
      <c r="AK206" s="356" t="s">
        <v>3643</v>
      </c>
      <c r="AL206" s="356" t="s">
        <v>3642</v>
      </c>
    </row>
    <row r="207" spans="13:38" x14ac:dyDescent="0.25">
      <c r="M207" s="358" t="s">
        <v>3641</v>
      </c>
      <c r="N207" s="358" t="s">
        <v>3640</v>
      </c>
      <c r="V207" s="356" t="s">
        <v>3639</v>
      </c>
      <c r="W207" s="356" t="s">
        <v>3638</v>
      </c>
      <c r="Y207" s="359" t="s">
        <v>3637</v>
      </c>
      <c r="Z207" s="359" t="s">
        <v>3636</v>
      </c>
      <c r="AK207" s="356" t="s">
        <v>3635</v>
      </c>
      <c r="AL207" s="356" t="s">
        <v>3634</v>
      </c>
    </row>
    <row r="208" spans="13:38" x14ac:dyDescent="0.25">
      <c r="M208" s="358" t="s">
        <v>3633</v>
      </c>
      <c r="N208" s="358" t="s">
        <v>3632</v>
      </c>
      <c r="V208" s="356" t="s">
        <v>3631</v>
      </c>
      <c r="W208" s="356" t="s">
        <v>3630</v>
      </c>
      <c r="Y208" s="359" t="s">
        <v>3629</v>
      </c>
      <c r="Z208" s="359" t="s">
        <v>3628</v>
      </c>
      <c r="AK208" s="356" t="s">
        <v>3627</v>
      </c>
      <c r="AL208" s="356" t="s">
        <v>3626</v>
      </c>
    </row>
    <row r="209" spans="13:38" x14ac:dyDescent="0.25">
      <c r="M209" s="358" t="s">
        <v>3625</v>
      </c>
      <c r="N209" s="358" t="s">
        <v>3624</v>
      </c>
      <c r="V209" s="356" t="s">
        <v>3623</v>
      </c>
      <c r="W209" s="356" t="s">
        <v>3622</v>
      </c>
      <c r="Y209" s="359" t="s">
        <v>3621</v>
      </c>
      <c r="Z209" s="359" t="s">
        <v>3620</v>
      </c>
      <c r="AK209" s="356" t="s">
        <v>3619</v>
      </c>
      <c r="AL209" s="356" t="s">
        <v>3618</v>
      </c>
    </row>
    <row r="210" spans="13:38" x14ac:dyDescent="0.25">
      <c r="M210" s="358" t="s">
        <v>3617</v>
      </c>
      <c r="N210" s="358" t="s">
        <v>3616</v>
      </c>
      <c r="V210" s="356" t="s">
        <v>3615</v>
      </c>
      <c r="W210" s="356" t="s">
        <v>3614</v>
      </c>
      <c r="Y210" s="359" t="s">
        <v>3613</v>
      </c>
      <c r="Z210" s="359" t="s">
        <v>3612</v>
      </c>
      <c r="AK210" s="356" t="s">
        <v>3611</v>
      </c>
      <c r="AL210" s="356" t="s">
        <v>3499</v>
      </c>
    </row>
    <row r="211" spans="13:38" x14ac:dyDescent="0.25">
      <c r="M211" s="358" t="s">
        <v>3610</v>
      </c>
      <c r="N211" s="358" t="s">
        <v>3609</v>
      </c>
      <c r="V211" s="356" t="s">
        <v>3608</v>
      </c>
      <c r="W211" s="356" t="s">
        <v>3607</v>
      </c>
      <c r="Y211" s="359" t="s">
        <v>3606</v>
      </c>
      <c r="Z211" s="359" t="s">
        <v>3605</v>
      </c>
      <c r="AK211" s="356" t="s">
        <v>3604</v>
      </c>
      <c r="AL211" s="356" t="s">
        <v>3604</v>
      </c>
    </row>
    <row r="212" spans="13:38" x14ac:dyDescent="0.25">
      <c r="M212" s="358" t="s">
        <v>3603</v>
      </c>
      <c r="N212" s="358" t="s">
        <v>3602</v>
      </c>
      <c r="V212" s="356" t="s">
        <v>3601</v>
      </c>
      <c r="W212" s="356" t="s">
        <v>3600</v>
      </c>
      <c r="Y212" s="359" t="s">
        <v>3599</v>
      </c>
      <c r="Z212" s="359" t="s">
        <v>3598</v>
      </c>
      <c r="AK212" s="356" t="s">
        <v>3597</v>
      </c>
      <c r="AL212" s="356" t="s">
        <v>3596</v>
      </c>
    </row>
    <row r="213" spans="13:38" x14ac:dyDescent="0.25">
      <c r="M213" s="358" t="s">
        <v>3595</v>
      </c>
      <c r="N213" s="358" t="s">
        <v>3594</v>
      </c>
      <c r="V213" s="356" t="s">
        <v>3593</v>
      </c>
      <c r="W213" s="356" t="s">
        <v>3592</v>
      </c>
      <c r="Y213" s="359" t="s">
        <v>3591</v>
      </c>
      <c r="Z213" s="359" t="s">
        <v>3590</v>
      </c>
      <c r="AK213" s="356" t="s">
        <v>3589</v>
      </c>
      <c r="AL213" s="356" t="s">
        <v>3588</v>
      </c>
    </row>
    <row r="214" spans="13:38" x14ac:dyDescent="0.25">
      <c r="M214" s="358" t="s">
        <v>3587</v>
      </c>
      <c r="N214" s="358" t="s">
        <v>3586</v>
      </c>
      <c r="V214" s="356" t="s">
        <v>3585</v>
      </c>
      <c r="W214" s="356" t="s">
        <v>3584</v>
      </c>
      <c r="Y214" s="359" t="s">
        <v>3583</v>
      </c>
      <c r="Z214" s="359" t="s">
        <v>3582</v>
      </c>
      <c r="AK214" s="356" t="s">
        <v>3581</v>
      </c>
      <c r="AL214" s="356" t="s">
        <v>3580</v>
      </c>
    </row>
    <row r="215" spans="13:38" x14ac:dyDescent="0.25">
      <c r="M215" s="358" t="s">
        <v>3579</v>
      </c>
      <c r="N215" s="358" t="s">
        <v>3578</v>
      </c>
      <c r="V215" s="356" t="s">
        <v>3577</v>
      </c>
      <c r="W215" s="356" t="s">
        <v>3576</v>
      </c>
      <c r="Y215" s="359" t="s">
        <v>3575</v>
      </c>
      <c r="Z215" s="359" t="s">
        <v>3574</v>
      </c>
      <c r="AK215" s="356" t="s">
        <v>3573</v>
      </c>
      <c r="AL215" s="356" t="s">
        <v>3572</v>
      </c>
    </row>
    <row r="216" spans="13:38" x14ac:dyDescent="0.25">
      <c r="M216" s="358" t="s">
        <v>3571</v>
      </c>
      <c r="N216" s="358" t="s">
        <v>3499</v>
      </c>
      <c r="V216" s="356" t="s">
        <v>3570</v>
      </c>
      <c r="W216" s="356" t="s">
        <v>3569</v>
      </c>
      <c r="Y216" s="359" t="s">
        <v>3568</v>
      </c>
      <c r="Z216" s="359" t="s">
        <v>3567</v>
      </c>
      <c r="AK216" s="356" t="s">
        <v>3566</v>
      </c>
      <c r="AL216" s="356" t="s">
        <v>3565</v>
      </c>
    </row>
    <row r="217" spans="13:38" x14ac:dyDescent="0.25">
      <c r="M217" s="358" t="s">
        <v>3564</v>
      </c>
      <c r="N217" s="358" t="s">
        <v>3563</v>
      </c>
      <c r="V217" s="356" t="s">
        <v>3562</v>
      </c>
      <c r="W217" s="356" t="s">
        <v>3561</v>
      </c>
      <c r="Y217" s="359" t="s">
        <v>3560</v>
      </c>
      <c r="Z217" s="359" t="s">
        <v>3559</v>
      </c>
      <c r="AK217" s="356" t="s">
        <v>3558</v>
      </c>
      <c r="AL217" s="356" t="s">
        <v>3557</v>
      </c>
    </row>
    <row r="218" spans="13:38" x14ac:dyDescent="0.25">
      <c r="M218" s="358" t="s">
        <v>3556</v>
      </c>
      <c r="N218" s="358" t="s">
        <v>3555</v>
      </c>
      <c r="V218" s="356" t="s">
        <v>3554</v>
      </c>
      <c r="W218" s="356" t="s">
        <v>3553</v>
      </c>
      <c r="Y218" s="359" t="s">
        <v>3552</v>
      </c>
      <c r="Z218" s="359" t="s">
        <v>3551</v>
      </c>
      <c r="AK218" s="356" t="s">
        <v>3550</v>
      </c>
      <c r="AL218" s="356" t="s">
        <v>3549</v>
      </c>
    </row>
    <row r="219" spans="13:38" x14ac:dyDescent="0.25">
      <c r="M219" s="358" t="s">
        <v>3548</v>
      </c>
      <c r="N219" s="358" t="s">
        <v>3547</v>
      </c>
      <c r="V219" s="356" t="s">
        <v>3546</v>
      </c>
      <c r="W219" s="356" t="s">
        <v>3545</v>
      </c>
      <c r="Y219" s="359" t="s">
        <v>3544</v>
      </c>
      <c r="Z219" s="359" t="s">
        <v>3543</v>
      </c>
      <c r="AK219" s="356" t="s">
        <v>3542</v>
      </c>
      <c r="AL219" s="356" t="s">
        <v>3541</v>
      </c>
    </row>
    <row r="220" spans="13:38" x14ac:dyDescent="0.25">
      <c r="M220" s="358" t="s">
        <v>3540</v>
      </c>
      <c r="N220" s="358" t="s">
        <v>3539</v>
      </c>
      <c r="V220" s="356" t="s">
        <v>3538</v>
      </c>
      <c r="W220" s="356" t="s">
        <v>3537</v>
      </c>
      <c r="Y220" s="359" t="s">
        <v>3536</v>
      </c>
      <c r="Z220" s="359" t="s">
        <v>3535</v>
      </c>
      <c r="AK220" s="356" t="s">
        <v>3534</v>
      </c>
      <c r="AL220" s="356" t="s">
        <v>3533</v>
      </c>
    </row>
    <row r="221" spans="13:38" ht="15.75" thickBot="1" x14ac:dyDescent="0.3">
      <c r="M221" s="358" t="s">
        <v>3532</v>
      </c>
      <c r="N221" s="358" t="s">
        <v>3531</v>
      </c>
      <c r="V221" s="356" t="s">
        <v>3530</v>
      </c>
      <c r="W221" s="356" t="s">
        <v>3529</v>
      </c>
      <c r="Y221" s="357" t="s">
        <v>3528</v>
      </c>
      <c r="Z221" s="357" t="s">
        <v>3527</v>
      </c>
      <c r="AK221" s="356" t="s">
        <v>3526</v>
      </c>
      <c r="AL221" s="356" t="s">
        <v>3525</v>
      </c>
    </row>
    <row r="222" spans="13:38" ht="15.75" thickTop="1" x14ac:dyDescent="0.25">
      <c r="M222" s="358" t="s">
        <v>3524</v>
      </c>
      <c r="N222" s="358" t="s">
        <v>3523</v>
      </c>
      <c r="V222" s="356" t="s">
        <v>3522</v>
      </c>
      <c r="W222" s="356" t="s">
        <v>3521</v>
      </c>
      <c r="AK222" s="356" t="s">
        <v>3520</v>
      </c>
      <c r="AL222" s="356" t="s">
        <v>3519</v>
      </c>
    </row>
    <row r="223" spans="13:38" x14ac:dyDescent="0.25">
      <c r="M223" s="358" t="s">
        <v>3518</v>
      </c>
      <c r="N223" s="358" t="s">
        <v>3517</v>
      </c>
      <c r="V223" s="356" t="s">
        <v>3516</v>
      </c>
      <c r="W223" s="356" t="s">
        <v>3515</v>
      </c>
      <c r="AK223" s="356" t="s">
        <v>3514</v>
      </c>
      <c r="AL223" s="356" t="s">
        <v>3513</v>
      </c>
    </row>
    <row r="224" spans="13:38" x14ac:dyDescent="0.25">
      <c r="M224" s="358" t="s">
        <v>3512</v>
      </c>
      <c r="N224" s="358" t="s">
        <v>3511</v>
      </c>
      <c r="V224" s="356" t="s">
        <v>3510</v>
      </c>
      <c r="W224" s="356" t="s">
        <v>3509</v>
      </c>
      <c r="AK224" s="356" t="s">
        <v>3508</v>
      </c>
      <c r="AL224" s="356" t="s">
        <v>3507</v>
      </c>
    </row>
    <row r="225" spans="13:38" x14ac:dyDescent="0.25">
      <c r="M225" s="358" t="s">
        <v>3506</v>
      </c>
      <c r="N225" s="358" t="s">
        <v>3505</v>
      </c>
      <c r="V225" s="356" t="s">
        <v>3504</v>
      </c>
      <c r="W225" s="356" t="s">
        <v>3503</v>
      </c>
      <c r="AK225" s="356" t="s">
        <v>3502</v>
      </c>
      <c r="AL225" s="356" t="s">
        <v>3501</v>
      </c>
    </row>
    <row r="226" spans="13:38" x14ac:dyDescent="0.25">
      <c r="M226" s="358" t="s">
        <v>3500</v>
      </c>
      <c r="N226" s="358" t="s">
        <v>3499</v>
      </c>
      <c r="V226" s="356" t="s">
        <v>3498</v>
      </c>
      <c r="W226" s="356" t="s">
        <v>3497</v>
      </c>
      <c r="AK226" s="356" t="s">
        <v>3496</v>
      </c>
      <c r="AL226" s="356" t="s">
        <v>3495</v>
      </c>
    </row>
    <row r="227" spans="13:38" x14ac:dyDescent="0.25">
      <c r="M227" s="358" t="s">
        <v>3494</v>
      </c>
      <c r="N227" s="358" t="s">
        <v>3493</v>
      </c>
      <c r="V227" s="356" t="s">
        <v>3492</v>
      </c>
      <c r="W227" s="356" t="s">
        <v>3491</v>
      </c>
      <c r="AK227" s="356" t="s">
        <v>3490</v>
      </c>
      <c r="AL227" s="356" t="s">
        <v>3490</v>
      </c>
    </row>
    <row r="228" spans="13:38" x14ac:dyDescent="0.25">
      <c r="M228" s="358" t="s">
        <v>3489</v>
      </c>
      <c r="N228" s="358" t="s">
        <v>3488</v>
      </c>
      <c r="V228" s="356" t="s">
        <v>3487</v>
      </c>
      <c r="W228" s="356" t="s">
        <v>3475</v>
      </c>
      <c r="AK228" s="356" t="s">
        <v>3486</v>
      </c>
      <c r="AL228" s="356" t="s">
        <v>3485</v>
      </c>
    </row>
    <row r="229" spans="13:38" x14ac:dyDescent="0.25">
      <c r="M229" s="358" t="s">
        <v>3484</v>
      </c>
      <c r="N229" s="358" t="s">
        <v>3483</v>
      </c>
      <c r="V229" s="356" t="s">
        <v>3482</v>
      </c>
      <c r="W229" s="356" t="s">
        <v>3481</v>
      </c>
      <c r="AK229" s="356" t="s">
        <v>3480</v>
      </c>
      <c r="AL229" s="356" t="s">
        <v>3479</v>
      </c>
    </row>
    <row r="230" spans="13:38" x14ac:dyDescent="0.25">
      <c r="M230" s="358" t="s">
        <v>3478</v>
      </c>
      <c r="N230" s="358" t="s">
        <v>3477</v>
      </c>
      <c r="V230" s="356" t="s">
        <v>3476</v>
      </c>
      <c r="W230" s="356" t="s">
        <v>3475</v>
      </c>
      <c r="AK230" s="356" t="s">
        <v>3474</v>
      </c>
      <c r="AL230" s="356" t="s">
        <v>3473</v>
      </c>
    </row>
    <row r="231" spans="13:38" x14ac:dyDescent="0.25">
      <c r="M231" s="358" t="s">
        <v>3472</v>
      </c>
      <c r="N231" s="358" t="s">
        <v>3471</v>
      </c>
      <c r="V231" s="356" t="s">
        <v>3470</v>
      </c>
      <c r="W231" s="356" t="s">
        <v>3469</v>
      </c>
      <c r="AK231" s="356" t="s">
        <v>3468</v>
      </c>
      <c r="AL231" s="356" t="s">
        <v>3467</v>
      </c>
    </row>
    <row r="232" spans="13:38" x14ac:dyDescent="0.25">
      <c r="M232" s="358" t="s">
        <v>3466</v>
      </c>
      <c r="N232" s="358" t="s">
        <v>3465</v>
      </c>
      <c r="V232" s="356" t="s">
        <v>3464</v>
      </c>
      <c r="W232" s="356" t="s">
        <v>3463</v>
      </c>
      <c r="AK232" s="356" t="s">
        <v>3462</v>
      </c>
      <c r="AL232" s="356" t="s">
        <v>3461</v>
      </c>
    </row>
    <row r="233" spans="13:38" x14ac:dyDescent="0.25">
      <c r="M233" s="358" t="s">
        <v>3460</v>
      </c>
      <c r="N233" s="358" t="s">
        <v>3459</v>
      </c>
      <c r="V233" s="356" t="s">
        <v>3458</v>
      </c>
      <c r="W233" s="356" t="s">
        <v>3457</v>
      </c>
      <c r="AK233" s="356" t="s">
        <v>3456</v>
      </c>
      <c r="AL233" s="356" t="s">
        <v>3455</v>
      </c>
    </row>
    <row r="234" spans="13:38" x14ac:dyDescent="0.25">
      <c r="M234" s="358" t="s">
        <v>3454</v>
      </c>
      <c r="N234" s="358" t="s">
        <v>3453</v>
      </c>
      <c r="V234" s="356" t="s">
        <v>3452</v>
      </c>
      <c r="W234" s="356" t="s">
        <v>3451</v>
      </c>
      <c r="AK234" s="356" t="s">
        <v>3450</v>
      </c>
      <c r="AL234" s="356" t="s">
        <v>3449</v>
      </c>
    </row>
    <row r="235" spans="13:38" x14ac:dyDescent="0.25">
      <c r="M235" s="358" t="s">
        <v>3448</v>
      </c>
      <c r="N235" s="358" t="s">
        <v>3447</v>
      </c>
      <c r="V235" s="356" t="s">
        <v>3446</v>
      </c>
      <c r="W235" s="356" t="s">
        <v>3445</v>
      </c>
      <c r="AK235" s="356" t="s">
        <v>3444</v>
      </c>
      <c r="AL235" s="356" t="s">
        <v>3443</v>
      </c>
    </row>
    <row r="236" spans="13:38" x14ac:dyDescent="0.25">
      <c r="M236" s="358" t="s">
        <v>3442</v>
      </c>
      <c r="N236" s="358" t="s">
        <v>3441</v>
      </c>
      <c r="V236" s="356" t="s">
        <v>3440</v>
      </c>
      <c r="W236" s="356" t="s">
        <v>3439</v>
      </c>
      <c r="AK236" s="356" t="s">
        <v>3438</v>
      </c>
      <c r="AL236" s="356" t="s">
        <v>3437</v>
      </c>
    </row>
    <row r="237" spans="13:38" ht="15.75" thickBot="1" x14ac:dyDescent="0.3">
      <c r="M237" s="358" t="s">
        <v>3436</v>
      </c>
      <c r="N237" s="358" t="s">
        <v>3435</v>
      </c>
      <c r="V237" s="356" t="s">
        <v>3434</v>
      </c>
      <c r="W237" s="356" t="s">
        <v>3433</v>
      </c>
      <c r="AK237" s="355" t="s">
        <v>3432</v>
      </c>
      <c r="AL237" s="355" t="s">
        <v>3431</v>
      </c>
    </row>
    <row r="238" spans="13:38" ht="15.75" thickTop="1" x14ac:dyDescent="0.25">
      <c r="M238" s="358" t="s">
        <v>3430</v>
      </c>
      <c r="N238" s="358" t="s">
        <v>3429</v>
      </c>
      <c r="V238" s="356" t="s">
        <v>3428</v>
      </c>
      <c r="W238" s="356" t="s">
        <v>3427</v>
      </c>
    </row>
    <row r="239" spans="13:38" x14ac:dyDescent="0.25">
      <c r="M239" s="358" t="s">
        <v>3426</v>
      </c>
      <c r="N239" s="358" t="s">
        <v>3425</v>
      </c>
      <c r="V239" s="356" t="s">
        <v>3424</v>
      </c>
      <c r="W239" s="356" t="s">
        <v>3423</v>
      </c>
    </row>
    <row r="240" spans="13:38" x14ac:dyDescent="0.25">
      <c r="M240" s="358" t="s">
        <v>3422</v>
      </c>
      <c r="N240" s="358" t="s">
        <v>3421</v>
      </c>
      <c r="V240" s="356" t="s">
        <v>3420</v>
      </c>
      <c r="W240" s="356" t="s">
        <v>3419</v>
      </c>
    </row>
    <row r="241" spans="13:23" x14ac:dyDescent="0.25">
      <c r="M241" s="358" t="s">
        <v>3418</v>
      </c>
      <c r="N241" s="358" t="s">
        <v>3417</v>
      </c>
      <c r="V241" s="356" t="s">
        <v>3416</v>
      </c>
      <c r="W241" s="356" t="s">
        <v>3415</v>
      </c>
    </row>
    <row r="242" spans="13:23" x14ac:dyDescent="0.25">
      <c r="M242" s="358" t="s">
        <v>3414</v>
      </c>
      <c r="N242" s="358" t="s">
        <v>3413</v>
      </c>
      <c r="V242" s="356" t="s">
        <v>3412</v>
      </c>
      <c r="W242" s="356" t="s">
        <v>3411</v>
      </c>
    </row>
    <row r="243" spans="13:23" x14ac:dyDescent="0.25">
      <c r="M243" s="358" t="s">
        <v>3410</v>
      </c>
      <c r="N243" s="358" t="s">
        <v>3409</v>
      </c>
      <c r="V243" s="356" t="s">
        <v>3408</v>
      </c>
      <c r="W243" s="356" t="s">
        <v>3357</v>
      </c>
    </row>
    <row r="244" spans="13:23" x14ac:dyDescent="0.25">
      <c r="M244" s="358" t="s">
        <v>3407</v>
      </c>
      <c r="N244" s="358" t="s">
        <v>3406</v>
      </c>
      <c r="V244" s="356" t="s">
        <v>3405</v>
      </c>
      <c r="W244" s="356" t="s">
        <v>3404</v>
      </c>
    </row>
    <row r="245" spans="13:23" x14ac:dyDescent="0.25">
      <c r="M245" s="358" t="s">
        <v>3403</v>
      </c>
      <c r="N245" s="358" t="s">
        <v>3402</v>
      </c>
      <c r="V245" s="356" t="s">
        <v>3401</v>
      </c>
      <c r="W245" s="356" t="s">
        <v>3400</v>
      </c>
    </row>
    <row r="246" spans="13:23" x14ac:dyDescent="0.25">
      <c r="M246" s="358" t="s">
        <v>3399</v>
      </c>
      <c r="N246" s="358" t="s">
        <v>3398</v>
      </c>
      <c r="V246" s="356" t="s">
        <v>3397</v>
      </c>
      <c r="W246" s="356" t="s">
        <v>3357</v>
      </c>
    </row>
    <row r="247" spans="13:23" x14ac:dyDescent="0.25">
      <c r="M247" s="358" t="s">
        <v>3396</v>
      </c>
      <c r="N247" s="358" t="s">
        <v>3395</v>
      </c>
      <c r="V247" s="356" t="s">
        <v>3394</v>
      </c>
      <c r="W247" s="356" t="s">
        <v>3393</v>
      </c>
    </row>
    <row r="248" spans="13:23" x14ac:dyDescent="0.25">
      <c r="M248" s="358" t="s">
        <v>3392</v>
      </c>
      <c r="N248" s="358" t="s">
        <v>3391</v>
      </c>
      <c r="V248" s="356" t="s">
        <v>3390</v>
      </c>
      <c r="W248" s="356" t="s">
        <v>3389</v>
      </c>
    </row>
    <row r="249" spans="13:23" x14ac:dyDescent="0.25">
      <c r="M249" s="358" t="s">
        <v>3388</v>
      </c>
      <c r="N249" s="358" t="s">
        <v>3387</v>
      </c>
      <c r="V249" s="356" t="s">
        <v>3386</v>
      </c>
      <c r="W249" s="356" t="s">
        <v>3385</v>
      </c>
    </row>
    <row r="250" spans="13:23" x14ac:dyDescent="0.25">
      <c r="M250" s="358" t="s">
        <v>3384</v>
      </c>
      <c r="N250" s="358" t="s">
        <v>3383</v>
      </c>
      <c r="V250" s="356" t="s">
        <v>3382</v>
      </c>
      <c r="W250" s="356" t="s">
        <v>3381</v>
      </c>
    </row>
    <row r="251" spans="13:23" x14ac:dyDescent="0.25">
      <c r="M251" s="358" t="s">
        <v>3380</v>
      </c>
      <c r="N251" s="358" t="s">
        <v>3379</v>
      </c>
      <c r="V251" s="356" t="s">
        <v>3378</v>
      </c>
      <c r="W251" s="356" t="s">
        <v>3377</v>
      </c>
    </row>
    <row r="252" spans="13:23" ht="15.75" thickBot="1" x14ac:dyDescent="0.3">
      <c r="M252" s="357" t="s">
        <v>3376</v>
      </c>
      <c r="N252" s="357" t="s">
        <v>3375</v>
      </c>
      <c r="V252" s="356" t="s">
        <v>3374</v>
      </c>
      <c r="W252" s="356" t="s">
        <v>3373</v>
      </c>
    </row>
    <row r="253" spans="13:23" ht="15.75" thickTop="1" x14ac:dyDescent="0.25">
      <c r="V253" s="356" t="s">
        <v>3372</v>
      </c>
      <c r="W253" s="356" t="s">
        <v>3371</v>
      </c>
    </row>
    <row r="254" spans="13:23" x14ac:dyDescent="0.25">
      <c r="V254" s="356" t="s">
        <v>3370</v>
      </c>
      <c r="W254" s="356" t="s">
        <v>3369</v>
      </c>
    </row>
    <row r="255" spans="13:23" x14ac:dyDescent="0.25">
      <c r="V255" s="356" t="s">
        <v>3368</v>
      </c>
      <c r="W255" s="356" t="s">
        <v>3367</v>
      </c>
    </row>
    <row r="256" spans="13:23" x14ac:dyDescent="0.25">
      <c r="V256" s="356" t="s">
        <v>3366</v>
      </c>
      <c r="W256" s="356" t="s">
        <v>3365</v>
      </c>
    </row>
    <row r="257" spans="22:23" x14ac:dyDescent="0.25">
      <c r="V257" s="356" t="s">
        <v>3364</v>
      </c>
      <c r="W257" s="356" t="s">
        <v>3363</v>
      </c>
    </row>
    <row r="258" spans="22:23" x14ac:dyDescent="0.25">
      <c r="V258" s="356" t="s">
        <v>3362</v>
      </c>
      <c r="W258" s="356" t="s">
        <v>3361</v>
      </c>
    </row>
    <row r="259" spans="22:23" x14ac:dyDescent="0.25">
      <c r="V259" s="356" t="s">
        <v>3360</v>
      </c>
      <c r="W259" s="356" t="s">
        <v>3359</v>
      </c>
    </row>
    <row r="260" spans="22:23" x14ac:dyDescent="0.25">
      <c r="V260" s="356" t="s">
        <v>3358</v>
      </c>
      <c r="W260" s="356" t="s">
        <v>3357</v>
      </c>
    </row>
    <row r="261" spans="22:23" x14ac:dyDescent="0.25">
      <c r="V261" s="356" t="s">
        <v>3356</v>
      </c>
      <c r="W261" s="356" t="s">
        <v>3355</v>
      </c>
    </row>
    <row r="262" spans="22:23" ht="15.75" thickBot="1" x14ac:dyDescent="0.3">
      <c r="V262" s="355" t="s">
        <v>3354</v>
      </c>
      <c r="W262" s="355" t="s">
        <v>3353</v>
      </c>
    </row>
    <row r="263" spans="22:23" ht="15.75" thickTop="1" x14ac:dyDescent="0.25"/>
  </sheetData>
  <mergeCells count="26">
    <mergeCell ref="P1:Q1"/>
    <mergeCell ref="A1:B1"/>
    <mergeCell ref="D1:E1"/>
    <mergeCell ref="G1:H1"/>
    <mergeCell ref="J1:K1"/>
    <mergeCell ref="M1:N1"/>
    <mergeCell ref="S1:T1"/>
    <mergeCell ref="V1:W1"/>
    <mergeCell ref="Y1:Z1"/>
    <mergeCell ref="AN1:AO1"/>
    <mergeCell ref="AQ1:AR1"/>
    <mergeCell ref="AB1:AC1"/>
    <mergeCell ref="AE1:AF1"/>
    <mergeCell ref="AH1:AI1"/>
    <mergeCell ref="AK1:AL1"/>
    <mergeCell ref="BX1:BY1"/>
    <mergeCell ref="AZ1:BA1"/>
    <mergeCell ref="BR1:BS1"/>
    <mergeCell ref="BU1:BV1"/>
    <mergeCell ref="BC1:BD1"/>
    <mergeCell ref="AT1:AU1"/>
    <mergeCell ref="BF1:BG1"/>
    <mergeCell ref="BI1:BJ1"/>
    <mergeCell ref="BL1:BM1"/>
    <mergeCell ref="BO1:BP1"/>
    <mergeCell ref="AW1:AX1"/>
  </mergeCell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838"/>
  <sheetViews>
    <sheetView topLeftCell="F681" workbookViewId="0">
      <selection activeCell="N693" sqref="N693"/>
    </sheetView>
  </sheetViews>
  <sheetFormatPr defaultRowHeight="15" x14ac:dyDescent="0.25"/>
  <cols>
    <col min="1" max="1" width="30.5703125" style="82" customWidth="1"/>
    <col min="2" max="2" width="56.42578125" style="82" bestFit="1" customWidth="1"/>
    <col min="3" max="3" width="1.140625" style="82" customWidth="1"/>
    <col min="4" max="4" width="16.85546875" style="82" customWidth="1"/>
    <col min="5" max="5" width="24.42578125" style="82" bestFit="1" customWidth="1"/>
    <col min="6" max="6" width="1" style="82" customWidth="1"/>
    <col min="7" max="7" width="9.140625" style="82"/>
    <col min="8" max="8" width="20.28515625" style="82" customWidth="1"/>
    <col min="9" max="9" width="0.85546875" style="82" customWidth="1"/>
    <col min="10" max="10" width="9.140625" style="82"/>
    <col min="11" max="11" width="32.140625" style="82" bestFit="1" customWidth="1"/>
    <col min="12" max="12" width="1" style="82" customWidth="1"/>
    <col min="13" max="13" width="9.140625" style="82"/>
    <col min="14" max="14" width="58.7109375" style="82" bestFit="1" customWidth="1"/>
    <col min="15" max="15" width="1.42578125" style="82" customWidth="1"/>
    <col min="16" max="16" width="9.140625" style="82"/>
    <col min="17" max="17" width="46.42578125" style="82" bestFit="1" customWidth="1"/>
    <col min="18" max="18" width="0.85546875" style="82" customWidth="1"/>
    <col min="19" max="19" width="9.140625" style="82"/>
    <col min="20" max="20" width="42.140625" style="82" bestFit="1" customWidth="1"/>
    <col min="21" max="21" width="1.5703125" style="82" customWidth="1"/>
    <col min="22" max="22" width="10.7109375" style="82" bestFit="1" customWidth="1"/>
    <col min="23" max="23" width="41.85546875" style="82" bestFit="1" customWidth="1"/>
    <col min="24" max="24" width="1.28515625" style="82" customWidth="1"/>
    <col min="25" max="25" width="10.7109375" style="82" bestFit="1" customWidth="1"/>
    <col min="26" max="26" width="46.7109375" style="82" bestFit="1" customWidth="1"/>
    <col min="27" max="27" width="1.28515625" style="82" customWidth="1"/>
    <col min="28" max="28" width="10.7109375" style="82" bestFit="1" customWidth="1"/>
    <col min="29" max="29" width="47.85546875" style="82" bestFit="1" customWidth="1"/>
    <col min="30" max="30" width="1.28515625" style="82" customWidth="1"/>
    <col min="31" max="31" width="9.140625" style="82"/>
    <col min="32" max="32" width="17.42578125" style="82" bestFit="1" customWidth="1"/>
    <col min="33" max="33" width="1.140625" style="82" customWidth="1"/>
    <col min="34" max="34" width="10.7109375" style="82" bestFit="1" customWidth="1"/>
    <col min="35" max="35" width="43.7109375" style="82" bestFit="1" customWidth="1"/>
    <col min="36" max="36" width="1.28515625" style="82" customWidth="1"/>
    <col min="37" max="37" width="10.7109375" style="82" bestFit="1" customWidth="1"/>
    <col min="38" max="38" width="24.7109375" style="82" bestFit="1" customWidth="1"/>
    <col min="39" max="39" width="1.28515625" style="82" customWidth="1"/>
    <col min="40" max="40" width="9.140625" style="82"/>
    <col min="41" max="41" width="17" style="82" bestFit="1" customWidth="1"/>
    <col min="42" max="42" width="1.28515625" style="82" customWidth="1"/>
    <col min="43" max="43" width="10.7109375" style="82" bestFit="1" customWidth="1"/>
    <col min="44" max="44" width="34.5703125" style="82" bestFit="1" customWidth="1"/>
    <col min="45" max="45" width="0.85546875" style="82" customWidth="1"/>
    <col min="46" max="46" width="9.140625" style="82"/>
    <col min="47" max="47" width="23.42578125" style="82" bestFit="1" customWidth="1"/>
    <col min="48" max="16384" width="9.140625" style="82"/>
  </cols>
  <sheetData>
    <row r="1" spans="1:47" ht="16.5" thickTop="1" thickBot="1" x14ac:dyDescent="0.3">
      <c r="A1" s="826" t="s">
        <v>2838</v>
      </c>
      <c r="B1" s="827"/>
      <c r="C1" s="382"/>
      <c r="D1" s="828" t="s">
        <v>2807</v>
      </c>
      <c r="E1" s="828"/>
      <c r="G1" s="826" t="s">
        <v>7759</v>
      </c>
      <c r="H1" s="827"/>
      <c r="J1" s="826" t="s">
        <v>7758</v>
      </c>
      <c r="K1" s="827"/>
      <c r="M1" s="826" t="s">
        <v>2759</v>
      </c>
      <c r="N1" s="827"/>
      <c r="P1" s="826" t="s">
        <v>7757</v>
      </c>
      <c r="Q1" s="827"/>
      <c r="R1" s="378"/>
      <c r="S1" s="826" t="s">
        <v>7756</v>
      </c>
      <c r="T1" s="827"/>
      <c r="V1" s="826" t="s">
        <v>2721</v>
      </c>
      <c r="W1" s="827"/>
      <c r="Y1" s="826" t="s">
        <v>2714</v>
      </c>
      <c r="Z1" s="827"/>
      <c r="AB1" s="826" t="s">
        <v>2708</v>
      </c>
      <c r="AC1" s="827"/>
      <c r="AE1" s="826" t="s">
        <v>7755</v>
      </c>
      <c r="AF1" s="827"/>
      <c r="AH1" s="826" t="s">
        <v>2697</v>
      </c>
      <c r="AI1" s="827"/>
      <c r="AK1" s="826" t="s">
        <v>2687</v>
      </c>
      <c r="AL1" s="827"/>
      <c r="AM1" s="378"/>
      <c r="AN1" s="826" t="s">
        <v>2682</v>
      </c>
      <c r="AO1" s="827"/>
      <c r="AQ1" s="826" t="s">
        <v>7754</v>
      </c>
      <c r="AR1" s="827"/>
      <c r="AT1" s="826" t="s">
        <v>7753</v>
      </c>
      <c r="AU1" s="827"/>
    </row>
    <row r="2" spans="1:47" ht="16.5" thickTop="1" thickBot="1" x14ac:dyDescent="0.3">
      <c r="A2" s="375" t="s">
        <v>5863</v>
      </c>
      <c r="B2" s="375" t="s">
        <v>5862</v>
      </c>
      <c r="C2" s="379"/>
      <c r="D2" s="375"/>
      <c r="E2" s="375"/>
      <c r="G2" s="375"/>
      <c r="H2" s="375"/>
      <c r="J2" s="375"/>
      <c r="K2" s="375"/>
      <c r="M2" s="375"/>
      <c r="N2" s="375"/>
      <c r="P2" s="375"/>
      <c r="Q2" s="375"/>
      <c r="R2" s="378"/>
      <c r="S2" s="375"/>
      <c r="T2" s="375"/>
      <c r="V2" s="375" t="s">
        <v>5863</v>
      </c>
      <c r="W2" s="375" t="s">
        <v>5862</v>
      </c>
      <c r="Y2" s="375" t="s">
        <v>5863</v>
      </c>
      <c r="Z2" s="375" t="s">
        <v>5862</v>
      </c>
      <c r="AB2" s="375" t="s">
        <v>5863</v>
      </c>
      <c r="AC2" s="375" t="s">
        <v>5862</v>
      </c>
      <c r="AE2" s="375"/>
      <c r="AF2" s="375"/>
      <c r="AH2" s="375" t="s">
        <v>5863</v>
      </c>
      <c r="AI2" s="375" t="s">
        <v>5862</v>
      </c>
      <c r="AK2" s="375" t="s">
        <v>5863</v>
      </c>
      <c r="AL2" s="375" t="s">
        <v>5862</v>
      </c>
      <c r="AM2" s="378"/>
      <c r="AN2" s="375" t="s">
        <v>5863</v>
      </c>
      <c r="AO2" s="375" t="s">
        <v>5862</v>
      </c>
      <c r="AQ2" s="375" t="s">
        <v>5863</v>
      </c>
      <c r="AR2" s="375" t="s">
        <v>5862</v>
      </c>
      <c r="AT2" s="375"/>
      <c r="AU2" s="375"/>
    </row>
    <row r="3" spans="1:47" ht="16.5" thickTop="1" thickBot="1" x14ac:dyDescent="0.3">
      <c r="A3" s="381" t="s">
        <v>7268</v>
      </c>
      <c r="B3" s="380" t="s">
        <v>7752</v>
      </c>
      <c r="C3" s="379"/>
      <c r="D3" s="367" t="s">
        <v>7751</v>
      </c>
      <c r="E3" s="361" t="s">
        <v>7750</v>
      </c>
      <c r="G3" s="361" t="s">
        <v>2834</v>
      </c>
      <c r="H3" s="361" t="s">
        <v>7749</v>
      </c>
      <c r="J3" s="361" t="s">
        <v>2834</v>
      </c>
      <c r="K3" s="361" t="s">
        <v>7749</v>
      </c>
      <c r="M3" s="373" t="s">
        <v>7748</v>
      </c>
      <c r="N3" s="373" t="s">
        <v>7103</v>
      </c>
      <c r="P3" s="361" t="s">
        <v>7696</v>
      </c>
      <c r="Q3" s="361" t="s">
        <v>7747</v>
      </c>
      <c r="R3" s="378"/>
      <c r="S3" s="361" t="s">
        <v>7746</v>
      </c>
      <c r="T3" s="361" t="s">
        <v>7745</v>
      </c>
      <c r="V3" s="361" t="s">
        <v>7744</v>
      </c>
      <c r="W3" s="361" t="s">
        <v>7743</v>
      </c>
      <c r="Y3" s="380" t="s">
        <v>7742</v>
      </c>
      <c r="Z3" s="380" t="s">
        <v>258</v>
      </c>
      <c r="AB3" s="358" t="s">
        <v>259</v>
      </c>
      <c r="AC3" s="358" t="s">
        <v>260</v>
      </c>
      <c r="AE3" s="361" t="s">
        <v>5624</v>
      </c>
      <c r="AF3" s="361" t="s">
        <v>372</v>
      </c>
      <c r="AH3" s="361">
        <v>5</v>
      </c>
      <c r="AI3" s="361" t="s">
        <v>7741</v>
      </c>
      <c r="AK3" s="361" t="s">
        <v>7719</v>
      </c>
      <c r="AL3" s="361" t="s">
        <v>7740</v>
      </c>
      <c r="AM3" s="378"/>
      <c r="AN3" s="361">
        <v>0</v>
      </c>
      <c r="AO3" s="361" t="s">
        <v>7739</v>
      </c>
      <c r="AQ3" s="360" t="s">
        <v>7738</v>
      </c>
      <c r="AR3" s="360" t="s">
        <v>7737</v>
      </c>
      <c r="AT3" s="361" t="s">
        <v>7713</v>
      </c>
      <c r="AU3" s="361" t="s">
        <v>7736</v>
      </c>
    </row>
    <row r="4" spans="1:47" ht="15.75" thickTop="1" x14ac:dyDescent="0.25">
      <c r="A4" s="359" t="s">
        <v>7735</v>
      </c>
      <c r="B4" s="359" t="s">
        <v>7734</v>
      </c>
      <c r="C4" s="379"/>
      <c r="D4" s="367" t="s">
        <v>5804</v>
      </c>
      <c r="E4" s="361" t="s">
        <v>7733</v>
      </c>
      <c r="G4" s="361" t="s">
        <v>7602</v>
      </c>
      <c r="H4" s="361" t="s">
        <v>7732</v>
      </c>
      <c r="J4" s="361" t="s">
        <v>7602</v>
      </c>
      <c r="K4" s="361" t="s">
        <v>7731</v>
      </c>
      <c r="M4" s="356" t="s">
        <v>4413</v>
      </c>
      <c r="N4" s="356" t="s">
        <v>7730</v>
      </c>
      <c r="P4" s="361" t="s">
        <v>3693</v>
      </c>
      <c r="Q4" s="361" t="s">
        <v>3692</v>
      </c>
      <c r="R4" s="378"/>
      <c r="S4" s="361" t="s">
        <v>7729</v>
      </c>
      <c r="T4" s="361" t="s">
        <v>315</v>
      </c>
      <c r="V4" s="361" t="s">
        <v>7728</v>
      </c>
      <c r="W4" s="361" t="s">
        <v>7727</v>
      </c>
      <c r="Y4" s="359" t="s">
        <v>7726</v>
      </c>
      <c r="Z4" s="359" t="s">
        <v>299</v>
      </c>
      <c r="AB4" s="358" t="s">
        <v>261</v>
      </c>
      <c r="AC4" s="358" t="s">
        <v>262</v>
      </c>
      <c r="AE4" s="361" t="s">
        <v>7725</v>
      </c>
      <c r="AF4" s="361" t="s">
        <v>7724</v>
      </c>
      <c r="AH4" s="361" t="s">
        <v>7723</v>
      </c>
      <c r="AI4" s="361" t="s">
        <v>7722</v>
      </c>
      <c r="AK4" s="361" t="s">
        <v>7616</v>
      </c>
      <c r="AL4" s="361" t="s">
        <v>7721</v>
      </c>
      <c r="AM4" s="378"/>
      <c r="AN4" s="361">
        <v>0.1</v>
      </c>
      <c r="AO4" s="361" t="s">
        <v>7720</v>
      </c>
      <c r="AT4" s="361" t="s">
        <v>7719</v>
      </c>
      <c r="AU4" s="361" t="s">
        <v>7718</v>
      </c>
    </row>
    <row r="5" spans="1:47" ht="15.75" thickBot="1" x14ac:dyDescent="0.3">
      <c r="A5" s="359" t="s">
        <v>7717</v>
      </c>
      <c r="B5" s="359" t="s">
        <v>7716</v>
      </c>
      <c r="C5" s="379"/>
      <c r="D5" s="367" t="s">
        <v>7715</v>
      </c>
      <c r="E5" s="361" t="s">
        <v>7715</v>
      </c>
      <c r="G5" s="366" t="s">
        <v>3693</v>
      </c>
      <c r="H5" s="366" t="s">
        <v>7714</v>
      </c>
      <c r="J5" s="361" t="s">
        <v>7713</v>
      </c>
      <c r="K5" s="361" t="s">
        <v>7712</v>
      </c>
      <c r="M5" s="356" t="s">
        <v>4024</v>
      </c>
      <c r="N5" s="356" t="s">
        <v>7711</v>
      </c>
      <c r="P5" s="361" t="s">
        <v>7602</v>
      </c>
      <c r="Q5" s="361" t="s">
        <v>7710</v>
      </c>
      <c r="R5" s="378"/>
      <c r="S5" s="361" t="s">
        <v>4944</v>
      </c>
      <c r="T5" s="361" t="s">
        <v>349</v>
      </c>
      <c r="V5" s="361" t="s">
        <v>7709</v>
      </c>
      <c r="W5" s="361" t="s">
        <v>7708</v>
      </c>
      <c r="Y5" s="359" t="s">
        <v>7707</v>
      </c>
      <c r="Z5" s="359" t="s">
        <v>308</v>
      </c>
      <c r="AB5" s="358" t="s">
        <v>263</v>
      </c>
      <c r="AC5" s="358" t="s">
        <v>264</v>
      </c>
      <c r="AE5" s="366" t="s">
        <v>3693</v>
      </c>
      <c r="AF5" s="366" t="s">
        <v>3692</v>
      </c>
      <c r="AH5" s="361" t="s">
        <v>7706</v>
      </c>
      <c r="AI5" s="361" t="s">
        <v>7705</v>
      </c>
      <c r="AK5" s="366" t="s">
        <v>2834</v>
      </c>
      <c r="AL5" s="366" t="s">
        <v>7704</v>
      </c>
      <c r="AM5" s="378"/>
      <c r="AN5" s="361">
        <v>0.25</v>
      </c>
      <c r="AO5" s="361" t="s">
        <v>7703</v>
      </c>
      <c r="AT5" s="361" t="s">
        <v>7702</v>
      </c>
      <c r="AU5" s="361" t="s">
        <v>7701</v>
      </c>
    </row>
    <row r="6" spans="1:47" ht="16.5" thickTop="1" thickBot="1" x14ac:dyDescent="0.3">
      <c r="A6" s="359" t="s">
        <v>7700</v>
      </c>
      <c r="B6" s="359" t="s">
        <v>7699</v>
      </c>
      <c r="C6" s="379"/>
      <c r="D6" s="367" t="s">
        <v>7698</v>
      </c>
      <c r="E6" s="361" t="s">
        <v>7697</v>
      </c>
      <c r="J6" s="366" t="s">
        <v>7696</v>
      </c>
      <c r="K6" s="366" t="s">
        <v>7695</v>
      </c>
      <c r="M6" s="356" t="s">
        <v>7694</v>
      </c>
      <c r="N6" s="356" t="s">
        <v>7693</v>
      </c>
      <c r="P6" s="366" t="s">
        <v>2834</v>
      </c>
      <c r="Q6" s="366" t="s">
        <v>7692</v>
      </c>
      <c r="R6" s="378"/>
      <c r="S6" s="361" t="s">
        <v>7691</v>
      </c>
      <c r="T6" s="361" t="s">
        <v>356</v>
      </c>
      <c r="V6" s="361" t="s">
        <v>7690</v>
      </c>
      <c r="W6" s="361" t="s">
        <v>7689</v>
      </c>
      <c r="Y6" s="359" t="s">
        <v>7688</v>
      </c>
      <c r="Z6" s="359" t="s">
        <v>316</v>
      </c>
      <c r="AB6" s="358" t="s">
        <v>265</v>
      </c>
      <c r="AC6" s="358" t="s">
        <v>266</v>
      </c>
      <c r="AH6" s="361" t="s">
        <v>7687</v>
      </c>
      <c r="AI6" s="361" t="s">
        <v>7686</v>
      </c>
      <c r="AK6" s="378"/>
      <c r="AL6" s="378"/>
      <c r="AM6" s="378"/>
      <c r="AN6" s="361">
        <v>0.5</v>
      </c>
      <c r="AO6" s="361" t="s">
        <v>7685</v>
      </c>
      <c r="AT6" s="361" t="s">
        <v>7684</v>
      </c>
      <c r="AU6" s="361" t="s">
        <v>5256</v>
      </c>
    </row>
    <row r="7" spans="1:47" ht="15.75" thickTop="1" x14ac:dyDescent="0.25">
      <c r="A7" s="359" t="s">
        <v>7683</v>
      </c>
      <c r="B7" s="359" t="s">
        <v>7682</v>
      </c>
      <c r="C7" s="379"/>
      <c r="D7" s="367" t="s">
        <v>7681</v>
      </c>
      <c r="E7" s="361" t="s">
        <v>7680</v>
      </c>
      <c r="M7" s="356" t="s">
        <v>7679</v>
      </c>
      <c r="N7" s="356" t="s">
        <v>7678</v>
      </c>
      <c r="P7" s="378"/>
      <c r="Q7" s="378"/>
      <c r="R7" s="378"/>
      <c r="S7" s="361" t="s">
        <v>7677</v>
      </c>
      <c r="T7" s="361" t="s">
        <v>375</v>
      </c>
      <c r="V7" s="361" t="s">
        <v>7676</v>
      </c>
      <c r="W7" s="361" t="s">
        <v>2727</v>
      </c>
      <c r="Y7" s="359" t="s">
        <v>7675</v>
      </c>
      <c r="Z7" s="359" t="s">
        <v>333</v>
      </c>
      <c r="AB7" s="358" t="s">
        <v>267</v>
      </c>
      <c r="AC7" s="358" t="s">
        <v>268</v>
      </c>
      <c r="AH7" s="361" t="s">
        <v>7674</v>
      </c>
      <c r="AI7" s="361" t="s">
        <v>7673</v>
      </c>
      <c r="AK7" s="378"/>
      <c r="AL7" s="378"/>
      <c r="AM7" s="378"/>
      <c r="AN7" s="361">
        <v>0.75</v>
      </c>
      <c r="AO7" s="361" t="s">
        <v>7672</v>
      </c>
      <c r="AT7" s="361" t="s">
        <v>7671</v>
      </c>
      <c r="AU7" s="361" t="s">
        <v>7670</v>
      </c>
    </row>
    <row r="8" spans="1:47" x14ac:dyDescent="0.25">
      <c r="A8" s="359" t="s">
        <v>7669</v>
      </c>
      <c r="B8" s="359" t="s">
        <v>7668</v>
      </c>
      <c r="C8" s="379"/>
      <c r="D8" s="367" t="s">
        <v>7667</v>
      </c>
      <c r="E8" s="361" t="s">
        <v>7666</v>
      </c>
      <c r="M8" s="356" t="s">
        <v>7665</v>
      </c>
      <c r="N8" s="356" t="s">
        <v>7576</v>
      </c>
      <c r="P8" s="378"/>
      <c r="Q8" s="378"/>
      <c r="R8" s="378"/>
      <c r="S8" s="361" t="s">
        <v>7664</v>
      </c>
      <c r="T8" s="361" t="s">
        <v>449</v>
      </c>
      <c r="V8" s="361" t="s">
        <v>7663</v>
      </c>
      <c r="W8" s="361" t="s">
        <v>2720</v>
      </c>
      <c r="Y8" s="359" t="s">
        <v>7662</v>
      </c>
      <c r="Z8" s="359" t="s">
        <v>339</v>
      </c>
      <c r="AB8" s="358" t="s">
        <v>269</v>
      </c>
      <c r="AC8" s="358" t="s">
        <v>270</v>
      </c>
      <c r="AH8" s="361" t="s">
        <v>7661</v>
      </c>
      <c r="AI8" s="361" t="s">
        <v>7660</v>
      </c>
      <c r="AK8" s="378"/>
      <c r="AL8" s="378"/>
      <c r="AM8" s="378"/>
      <c r="AN8" s="361">
        <v>1</v>
      </c>
      <c r="AO8" s="361" t="s">
        <v>7659</v>
      </c>
      <c r="AT8" s="361" t="s">
        <v>7658</v>
      </c>
      <c r="AU8" s="361" t="s">
        <v>7657</v>
      </c>
    </row>
    <row r="9" spans="1:47" x14ac:dyDescent="0.25">
      <c r="A9" s="359" t="s">
        <v>7656</v>
      </c>
      <c r="B9" s="359" t="s">
        <v>7655</v>
      </c>
      <c r="C9" s="379"/>
      <c r="D9" s="367" t="s">
        <v>5709</v>
      </c>
      <c r="E9" s="361" t="s">
        <v>7654</v>
      </c>
      <c r="M9" s="356" t="s">
        <v>7653</v>
      </c>
      <c r="N9" s="356" t="s">
        <v>7652</v>
      </c>
      <c r="P9" s="378"/>
      <c r="Q9" s="378"/>
      <c r="R9" s="378"/>
      <c r="S9" s="361" t="s">
        <v>7651</v>
      </c>
      <c r="T9" s="361" t="s">
        <v>452</v>
      </c>
      <c r="V9" s="361" t="s">
        <v>7650</v>
      </c>
      <c r="W9" s="361" t="s">
        <v>7649</v>
      </c>
      <c r="Y9" s="359" t="s">
        <v>7648</v>
      </c>
      <c r="Z9" s="359" t="s">
        <v>7647</v>
      </c>
      <c r="AB9" s="358" t="s">
        <v>271</v>
      </c>
      <c r="AC9" s="358" t="s">
        <v>272</v>
      </c>
      <c r="AH9" s="361" t="s">
        <v>7646</v>
      </c>
      <c r="AI9" s="361" t="s">
        <v>7645</v>
      </c>
      <c r="AK9" s="378"/>
      <c r="AL9" s="378"/>
      <c r="AM9" s="378"/>
      <c r="AN9" s="361">
        <v>1.25</v>
      </c>
      <c r="AO9" s="361" t="s">
        <v>7644</v>
      </c>
      <c r="AT9" s="361" t="s">
        <v>7643</v>
      </c>
      <c r="AU9" s="361" t="s">
        <v>7642</v>
      </c>
    </row>
    <row r="10" spans="1:47" x14ac:dyDescent="0.25">
      <c r="A10" s="359" t="s">
        <v>7641</v>
      </c>
      <c r="B10" s="359" t="s">
        <v>7640</v>
      </c>
      <c r="D10" s="367" t="s">
        <v>4425</v>
      </c>
      <c r="E10" s="361" t="s">
        <v>7639</v>
      </c>
      <c r="M10" s="356" t="s">
        <v>7638</v>
      </c>
      <c r="N10" s="356" t="s">
        <v>7637</v>
      </c>
      <c r="P10" s="378"/>
      <c r="Q10" s="378"/>
      <c r="R10" s="378"/>
      <c r="S10" s="361" t="s">
        <v>4911</v>
      </c>
      <c r="T10" s="361" t="s">
        <v>463</v>
      </c>
      <c r="V10" s="361" t="s">
        <v>7636</v>
      </c>
      <c r="W10" s="361" t="s">
        <v>358</v>
      </c>
      <c r="Y10" s="359" t="s">
        <v>7635</v>
      </c>
      <c r="Z10" s="359" t="s">
        <v>353</v>
      </c>
      <c r="AB10" s="358" t="s">
        <v>273</v>
      </c>
      <c r="AC10" s="358" t="s">
        <v>274</v>
      </c>
      <c r="AH10" s="361" t="s">
        <v>7634</v>
      </c>
      <c r="AI10" s="361" t="s">
        <v>7633</v>
      </c>
      <c r="AK10" s="378"/>
      <c r="AL10" s="378"/>
      <c r="AM10" s="378"/>
      <c r="AN10" s="361">
        <v>1.5</v>
      </c>
      <c r="AO10" s="361" t="s">
        <v>7632</v>
      </c>
      <c r="AT10" s="361" t="s">
        <v>7631</v>
      </c>
      <c r="AU10" s="361" t="s">
        <v>7630</v>
      </c>
    </row>
    <row r="11" spans="1:47" x14ac:dyDescent="0.25">
      <c r="A11" s="359" t="s">
        <v>7629</v>
      </c>
      <c r="B11" s="359" t="s">
        <v>7628</v>
      </c>
      <c r="D11" s="367" t="s">
        <v>7627</v>
      </c>
      <c r="E11" s="361" t="s">
        <v>7626</v>
      </c>
      <c r="M11" s="356" t="s">
        <v>7625</v>
      </c>
      <c r="N11" s="356" t="s">
        <v>7624</v>
      </c>
      <c r="P11" s="378"/>
      <c r="Q11" s="378"/>
      <c r="R11" s="378"/>
      <c r="S11" s="361" t="s">
        <v>4899</v>
      </c>
      <c r="T11" s="361" t="s">
        <v>474</v>
      </c>
      <c r="V11" s="361" t="s">
        <v>7623</v>
      </c>
      <c r="W11" s="361" t="s">
        <v>7622</v>
      </c>
      <c r="Y11" s="359" t="s">
        <v>7621</v>
      </c>
      <c r="Z11" s="359" t="s">
        <v>356</v>
      </c>
      <c r="AB11" s="358" t="s">
        <v>277</v>
      </c>
      <c r="AC11" s="358" t="s">
        <v>7620</v>
      </c>
      <c r="AH11" s="361" t="s">
        <v>7619</v>
      </c>
      <c r="AI11" s="361" t="s">
        <v>7618</v>
      </c>
      <c r="AK11" s="378"/>
      <c r="AL11" s="378"/>
      <c r="AM11" s="378"/>
      <c r="AN11" s="361">
        <v>1.75</v>
      </c>
      <c r="AO11" s="361" t="s">
        <v>7617</v>
      </c>
      <c r="AT11" s="361" t="s">
        <v>7616</v>
      </c>
      <c r="AU11" s="361" t="s">
        <v>7615</v>
      </c>
    </row>
    <row r="12" spans="1:47" ht="15.75" thickBot="1" x14ac:dyDescent="0.3">
      <c r="A12" s="359" t="s">
        <v>7614</v>
      </c>
      <c r="B12" s="359" t="s">
        <v>7613</v>
      </c>
      <c r="D12" s="367" t="s">
        <v>7612</v>
      </c>
      <c r="E12" s="361" t="s">
        <v>7612</v>
      </c>
      <c r="M12" s="356" t="s">
        <v>7611</v>
      </c>
      <c r="N12" s="356" t="s">
        <v>7610</v>
      </c>
      <c r="P12" s="378"/>
      <c r="Q12" s="378"/>
      <c r="R12" s="378"/>
      <c r="S12" s="361" t="s">
        <v>4887</v>
      </c>
      <c r="T12" s="361" t="s">
        <v>497</v>
      </c>
      <c r="V12" s="361" t="s">
        <v>7609</v>
      </c>
      <c r="W12" s="361" t="s">
        <v>7608</v>
      </c>
      <c r="Y12" s="359" t="s">
        <v>7607</v>
      </c>
      <c r="Z12" s="359" t="s">
        <v>7606</v>
      </c>
      <c r="AB12" s="358" t="s">
        <v>279</v>
      </c>
      <c r="AC12" s="358" t="s">
        <v>280</v>
      </c>
      <c r="AH12" s="361" t="s">
        <v>7605</v>
      </c>
      <c r="AI12" s="361" t="s">
        <v>7604</v>
      </c>
      <c r="AK12" s="378"/>
      <c r="AL12" s="378"/>
      <c r="AM12" s="378"/>
      <c r="AN12" s="366">
        <v>2</v>
      </c>
      <c r="AO12" s="366" t="s">
        <v>7603</v>
      </c>
      <c r="AT12" s="361" t="s">
        <v>7602</v>
      </c>
      <c r="AU12" s="361" t="s">
        <v>5218</v>
      </c>
    </row>
    <row r="13" spans="1:47" ht="16.5" thickTop="1" thickBot="1" x14ac:dyDescent="0.3">
      <c r="A13" s="359" t="s">
        <v>7601</v>
      </c>
      <c r="B13" s="359" t="s">
        <v>7600</v>
      </c>
      <c r="D13" s="366" t="s">
        <v>3849</v>
      </c>
      <c r="E13" s="366" t="s">
        <v>5218</v>
      </c>
      <c r="M13" s="356" t="s">
        <v>7599</v>
      </c>
      <c r="N13" s="356" t="s">
        <v>7598</v>
      </c>
      <c r="P13" s="378"/>
      <c r="Q13" s="378"/>
      <c r="R13" s="378"/>
      <c r="S13" s="361" t="s">
        <v>7597</v>
      </c>
      <c r="T13" s="361" t="s">
        <v>7596</v>
      </c>
      <c r="V13" s="361" t="s">
        <v>7595</v>
      </c>
      <c r="W13" s="361" t="s">
        <v>364</v>
      </c>
      <c r="Y13" s="359" t="s">
        <v>7594</v>
      </c>
      <c r="Z13" s="359" t="s">
        <v>7593</v>
      </c>
      <c r="AB13" s="358" t="s">
        <v>281</v>
      </c>
      <c r="AC13" s="358" t="s">
        <v>282</v>
      </c>
      <c r="AH13" s="361" t="s">
        <v>7592</v>
      </c>
      <c r="AI13" s="361" t="s">
        <v>7591</v>
      </c>
      <c r="AT13" s="366" t="s">
        <v>2834</v>
      </c>
      <c r="AU13" s="366" t="s">
        <v>7590</v>
      </c>
    </row>
    <row r="14" spans="1:47" ht="15.75" thickTop="1" x14ac:dyDescent="0.25">
      <c r="A14" s="359" t="s">
        <v>7589</v>
      </c>
      <c r="B14" s="359" t="s">
        <v>7588</v>
      </c>
      <c r="M14" s="356" t="s">
        <v>7587</v>
      </c>
      <c r="N14" s="356" t="s">
        <v>7586</v>
      </c>
      <c r="P14" s="378"/>
      <c r="Q14" s="378"/>
      <c r="R14" s="378"/>
      <c r="S14" s="361" t="s">
        <v>7178</v>
      </c>
      <c r="T14" s="361" t="s">
        <v>7177</v>
      </c>
      <c r="V14" s="361" t="s">
        <v>7585</v>
      </c>
      <c r="W14" s="361" t="s">
        <v>366</v>
      </c>
      <c r="Y14" s="359" t="s">
        <v>7584</v>
      </c>
      <c r="Z14" s="359" t="s">
        <v>7583</v>
      </c>
      <c r="AB14" s="358" t="s">
        <v>283</v>
      </c>
      <c r="AC14" s="358" t="s">
        <v>7582</v>
      </c>
      <c r="AH14" s="361" t="s">
        <v>7581</v>
      </c>
      <c r="AI14" s="361" t="s">
        <v>7580</v>
      </c>
    </row>
    <row r="15" spans="1:47" x14ac:dyDescent="0.25">
      <c r="A15" s="364" t="s">
        <v>7579</v>
      </c>
      <c r="B15" s="359" t="s">
        <v>7578</v>
      </c>
      <c r="M15" s="356" t="s">
        <v>7577</v>
      </c>
      <c r="N15" s="356" t="s">
        <v>7576</v>
      </c>
      <c r="P15" s="378"/>
      <c r="Q15" s="378"/>
      <c r="R15" s="378"/>
      <c r="S15" s="361" t="s">
        <v>7575</v>
      </c>
      <c r="T15" s="361" t="s">
        <v>619</v>
      </c>
      <c r="V15" s="361" t="s">
        <v>7574</v>
      </c>
      <c r="W15" s="361" t="s">
        <v>7573</v>
      </c>
      <c r="Y15" s="359" t="s">
        <v>7572</v>
      </c>
      <c r="Z15" s="359" t="s">
        <v>415</v>
      </c>
      <c r="AB15" s="358" t="s">
        <v>285</v>
      </c>
      <c r="AC15" s="358" t="s">
        <v>286</v>
      </c>
      <c r="AH15" s="361" t="s">
        <v>7571</v>
      </c>
      <c r="AI15" s="361" t="s">
        <v>7570</v>
      </c>
    </row>
    <row r="16" spans="1:47" x14ac:dyDescent="0.25">
      <c r="A16" s="359" t="s">
        <v>7569</v>
      </c>
      <c r="B16" s="359" t="s">
        <v>7568</v>
      </c>
      <c r="M16" s="356" t="s">
        <v>7567</v>
      </c>
      <c r="N16" s="356" t="s">
        <v>7566</v>
      </c>
      <c r="P16" s="378"/>
      <c r="Q16" s="378"/>
      <c r="R16" s="378"/>
      <c r="S16" s="361" t="s">
        <v>7565</v>
      </c>
      <c r="T16" s="361" t="s">
        <v>7564</v>
      </c>
      <c r="V16" s="361" t="s">
        <v>7563</v>
      </c>
      <c r="W16" s="361" t="s">
        <v>7562</v>
      </c>
      <c r="Y16" s="359" t="s">
        <v>7561</v>
      </c>
      <c r="Z16" s="359" t="s">
        <v>420</v>
      </c>
      <c r="AB16" s="358" t="s">
        <v>287</v>
      </c>
      <c r="AC16" s="358" t="s">
        <v>288</v>
      </c>
      <c r="AH16" s="361" t="s">
        <v>7560</v>
      </c>
      <c r="AI16" s="361" t="s">
        <v>7559</v>
      </c>
    </row>
    <row r="17" spans="1:35" ht="15.75" thickBot="1" x14ac:dyDescent="0.3">
      <c r="A17" s="359" t="s">
        <v>7558</v>
      </c>
      <c r="B17" s="359" t="s">
        <v>7557</v>
      </c>
      <c r="M17" s="356" t="s">
        <v>7556</v>
      </c>
      <c r="N17" s="356" t="s">
        <v>7555</v>
      </c>
      <c r="P17" s="378"/>
      <c r="Q17" s="378"/>
      <c r="R17" s="378"/>
      <c r="S17" s="366" t="s">
        <v>3693</v>
      </c>
      <c r="T17" s="366" t="s">
        <v>3692</v>
      </c>
      <c r="V17" s="361" t="s">
        <v>7554</v>
      </c>
      <c r="W17" s="361" t="s">
        <v>7553</v>
      </c>
      <c r="Y17" s="359" t="s">
        <v>7552</v>
      </c>
      <c r="Z17" s="359" t="s">
        <v>427</v>
      </c>
      <c r="AB17" s="358" t="s">
        <v>289</v>
      </c>
      <c r="AC17" s="358" t="s">
        <v>290</v>
      </c>
      <c r="AH17" s="361" t="s">
        <v>7551</v>
      </c>
      <c r="AI17" s="361" t="s">
        <v>7550</v>
      </c>
    </row>
    <row r="18" spans="1:35" ht="15.75" thickTop="1" x14ac:dyDescent="0.25">
      <c r="A18" s="359" t="s">
        <v>7549</v>
      </c>
      <c r="B18" s="359" t="s">
        <v>7548</v>
      </c>
      <c r="M18" s="356" t="s">
        <v>7547</v>
      </c>
      <c r="N18" s="356" t="s">
        <v>7546</v>
      </c>
      <c r="V18" s="361" t="s">
        <v>7178</v>
      </c>
      <c r="W18" s="361" t="s">
        <v>7177</v>
      </c>
      <c r="Y18" s="359" t="s">
        <v>5735</v>
      </c>
      <c r="Z18" s="359" t="s">
        <v>7545</v>
      </c>
      <c r="AB18" s="358" t="s">
        <v>291</v>
      </c>
      <c r="AC18" s="358" t="s">
        <v>292</v>
      </c>
      <c r="AH18" s="361" t="s">
        <v>7544</v>
      </c>
      <c r="AI18" s="361" t="s">
        <v>7543</v>
      </c>
    </row>
    <row r="19" spans="1:35" ht="15.75" thickBot="1" x14ac:dyDescent="0.3">
      <c r="A19" s="359" t="s">
        <v>7542</v>
      </c>
      <c r="B19" s="359" t="s">
        <v>7541</v>
      </c>
      <c r="M19" s="356" t="s">
        <v>7540</v>
      </c>
      <c r="N19" s="356" t="s">
        <v>7539</v>
      </c>
      <c r="V19" s="361" t="s">
        <v>7538</v>
      </c>
      <c r="W19" s="361" t="s">
        <v>370</v>
      </c>
      <c r="Y19" s="359" t="s">
        <v>7537</v>
      </c>
      <c r="Z19" s="359" t="s">
        <v>7536</v>
      </c>
      <c r="AB19" s="358" t="s">
        <v>293</v>
      </c>
      <c r="AC19" s="358" t="s">
        <v>294</v>
      </c>
      <c r="AH19" s="366" t="s">
        <v>7535</v>
      </c>
      <c r="AI19" s="366" t="s">
        <v>7534</v>
      </c>
    </row>
    <row r="20" spans="1:35" ht="16.5" thickTop="1" thickBot="1" x14ac:dyDescent="0.3">
      <c r="A20" s="357" t="s">
        <v>7533</v>
      </c>
      <c r="B20" s="357" t="s">
        <v>7532</v>
      </c>
      <c r="M20" s="356" t="s">
        <v>7531</v>
      </c>
      <c r="N20" s="356" t="s">
        <v>7530</v>
      </c>
      <c r="V20" s="361" t="s">
        <v>7529</v>
      </c>
      <c r="W20" s="361" t="s">
        <v>7528</v>
      </c>
      <c r="Y20" s="359" t="s">
        <v>7527</v>
      </c>
      <c r="Z20" s="359" t="s">
        <v>7526</v>
      </c>
      <c r="AB20" s="358" t="s">
        <v>295</v>
      </c>
      <c r="AC20" s="358" t="s">
        <v>296</v>
      </c>
    </row>
    <row r="21" spans="1:35" ht="15.75" thickTop="1" x14ac:dyDescent="0.25">
      <c r="A21" s="377"/>
      <c r="B21" s="377"/>
      <c r="M21" s="356" t="s">
        <v>7525</v>
      </c>
      <c r="N21" s="356" t="s">
        <v>7524</v>
      </c>
      <c r="V21" s="361" t="s">
        <v>7523</v>
      </c>
      <c r="W21" s="361" t="s">
        <v>7522</v>
      </c>
      <c r="Y21" s="359" t="s">
        <v>7521</v>
      </c>
      <c r="Z21" s="359" t="s">
        <v>372</v>
      </c>
      <c r="AB21" s="358" t="s">
        <v>297</v>
      </c>
      <c r="AC21" s="358" t="s">
        <v>298</v>
      </c>
    </row>
    <row r="22" spans="1:35" x14ac:dyDescent="0.25">
      <c r="A22" s="377"/>
      <c r="B22" s="377"/>
      <c r="M22" s="356" t="s">
        <v>7520</v>
      </c>
      <c r="N22" s="356" t="s">
        <v>7519</v>
      </c>
      <c r="V22" s="361" t="s">
        <v>7518</v>
      </c>
      <c r="W22" s="361" t="s">
        <v>7517</v>
      </c>
      <c r="Y22" s="359" t="s">
        <v>7516</v>
      </c>
      <c r="Z22" s="359" t="s">
        <v>453</v>
      </c>
      <c r="AB22" s="358" t="s">
        <v>300</v>
      </c>
      <c r="AC22" s="358" t="s">
        <v>301</v>
      </c>
    </row>
    <row r="23" spans="1:35" x14ac:dyDescent="0.25">
      <c r="A23" s="377"/>
      <c r="B23" s="377"/>
      <c r="M23" s="356" t="s">
        <v>7515</v>
      </c>
      <c r="N23" s="356" t="s">
        <v>7514</v>
      </c>
      <c r="V23" s="361" t="s">
        <v>7513</v>
      </c>
      <c r="W23" s="361" t="s">
        <v>7512</v>
      </c>
      <c r="Y23" s="359" t="s">
        <v>7511</v>
      </c>
      <c r="Z23" s="359" t="s">
        <v>458</v>
      </c>
      <c r="AB23" s="358" t="s">
        <v>302</v>
      </c>
      <c r="AC23" s="358" t="s">
        <v>303</v>
      </c>
    </row>
    <row r="24" spans="1:35" x14ac:dyDescent="0.25">
      <c r="A24" s="377"/>
      <c r="B24" s="377"/>
      <c r="M24" s="356" t="s">
        <v>7510</v>
      </c>
      <c r="N24" s="356" t="s">
        <v>7509</v>
      </c>
      <c r="V24" s="361" t="s">
        <v>7508</v>
      </c>
      <c r="W24" s="361" t="s">
        <v>7507</v>
      </c>
      <c r="Y24" s="359" t="s">
        <v>7506</v>
      </c>
      <c r="Z24" s="359" t="s">
        <v>464</v>
      </c>
      <c r="AB24" s="358" t="s">
        <v>304</v>
      </c>
      <c r="AC24" s="358" t="s">
        <v>305</v>
      </c>
    </row>
    <row r="25" spans="1:35" x14ac:dyDescent="0.25">
      <c r="A25" s="377"/>
      <c r="B25" s="377"/>
      <c r="M25" s="356" t="s">
        <v>7505</v>
      </c>
      <c r="N25" s="356" t="s">
        <v>7504</v>
      </c>
      <c r="V25" s="361" t="s">
        <v>7503</v>
      </c>
      <c r="W25" s="361" t="s">
        <v>7502</v>
      </c>
      <c r="Y25" s="359" t="s">
        <v>7501</v>
      </c>
      <c r="Z25" s="359" t="s">
        <v>471</v>
      </c>
      <c r="AB25" s="358" t="s">
        <v>306</v>
      </c>
      <c r="AC25" s="358" t="s">
        <v>307</v>
      </c>
    </row>
    <row r="26" spans="1:35" x14ac:dyDescent="0.25">
      <c r="A26" s="377"/>
      <c r="B26" s="377"/>
      <c r="M26" s="356" t="s">
        <v>7500</v>
      </c>
      <c r="N26" s="356" t="s">
        <v>7499</v>
      </c>
      <c r="V26" s="361" t="s">
        <v>7498</v>
      </c>
      <c r="W26" s="361" t="s">
        <v>7497</v>
      </c>
      <c r="Y26" s="359" t="s">
        <v>7496</v>
      </c>
      <c r="Z26" s="359" t="s">
        <v>474</v>
      </c>
      <c r="AB26" s="358" t="s">
        <v>309</v>
      </c>
      <c r="AC26" s="358" t="s">
        <v>7495</v>
      </c>
    </row>
    <row r="27" spans="1:35" x14ac:dyDescent="0.25">
      <c r="A27" s="377"/>
      <c r="B27" s="377"/>
      <c r="M27" s="356" t="s">
        <v>7494</v>
      </c>
      <c r="N27" s="356" t="s">
        <v>7493</v>
      </c>
      <c r="V27" s="361" t="s">
        <v>7492</v>
      </c>
      <c r="W27" s="361" t="s">
        <v>7491</v>
      </c>
      <c r="Y27" s="359" t="s">
        <v>7490</v>
      </c>
      <c r="Z27" s="359" t="s">
        <v>498</v>
      </c>
      <c r="AB27" s="358" t="s">
        <v>311</v>
      </c>
      <c r="AC27" s="358" t="s">
        <v>312</v>
      </c>
    </row>
    <row r="28" spans="1:35" x14ac:dyDescent="0.25">
      <c r="A28" s="377"/>
      <c r="B28" s="377"/>
      <c r="M28" s="356" t="s">
        <v>3631</v>
      </c>
      <c r="N28" s="356" t="s">
        <v>3630</v>
      </c>
      <c r="V28" s="361" t="s">
        <v>7489</v>
      </c>
      <c r="W28" s="361" t="s">
        <v>7488</v>
      </c>
      <c r="Y28" s="359" t="s">
        <v>7487</v>
      </c>
      <c r="Z28" s="359" t="s">
        <v>517</v>
      </c>
      <c r="AB28" s="358" t="s">
        <v>313</v>
      </c>
      <c r="AC28" s="358" t="s">
        <v>314</v>
      </c>
    </row>
    <row r="29" spans="1:35" ht="15.75" thickBot="1" x14ac:dyDescent="0.3">
      <c r="A29" s="377"/>
      <c r="B29" s="377"/>
      <c r="M29" s="356" t="s">
        <v>3382</v>
      </c>
      <c r="N29" s="356" t="s">
        <v>3381</v>
      </c>
      <c r="V29" s="360" t="s">
        <v>3693</v>
      </c>
      <c r="W29" s="360" t="s">
        <v>3692</v>
      </c>
      <c r="Y29" s="359" t="s">
        <v>7486</v>
      </c>
      <c r="Z29" s="359" t="s">
        <v>539</v>
      </c>
      <c r="AB29" s="358" t="s">
        <v>317</v>
      </c>
      <c r="AC29" s="358" t="s">
        <v>318</v>
      </c>
    </row>
    <row r="30" spans="1:35" ht="15.75" thickTop="1" x14ac:dyDescent="0.25">
      <c r="A30" s="377"/>
      <c r="B30" s="377"/>
      <c r="M30" s="356" t="s">
        <v>7485</v>
      </c>
      <c r="N30" s="356" t="s">
        <v>7484</v>
      </c>
      <c r="Y30" s="359" t="s">
        <v>7483</v>
      </c>
      <c r="Z30" s="359" t="s">
        <v>548</v>
      </c>
      <c r="AB30" s="358" t="s">
        <v>319</v>
      </c>
      <c r="AC30" s="358" t="s">
        <v>320</v>
      </c>
    </row>
    <row r="31" spans="1:35" x14ac:dyDescent="0.25">
      <c r="A31" s="377"/>
      <c r="B31" s="377"/>
      <c r="M31" s="356" t="s">
        <v>7482</v>
      </c>
      <c r="N31" s="356" t="s">
        <v>7481</v>
      </c>
      <c r="Y31" s="359" t="s">
        <v>7480</v>
      </c>
      <c r="Z31" s="359" t="s">
        <v>619</v>
      </c>
      <c r="AB31" s="358" t="s">
        <v>321</v>
      </c>
      <c r="AC31" s="358" t="s">
        <v>322</v>
      </c>
    </row>
    <row r="32" spans="1:35" x14ac:dyDescent="0.25">
      <c r="A32" s="377"/>
      <c r="B32" s="377"/>
      <c r="M32" s="356" t="s">
        <v>7479</v>
      </c>
      <c r="N32" s="356" t="s">
        <v>7478</v>
      </c>
      <c r="Y32" s="359" t="s">
        <v>7477</v>
      </c>
      <c r="Z32" s="359" t="s">
        <v>623</v>
      </c>
      <c r="AB32" s="358" t="s">
        <v>323</v>
      </c>
      <c r="AC32" s="358" t="s">
        <v>324</v>
      </c>
    </row>
    <row r="33" spans="1:29" x14ac:dyDescent="0.25">
      <c r="A33" s="377"/>
      <c r="B33" s="377"/>
      <c r="M33" s="356" t="s">
        <v>7476</v>
      </c>
      <c r="N33" s="356" t="s">
        <v>7475</v>
      </c>
      <c r="Y33" s="359" t="s">
        <v>7474</v>
      </c>
      <c r="Z33" s="359" t="s">
        <v>630</v>
      </c>
      <c r="AB33" s="358" t="s">
        <v>325</v>
      </c>
      <c r="AC33" s="358" t="s">
        <v>7462</v>
      </c>
    </row>
    <row r="34" spans="1:29" x14ac:dyDescent="0.25">
      <c r="A34" s="377"/>
      <c r="B34" s="377"/>
      <c r="M34" s="356" t="s">
        <v>7473</v>
      </c>
      <c r="N34" s="356" t="s">
        <v>7472</v>
      </c>
      <c r="Y34" s="359" t="s">
        <v>7471</v>
      </c>
      <c r="Z34" s="359" t="s">
        <v>687</v>
      </c>
      <c r="AB34" s="358" t="s">
        <v>327</v>
      </c>
      <c r="AC34" s="358" t="s">
        <v>328</v>
      </c>
    </row>
    <row r="35" spans="1:29" x14ac:dyDescent="0.25">
      <c r="A35" s="377"/>
      <c r="B35" s="377"/>
      <c r="M35" s="356" t="s">
        <v>7470</v>
      </c>
      <c r="N35" s="356" t="s">
        <v>7469</v>
      </c>
      <c r="Y35" s="359" t="s">
        <v>3693</v>
      </c>
      <c r="Z35" s="359" t="s">
        <v>3692</v>
      </c>
      <c r="AB35" s="358" t="s">
        <v>329</v>
      </c>
      <c r="AC35" s="358" t="s">
        <v>330</v>
      </c>
    </row>
    <row r="36" spans="1:29" ht="15.75" thickBot="1" x14ac:dyDescent="0.3">
      <c r="A36" s="377"/>
      <c r="B36" s="377"/>
      <c r="M36" s="356" t="s">
        <v>7468</v>
      </c>
      <c r="N36" s="356" t="s">
        <v>7467</v>
      </c>
      <c r="Y36" s="357" t="s">
        <v>7466</v>
      </c>
      <c r="Z36" s="357" t="s">
        <v>7465</v>
      </c>
      <c r="AB36" s="358" t="s">
        <v>331</v>
      </c>
      <c r="AC36" s="358" t="s">
        <v>332</v>
      </c>
    </row>
    <row r="37" spans="1:29" ht="15.75" thickTop="1" x14ac:dyDescent="0.25">
      <c r="A37" s="377"/>
      <c r="B37" s="377"/>
      <c r="M37" s="356" t="s">
        <v>3368</v>
      </c>
      <c r="N37" s="356" t="s">
        <v>3373</v>
      </c>
      <c r="AB37" s="358" t="s">
        <v>334</v>
      </c>
      <c r="AC37" s="358" t="s">
        <v>320</v>
      </c>
    </row>
    <row r="38" spans="1:29" x14ac:dyDescent="0.25">
      <c r="A38" s="377"/>
      <c r="B38" s="377"/>
      <c r="M38" s="356" t="s">
        <v>7464</v>
      </c>
      <c r="N38" s="356" t="s">
        <v>7463</v>
      </c>
      <c r="AB38" s="358" t="s">
        <v>335</v>
      </c>
      <c r="AC38" s="358" t="s">
        <v>7462</v>
      </c>
    </row>
    <row r="39" spans="1:29" x14ac:dyDescent="0.25">
      <c r="M39" s="356" t="s">
        <v>7461</v>
      </c>
      <c r="N39" s="356" t="s">
        <v>7460</v>
      </c>
      <c r="AB39" s="358" t="s">
        <v>336</v>
      </c>
      <c r="AC39" s="358" t="s">
        <v>337</v>
      </c>
    </row>
    <row r="40" spans="1:29" x14ac:dyDescent="0.25">
      <c r="M40" s="356" t="s">
        <v>7459</v>
      </c>
      <c r="N40" s="356" t="s">
        <v>7458</v>
      </c>
      <c r="AB40" s="358" t="s">
        <v>338</v>
      </c>
      <c r="AC40" s="358" t="s">
        <v>328</v>
      </c>
    </row>
    <row r="41" spans="1:29" x14ac:dyDescent="0.25">
      <c r="M41" s="356" t="s">
        <v>7457</v>
      </c>
      <c r="N41" s="356" t="s">
        <v>7456</v>
      </c>
      <c r="AB41" s="358" t="s">
        <v>340</v>
      </c>
      <c r="AC41" s="358" t="s">
        <v>330</v>
      </c>
    </row>
    <row r="42" spans="1:29" x14ac:dyDescent="0.25">
      <c r="M42" s="356" t="s">
        <v>7455</v>
      </c>
      <c r="N42" s="356" t="s">
        <v>7454</v>
      </c>
      <c r="AB42" s="358" t="s">
        <v>341</v>
      </c>
      <c r="AC42" s="358" t="s">
        <v>342</v>
      </c>
    </row>
    <row r="43" spans="1:29" x14ac:dyDescent="0.25">
      <c r="M43" s="356" t="s">
        <v>7453</v>
      </c>
      <c r="N43" s="356" t="s">
        <v>7452</v>
      </c>
      <c r="AB43" s="358" t="s">
        <v>343</v>
      </c>
      <c r="AC43" s="358" t="s">
        <v>344</v>
      </c>
    </row>
    <row r="44" spans="1:29" x14ac:dyDescent="0.25">
      <c r="M44" s="356" t="s">
        <v>7451</v>
      </c>
      <c r="N44" s="356" t="s">
        <v>7450</v>
      </c>
      <c r="AB44" s="358" t="s">
        <v>345</v>
      </c>
      <c r="AC44" s="358" t="s">
        <v>7449</v>
      </c>
    </row>
    <row r="45" spans="1:29" x14ac:dyDescent="0.25">
      <c r="M45" s="356" t="s">
        <v>7448</v>
      </c>
      <c r="N45" s="356" t="s">
        <v>7447</v>
      </c>
      <c r="AB45" s="358" t="s">
        <v>347</v>
      </c>
      <c r="AC45" s="358" t="s">
        <v>348</v>
      </c>
    </row>
    <row r="46" spans="1:29" x14ac:dyDescent="0.25">
      <c r="M46" s="356" t="s">
        <v>7446</v>
      </c>
      <c r="N46" s="356" t="s">
        <v>7445</v>
      </c>
      <c r="AB46" s="358" t="s">
        <v>351</v>
      </c>
      <c r="AC46" s="358" t="s">
        <v>352</v>
      </c>
    </row>
    <row r="47" spans="1:29" x14ac:dyDescent="0.25">
      <c r="M47" s="356" t="s">
        <v>7444</v>
      </c>
      <c r="N47" s="356" t="s">
        <v>7443</v>
      </c>
      <c r="AB47" s="358" t="s">
        <v>354</v>
      </c>
      <c r="AC47" s="358" t="s">
        <v>7442</v>
      </c>
    </row>
    <row r="48" spans="1:29" x14ac:dyDescent="0.25">
      <c r="M48" s="356" t="s">
        <v>7441</v>
      </c>
      <c r="N48" s="356" t="s">
        <v>7440</v>
      </c>
      <c r="AB48" s="358" t="s">
        <v>357</v>
      </c>
      <c r="AC48" s="358" t="s">
        <v>358</v>
      </c>
    </row>
    <row r="49" spans="13:29" x14ac:dyDescent="0.25">
      <c r="M49" s="356" t="s">
        <v>7439</v>
      </c>
      <c r="N49" s="356" t="s">
        <v>7438</v>
      </c>
      <c r="AB49" s="358" t="s">
        <v>359</v>
      </c>
      <c r="AC49" s="358" t="s">
        <v>360</v>
      </c>
    </row>
    <row r="50" spans="13:29" x14ac:dyDescent="0.25">
      <c r="M50" s="356" t="s">
        <v>7437</v>
      </c>
      <c r="N50" s="356" t="s">
        <v>7436</v>
      </c>
      <c r="AB50" s="358" t="s">
        <v>361</v>
      </c>
      <c r="AC50" s="358" t="s">
        <v>7435</v>
      </c>
    </row>
    <row r="51" spans="13:29" x14ac:dyDescent="0.25">
      <c r="M51" s="356" t="s">
        <v>7434</v>
      </c>
      <c r="N51" s="356" t="s">
        <v>7433</v>
      </c>
      <c r="AB51" s="358" t="s">
        <v>363</v>
      </c>
      <c r="AC51" s="358" t="s">
        <v>364</v>
      </c>
    </row>
    <row r="52" spans="13:29" x14ac:dyDescent="0.25">
      <c r="M52" s="356" t="s">
        <v>7432</v>
      </c>
      <c r="N52" s="356" t="s">
        <v>7431</v>
      </c>
      <c r="AB52" s="358" t="s">
        <v>365</v>
      </c>
      <c r="AC52" s="358" t="s">
        <v>366</v>
      </c>
    </row>
    <row r="53" spans="13:29" x14ac:dyDescent="0.25">
      <c r="M53" s="356" t="s">
        <v>7430</v>
      </c>
      <c r="N53" s="356" t="s">
        <v>7429</v>
      </c>
      <c r="AB53" s="358" t="s">
        <v>367</v>
      </c>
      <c r="AC53" s="358" t="s">
        <v>368</v>
      </c>
    </row>
    <row r="54" spans="13:29" x14ac:dyDescent="0.25">
      <c r="M54" s="356" t="s">
        <v>7428</v>
      </c>
      <c r="N54" s="356" t="s">
        <v>7427</v>
      </c>
      <c r="AB54" s="358" t="s">
        <v>369</v>
      </c>
      <c r="AC54" s="358" t="s">
        <v>370</v>
      </c>
    </row>
    <row r="55" spans="13:29" x14ac:dyDescent="0.25">
      <c r="M55" s="356" t="s">
        <v>7426</v>
      </c>
      <c r="N55" s="356" t="s">
        <v>7425</v>
      </c>
      <c r="AB55" s="358" t="s">
        <v>371</v>
      </c>
      <c r="AC55" s="358" t="s">
        <v>372</v>
      </c>
    </row>
    <row r="56" spans="13:29" x14ac:dyDescent="0.25">
      <c r="M56" s="356" t="s">
        <v>7424</v>
      </c>
      <c r="N56" s="356" t="s">
        <v>7423</v>
      </c>
      <c r="AB56" s="358" t="s">
        <v>373</v>
      </c>
      <c r="AC56" s="358" t="s">
        <v>7422</v>
      </c>
    </row>
    <row r="57" spans="13:29" x14ac:dyDescent="0.25">
      <c r="M57" s="356" t="s">
        <v>7421</v>
      </c>
      <c r="N57" s="356" t="s">
        <v>7420</v>
      </c>
      <c r="AB57" s="358" t="s">
        <v>377</v>
      </c>
      <c r="AC57" s="358" t="s">
        <v>378</v>
      </c>
    </row>
    <row r="58" spans="13:29" x14ac:dyDescent="0.25">
      <c r="M58" s="356" t="s">
        <v>7419</v>
      </c>
      <c r="N58" s="356" t="s">
        <v>7418</v>
      </c>
      <c r="AB58" s="358" t="s">
        <v>379</v>
      </c>
      <c r="AC58" s="358" t="s">
        <v>380</v>
      </c>
    </row>
    <row r="59" spans="13:29" x14ac:dyDescent="0.25">
      <c r="M59" s="356" t="s">
        <v>7417</v>
      </c>
      <c r="N59" s="356" t="s">
        <v>7416</v>
      </c>
      <c r="AB59" s="358" t="s">
        <v>381</v>
      </c>
      <c r="AC59" s="358" t="s">
        <v>382</v>
      </c>
    </row>
    <row r="60" spans="13:29" x14ac:dyDescent="0.25">
      <c r="M60" s="356" t="s">
        <v>7415</v>
      </c>
      <c r="N60" s="356" t="s">
        <v>7414</v>
      </c>
      <c r="AB60" s="358" t="s">
        <v>383</v>
      </c>
      <c r="AC60" s="358" t="s">
        <v>7413</v>
      </c>
    </row>
    <row r="61" spans="13:29" x14ac:dyDescent="0.25">
      <c r="M61" s="356" t="s">
        <v>7412</v>
      </c>
      <c r="N61" s="356" t="s">
        <v>7411</v>
      </c>
      <c r="AB61" s="358" t="s">
        <v>385</v>
      </c>
      <c r="AC61" s="358" t="s">
        <v>7410</v>
      </c>
    </row>
    <row r="62" spans="13:29" x14ac:dyDescent="0.25">
      <c r="M62" s="356" t="s">
        <v>7409</v>
      </c>
      <c r="N62" s="356" t="s">
        <v>7408</v>
      </c>
      <c r="AB62" s="358" t="s">
        <v>387</v>
      </c>
      <c r="AC62" s="358" t="s">
        <v>388</v>
      </c>
    </row>
    <row r="63" spans="13:29" x14ac:dyDescent="0.25">
      <c r="M63" s="356" t="s">
        <v>7407</v>
      </c>
      <c r="N63" s="356" t="s">
        <v>7406</v>
      </c>
      <c r="AB63" s="358" t="s">
        <v>389</v>
      </c>
      <c r="AC63" s="358" t="s">
        <v>7405</v>
      </c>
    </row>
    <row r="64" spans="13:29" x14ac:dyDescent="0.25">
      <c r="M64" s="356" t="s">
        <v>7404</v>
      </c>
      <c r="N64" s="356" t="s">
        <v>7403</v>
      </c>
      <c r="AB64" s="358" t="s">
        <v>391</v>
      </c>
      <c r="AC64" s="358" t="s">
        <v>392</v>
      </c>
    </row>
    <row r="65" spans="13:29" x14ac:dyDescent="0.25">
      <c r="M65" s="356" t="s">
        <v>7402</v>
      </c>
      <c r="N65" s="356" t="s">
        <v>7401</v>
      </c>
      <c r="AB65" s="358" t="s">
        <v>393</v>
      </c>
      <c r="AC65" s="358" t="s">
        <v>394</v>
      </c>
    </row>
    <row r="66" spans="13:29" x14ac:dyDescent="0.25">
      <c r="M66" s="356" t="s">
        <v>7400</v>
      </c>
      <c r="N66" s="356" t="s">
        <v>7399</v>
      </c>
      <c r="AB66" s="358" t="s">
        <v>396</v>
      </c>
      <c r="AC66" s="358" t="s">
        <v>397</v>
      </c>
    </row>
    <row r="67" spans="13:29" x14ac:dyDescent="0.25">
      <c r="M67" s="356" t="s">
        <v>7398</v>
      </c>
      <c r="N67" s="356" t="s">
        <v>7397</v>
      </c>
      <c r="AB67" s="358" t="s">
        <v>398</v>
      </c>
      <c r="AC67" s="358" t="s">
        <v>399</v>
      </c>
    </row>
    <row r="68" spans="13:29" x14ac:dyDescent="0.25">
      <c r="M68" s="356" t="s">
        <v>7396</v>
      </c>
      <c r="N68" s="356" t="s">
        <v>7395</v>
      </c>
      <c r="AB68" s="358" t="s">
        <v>400</v>
      </c>
      <c r="AC68" s="358" t="s">
        <v>401</v>
      </c>
    </row>
    <row r="69" spans="13:29" x14ac:dyDescent="0.25">
      <c r="M69" s="356" t="s">
        <v>7394</v>
      </c>
      <c r="N69" s="356" t="s">
        <v>7393</v>
      </c>
      <c r="AB69" s="358" t="s">
        <v>402</v>
      </c>
      <c r="AC69" s="358" t="s">
        <v>403</v>
      </c>
    </row>
    <row r="70" spans="13:29" x14ac:dyDescent="0.25">
      <c r="M70" s="356" t="s">
        <v>7392</v>
      </c>
      <c r="N70" s="356" t="s">
        <v>7391</v>
      </c>
      <c r="AB70" s="358" t="s">
        <v>405</v>
      </c>
      <c r="AC70" s="358" t="s">
        <v>406</v>
      </c>
    </row>
    <row r="71" spans="13:29" x14ac:dyDescent="0.25">
      <c r="M71" s="356" t="s">
        <v>7390</v>
      </c>
      <c r="N71" s="356" t="s">
        <v>7389</v>
      </c>
      <c r="AB71" s="358" t="s">
        <v>407</v>
      </c>
      <c r="AC71" s="358" t="s">
        <v>7388</v>
      </c>
    </row>
    <row r="72" spans="13:29" x14ac:dyDescent="0.25">
      <c r="M72" s="356" t="s">
        <v>7387</v>
      </c>
      <c r="N72" s="356" t="s">
        <v>7386</v>
      </c>
      <c r="AB72" s="358" t="s">
        <v>409</v>
      </c>
      <c r="AC72" s="358" t="s">
        <v>410</v>
      </c>
    </row>
    <row r="73" spans="13:29" x14ac:dyDescent="0.25">
      <c r="M73" s="356" t="s">
        <v>7385</v>
      </c>
      <c r="N73" s="356" t="s">
        <v>7384</v>
      </c>
      <c r="AB73" s="358" t="s">
        <v>411</v>
      </c>
      <c r="AC73" s="358" t="s">
        <v>412</v>
      </c>
    </row>
    <row r="74" spans="13:29" x14ac:dyDescent="0.25">
      <c r="M74" s="356" t="s">
        <v>7383</v>
      </c>
      <c r="N74" s="356" t="s">
        <v>7382</v>
      </c>
      <c r="AB74" s="358" t="s">
        <v>413</v>
      </c>
      <c r="AC74" s="358" t="s">
        <v>414</v>
      </c>
    </row>
    <row r="75" spans="13:29" x14ac:dyDescent="0.25">
      <c r="M75" s="356" t="s">
        <v>7381</v>
      </c>
      <c r="N75" s="356" t="s">
        <v>7380</v>
      </c>
      <c r="AB75" s="358" t="s">
        <v>416</v>
      </c>
      <c r="AC75" s="358" t="s">
        <v>417</v>
      </c>
    </row>
    <row r="76" spans="13:29" x14ac:dyDescent="0.25">
      <c r="M76" s="356" t="s">
        <v>7379</v>
      </c>
      <c r="N76" s="356" t="s">
        <v>7378</v>
      </c>
      <c r="AB76" s="358" t="s">
        <v>418</v>
      </c>
      <c r="AC76" s="358" t="s">
        <v>419</v>
      </c>
    </row>
    <row r="77" spans="13:29" x14ac:dyDescent="0.25">
      <c r="M77" s="356" t="s">
        <v>7377</v>
      </c>
      <c r="N77" s="356" t="s">
        <v>7376</v>
      </c>
      <c r="AB77" s="358" t="s">
        <v>421</v>
      </c>
      <c r="AC77" s="358" t="s">
        <v>422</v>
      </c>
    </row>
    <row r="78" spans="13:29" x14ac:dyDescent="0.25">
      <c r="M78" s="356" t="s">
        <v>7375</v>
      </c>
      <c r="N78" s="356" t="s">
        <v>7374</v>
      </c>
      <c r="AB78" s="358" t="s">
        <v>423</v>
      </c>
      <c r="AC78" s="358" t="s">
        <v>424</v>
      </c>
    </row>
    <row r="79" spans="13:29" x14ac:dyDescent="0.25">
      <c r="M79" s="356" t="s">
        <v>7373</v>
      </c>
      <c r="N79" s="356" t="s">
        <v>7372</v>
      </c>
      <c r="AB79" s="358" t="s">
        <v>425</v>
      </c>
      <c r="AC79" s="358" t="s">
        <v>426</v>
      </c>
    </row>
    <row r="80" spans="13:29" x14ac:dyDescent="0.25">
      <c r="M80" s="356" t="s">
        <v>7371</v>
      </c>
      <c r="N80" s="356" t="s">
        <v>7370</v>
      </c>
      <c r="AB80" s="358" t="s">
        <v>428</v>
      </c>
      <c r="AC80" s="358" t="s">
        <v>429</v>
      </c>
    </row>
    <row r="81" spans="13:29" x14ac:dyDescent="0.25">
      <c r="M81" s="356" t="s">
        <v>7369</v>
      </c>
      <c r="N81" s="356" t="s">
        <v>7368</v>
      </c>
      <c r="AB81" s="358" t="s">
        <v>431</v>
      </c>
      <c r="AC81" s="358" t="s">
        <v>7367</v>
      </c>
    </row>
    <row r="82" spans="13:29" x14ac:dyDescent="0.25">
      <c r="M82" s="356" t="s">
        <v>7366</v>
      </c>
      <c r="N82" s="356" t="s">
        <v>7365</v>
      </c>
      <c r="AB82" s="358" t="s">
        <v>433</v>
      </c>
      <c r="AC82" s="358" t="s">
        <v>7364</v>
      </c>
    </row>
    <row r="83" spans="13:29" x14ac:dyDescent="0.25">
      <c r="M83" s="356" t="s">
        <v>7363</v>
      </c>
      <c r="N83" s="356" t="s">
        <v>7362</v>
      </c>
      <c r="AB83" s="358" t="s">
        <v>436</v>
      </c>
      <c r="AC83" s="358" t="s">
        <v>437</v>
      </c>
    </row>
    <row r="84" spans="13:29" x14ac:dyDescent="0.25">
      <c r="M84" s="356" t="s">
        <v>7361</v>
      </c>
      <c r="N84" s="356" t="s">
        <v>7360</v>
      </c>
      <c r="AB84" s="358" t="s">
        <v>438</v>
      </c>
      <c r="AC84" s="358" t="s">
        <v>439</v>
      </c>
    </row>
    <row r="85" spans="13:29" x14ac:dyDescent="0.25">
      <c r="M85" s="356" t="s">
        <v>7359</v>
      </c>
      <c r="N85" s="356" t="s">
        <v>7358</v>
      </c>
      <c r="AB85" s="358" t="s">
        <v>440</v>
      </c>
      <c r="AC85" s="358" t="s">
        <v>441</v>
      </c>
    </row>
    <row r="86" spans="13:29" x14ac:dyDescent="0.25">
      <c r="M86" s="356" t="s">
        <v>7357</v>
      </c>
      <c r="N86" s="356" t="s">
        <v>7356</v>
      </c>
      <c r="AB86" s="358" t="s">
        <v>442</v>
      </c>
      <c r="AC86" s="358" t="s">
        <v>443</v>
      </c>
    </row>
    <row r="87" spans="13:29" x14ac:dyDescent="0.25">
      <c r="M87" s="356" t="s">
        <v>7355</v>
      </c>
      <c r="N87" s="356" t="s">
        <v>7354</v>
      </c>
      <c r="AB87" s="358" t="s">
        <v>445</v>
      </c>
      <c r="AC87" s="358" t="s">
        <v>446</v>
      </c>
    </row>
    <row r="88" spans="13:29" x14ac:dyDescent="0.25">
      <c r="M88" s="356" t="s">
        <v>7353</v>
      </c>
      <c r="N88" s="356" t="s">
        <v>7352</v>
      </c>
      <c r="AB88" s="358" t="s">
        <v>447</v>
      </c>
      <c r="AC88" s="358" t="s">
        <v>448</v>
      </c>
    </row>
    <row r="89" spans="13:29" x14ac:dyDescent="0.25">
      <c r="M89" s="356" t="s">
        <v>7351</v>
      </c>
      <c r="N89" s="356" t="s">
        <v>7350</v>
      </c>
      <c r="AB89" s="358" t="s">
        <v>450</v>
      </c>
      <c r="AC89" s="358" t="s">
        <v>451</v>
      </c>
    </row>
    <row r="90" spans="13:29" x14ac:dyDescent="0.25">
      <c r="M90" s="356" t="s">
        <v>7349</v>
      </c>
      <c r="N90" s="356" t="s">
        <v>7348</v>
      </c>
      <c r="AB90" s="358" t="s">
        <v>454</v>
      </c>
      <c r="AC90" s="358" t="s">
        <v>455</v>
      </c>
    </row>
    <row r="91" spans="13:29" x14ac:dyDescent="0.25">
      <c r="M91" s="356" t="s">
        <v>7347</v>
      </c>
      <c r="N91" s="356" t="s">
        <v>7346</v>
      </c>
      <c r="AB91" s="358" t="s">
        <v>456</v>
      </c>
      <c r="AC91" s="358" t="s">
        <v>457</v>
      </c>
    </row>
    <row r="92" spans="13:29" x14ac:dyDescent="0.25">
      <c r="M92" s="356" t="s">
        <v>7345</v>
      </c>
      <c r="N92" s="356" t="s">
        <v>7344</v>
      </c>
      <c r="AB92" s="358" t="s">
        <v>459</v>
      </c>
      <c r="AC92" s="358" t="s">
        <v>460</v>
      </c>
    </row>
    <row r="93" spans="13:29" x14ac:dyDescent="0.25">
      <c r="M93" s="356" t="s">
        <v>7343</v>
      </c>
      <c r="N93" s="356" t="s">
        <v>6502</v>
      </c>
      <c r="AB93" s="358" t="s">
        <v>461</v>
      </c>
      <c r="AC93" s="358" t="s">
        <v>462</v>
      </c>
    </row>
    <row r="94" spans="13:29" x14ac:dyDescent="0.25">
      <c r="M94" s="356" t="s">
        <v>7342</v>
      </c>
      <c r="N94" s="356" t="s">
        <v>7341</v>
      </c>
      <c r="AB94" s="358" t="s">
        <v>465</v>
      </c>
      <c r="AC94" s="358" t="s">
        <v>466</v>
      </c>
    </row>
    <row r="95" spans="13:29" x14ac:dyDescent="0.25">
      <c r="M95" s="356" t="s">
        <v>7340</v>
      </c>
      <c r="N95" s="356" t="s">
        <v>7339</v>
      </c>
      <c r="AB95" s="358" t="s">
        <v>467</v>
      </c>
      <c r="AC95" s="358" t="s">
        <v>468</v>
      </c>
    </row>
    <row r="96" spans="13:29" x14ac:dyDescent="0.25">
      <c r="M96" s="356" t="s">
        <v>7338</v>
      </c>
      <c r="N96" s="356" t="s">
        <v>7337</v>
      </c>
      <c r="AB96" s="358" t="s">
        <v>469</v>
      </c>
      <c r="AC96" s="358" t="s">
        <v>470</v>
      </c>
    </row>
    <row r="97" spans="13:29" x14ac:dyDescent="0.25">
      <c r="M97" s="356" t="s">
        <v>7336</v>
      </c>
      <c r="N97" s="356" t="s">
        <v>7335</v>
      </c>
      <c r="AB97" s="358" t="s">
        <v>472</v>
      </c>
      <c r="AC97" s="358" t="s">
        <v>468</v>
      </c>
    </row>
    <row r="98" spans="13:29" x14ac:dyDescent="0.25">
      <c r="M98" s="356" t="s">
        <v>7334</v>
      </c>
      <c r="N98" s="356" t="s">
        <v>7333</v>
      </c>
      <c r="AB98" s="358" t="s">
        <v>473</v>
      </c>
      <c r="AC98" s="358" t="s">
        <v>470</v>
      </c>
    </row>
    <row r="99" spans="13:29" x14ac:dyDescent="0.25">
      <c r="M99" s="356" t="s">
        <v>7332</v>
      </c>
      <c r="N99" s="356" t="s">
        <v>7331</v>
      </c>
      <c r="AB99" s="358" t="s">
        <v>475</v>
      </c>
      <c r="AC99" s="358" t="s">
        <v>7330</v>
      </c>
    </row>
    <row r="100" spans="13:29" x14ac:dyDescent="0.25">
      <c r="M100" s="356" t="s">
        <v>7329</v>
      </c>
      <c r="N100" s="356" t="s">
        <v>7328</v>
      </c>
      <c r="AB100" s="358" t="s">
        <v>477</v>
      </c>
      <c r="AC100" s="358" t="s">
        <v>7327</v>
      </c>
    </row>
    <row r="101" spans="13:29" x14ac:dyDescent="0.25">
      <c r="M101" s="356" t="s">
        <v>7326</v>
      </c>
      <c r="N101" s="356" t="s">
        <v>7325</v>
      </c>
      <c r="AB101" s="358" t="s">
        <v>479</v>
      </c>
      <c r="AC101" s="358" t="s">
        <v>7324</v>
      </c>
    </row>
    <row r="102" spans="13:29" x14ac:dyDescent="0.25">
      <c r="M102" s="356" t="s">
        <v>7323</v>
      </c>
      <c r="N102" s="356" t="s">
        <v>7322</v>
      </c>
      <c r="AB102" s="358" t="s">
        <v>481</v>
      </c>
      <c r="AC102" s="358" t="s">
        <v>482</v>
      </c>
    </row>
    <row r="103" spans="13:29" x14ac:dyDescent="0.25">
      <c r="M103" s="356" t="s">
        <v>7321</v>
      </c>
      <c r="N103" s="356" t="s">
        <v>7320</v>
      </c>
      <c r="AB103" s="358" t="s">
        <v>483</v>
      </c>
      <c r="AC103" s="358" t="s">
        <v>7319</v>
      </c>
    </row>
    <row r="104" spans="13:29" x14ac:dyDescent="0.25">
      <c r="M104" s="356" t="s">
        <v>7318</v>
      </c>
      <c r="N104" s="356" t="s">
        <v>7317</v>
      </c>
      <c r="AB104" s="358" t="s">
        <v>485</v>
      </c>
      <c r="AC104" s="358" t="s">
        <v>486</v>
      </c>
    </row>
    <row r="105" spans="13:29" x14ac:dyDescent="0.25">
      <c r="M105" s="356" t="s">
        <v>7316</v>
      </c>
      <c r="N105" s="356" t="s">
        <v>7315</v>
      </c>
      <c r="AB105" s="358" t="s">
        <v>487</v>
      </c>
      <c r="AC105" s="358" t="s">
        <v>7314</v>
      </c>
    </row>
    <row r="106" spans="13:29" x14ac:dyDescent="0.25">
      <c r="M106" s="356" t="s">
        <v>7313</v>
      </c>
      <c r="N106" s="356" t="s">
        <v>7312</v>
      </c>
      <c r="AB106" s="358" t="s">
        <v>489</v>
      </c>
      <c r="AC106" s="358" t="s">
        <v>7311</v>
      </c>
    </row>
    <row r="107" spans="13:29" x14ac:dyDescent="0.25">
      <c r="M107" s="356" t="s">
        <v>7310</v>
      </c>
      <c r="N107" s="356" t="s">
        <v>7309</v>
      </c>
      <c r="AB107" s="358" t="s">
        <v>491</v>
      </c>
      <c r="AC107" s="358" t="s">
        <v>7308</v>
      </c>
    </row>
    <row r="108" spans="13:29" x14ac:dyDescent="0.25">
      <c r="M108" s="356" t="s">
        <v>7307</v>
      </c>
      <c r="N108" s="356" t="s">
        <v>7306</v>
      </c>
      <c r="AB108" s="358" t="s">
        <v>493</v>
      </c>
      <c r="AC108" s="358" t="s">
        <v>494</v>
      </c>
    </row>
    <row r="109" spans="13:29" x14ac:dyDescent="0.25">
      <c r="M109" s="356" t="s">
        <v>7305</v>
      </c>
      <c r="N109" s="356" t="s">
        <v>7304</v>
      </c>
      <c r="AB109" s="358" t="s">
        <v>495</v>
      </c>
      <c r="AC109" s="358" t="s">
        <v>496</v>
      </c>
    </row>
    <row r="110" spans="13:29" x14ac:dyDescent="0.25">
      <c r="M110" s="356" t="s">
        <v>7303</v>
      </c>
      <c r="N110" s="356" t="s">
        <v>7302</v>
      </c>
      <c r="AB110" s="358" t="s">
        <v>499</v>
      </c>
      <c r="AC110" s="358" t="s">
        <v>500</v>
      </c>
    </row>
    <row r="111" spans="13:29" x14ac:dyDescent="0.25">
      <c r="M111" s="356" t="s">
        <v>7301</v>
      </c>
      <c r="N111" s="356" t="s">
        <v>7300</v>
      </c>
      <c r="AB111" s="358" t="s">
        <v>501</v>
      </c>
      <c r="AC111" s="358" t="s">
        <v>502</v>
      </c>
    </row>
    <row r="112" spans="13:29" x14ac:dyDescent="0.25">
      <c r="M112" s="356" t="s">
        <v>7299</v>
      </c>
      <c r="N112" s="356" t="s">
        <v>7298</v>
      </c>
      <c r="AB112" s="358" t="s">
        <v>503</v>
      </c>
      <c r="AC112" s="358" t="s">
        <v>504</v>
      </c>
    </row>
    <row r="113" spans="13:29" x14ac:dyDescent="0.25">
      <c r="M113" s="356" t="s">
        <v>7297</v>
      </c>
      <c r="N113" s="356" t="s">
        <v>7296</v>
      </c>
      <c r="AB113" s="358" t="s">
        <v>505</v>
      </c>
      <c r="AC113" s="358" t="s">
        <v>7295</v>
      </c>
    </row>
    <row r="114" spans="13:29" x14ac:dyDescent="0.25">
      <c r="M114" s="356" t="s">
        <v>7294</v>
      </c>
      <c r="N114" s="356" t="s">
        <v>7293</v>
      </c>
      <c r="AB114" s="358" t="s">
        <v>507</v>
      </c>
      <c r="AC114" s="358" t="s">
        <v>508</v>
      </c>
    </row>
    <row r="115" spans="13:29" x14ac:dyDescent="0.25">
      <c r="M115" s="356" t="s">
        <v>7292</v>
      </c>
      <c r="N115" s="356" t="s">
        <v>6186</v>
      </c>
      <c r="AB115" s="358" t="s">
        <v>509</v>
      </c>
      <c r="AC115" s="358" t="s">
        <v>510</v>
      </c>
    </row>
    <row r="116" spans="13:29" x14ac:dyDescent="0.25">
      <c r="M116" s="356" t="s">
        <v>7291</v>
      </c>
      <c r="N116" s="356" t="s">
        <v>7290</v>
      </c>
      <c r="AB116" s="358" t="s">
        <v>511</v>
      </c>
      <c r="AC116" s="358" t="s">
        <v>512</v>
      </c>
    </row>
    <row r="117" spans="13:29" x14ac:dyDescent="0.25">
      <c r="M117" s="356" t="s">
        <v>7289</v>
      </c>
      <c r="N117" s="356" t="s">
        <v>7288</v>
      </c>
      <c r="AB117" s="358" t="s">
        <v>513</v>
      </c>
      <c r="AC117" s="358" t="s">
        <v>514</v>
      </c>
    </row>
    <row r="118" spans="13:29" x14ac:dyDescent="0.25">
      <c r="M118" s="356" t="s">
        <v>7287</v>
      </c>
      <c r="N118" s="356" t="s">
        <v>7286</v>
      </c>
      <c r="AB118" s="358" t="s">
        <v>515</v>
      </c>
      <c r="AC118" s="358" t="s">
        <v>7285</v>
      </c>
    </row>
    <row r="119" spans="13:29" x14ac:dyDescent="0.25">
      <c r="M119" s="356" t="s">
        <v>7284</v>
      </c>
      <c r="N119" s="356" t="s">
        <v>7283</v>
      </c>
      <c r="AB119" s="358" t="s">
        <v>518</v>
      </c>
      <c r="AC119" s="358" t="s">
        <v>519</v>
      </c>
    </row>
    <row r="120" spans="13:29" x14ac:dyDescent="0.25">
      <c r="M120" s="356" t="s">
        <v>7282</v>
      </c>
      <c r="N120" s="356" t="s">
        <v>7281</v>
      </c>
      <c r="AB120" s="358" t="s">
        <v>520</v>
      </c>
      <c r="AC120" s="358" t="s">
        <v>521</v>
      </c>
    </row>
    <row r="121" spans="13:29" x14ac:dyDescent="0.25">
      <c r="M121" s="356" t="s">
        <v>7280</v>
      </c>
      <c r="N121" s="356" t="s">
        <v>7279</v>
      </c>
      <c r="AB121" s="358" t="s">
        <v>522</v>
      </c>
      <c r="AC121" s="358" t="s">
        <v>523</v>
      </c>
    </row>
    <row r="122" spans="13:29" x14ac:dyDescent="0.25">
      <c r="M122" s="356" t="s">
        <v>7278</v>
      </c>
      <c r="N122" s="356" t="s">
        <v>7277</v>
      </c>
      <c r="AB122" s="358" t="s">
        <v>524</v>
      </c>
      <c r="AC122" s="358" t="s">
        <v>525</v>
      </c>
    </row>
    <row r="123" spans="13:29" x14ac:dyDescent="0.25">
      <c r="M123" s="356" t="s">
        <v>7276</v>
      </c>
      <c r="N123" s="356" t="s">
        <v>7275</v>
      </c>
      <c r="AB123" s="358" t="s">
        <v>526</v>
      </c>
      <c r="AC123" s="358" t="s">
        <v>527</v>
      </c>
    </row>
    <row r="124" spans="13:29" x14ac:dyDescent="0.25">
      <c r="M124" s="356" t="s">
        <v>7274</v>
      </c>
      <c r="N124" s="356" t="s">
        <v>7273</v>
      </c>
      <c r="AB124" s="358" t="s">
        <v>528</v>
      </c>
      <c r="AC124" s="358" t="s">
        <v>529</v>
      </c>
    </row>
    <row r="125" spans="13:29" x14ac:dyDescent="0.25">
      <c r="M125" s="356" t="s">
        <v>7272</v>
      </c>
      <c r="N125" s="356" t="s">
        <v>7271</v>
      </c>
      <c r="AB125" s="358" t="s">
        <v>530</v>
      </c>
      <c r="AC125" s="358" t="s">
        <v>531</v>
      </c>
    </row>
    <row r="126" spans="13:29" x14ac:dyDescent="0.25">
      <c r="M126" s="356" t="s">
        <v>7270</v>
      </c>
      <c r="N126" s="356" t="s">
        <v>7269</v>
      </c>
      <c r="AB126" s="358" t="s">
        <v>532</v>
      </c>
      <c r="AC126" s="358" t="s">
        <v>533</v>
      </c>
    </row>
    <row r="127" spans="13:29" x14ac:dyDescent="0.25">
      <c r="M127" s="356" t="s">
        <v>7268</v>
      </c>
      <c r="N127" s="356" t="s">
        <v>7267</v>
      </c>
      <c r="AB127" s="358" t="s">
        <v>534</v>
      </c>
      <c r="AC127" s="358" t="s">
        <v>535</v>
      </c>
    </row>
    <row r="128" spans="13:29" x14ac:dyDescent="0.25">
      <c r="M128" s="356" t="s">
        <v>7266</v>
      </c>
      <c r="N128" s="356" t="s">
        <v>7265</v>
      </c>
      <c r="AB128" s="358" t="s">
        <v>536</v>
      </c>
      <c r="AC128" s="358" t="s">
        <v>537</v>
      </c>
    </row>
    <row r="129" spans="13:29" x14ac:dyDescent="0.25">
      <c r="M129" s="356" t="s">
        <v>7264</v>
      </c>
      <c r="N129" s="356" t="s">
        <v>7263</v>
      </c>
      <c r="AB129" s="358" t="s">
        <v>540</v>
      </c>
      <c r="AC129" s="358" t="s">
        <v>7262</v>
      </c>
    </row>
    <row r="130" spans="13:29" x14ac:dyDescent="0.25">
      <c r="M130" s="356" t="s">
        <v>7261</v>
      </c>
      <c r="N130" s="356" t="s">
        <v>7260</v>
      </c>
      <c r="AB130" s="358" t="s">
        <v>542</v>
      </c>
      <c r="AC130" s="358" t="s">
        <v>543</v>
      </c>
    </row>
    <row r="131" spans="13:29" x14ac:dyDescent="0.25">
      <c r="M131" s="356" t="s">
        <v>7259</v>
      </c>
      <c r="N131" s="356" t="s">
        <v>7258</v>
      </c>
      <c r="AB131" s="358" t="s">
        <v>544</v>
      </c>
      <c r="AC131" s="358" t="s">
        <v>545</v>
      </c>
    </row>
    <row r="132" spans="13:29" x14ac:dyDescent="0.25">
      <c r="M132" s="356" t="s">
        <v>7257</v>
      </c>
      <c r="N132" s="356" t="s">
        <v>7256</v>
      </c>
      <c r="AB132" s="358" t="s">
        <v>546</v>
      </c>
      <c r="AC132" s="358" t="s">
        <v>7255</v>
      </c>
    </row>
    <row r="133" spans="13:29" x14ac:dyDescent="0.25">
      <c r="M133" s="356" t="s">
        <v>7254</v>
      </c>
      <c r="N133" s="356" t="s">
        <v>7253</v>
      </c>
      <c r="AB133" s="358" t="s">
        <v>549</v>
      </c>
      <c r="AC133" s="358" t="s">
        <v>550</v>
      </c>
    </row>
    <row r="134" spans="13:29" x14ac:dyDescent="0.25">
      <c r="M134" s="356" t="s">
        <v>7252</v>
      </c>
      <c r="N134" s="356" t="s">
        <v>7251</v>
      </c>
      <c r="AB134" s="358" t="s">
        <v>551</v>
      </c>
      <c r="AC134" s="358" t="s">
        <v>7250</v>
      </c>
    </row>
    <row r="135" spans="13:29" x14ac:dyDescent="0.25">
      <c r="M135" s="356" t="s">
        <v>7249</v>
      </c>
      <c r="N135" s="356" t="s">
        <v>7248</v>
      </c>
      <c r="AB135" s="358" t="s">
        <v>553</v>
      </c>
      <c r="AC135" s="358" t="s">
        <v>554</v>
      </c>
    </row>
    <row r="136" spans="13:29" x14ac:dyDescent="0.25">
      <c r="M136" s="356" t="s">
        <v>7247</v>
      </c>
      <c r="N136" s="356" t="s">
        <v>6095</v>
      </c>
      <c r="AB136" s="358" t="s">
        <v>555</v>
      </c>
      <c r="AC136" s="358" t="s">
        <v>7246</v>
      </c>
    </row>
    <row r="137" spans="13:29" x14ac:dyDescent="0.25">
      <c r="M137" s="356" t="s">
        <v>7245</v>
      </c>
      <c r="N137" s="356" t="s">
        <v>7244</v>
      </c>
      <c r="AB137" s="358" t="s">
        <v>557</v>
      </c>
      <c r="AC137" s="358" t="s">
        <v>558</v>
      </c>
    </row>
    <row r="138" spans="13:29" x14ac:dyDescent="0.25">
      <c r="M138" s="356" t="s">
        <v>7243</v>
      </c>
      <c r="N138" s="356" t="s">
        <v>7242</v>
      </c>
      <c r="AB138" s="358" t="s">
        <v>559</v>
      </c>
      <c r="AC138" s="358" t="s">
        <v>560</v>
      </c>
    </row>
    <row r="139" spans="13:29" x14ac:dyDescent="0.25">
      <c r="M139" s="356" t="s">
        <v>7241</v>
      </c>
      <c r="N139" s="356" t="s">
        <v>7240</v>
      </c>
      <c r="AB139" s="358" t="s">
        <v>561</v>
      </c>
      <c r="AC139" s="358" t="s">
        <v>562</v>
      </c>
    </row>
    <row r="140" spans="13:29" x14ac:dyDescent="0.25">
      <c r="M140" s="356" t="s">
        <v>7239</v>
      </c>
      <c r="N140" s="356" t="s">
        <v>7238</v>
      </c>
      <c r="AB140" s="358" t="s">
        <v>563</v>
      </c>
      <c r="AC140" s="358" t="s">
        <v>564</v>
      </c>
    </row>
    <row r="141" spans="13:29" x14ac:dyDescent="0.25">
      <c r="M141" s="356" t="s">
        <v>7237</v>
      </c>
      <c r="N141" s="356" t="s">
        <v>7236</v>
      </c>
      <c r="AB141" s="358" t="s">
        <v>565</v>
      </c>
      <c r="AC141" s="358" t="s">
        <v>566</v>
      </c>
    </row>
    <row r="142" spans="13:29" x14ac:dyDescent="0.25">
      <c r="M142" s="356" t="s">
        <v>7235</v>
      </c>
      <c r="N142" s="356" t="s">
        <v>7234</v>
      </c>
      <c r="AB142" s="358" t="s">
        <v>567</v>
      </c>
      <c r="AC142" s="358" t="s">
        <v>568</v>
      </c>
    </row>
    <row r="143" spans="13:29" x14ac:dyDescent="0.25">
      <c r="M143" s="356" t="s">
        <v>7233</v>
      </c>
      <c r="N143" s="356" t="s">
        <v>7232</v>
      </c>
      <c r="AB143" s="358" t="s">
        <v>569</v>
      </c>
      <c r="AC143" s="358" t="s">
        <v>570</v>
      </c>
    </row>
    <row r="144" spans="13:29" x14ac:dyDescent="0.25">
      <c r="M144" s="356" t="s">
        <v>7231</v>
      </c>
      <c r="N144" s="356" t="s">
        <v>6087</v>
      </c>
      <c r="AB144" s="358" t="s">
        <v>571</v>
      </c>
      <c r="AC144" s="358" t="s">
        <v>572</v>
      </c>
    </row>
    <row r="145" spans="13:29" x14ac:dyDescent="0.25">
      <c r="M145" s="356" t="s">
        <v>7230</v>
      </c>
      <c r="N145" s="356" t="s">
        <v>7229</v>
      </c>
      <c r="AB145" s="358" t="s">
        <v>573</v>
      </c>
      <c r="AC145" s="358" t="s">
        <v>574</v>
      </c>
    </row>
    <row r="146" spans="13:29" x14ac:dyDescent="0.25">
      <c r="M146" s="356" t="s">
        <v>7228</v>
      </c>
      <c r="N146" s="356" t="s">
        <v>7227</v>
      </c>
      <c r="AB146" s="358" t="s">
        <v>575</v>
      </c>
      <c r="AC146" s="358" t="s">
        <v>576</v>
      </c>
    </row>
    <row r="147" spans="13:29" x14ac:dyDescent="0.25">
      <c r="M147" s="356" t="s">
        <v>7226</v>
      </c>
      <c r="N147" s="356" t="s">
        <v>7225</v>
      </c>
      <c r="AB147" s="358" t="s">
        <v>577</v>
      </c>
      <c r="AC147" s="358" t="s">
        <v>578</v>
      </c>
    </row>
    <row r="148" spans="13:29" x14ac:dyDescent="0.25">
      <c r="M148" s="356" t="s">
        <v>7224</v>
      </c>
      <c r="N148" s="356" t="s">
        <v>7223</v>
      </c>
      <c r="AB148" s="358" t="s">
        <v>579</v>
      </c>
      <c r="AC148" s="358" t="s">
        <v>580</v>
      </c>
    </row>
    <row r="149" spans="13:29" x14ac:dyDescent="0.25">
      <c r="M149" s="356" t="s">
        <v>7222</v>
      </c>
      <c r="N149" s="356" t="s">
        <v>7221</v>
      </c>
      <c r="AB149" s="358" t="s">
        <v>581</v>
      </c>
      <c r="AC149" s="358" t="s">
        <v>582</v>
      </c>
    </row>
    <row r="150" spans="13:29" x14ac:dyDescent="0.25">
      <c r="M150" s="356" t="s">
        <v>7220</v>
      </c>
      <c r="N150" s="356" t="s">
        <v>7219</v>
      </c>
      <c r="AB150" s="358" t="s">
        <v>583</v>
      </c>
      <c r="AC150" s="358" t="s">
        <v>584</v>
      </c>
    </row>
    <row r="151" spans="13:29" x14ac:dyDescent="0.25">
      <c r="M151" s="356" t="s">
        <v>7218</v>
      </c>
      <c r="N151" s="356" t="s">
        <v>7217</v>
      </c>
      <c r="AB151" s="358" t="s">
        <v>585</v>
      </c>
      <c r="AC151" s="358" t="s">
        <v>586</v>
      </c>
    </row>
    <row r="152" spans="13:29" x14ac:dyDescent="0.25">
      <c r="M152" s="356" t="s">
        <v>7216</v>
      </c>
      <c r="N152" s="356" t="s">
        <v>7215</v>
      </c>
      <c r="AB152" s="358" t="s">
        <v>587</v>
      </c>
      <c r="AC152" s="358" t="s">
        <v>7214</v>
      </c>
    </row>
    <row r="153" spans="13:29" x14ac:dyDescent="0.25">
      <c r="M153" s="356" t="s">
        <v>7213</v>
      </c>
      <c r="N153" s="356" t="s">
        <v>7212</v>
      </c>
      <c r="AB153" s="358" t="s">
        <v>589</v>
      </c>
      <c r="AC153" s="358" t="s">
        <v>590</v>
      </c>
    </row>
    <row r="154" spans="13:29" x14ac:dyDescent="0.25">
      <c r="M154" s="356" t="s">
        <v>7211</v>
      </c>
      <c r="N154" s="356" t="s">
        <v>7210</v>
      </c>
      <c r="AB154" s="358" t="s">
        <v>591</v>
      </c>
      <c r="AC154" s="358" t="s">
        <v>592</v>
      </c>
    </row>
    <row r="155" spans="13:29" x14ac:dyDescent="0.25">
      <c r="M155" s="356" t="s">
        <v>7209</v>
      </c>
      <c r="N155" s="356" t="s">
        <v>7208</v>
      </c>
      <c r="AB155" s="358" t="s">
        <v>593</v>
      </c>
      <c r="AC155" s="358" t="s">
        <v>7207</v>
      </c>
    </row>
    <row r="156" spans="13:29" x14ac:dyDescent="0.25">
      <c r="M156" s="356" t="s">
        <v>7206</v>
      </c>
      <c r="N156" s="356" t="s">
        <v>7205</v>
      </c>
      <c r="AB156" s="358" t="s">
        <v>595</v>
      </c>
      <c r="AC156" s="358" t="s">
        <v>596</v>
      </c>
    </row>
    <row r="157" spans="13:29" x14ac:dyDescent="0.25">
      <c r="M157" s="356" t="s">
        <v>7204</v>
      </c>
      <c r="N157" s="356" t="s">
        <v>7203</v>
      </c>
      <c r="AB157" s="358" t="s">
        <v>597</v>
      </c>
      <c r="AC157" s="358" t="s">
        <v>598</v>
      </c>
    </row>
    <row r="158" spans="13:29" x14ac:dyDescent="0.25">
      <c r="M158" s="356" t="s">
        <v>7202</v>
      </c>
      <c r="N158" s="356" t="s">
        <v>7201</v>
      </c>
      <c r="AB158" s="358" t="s">
        <v>599</v>
      </c>
      <c r="AC158" s="358" t="s">
        <v>600</v>
      </c>
    </row>
    <row r="159" spans="13:29" x14ac:dyDescent="0.25">
      <c r="M159" s="356" t="s">
        <v>7200</v>
      </c>
      <c r="N159" s="356" t="s">
        <v>7199</v>
      </c>
      <c r="AB159" s="358" t="s">
        <v>601</v>
      </c>
      <c r="AC159" s="358" t="s">
        <v>602</v>
      </c>
    </row>
    <row r="160" spans="13:29" x14ac:dyDescent="0.25">
      <c r="M160" s="356" t="s">
        <v>7198</v>
      </c>
      <c r="N160" s="356" t="s">
        <v>7197</v>
      </c>
      <c r="AB160" s="358" t="s">
        <v>603</v>
      </c>
      <c r="AC160" s="358" t="s">
        <v>604</v>
      </c>
    </row>
    <row r="161" spans="13:29" x14ac:dyDescent="0.25">
      <c r="M161" s="356" t="s">
        <v>7196</v>
      </c>
      <c r="N161" s="356" t="s">
        <v>7195</v>
      </c>
      <c r="AB161" s="358" t="s">
        <v>605</v>
      </c>
      <c r="AC161" s="358" t="s">
        <v>606</v>
      </c>
    </row>
    <row r="162" spans="13:29" x14ac:dyDescent="0.25">
      <c r="M162" s="356" t="s">
        <v>7194</v>
      </c>
      <c r="N162" s="356" t="s">
        <v>7193</v>
      </c>
      <c r="AB162" s="358" t="s">
        <v>607</v>
      </c>
      <c r="AC162" s="358" t="s">
        <v>7192</v>
      </c>
    </row>
    <row r="163" spans="13:29" x14ac:dyDescent="0.25">
      <c r="M163" s="356" t="s">
        <v>7191</v>
      </c>
      <c r="N163" s="356" t="s">
        <v>7190</v>
      </c>
      <c r="AB163" s="358" t="s">
        <v>609</v>
      </c>
      <c r="AC163" s="358" t="s">
        <v>610</v>
      </c>
    </row>
    <row r="164" spans="13:29" x14ac:dyDescent="0.25">
      <c r="M164" s="356" t="s">
        <v>7189</v>
      </c>
      <c r="N164" s="356" t="s">
        <v>7188</v>
      </c>
      <c r="AB164" s="358" t="s">
        <v>611</v>
      </c>
      <c r="AC164" s="358" t="s">
        <v>612</v>
      </c>
    </row>
    <row r="165" spans="13:29" x14ac:dyDescent="0.25">
      <c r="M165" s="356" t="s">
        <v>7187</v>
      </c>
      <c r="N165" s="356" t="s">
        <v>7186</v>
      </c>
      <c r="AB165" s="358" t="s">
        <v>613</v>
      </c>
      <c r="AC165" s="358" t="s">
        <v>614</v>
      </c>
    </row>
    <row r="166" spans="13:29" x14ac:dyDescent="0.25">
      <c r="M166" s="356" t="s">
        <v>7185</v>
      </c>
      <c r="N166" s="356" t="s">
        <v>7184</v>
      </c>
      <c r="AB166" s="358" t="s">
        <v>615</v>
      </c>
      <c r="AC166" s="358" t="s">
        <v>7183</v>
      </c>
    </row>
    <row r="167" spans="13:29" x14ac:dyDescent="0.25">
      <c r="M167" s="356" t="s">
        <v>7182</v>
      </c>
      <c r="N167" s="356" t="s">
        <v>7181</v>
      </c>
      <c r="AB167" s="358" t="s">
        <v>617</v>
      </c>
      <c r="AC167" s="358" t="s">
        <v>618</v>
      </c>
    </row>
    <row r="168" spans="13:29" x14ac:dyDescent="0.25">
      <c r="M168" s="356" t="s">
        <v>7180</v>
      </c>
      <c r="N168" s="356" t="s">
        <v>7179</v>
      </c>
      <c r="AB168" s="358" t="s">
        <v>7178</v>
      </c>
      <c r="AC168" s="358" t="s">
        <v>7177</v>
      </c>
    </row>
    <row r="169" spans="13:29" x14ac:dyDescent="0.25">
      <c r="M169" s="356" t="s">
        <v>7176</v>
      </c>
      <c r="N169" s="356" t="s">
        <v>7175</v>
      </c>
      <c r="AB169" s="358" t="s">
        <v>620</v>
      </c>
      <c r="AC169" s="358" t="s">
        <v>7174</v>
      </c>
    </row>
    <row r="170" spans="13:29" x14ac:dyDescent="0.25">
      <c r="M170" s="356" t="s">
        <v>7173</v>
      </c>
      <c r="N170" s="356" t="s">
        <v>7172</v>
      </c>
      <c r="AB170" s="358" t="s">
        <v>624</v>
      </c>
      <c r="AC170" s="358" t="s">
        <v>625</v>
      </c>
    </row>
    <row r="171" spans="13:29" x14ac:dyDescent="0.25">
      <c r="M171" s="356" t="s">
        <v>3364</v>
      </c>
      <c r="N171" s="356" t="s">
        <v>3363</v>
      </c>
      <c r="AB171" s="358" t="s">
        <v>626</v>
      </c>
      <c r="AC171" s="358" t="s">
        <v>7171</v>
      </c>
    </row>
    <row r="172" spans="13:29" x14ac:dyDescent="0.25">
      <c r="M172" s="356" t="s">
        <v>7170</v>
      </c>
      <c r="N172" s="356" t="s">
        <v>7169</v>
      </c>
      <c r="AB172" s="358" t="s">
        <v>628</v>
      </c>
      <c r="AC172" s="358" t="s">
        <v>7168</v>
      </c>
    </row>
    <row r="173" spans="13:29" x14ac:dyDescent="0.25">
      <c r="M173" s="356" t="s">
        <v>7167</v>
      </c>
      <c r="N173" s="356" t="s">
        <v>7166</v>
      </c>
      <c r="AB173" s="358" t="s">
        <v>631</v>
      </c>
      <c r="AC173" s="358" t="s">
        <v>632</v>
      </c>
    </row>
    <row r="174" spans="13:29" x14ac:dyDescent="0.25">
      <c r="M174" s="356" t="s">
        <v>7165</v>
      </c>
      <c r="N174" s="356" t="s">
        <v>7164</v>
      </c>
      <c r="AB174" s="358" t="s">
        <v>633</v>
      </c>
      <c r="AC174" s="358" t="s">
        <v>634</v>
      </c>
    </row>
    <row r="175" spans="13:29" x14ac:dyDescent="0.25">
      <c r="M175" s="356" t="s">
        <v>7163</v>
      </c>
      <c r="N175" s="356" t="s">
        <v>7162</v>
      </c>
      <c r="AB175" s="358" t="s">
        <v>635</v>
      </c>
      <c r="AC175" s="358" t="s">
        <v>636</v>
      </c>
    </row>
    <row r="176" spans="13:29" x14ac:dyDescent="0.25">
      <c r="M176" s="356" t="s">
        <v>7161</v>
      </c>
      <c r="N176" s="356" t="s">
        <v>7160</v>
      </c>
      <c r="AB176" s="358" t="s">
        <v>637</v>
      </c>
      <c r="AC176" s="358" t="s">
        <v>638</v>
      </c>
    </row>
    <row r="177" spans="13:29" x14ac:dyDescent="0.25">
      <c r="M177" s="356" t="s">
        <v>7159</v>
      </c>
      <c r="N177" s="356" t="s">
        <v>7158</v>
      </c>
      <c r="AB177" s="358" t="s">
        <v>639</v>
      </c>
      <c r="AC177" s="358" t="s">
        <v>640</v>
      </c>
    </row>
    <row r="178" spans="13:29" x14ac:dyDescent="0.25">
      <c r="M178" s="356" t="s">
        <v>7157</v>
      </c>
      <c r="N178" s="356" t="s">
        <v>7156</v>
      </c>
      <c r="AB178" s="358" t="s">
        <v>641</v>
      </c>
      <c r="AC178" s="358" t="s">
        <v>642</v>
      </c>
    </row>
    <row r="179" spans="13:29" x14ac:dyDescent="0.25">
      <c r="M179" s="356" t="s">
        <v>7155</v>
      </c>
      <c r="N179" s="356" t="s">
        <v>7154</v>
      </c>
      <c r="AB179" s="358" t="s">
        <v>643</v>
      </c>
      <c r="AC179" s="358" t="s">
        <v>644</v>
      </c>
    </row>
    <row r="180" spans="13:29" x14ac:dyDescent="0.25">
      <c r="M180" s="356" t="s">
        <v>7153</v>
      </c>
      <c r="N180" s="356" t="s">
        <v>7152</v>
      </c>
      <c r="AB180" s="358" t="s">
        <v>645</v>
      </c>
      <c r="AC180" s="358" t="s">
        <v>646</v>
      </c>
    </row>
    <row r="181" spans="13:29" x14ac:dyDescent="0.25">
      <c r="M181" s="356" t="s">
        <v>7151</v>
      </c>
      <c r="N181" s="356" t="s">
        <v>7150</v>
      </c>
      <c r="AB181" s="358" t="s">
        <v>647</v>
      </c>
      <c r="AC181" s="358" t="s">
        <v>648</v>
      </c>
    </row>
    <row r="182" spans="13:29" x14ac:dyDescent="0.25">
      <c r="M182" s="356" t="s">
        <v>7149</v>
      </c>
      <c r="N182" s="356" t="s">
        <v>7148</v>
      </c>
      <c r="AB182" s="358" t="s">
        <v>649</v>
      </c>
      <c r="AC182" s="358" t="s">
        <v>650</v>
      </c>
    </row>
    <row r="183" spans="13:29" x14ac:dyDescent="0.25">
      <c r="M183" s="356" t="s">
        <v>7147</v>
      </c>
      <c r="N183" s="356" t="s">
        <v>7146</v>
      </c>
      <c r="AB183" s="358" t="s">
        <v>651</v>
      </c>
      <c r="AC183" s="358" t="s">
        <v>652</v>
      </c>
    </row>
    <row r="184" spans="13:29" x14ac:dyDescent="0.25">
      <c r="M184" s="356" t="s">
        <v>7145</v>
      </c>
      <c r="N184" s="356" t="s">
        <v>7144</v>
      </c>
      <c r="AB184" s="358" t="s">
        <v>653</v>
      </c>
      <c r="AC184" s="358" t="s">
        <v>654</v>
      </c>
    </row>
    <row r="185" spans="13:29" x14ac:dyDescent="0.25">
      <c r="M185" s="356" t="s">
        <v>7143</v>
      </c>
      <c r="N185" s="356" t="s">
        <v>7142</v>
      </c>
      <c r="AB185" s="358" t="s">
        <v>655</v>
      </c>
      <c r="AC185" s="358" t="s">
        <v>656</v>
      </c>
    </row>
    <row r="186" spans="13:29" x14ac:dyDescent="0.25">
      <c r="M186" s="356" t="s">
        <v>7141</v>
      </c>
      <c r="N186" s="356" t="s">
        <v>7140</v>
      </c>
      <c r="AB186" s="358" t="s">
        <v>657</v>
      </c>
      <c r="AC186" s="358" t="s">
        <v>658</v>
      </c>
    </row>
    <row r="187" spans="13:29" x14ac:dyDescent="0.25">
      <c r="M187" s="356" t="s">
        <v>7139</v>
      </c>
      <c r="N187" s="356" t="s">
        <v>7138</v>
      </c>
      <c r="AB187" s="358" t="s">
        <v>659</v>
      </c>
      <c r="AC187" s="358" t="s">
        <v>660</v>
      </c>
    </row>
    <row r="188" spans="13:29" x14ac:dyDescent="0.25">
      <c r="M188" s="356" t="s">
        <v>7137</v>
      </c>
      <c r="N188" s="356" t="s">
        <v>7136</v>
      </c>
      <c r="AB188" s="358" t="s">
        <v>661</v>
      </c>
      <c r="AC188" s="358" t="s">
        <v>662</v>
      </c>
    </row>
    <row r="189" spans="13:29" x14ac:dyDescent="0.25">
      <c r="M189" s="356" t="s">
        <v>7135</v>
      </c>
      <c r="N189" s="356" t="s">
        <v>7134</v>
      </c>
      <c r="AB189" s="358" t="s">
        <v>663</v>
      </c>
      <c r="AC189" s="358" t="s">
        <v>664</v>
      </c>
    </row>
    <row r="190" spans="13:29" x14ac:dyDescent="0.25">
      <c r="M190" s="356" t="s">
        <v>7133</v>
      </c>
      <c r="N190" s="356" t="s">
        <v>7132</v>
      </c>
      <c r="AB190" s="358" t="s">
        <v>665</v>
      </c>
      <c r="AC190" s="358" t="s">
        <v>666</v>
      </c>
    </row>
    <row r="191" spans="13:29" x14ac:dyDescent="0.25">
      <c r="M191" s="356" t="s">
        <v>7131</v>
      </c>
      <c r="N191" s="356" t="s">
        <v>7130</v>
      </c>
      <c r="AB191" s="358" t="s">
        <v>667</v>
      </c>
      <c r="AC191" s="358" t="s">
        <v>668</v>
      </c>
    </row>
    <row r="192" spans="13:29" x14ac:dyDescent="0.25">
      <c r="M192" s="356" t="s">
        <v>7129</v>
      </c>
      <c r="N192" s="356" t="s">
        <v>7128</v>
      </c>
      <c r="AB192" s="358" t="s">
        <v>669</v>
      </c>
      <c r="AC192" s="358" t="s">
        <v>670</v>
      </c>
    </row>
    <row r="193" spans="13:29" x14ac:dyDescent="0.25">
      <c r="M193" s="356" t="s">
        <v>7127</v>
      </c>
      <c r="N193" s="356" t="s">
        <v>7126</v>
      </c>
      <c r="AB193" s="358" t="s">
        <v>671</v>
      </c>
      <c r="AC193" s="358" t="s">
        <v>7125</v>
      </c>
    </row>
    <row r="194" spans="13:29" x14ac:dyDescent="0.25">
      <c r="M194" s="356" t="s">
        <v>7124</v>
      </c>
      <c r="N194" s="356" t="s">
        <v>7123</v>
      </c>
      <c r="AB194" s="358" t="s">
        <v>673</v>
      </c>
      <c r="AC194" s="358" t="s">
        <v>674</v>
      </c>
    </row>
    <row r="195" spans="13:29" x14ac:dyDescent="0.25">
      <c r="M195" s="356" t="s">
        <v>7122</v>
      </c>
      <c r="N195" s="356" t="s">
        <v>7121</v>
      </c>
      <c r="AB195" s="358" t="s">
        <v>675</v>
      </c>
      <c r="AC195" s="358" t="s">
        <v>676</v>
      </c>
    </row>
    <row r="196" spans="13:29" x14ac:dyDescent="0.25">
      <c r="M196" s="356" t="s">
        <v>7120</v>
      </c>
      <c r="N196" s="356" t="s">
        <v>7119</v>
      </c>
      <c r="AB196" s="358" t="s">
        <v>677</v>
      </c>
      <c r="AC196" s="358" t="s">
        <v>678</v>
      </c>
    </row>
    <row r="197" spans="13:29" x14ac:dyDescent="0.25">
      <c r="M197" s="356" t="s">
        <v>7118</v>
      </c>
      <c r="N197" s="356" t="s">
        <v>7117</v>
      </c>
      <c r="AB197" s="358" t="s">
        <v>679</v>
      </c>
      <c r="AC197" s="358" t="s">
        <v>680</v>
      </c>
    </row>
    <row r="198" spans="13:29" x14ac:dyDescent="0.25">
      <c r="M198" s="356" t="s">
        <v>7116</v>
      </c>
      <c r="N198" s="356" t="s">
        <v>7115</v>
      </c>
      <c r="AB198" s="358" t="s">
        <v>681</v>
      </c>
      <c r="AC198" s="358" t="s">
        <v>682</v>
      </c>
    </row>
    <row r="199" spans="13:29" x14ac:dyDescent="0.25">
      <c r="M199" s="356" t="s">
        <v>7114</v>
      </c>
      <c r="N199" s="356" t="s">
        <v>7113</v>
      </c>
      <c r="AB199" s="358" t="s">
        <v>683</v>
      </c>
      <c r="AC199" s="358" t="s">
        <v>684</v>
      </c>
    </row>
    <row r="200" spans="13:29" x14ac:dyDescent="0.25">
      <c r="M200" s="356" t="s">
        <v>7112</v>
      </c>
      <c r="N200" s="356" t="s">
        <v>7111</v>
      </c>
      <c r="AB200" s="358" t="s">
        <v>685</v>
      </c>
      <c r="AC200" s="358" t="s">
        <v>686</v>
      </c>
    </row>
    <row r="201" spans="13:29" x14ac:dyDescent="0.25">
      <c r="M201" s="356" t="s">
        <v>7110</v>
      </c>
      <c r="N201" s="356" t="s">
        <v>7109</v>
      </c>
      <c r="AB201" s="358" t="s">
        <v>688</v>
      </c>
      <c r="AC201" s="358" t="s">
        <v>689</v>
      </c>
    </row>
    <row r="202" spans="13:29" x14ac:dyDescent="0.25">
      <c r="M202" s="356" t="s">
        <v>7108</v>
      </c>
      <c r="N202" s="356" t="s">
        <v>7107</v>
      </c>
      <c r="AB202" s="358" t="s">
        <v>690</v>
      </c>
      <c r="AC202" s="358" t="s">
        <v>691</v>
      </c>
    </row>
    <row r="203" spans="13:29" x14ac:dyDescent="0.25">
      <c r="M203" s="356" t="s">
        <v>7106</v>
      </c>
      <c r="N203" s="356" t="s">
        <v>7105</v>
      </c>
      <c r="AB203" s="358" t="s">
        <v>692</v>
      </c>
      <c r="AC203" s="358" t="s">
        <v>693</v>
      </c>
    </row>
    <row r="204" spans="13:29" x14ac:dyDescent="0.25">
      <c r="M204" s="356" t="s">
        <v>7104</v>
      </c>
      <c r="N204" s="356" t="s">
        <v>7103</v>
      </c>
      <c r="AB204" s="358" t="s">
        <v>694</v>
      </c>
      <c r="AC204" s="358" t="s">
        <v>695</v>
      </c>
    </row>
    <row r="205" spans="13:29" x14ac:dyDescent="0.25">
      <c r="M205" s="356" t="s">
        <v>7102</v>
      </c>
      <c r="N205" s="356" t="s">
        <v>7101</v>
      </c>
      <c r="AB205" s="358" t="s">
        <v>696</v>
      </c>
      <c r="AC205" s="358" t="s">
        <v>7100</v>
      </c>
    </row>
    <row r="206" spans="13:29" x14ac:dyDescent="0.25">
      <c r="M206" s="356" t="s">
        <v>7099</v>
      </c>
      <c r="N206" s="356" t="s">
        <v>7098</v>
      </c>
      <c r="AB206" s="358" t="s">
        <v>698</v>
      </c>
      <c r="AC206" s="358" t="s">
        <v>699</v>
      </c>
    </row>
    <row r="207" spans="13:29" x14ac:dyDescent="0.25">
      <c r="M207" s="356" t="s">
        <v>7097</v>
      </c>
      <c r="N207" s="356" t="s">
        <v>7096</v>
      </c>
      <c r="AB207" s="358" t="s">
        <v>700</v>
      </c>
      <c r="AC207" s="358" t="s">
        <v>701</v>
      </c>
    </row>
    <row r="208" spans="13:29" x14ac:dyDescent="0.25">
      <c r="M208" s="356" t="s">
        <v>7095</v>
      </c>
      <c r="N208" s="356" t="s">
        <v>7094</v>
      </c>
      <c r="AB208" s="358" t="s">
        <v>702</v>
      </c>
      <c r="AC208" s="358" t="s">
        <v>703</v>
      </c>
    </row>
    <row r="209" spans="13:29" x14ac:dyDescent="0.25">
      <c r="M209" s="356" t="s">
        <v>7093</v>
      </c>
      <c r="N209" s="356" t="s">
        <v>7092</v>
      </c>
      <c r="AB209" s="358" t="s">
        <v>704</v>
      </c>
      <c r="AC209" s="358" t="s">
        <v>705</v>
      </c>
    </row>
    <row r="210" spans="13:29" x14ac:dyDescent="0.25">
      <c r="M210" s="356" t="s">
        <v>7091</v>
      </c>
      <c r="N210" s="356" t="s">
        <v>7090</v>
      </c>
      <c r="AB210" s="358" t="s">
        <v>706</v>
      </c>
      <c r="AC210" s="358" t="s">
        <v>707</v>
      </c>
    </row>
    <row r="211" spans="13:29" x14ac:dyDescent="0.25">
      <c r="M211" s="356" t="s">
        <v>7089</v>
      </c>
      <c r="N211" s="356" t="s">
        <v>7088</v>
      </c>
      <c r="AB211" s="358" t="s">
        <v>708</v>
      </c>
      <c r="AC211" s="358" t="s">
        <v>709</v>
      </c>
    </row>
    <row r="212" spans="13:29" x14ac:dyDescent="0.25">
      <c r="M212" s="356" t="s">
        <v>7087</v>
      </c>
      <c r="N212" s="356" t="s">
        <v>7086</v>
      </c>
      <c r="AB212" s="358" t="s">
        <v>710</v>
      </c>
      <c r="AC212" s="358" t="s">
        <v>711</v>
      </c>
    </row>
    <row r="213" spans="13:29" ht="15.75" thickBot="1" x14ac:dyDescent="0.3">
      <c r="M213" s="356" t="s">
        <v>7085</v>
      </c>
      <c r="N213" s="356" t="s">
        <v>7084</v>
      </c>
      <c r="AB213" s="357" t="s">
        <v>3693</v>
      </c>
      <c r="AC213" s="357" t="s">
        <v>3692</v>
      </c>
    </row>
    <row r="214" spans="13:29" ht="15.75" thickTop="1" x14ac:dyDescent="0.25">
      <c r="M214" s="356" t="s">
        <v>7083</v>
      </c>
      <c r="N214" s="356" t="s">
        <v>7082</v>
      </c>
    </row>
    <row r="215" spans="13:29" x14ac:dyDescent="0.25">
      <c r="M215" s="356" t="s">
        <v>7081</v>
      </c>
      <c r="N215" s="356" t="s">
        <v>7080</v>
      </c>
    </row>
    <row r="216" spans="13:29" x14ac:dyDescent="0.25">
      <c r="M216" s="356" t="s">
        <v>7079</v>
      </c>
      <c r="N216" s="356" t="s">
        <v>7078</v>
      </c>
    </row>
    <row r="217" spans="13:29" x14ac:dyDescent="0.25">
      <c r="M217" s="356" t="s">
        <v>7077</v>
      </c>
      <c r="N217" s="356" t="s">
        <v>7076</v>
      </c>
    </row>
    <row r="218" spans="13:29" x14ac:dyDescent="0.25">
      <c r="M218" s="356" t="s">
        <v>7075</v>
      </c>
      <c r="N218" s="356" t="s">
        <v>7074</v>
      </c>
    </row>
    <row r="219" spans="13:29" x14ac:dyDescent="0.25">
      <c r="M219" s="356" t="s">
        <v>7073</v>
      </c>
      <c r="N219" s="356" t="s">
        <v>7072</v>
      </c>
    </row>
    <row r="220" spans="13:29" x14ac:dyDescent="0.25">
      <c r="M220" s="356" t="s">
        <v>7071</v>
      </c>
      <c r="N220" s="356" t="s">
        <v>7070</v>
      </c>
    </row>
    <row r="221" spans="13:29" x14ac:dyDescent="0.25">
      <c r="M221" s="356" t="s">
        <v>7069</v>
      </c>
      <c r="N221" s="356" t="s">
        <v>7068</v>
      </c>
    </row>
    <row r="222" spans="13:29" x14ac:dyDescent="0.25">
      <c r="M222" s="356" t="s">
        <v>7067</v>
      </c>
      <c r="N222" s="356" t="s">
        <v>7066</v>
      </c>
    </row>
    <row r="223" spans="13:29" x14ac:dyDescent="0.25">
      <c r="M223" s="356" t="s">
        <v>7065</v>
      </c>
      <c r="N223" s="356" t="s">
        <v>7064</v>
      </c>
    </row>
    <row r="224" spans="13:29" x14ac:dyDescent="0.25">
      <c r="M224" s="356" t="s">
        <v>7063</v>
      </c>
      <c r="N224" s="356" t="s">
        <v>7062</v>
      </c>
    </row>
    <row r="225" spans="13:14" x14ac:dyDescent="0.25">
      <c r="M225" s="356" t="s">
        <v>7061</v>
      </c>
      <c r="N225" s="356" t="s">
        <v>7060</v>
      </c>
    </row>
    <row r="226" spans="13:14" x14ac:dyDescent="0.25">
      <c r="M226" s="356" t="s">
        <v>7059</v>
      </c>
      <c r="N226" s="356" t="s">
        <v>7058</v>
      </c>
    </row>
    <row r="227" spans="13:14" x14ac:dyDescent="0.25">
      <c r="M227" s="356" t="s">
        <v>7057</v>
      </c>
      <c r="N227" s="356" t="s">
        <v>7056</v>
      </c>
    </row>
    <row r="228" spans="13:14" x14ac:dyDescent="0.25">
      <c r="M228" s="356" t="s">
        <v>7055</v>
      </c>
      <c r="N228" s="356" t="s">
        <v>7054</v>
      </c>
    </row>
    <row r="229" spans="13:14" x14ac:dyDescent="0.25">
      <c r="M229" s="356" t="s">
        <v>7053</v>
      </c>
      <c r="N229" s="356" t="s">
        <v>7052</v>
      </c>
    </row>
    <row r="230" spans="13:14" x14ac:dyDescent="0.25">
      <c r="M230" s="356" t="s">
        <v>7051</v>
      </c>
      <c r="N230" s="356" t="s">
        <v>7050</v>
      </c>
    </row>
    <row r="231" spans="13:14" x14ac:dyDescent="0.25">
      <c r="M231" s="356" t="s">
        <v>7049</v>
      </c>
      <c r="N231" s="356" t="s">
        <v>7048</v>
      </c>
    </row>
    <row r="232" spans="13:14" x14ac:dyDescent="0.25">
      <c r="M232" s="356" t="s">
        <v>7047</v>
      </c>
      <c r="N232" s="356" t="s">
        <v>7046</v>
      </c>
    </row>
    <row r="233" spans="13:14" x14ac:dyDescent="0.25">
      <c r="M233" s="356" t="s">
        <v>7045</v>
      </c>
      <c r="N233" s="356" t="s">
        <v>7044</v>
      </c>
    </row>
    <row r="234" spans="13:14" x14ac:dyDescent="0.25">
      <c r="M234" s="356" t="s">
        <v>7043</v>
      </c>
      <c r="N234" s="356" t="s">
        <v>7042</v>
      </c>
    </row>
    <row r="235" spans="13:14" x14ac:dyDescent="0.25">
      <c r="M235" s="356" t="s">
        <v>7041</v>
      </c>
      <c r="N235" s="356" t="s">
        <v>7040</v>
      </c>
    </row>
    <row r="236" spans="13:14" x14ac:dyDescent="0.25">
      <c r="M236" s="356" t="s">
        <v>7039</v>
      </c>
      <c r="N236" s="356" t="s">
        <v>7038</v>
      </c>
    </row>
    <row r="237" spans="13:14" x14ac:dyDescent="0.25">
      <c r="M237" s="356" t="s">
        <v>7037</v>
      </c>
      <c r="N237" s="356" t="s">
        <v>7036</v>
      </c>
    </row>
    <row r="238" spans="13:14" x14ac:dyDescent="0.25">
      <c r="M238" s="356" t="s">
        <v>7035</v>
      </c>
      <c r="N238" s="356" t="s">
        <v>7034</v>
      </c>
    </row>
    <row r="239" spans="13:14" x14ac:dyDescent="0.25">
      <c r="M239" s="356" t="s">
        <v>7033</v>
      </c>
      <c r="N239" s="356" t="s">
        <v>7032</v>
      </c>
    </row>
    <row r="240" spans="13:14" x14ac:dyDescent="0.25">
      <c r="M240" s="356" t="s">
        <v>7031</v>
      </c>
      <c r="N240" s="356" t="s">
        <v>7030</v>
      </c>
    </row>
    <row r="241" spans="13:14" x14ac:dyDescent="0.25">
      <c r="M241" s="356" t="s">
        <v>7029</v>
      </c>
      <c r="N241" s="356" t="s">
        <v>7028</v>
      </c>
    </row>
    <row r="242" spans="13:14" x14ac:dyDescent="0.25">
      <c r="M242" s="356" t="s">
        <v>7027</v>
      </c>
      <c r="N242" s="356" t="s">
        <v>7026</v>
      </c>
    </row>
    <row r="243" spans="13:14" x14ac:dyDescent="0.25">
      <c r="M243" s="356" t="s">
        <v>7025</v>
      </c>
      <c r="N243" s="356" t="s">
        <v>7024</v>
      </c>
    </row>
    <row r="244" spans="13:14" x14ac:dyDescent="0.25">
      <c r="M244" s="356" t="s">
        <v>7023</v>
      </c>
      <c r="N244" s="356" t="s">
        <v>7022</v>
      </c>
    </row>
    <row r="245" spans="13:14" x14ac:dyDescent="0.25">
      <c r="M245" s="356" t="s">
        <v>7021</v>
      </c>
      <c r="N245" s="356" t="s">
        <v>7020</v>
      </c>
    </row>
    <row r="246" spans="13:14" x14ac:dyDescent="0.25">
      <c r="M246" s="356" t="s">
        <v>7019</v>
      </c>
      <c r="N246" s="356" t="s">
        <v>7018</v>
      </c>
    </row>
    <row r="247" spans="13:14" x14ac:dyDescent="0.25">
      <c r="M247" s="356" t="s">
        <v>7017</v>
      </c>
      <c r="N247" s="356" t="s">
        <v>7016</v>
      </c>
    </row>
    <row r="248" spans="13:14" x14ac:dyDescent="0.25">
      <c r="M248" s="356" t="s">
        <v>7015</v>
      </c>
      <c r="N248" s="356" t="s">
        <v>7014</v>
      </c>
    </row>
    <row r="249" spans="13:14" x14ac:dyDescent="0.25">
      <c r="M249" s="356" t="s">
        <v>7013</v>
      </c>
      <c r="N249" s="356" t="s">
        <v>7012</v>
      </c>
    </row>
    <row r="250" spans="13:14" x14ac:dyDescent="0.25">
      <c r="M250" s="356" t="s">
        <v>7011</v>
      </c>
      <c r="N250" s="356" t="s">
        <v>7010</v>
      </c>
    </row>
    <row r="251" spans="13:14" x14ac:dyDescent="0.25">
      <c r="M251" s="356" t="s">
        <v>7009</v>
      </c>
      <c r="N251" s="356" t="s">
        <v>7008</v>
      </c>
    </row>
    <row r="252" spans="13:14" x14ac:dyDescent="0.25">
      <c r="M252" s="356" t="s">
        <v>7007</v>
      </c>
      <c r="N252" s="356" t="s">
        <v>7006</v>
      </c>
    </row>
    <row r="253" spans="13:14" x14ac:dyDescent="0.25">
      <c r="M253" s="356" t="s">
        <v>7005</v>
      </c>
      <c r="N253" s="356" t="s">
        <v>7004</v>
      </c>
    </row>
    <row r="254" spans="13:14" x14ac:dyDescent="0.25">
      <c r="M254" s="356" t="s">
        <v>7003</v>
      </c>
      <c r="N254" s="356" t="s">
        <v>7002</v>
      </c>
    </row>
    <row r="255" spans="13:14" x14ac:dyDescent="0.25">
      <c r="M255" s="356" t="s">
        <v>7001</v>
      </c>
      <c r="N255" s="356" t="s">
        <v>7000</v>
      </c>
    </row>
    <row r="256" spans="13:14" x14ac:dyDescent="0.25">
      <c r="M256" s="356" t="s">
        <v>6999</v>
      </c>
      <c r="N256" s="356" t="s">
        <v>6998</v>
      </c>
    </row>
    <row r="257" spans="13:14" x14ac:dyDescent="0.25">
      <c r="M257" s="356" t="s">
        <v>6997</v>
      </c>
      <c r="N257" s="356" t="s">
        <v>6996</v>
      </c>
    </row>
    <row r="258" spans="13:14" x14ac:dyDescent="0.25">
      <c r="M258" s="356" t="s">
        <v>6995</v>
      </c>
      <c r="N258" s="356" t="s">
        <v>6994</v>
      </c>
    </row>
    <row r="259" spans="13:14" x14ac:dyDescent="0.25">
      <c r="M259" s="356" t="s">
        <v>6993</v>
      </c>
      <c r="N259" s="356" t="s">
        <v>6992</v>
      </c>
    </row>
    <row r="260" spans="13:14" x14ac:dyDescent="0.25">
      <c r="M260" s="356" t="s">
        <v>6991</v>
      </c>
      <c r="N260" s="356" t="s">
        <v>6990</v>
      </c>
    </row>
    <row r="261" spans="13:14" x14ac:dyDescent="0.25">
      <c r="M261" s="356" t="s">
        <v>6989</v>
      </c>
      <c r="N261" s="356" t="s">
        <v>6988</v>
      </c>
    </row>
    <row r="262" spans="13:14" x14ac:dyDescent="0.25">
      <c r="M262" s="356" t="s">
        <v>6987</v>
      </c>
      <c r="N262" s="356" t="s">
        <v>6986</v>
      </c>
    </row>
    <row r="263" spans="13:14" x14ac:dyDescent="0.25">
      <c r="M263" s="356" t="s">
        <v>6985</v>
      </c>
      <c r="N263" s="356" t="s">
        <v>6984</v>
      </c>
    </row>
    <row r="264" spans="13:14" x14ac:dyDescent="0.25">
      <c r="M264" s="356" t="s">
        <v>6983</v>
      </c>
      <c r="N264" s="356" t="s">
        <v>6982</v>
      </c>
    </row>
    <row r="265" spans="13:14" x14ac:dyDescent="0.25">
      <c r="M265" s="356" t="s">
        <v>6981</v>
      </c>
      <c r="N265" s="356" t="s">
        <v>6980</v>
      </c>
    </row>
    <row r="266" spans="13:14" x14ac:dyDescent="0.25">
      <c r="M266" s="356" t="s">
        <v>6979</v>
      </c>
      <c r="N266" s="356" t="s">
        <v>6978</v>
      </c>
    </row>
    <row r="267" spans="13:14" x14ac:dyDescent="0.25">
      <c r="M267" s="356" t="s">
        <v>6977</v>
      </c>
      <c r="N267" s="356" t="s">
        <v>6976</v>
      </c>
    </row>
    <row r="268" spans="13:14" x14ac:dyDescent="0.25">
      <c r="M268" s="356" t="s">
        <v>6975</v>
      </c>
      <c r="N268" s="356" t="s">
        <v>6974</v>
      </c>
    </row>
    <row r="269" spans="13:14" x14ac:dyDescent="0.25">
      <c r="M269" s="356" t="s">
        <v>6973</v>
      </c>
      <c r="N269" s="356" t="s">
        <v>6972</v>
      </c>
    </row>
    <row r="270" spans="13:14" x14ac:dyDescent="0.25">
      <c r="M270" s="356" t="s">
        <v>6971</v>
      </c>
      <c r="N270" s="356" t="s">
        <v>6970</v>
      </c>
    </row>
    <row r="271" spans="13:14" x14ac:dyDescent="0.25">
      <c r="M271" s="356" t="s">
        <v>6969</v>
      </c>
      <c r="N271" s="356" t="s">
        <v>6968</v>
      </c>
    </row>
    <row r="272" spans="13:14" x14ac:dyDescent="0.25">
      <c r="M272" s="356" t="s">
        <v>6967</v>
      </c>
      <c r="N272" s="356" t="s">
        <v>6966</v>
      </c>
    </row>
    <row r="273" spans="13:14" x14ac:dyDescent="0.25">
      <c r="M273" s="356" t="s">
        <v>6965</v>
      </c>
      <c r="N273" s="356" t="s">
        <v>6964</v>
      </c>
    </row>
    <row r="274" spans="13:14" x14ac:dyDescent="0.25">
      <c r="M274" s="356" t="s">
        <v>6963</v>
      </c>
      <c r="N274" s="356" t="s">
        <v>6962</v>
      </c>
    </row>
    <row r="275" spans="13:14" x14ac:dyDescent="0.25">
      <c r="M275" s="356" t="s">
        <v>6961</v>
      </c>
      <c r="N275" s="356" t="s">
        <v>6155</v>
      </c>
    </row>
    <row r="276" spans="13:14" x14ac:dyDescent="0.25">
      <c r="M276" s="356" t="s">
        <v>6960</v>
      </c>
      <c r="N276" s="356" t="s">
        <v>6959</v>
      </c>
    </row>
    <row r="277" spans="13:14" x14ac:dyDescent="0.25">
      <c r="M277" s="356" t="s">
        <v>6958</v>
      </c>
      <c r="N277" s="356" t="s">
        <v>6957</v>
      </c>
    </row>
    <row r="278" spans="13:14" x14ac:dyDescent="0.25">
      <c r="M278" s="356" t="s">
        <v>6956</v>
      </c>
      <c r="N278" s="356" t="s">
        <v>6955</v>
      </c>
    </row>
    <row r="279" spans="13:14" x14ac:dyDescent="0.25">
      <c r="M279" s="356" t="s">
        <v>6954</v>
      </c>
      <c r="N279" s="356" t="s">
        <v>6953</v>
      </c>
    </row>
    <row r="280" spans="13:14" x14ac:dyDescent="0.25">
      <c r="M280" s="356" t="s">
        <v>6952</v>
      </c>
      <c r="N280" s="356" t="s">
        <v>6951</v>
      </c>
    </row>
    <row r="281" spans="13:14" x14ac:dyDescent="0.25">
      <c r="M281" s="356" t="s">
        <v>6950</v>
      </c>
      <c r="N281" s="356" t="s">
        <v>6949</v>
      </c>
    </row>
    <row r="282" spans="13:14" x14ac:dyDescent="0.25">
      <c r="M282" s="356" t="s">
        <v>6948</v>
      </c>
      <c r="N282" s="356" t="s">
        <v>6947</v>
      </c>
    </row>
    <row r="283" spans="13:14" x14ac:dyDescent="0.25">
      <c r="M283" s="356" t="s">
        <v>6946</v>
      </c>
      <c r="N283" s="356" t="s">
        <v>6945</v>
      </c>
    </row>
    <row r="284" spans="13:14" x14ac:dyDescent="0.25">
      <c r="M284" s="356" t="s">
        <v>6944</v>
      </c>
      <c r="N284" s="356" t="s">
        <v>6943</v>
      </c>
    </row>
    <row r="285" spans="13:14" x14ac:dyDescent="0.25">
      <c r="M285" s="356" t="s">
        <v>6942</v>
      </c>
      <c r="N285" s="356" t="s">
        <v>6941</v>
      </c>
    </row>
    <row r="286" spans="13:14" x14ac:dyDescent="0.25">
      <c r="M286" s="356" t="s">
        <v>6940</v>
      </c>
      <c r="N286" s="356" t="s">
        <v>6939</v>
      </c>
    </row>
    <row r="287" spans="13:14" x14ac:dyDescent="0.25">
      <c r="M287" s="356" t="s">
        <v>6938</v>
      </c>
      <c r="N287" s="356" t="s">
        <v>6937</v>
      </c>
    </row>
    <row r="288" spans="13:14" x14ac:dyDescent="0.25">
      <c r="M288" s="356" t="s">
        <v>6936</v>
      </c>
      <c r="N288" s="356" t="s">
        <v>6935</v>
      </c>
    </row>
    <row r="289" spans="13:14" x14ac:dyDescent="0.25">
      <c r="M289" s="356" t="s">
        <v>6934</v>
      </c>
      <c r="N289" s="356" t="s">
        <v>6933</v>
      </c>
    </row>
    <row r="290" spans="13:14" x14ac:dyDescent="0.25">
      <c r="M290" s="356" t="s">
        <v>6932</v>
      </c>
      <c r="N290" s="356" t="s">
        <v>6931</v>
      </c>
    </row>
    <row r="291" spans="13:14" x14ac:dyDescent="0.25">
      <c r="M291" s="356" t="s">
        <v>6930</v>
      </c>
      <c r="N291" s="356" t="s">
        <v>6929</v>
      </c>
    </row>
    <row r="292" spans="13:14" x14ac:dyDescent="0.25">
      <c r="M292" s="356" t="s">
        <v>6928</v>
      </c>
      <c r="N292" s="356" t="s">
        <v>6927</v>
      </c>
    </row>
    <row r="293" spans="13:14" x14ac:dyDescent="0.25">
      <c r="M293" s="356" t="s">
        <v>6926</v>
      </c>
      <c r="N293" s="356" t="s">
        <v>6925</v>
      </c>
    </row>
    <row r="294" spans="13:14" x14ac:dyDescent="0.25">
      <c r="M294" s="356" t="s">
        <v>6924</v>
      </c>
      <c r="N294" s="356" t="s">
        <v>6923</v>
      </c>
    </row>
    <row r="295" spans="13:14" x14ac:dyDescent="0.25">
      <c r="M295" s="356" t="s">
        <v>6922</v>
      </c>
      <c r="N295" s="356" t="s">
        <v>6921</v>
      </c>
    </row>
    <row r="296" spans="13:14" x14ac:dyDescent="0.25">
      <c r="M296" s="356" t="s">
        <v>6920</v>
      </c>
      <c r="N296" s="356" t="s">
        <v>6919</v>
      </c>
    </row>
    <row r="297" spans="13:14" x14ac:dyDescent="0.25">
      <c r="M297" s="356" t="s">
        <v>6918</v>
      </c>
      <c r="N297" s="356" t="s">
        <v>6917</v>
      </c>
    </row>
    <row r="298" spans="13:14" x14ac:dyDescent="0.25">
      <c r="M298" s="356" t="s">
        <v>6916</v>
      </c>
      <c r="N298" s="356" t="s">
        <v>6915</v>
      </c>
    </row>
    <row r="299" spans="13:14" x14ac:dyDescent="0.25">
      <c r="M299" s="356" t="s">
        <v>6914</v>
      </c>
      <c r="N299" s="356" t="s">
        <v>6913</v>
      </c>
    </row>
    <row r="300" spans="13:14" x14ac:dyDescent="0.25">
      <c r="M300" s="356" t="s">
        <v>6912</v>
      </c>
      <c r="N300" s="356" t="s">
        <v>6911</v>
      </c>
    </row>
    <row r="301" spans="13:14" x14ac:dyDescent="0.25">
      <c r="M301" s="356" t="s">
        <v>6910</v>
      </c>
      <c r="N301" s="356" t="s">
        <v>6909</v>
      </c>
    </row>
    <row r="302" spans="13:14" x14ac:dyDescent="0.25">
      <c r="M302" s="356" t="s">
        <v>6908</v>
      </c>
      <c r="N302" s="356" t="s">
        <v>6907</v>
      </c>
    </row>
    <row r="303" spans="13:14" x14ac:dyDescent="0.25">
      <c r="M303" s="356" t="s">
        <v>6906</v>
      </c>
      <c r="N303" s="356" t="s">
        <v>6905</v>
      </c>
    </row>
    <row r="304" spans="13:14" x14ac:dyDescent="0.25">
      <c r="M304" s="356" t="s">
        <v>6904</v>
      </c>
      <c r="N304" s="356" t="s">
        <v>6903</v>
      </c>
    </row>
    <row r="305" spans="13:14" x14ac:dyDescent="0.25">
      <c r="M305" s="356" t="s">
        <v>6902</v>
      </c>
      <c r="N305" s="356" t="s">
        <v>6901</v>
      </c>
    </row>
    <row r="306" spans="13:14" x14ac:dyDescent="0.25">
      <c r="M306" s="356" t="s">
        <v>6900</v>
      </c>
      <c r="N306" s="356" t="s">
        <v>6899</v>
      </c>
    </row>
    <row r="307" spans="13:14" x14ac:dyDescent="0.25">
      <c r="M307" s="356" t="s">
        <v>6898</v>
      </c>
      <c r="N307" s="356" t="s">
        <v>6897</v>
      </c>
    </row>
    <row r="308" spans="13:14" x14ac:dyDescent="0.25">
      <c r="M308" s="356" t="s">
        <v>6896</v>
      </c>
      <c r="N308" s="356" t="s">
        <v>6895</v>
      </c>
    </row>
    <row r="309" spans="13:14" x14ac:dyDescent="0.25">
      <c r="M309" s="356" t="s">
        <v>6894</v>
      </c>
      <c r="N309" s="356" t="s">
        <v>6893</v>
      </c>
    </row>
    <row r="310" spans="13:14" x14ac:dyDescent="0.25">
      <c r="M310" s="356" t="s">
        <v>6892</v>
      </c>
      <c r="N310" s="356" t="s">
        <v>6891</v>
      </c>
    </row>
    <row r="311" spans="13:14" x14ac:dyDescent="0.25">
      <c r="M311" s="356" t="s">
        <v>6890</v>
      </c>
      <c r="N311" s="356" t="s">
        <v>6889</v>
      </c>
    </row>
    <row r="312" spans="13:14" x14ac:dyDescent="0.25">
      <c r="M312" s="356" t="s">
        <v>6888</v>
      </c>
      <c r="N312" s="356" t="s">
        <v>6887</v>
      </c>
    </row>
    <row r="313" spans="13:14" x14ac:dyDescent="0.25">
      <c r="M313" s="356" t="s">
        <v>3362</v>
      </c>
      <c r="N313" s="356" t="s">
        <v>3614</v>
      </c>
    </row>
    <row r="314" spans="13:14" x14ac:dyDescent="0.25">
      <c r="M314" s="356" t="s">
        <v>6886</v>
      </c>
      <c r="N314" s="356" t="s">
        <v>6885</v>
      </c>
    </row>
    <row r="315" spans="13:14" x14ac:dyDescent="0.25">
      <c r="M315" s="356" t="s">
        <v>6884</v>
      </c>
      <c r="N315" s="356" t="s">
        <v>6883</v>
      </c>
    </row>
    <row r="316" spans="13:14" x14ac:dyDescent="0.25">
      <c r="M316" s="356" t="s">
        <v>6882</v>
      </c>
      <c r="N316" s="356" t="s">
        <v>6881</v>
      </c>
    </row>
    <row r="317" spans="13:14" x14ac:dyDescent="0.25">
      <c r="M317" s="356" t="s">
        <v>6880</v>
      </c>
      <c r="N317" s="356" t="s">
        <v>6879</v>
      </c>
    </row>
    <row r="318" spans="13:14" x14ac:dyDescent="0.25">
      <c r="M318" s="356" t="s">
        <v>6878</v>
      </c>
      <c r="N318" s="356" t="s">
        <v>6877</v>
      </c>
    </row>
    <row r="319" spans="13:14" x14ac:dyDescent="0.25">
      <c r="M319" s="356" t="s">
        <v>6876</v>
      </c>
      <c r="N319" s="356" t="s">
        <v>6875</v>
      </c>
    </row>
    <row r="320" spans="13:14" x14ac:dyDescent="0.25">
      <c r="M320" s="356" t="s">
        <v>6874</v>
      </c>
      <c r="N320" s="356" t="s">
        <v>6873</v>
      </c>
    </row>
    <row r="321" spans="13:14" x14ac:dyDescent="0.25">
      <c r="M321" s="356" t="s">
        <v>6872</v>
      </c>
      <c r="N321" s="356" t="s">
        <v>6871</v>
      </c>
    </row>
    <row r="322" spans="13:14" x14ac:dyDescent="0.25">
      <c r="M322" s="356" t="s">
        <v>6870</v>
      </c>
      <c r="N322" s="356" t="s">
        <v>6869</v>
      </c>
    </row>
    <row r="323" spans="13:14" x14ac:dyDescent="0.25">
      <c r="M323" s="356" t="s">
        <v>6868</v>
      </c>
      <c r="N323" s="356" t="s">
        <v>6867</v>
      </c>
    </row>
    <row r="324" spans="13:14" x14ac:dyDescent="0.25">
      <c r="M324" s="356" t="s">
        <v>6866</v>
      </c>
      <c r="N324" s="356" t="s">
        <v>6865</v>
      </c>
    </row>
    <row r="325" spans="13:14" x14ac:dyDescent="0.25">
      <c r="M325" s="356" t="s">
        <v>6864</v>
      </c>
      <c r="N325" s="356" t="s">
        <v>6863</v>
      </c>
    </row>
    <row r="326" spans="13:14" x14ac:dyDescent="0.25">
      <c r="M326" s="356" t="s">
        <v>6862</v>
      </c>
      <c r="N326" s="356" t="s">
        <v>6861</v>
      </c>
    </row>
    <row r="327" spans="13:14" x14ac:dyDescent="0.25">
      <c r="M327" s="356" t="s">
        <v>6860</v>
      </c>
      <c r="N327" s="356" t="s">
        <v>6859</v>
      </c>
    </row>
    <row r="328" spans="13:14" x14ac:dyDescent="0.25">
      <c r="M328" s="356" t="s">
        <v>6858</v>
      </c>
      <c r="N328" s="356" t="s">
        <v>6857</v>
      </c>
    </row>
    <row r="329" spans="13:14" x14ac:dyDescent="0.25">
      <c r="M329" s="356" t="s">
        <v>6856</v>
      </c>
      <c r="N329" s="356" t="s">
        <v>6855</v>
      </c>
    </row>
    <row r="330" spans="13:14" x14ac:dyDescent="0.25">
      <c r="M330" s="356" t="s">
        <v>6854</v>
      </c>
      <c r="N330" s="356" t="s">
        <v>6853</v>
      </c>
    </row>
    <row r="331" spans="13:14" x14ac:dyDescent="0.25">
      <c r="M331" s="356" t="s">
        <v>6852</v>
      </c>
      <c r="N331" s="356" t="s">
        <v>6851</v>
      </c>
    </row>
    <row r="332" spans="13:14" x14ac:dyDescent="0.25">
      <c r="M332" s="356" t="s">
        <v>6850</v>
      </c>
      <c r="N332" s="356" t="s">
        <v>6849</v>
      </c>
    </row>
    <row r="333" spans="13:14" x14ac:dyDescent="0.25">
      <c r="M333" s="356" t="s">
        <v>6848</v>
      </c>
      <c r="N333" s="356" t="s">
        <v>6847</v>
      </c>
    </row>
    <row r="334" spans="13:14" x14ac:dyDescent="0.25">
      <c r="M334" s="356" t="s">
        <v>6846</v>
      </c>
      <c r="N334" s="356" t="s">
        <v>6845</v>
      </c>
    </row>
    <row r="335" spans="13:14" x14ac:dyDescent="0.25">
      <c r="M335" s="356" t="s">
        <v>6844</v>
      </c>
      <c r="N335" s="356" t="s">
        <v>6843</v>
      </c>
    </row>
    <row r="336" spans="13:14" x14ac:dyDescent="0.25">
      <c r="M336" s="356" t="s">
        <v>6842</v>
      </c>
      <c r="N336" s="356" t="s">
        <v>6841</v>
      </c>
    </row>
    <row r="337" spans="13:14" x14ac:dyDescent="0.25">
      <c r="M337" s="356" t="s">
        <v>6840</v>
      </c>
      <c r="N337" s="356" t="s">
        <v>6839</v>
      </c>
    </row>
    <row r="338" spans="13:14" x14ac:dyDescent="0.25">
      <c r="M338" s="356" t="s">
        <v>6838</v>
      </c>
      <c r="N338" s="356" t="s">
        <v>6837</v>
      </c>
    </row>
    <row r="339" spans="13:14" x14ac:dyDescent="0.25">
      <c r="M339" s="356" t="s">
        <v>6836</v>
      </c>
      <c r="N339" s="356" t="s">
        <v>6835</v>
      </c>
    </row>
    <row r="340" spans="13:14" x14ac:dyDescent="0.25">
      <c r="M340" s="356" t="s">
        <v>6834</v>
      </c>
      <c r="N340" s="356" t="s">
        <v>6833</v>
      </c>
    </row>
    <row r="341" spans="13:14" x14ac:dyDescent="0.25">
      <c r="M341" s="356" t="s">
        <v>6832</v>
      </c>
      <c r="N341" s="356" t="s">
        <v>6831</v>
      </c>
    </row>
    <row r="342" spans="13:14" x14ac:dyDescent="0.25">
      <c r="M342" s="356" t="s">
        <v>6830</v>
      </c>
      <c r="N342" s="356" t="s">
        <v>6829</v>
      </c>
    </row>
    <row r="343" spans="13:14" x14ac:dyDescent="0.25">
      <c r="M343" s="356" t="s">
        <v>6828</v>
      </c>
      <c r="N343" s="356" t="s">
        <v>6827</v>
      </c>
    </row>
    <row r="344" spans="13:14" x14ac:dyDescent="0.25">
      <c r="M344" s="356" t="s">
        <v>6826</v>
      </c>
      <c r="N344" s="356" t="s">
        <v>6825</v>
      </c>
    </row>
    <row r="345" spans="13:14" x14ac:dyDescent="0.25">
      <c r="M345" s="356" t="s">
        <v>6824</v>
      </c>
      <c r="N345" s="356" t="s">
        <v>6823</v>
      </c>
    </row>
    <row r="346" spans="13:14" x14ac:dyDescent="0.25">
      <c r="M346" s="356" t="s">
        <v>6822</v>
      </c>
      <c r="N346" s="356" t="s">
        <v>6821</v>
      </c>
    </row>
    <row r="347" spans="13:14" x14ac:dyDescent="0.25">
      <c r="M347" s="356" t="s">
        <v>6820</v>
      </c>
      <c r="N347" s="356" t="s">
        <v>6819</v>
      </c>
    </row>
    <row r="348" spans="13:14" x14ac:dyDescent="0.25">
      <c r="M348" s="356" t="s">
        <v>6818</v>
      </c>
      <c r="N348" s="356" t="s">
        <v>6817</v>
      </c>
    </row>
    <row r="349" spans="13:14" x14ac:dyDescent="0.25">
      <c r="M349" s="356" t="s">
        <v>6816</v>
      </c>
      <c r="N349" s="356" t="s">
        <v>6815</v>
      </c>
    </row>
    <row r="350" spans="13:14" x14ac:dyDescent="0.25">
      <c r="M350" s="356" t="s">
        <v>6814</v>
      </c>
      <c r="N350" s="356" t="s">
        <v>6813</v>
      </c>
    </row>
    <row r="351" spans="13:14" x14ac:dyDescent="0.25">
      <c r="M351" s="356" t="s">
        <v>6812</v>
      </c>
      <c r="N351" s="356" t="s">
        <v>6811</v>
      </c>
    </row>
    <row r="352" spans="13:14" x14ac:dyDescent="0.25">
      <c r="M352" s="356" t="s">
        <v>6810</v>
      </c>
      <c r="N352" s="356" t="s">
        <v>6809</v>
      </c>
    </row>
    <row r="353" spans="13:14" x14ac:dyDescent="0.25">
      <c r="M353" s="356" t="s">
        <v>6808</v>
      </c>
      <c r="N353" s="356" t="s">
        <v>6807</v>
      </c>
    </row>
    <row r="354" spans="13:14" x14ac:dyDescent="0.25">
      <c r="M354" s="356" t="s">
        <v>6806</v>
      </c>
      <c r="N354" s="356" t="s">
        <v>6805</v>
      </c>
    </row>
    <row r="355" spans="13:14" x14ac:dyDescent="0.25">
      <c r="M355" s="356" t="s">
        <v>6804</v>
      </c>
      <c r="N355" s="356" t="s">
        <v>6803</v>
      </c>
    </row>
    <row r="356" spans="13:14" x14ac:dyDescent="0.25">
      <c r="M356" s="356" t="s">
        <v>6802</v>
      </c>
      <c r="N356" s="356" t="s">
        <v>6801</v>
      </c>
    </row>
    <row r="357" spans="13:14" x14ac:dyDescent="0.25">
      <c r="M357" s="356" t="s">
        <v>6800</v>
      </c>
      <c r="N357" s="356" t="s">
        <v>6799</v>
      </c>
    </row>
    <row r="358" spans="13:14" x14ac:dyDescent="0.25">
      <c r="M358" s="356" t="s">
        <v>6798</v>
      </c>
      <c r="N358" s="356" t="s">
        <v>6797</v>
      </c>
    </row>
    <row r="359" spans="13:14" x14ac:dyDescent="0.25">
      <c r="M359" s="356" t="s">
        <v>6796</v>
      </c>
      <c r="N359" s="356" t="s">
        <v>6795</v>
      </c>
    </row>
    <row r="360" spans="13:14" x14ac:dyDescent="0.25">
      <c r="M360" s="356" t="s">
        <v>6794</v>
      </c>
      <c r="N360" s="356" t="s">
        <v>6793</v>
      </c>
    </row>
    <row r="361" spans="13:14" x14ac:dyDescent="0.25">
      <c r="M361" s="356" t="s">
        <v>6792</v>
      </c>
      <c r="N361" s="356" t="s">
        <v>6791</v>
      </c>
    </row>
    <row r="362" spans="13:14" x14ac:dyDescent="0.25">
      <c r="M362" s="356" t="s">
        <v>6790</v>
      </c>
      <c r="N362" s="356" t="s">
        <v>6789</v>
      </c>
    </row>
    <row r="363" spans="13:14" x14ac:dyDescent="0.25">
      <c r="M363" s="356" t="s">
        <v>6788</v>
      </c>
      <c r="N363" s="356" t="s">
        <v>6786</v>
      </c>
    </row>
    <row r="364" spans="13:14" x14ac:dyDescent="0.25">
      <c r="M364" s="356" t="s">
        <v>6787</v>
      </c>
      <c r="N364" s="356" t="s">
        <v>6786</v>
      </c>
    </row>
    <row r="365" spans="13:14" x14ac:dyDescent="0.25">
      <c r="M365" s="356" t="s">
        <v>6785</v>
      </c>
      <c r="N365" s="356" t="s">
        <v>6784</v>
      </c>
    </row>
    <row r="366" spans="13:14" x14ac:dyDescent="0.25">
      <c r="M366" s="356" t="s">
        <v>6783</v>
      </c>
      <c r="N366" s="356" t="s">
        <v>6782</v>
      </c>
    </row>
    <row r="367" spans="13:14" x14ac:dyDescent="0.25">
      <c r="M367" s="356" t="s">
        <v>6781</v>
      </c>
      <c r="N367" s="356" t="s">
        <v>6780</v>
      </c>
    </row>
    <row r="368" spans="13:14" x14ac:dyDescent="0.25">
      <c r="M368" s="356" t="s">
        <v>6779</v>
      </c>
      <c r="N368" s="356" t="s">
        <v>6778</v>
      </c>
    </row>
    <row r="369" spans="13:14" x14ac:dyDescent="0.25">
      <c r="M369" s="356" t="s">
        <v>6777</v>
      </c>
      <c r="N369" s="356" t="s">
        <v>6776</v>
      </c>
    </row>
    <row r="370" spans="13:14" x14ac:dyDescent="0.25">
      <c r="M370" s="356" t="s">
        <v>6775</v>
      </c>
      <c r="N370" s="356" t="s">
        <v>6774</v>
      </c>
    </row>
    <row r="371" spans="13:14" x14ac:dyDescent="0.25">
      <c r="M371" s="356" t="s">
        <v>6773</v>
      </c>
      <c r="N371" s="356" t="s">
        <v>6772</v>
      </c>
    </row>
    <row r="372" spans="13:14" x14ac:dyDescent="0.25">
      <c r="M372" s="356" t="s">
        <v>6771</v>
      </c>
      <c r="N372" s="356" t="s">
        <v>6770</v>
      </c>
    </row>
    <row r="373" spans="13:14" x14ac:dyDescent="0.25">
      <c r="M373" s="356" t="s">
        <v>6769</v>
      </c>
      <c r="N373" s="356" t="s">
        <v>6768</v>
      </c>
    </row>
    <row r="374" spans="13:14" x14ac:dyDescent="0.25">
      <c r="M374" s="356" t="s">
        <v>6767</v>
      </c>
      <c r="N374" s="356" t="s">
        <v>6766</v>
      </c>
    </row>
    <row r="375" spans="13:14" x14ac:dyDescent="0.25">
      <c r="M375" s="356" t="s">
        <v>6765</v>
      </c>
      <c r="N375" s="356" t="s">
        <v>6764</v>
      </c>
    </row>
    <row r="376" spans="13:14" x14ac:dyDescent="0.25">
      <c r="M376" s="356" t="s">
        <v>6763</v>
      </c>
      <c r="N376" s="356" t="s">
        <v>6762</v>
      </c>
    </row>
    <row r="377" spans="13:14" x14ac:dyDescent="0.25">
      <c r="M377" s="356" t="s">
        <v>6761</v>
      </c>
      <c r="N377" s="356" t="s">
        <v>6760</v>
      </c>
    </row>
    <row r="378" spans="13:14" x14ac:dyDescent="0.25">
      <c r="M378" s="356" t="s">
        <v>6759</v>
      </c>
      <c r="N378" s="356" t="s">
        <v>6758</v>
      </c>
    </row>
    <row r="379" spans="13:14" x14ac:dyDescent="0.25">
      <c r="M379" s="356" t="s">
        <v>6757</v>
      </c>
      <c r="N379" s="356" t="s">
        <v>6756</v>
      </c>
    </row>
    <row r="380" spans="13:14" x14ac:dyDescent="0.25">
      <c r="M380" s="356" t="s">
        <v>6755</v>
      </c>
      <c r="N380" s="356" t="s">
        <v>6753</v>
      </c>
    </row>
    <row r="381" spans="13:14" x14ac:dyDescent="0.25">
      <c r="M381" s="356" t="s">
        <v>6754</v>
      </c>
      <c r="N381" s="356" t="s">
        <v>6753</v>
      </c>
    </row>
    <row r="382" spans="13:14" x14ac:dyDescent="0.25">
      <c r="M382" s="356" t="s">
        <v>6752</v>
      </c>
      <c r="N382" s="356" t="s">
        <v>6751</v>
      </c>
    </row>
    <row r="383" spans="13:14" x14ac:dyDescent="0.25">
      <c r="M383" s="356" t="s">
        <v>6750</v>
      </c>
      <c r="N383" s="356" t="s">
        <v>6749</v>
      </c>
    </row>
    <row r="384" spans="13:14" x14ac:dyDescent="0.25">
      <c r="M384" s="356" t="s">
        <v>6748</v>
      </c>
      <c r="N384" s="356" t="s">
        <v>6747</v>
      </c>
    </row>
    <row r="385" spans="13:14" x14ac:dyDescent="0.25">
      <c r="M385" s="356" t="s">
        <v>6746</v>
      </c>
      <c r="N385" s="356" t="s">
        <v>6745</v>
      </c>
    </row>
    <row r="386" spans="13:14" x14ac:dyDescent="0.25">
      <c r="M386" s="356" t="s">
        <v>3360</v>
      </c>
      <c r="N386" s="356" t="s">
        <v>6744</v>
      </c>
    </row>
    <row r="387" spans="13:14" x14ac:dyDescent="0.25">
      <c r="M387" s="356" t="s">
        <v>6743</v>
      </c>
      <c r="N387" s="356" t="s">
        <v>6742</v>
      </c>
    </row>
    <row r="388" spans="13:14" x14ac:dyDescent="0.25">
      <c r="M388" s="356" t="s">
        <v>6741</v>
      </c>
      <c r="N388" s="356" t="s">
        <v>6740</v>
      </c>
    </row>
    <row r="389" spans="13:14" x14ac:dyDescent="0.25">
      <c r="M389" s="356" t="s">
        <v>6739</v>
      </c>
      <c r="N389" s="356" t="s">
        <v>6738</v>
      </c>
    </row>
    <row r="390" spans="13:14" x14ac:dyDescent="0.25">
      <c r="M390" s="356" t="s">
        <v>6737</v>
      </c>
      <c r="N390" s="356" t="s">
        <v>6736</v>
      </c>
    </row>
    <row r="391" spans="13:14" x14ac:dyDescent="0.25">
      <c r="M391" s="356" t="s">
        <v>6735</v>
      </c>
      <c r="N391" s="356" t="s">
        <v>6734</v>
      </c>
    </row>
    <row r="392" spans="13:14" x14ac:dyDescent="0.25">
      <c r="M392" s="356" t="s">
        <v>6733</v>
      </c>
      <c r="N392" s="356" t="s">
        <v>6732</v>
      </c>
    </row>
    <row r="393" spans="13:14" x14ac:dyDescent="0.25">
      <c r="M393" s="356" t="s">
        <v>6731</v>
      </c>
      <c r="N393" s="356" t="s">
        <v>6730</v>
      </c>
    </row>
    <row r="394" spans="13:14" x14ac:dyDescent="0.25">
      <c r="M394" s="356" t="s">
        <v>6729</v>
      </c>
      <c r="N394" s="356" t="s">
        <v>6728</v>
      </c>
    </row>
    <row r="395" spans="13:14" x14ac:dyDescent="0.25">
      <c r="M395" s="356" t="s">
        <v>6727</v>
      </c>
      <c r="N395" s="356" t="s">
        <v>6726</v>
      </c>
    </row>
    <row r="396" spans="13:14" x14ac:dyDescent="0.25">
      <c r="M396" s="356" t="s">
        <v>6725</v>
      </c>
      <c r="N396" s="356" t="s">
        <v>6724</v>
      </c>
    </row>
    <row r="397" spans="13:14" x14ac:dyDescent="0.25">
      <c r="M397" s="356" t="s">
        <v>6723</v>
      </c>
      <c r="N397" s="356" t="s">
        <v>6722</v>
      </c>
    </row>
    <row r="398" spans="13:14" x14ac:dyDescent="0.25">
      <c r="M398" s="356" t="s">
        <v>6721</v>
      </c>
      <c r="N398" s="356" t="s">
        <v>6720</v>
      </c>
    </row>
    <row r="399" spans="13:14" x14ac:dyDescent="0.25">
      <c r="M399" s="356" t="s">
        <v>6719</v>
      </c>
      <c r="N399" s="356" t="s">
        <v>6718</v>
      </c>
    </row>
    <row r="400" spans="13:14" x14ac:dyDescent="0.25">
      <c r="M400" s="356" t="s">
        <v>6717</v>
      </c>
      <c r="N400" s="356" t="s">
        <v>6716</v>
      </c>
    </row>
    <row r="401" spans="13:14" x14ac:dyDescent="0.25">
      <c r="M401" s="356" t="s">
        <v>6715</v>
      </c>
      <c r="N401" s="356" t="s">
        <v>6714</v>
      </c>
    </row>
    <row r="402" spans="13:14" x14ac:dyDescent="0.25">
      <c r="M402" s="356" t="s">
        <v>6713</v>
      </c>
      <c r="N402" s="356" t="s">
        <v>6712</v>
      </c>
    </row>
    <row r="403" spans="13:14" x14ac:dyDescent="0.25">
      <c r="M403" s="356" t="s">
        <v>6711</v>
      </c>
      <c r="N403" s="356" t="s">
        <v>6710</v>
      </c>
    </row>
    <row r="404" spans="13:14" x14ac:dyDescent="0.25">
      <c r="M404" s="356" t="s">
        <v>6709</v>
      </c>
      <c r="N404" s="356" t="s">
        <v>6708</v>
      </c>
    </row>
    <row r="405" spans="13:14" x14ac:dyDescent="0.25">
      <c r="M405" s="356" t="s">
        <v>6707</v>
      </c>
      <c r="N405" s="356" t="s">
        <v>6706</v>
      </c>
    </row>
    <row r="406" spans="13:14" x14ac:dyDescent="0.25">
      <c r="M406" s="356" t="s">
        <v>6705</v>
      </c>
      <c r="N406" s="356" t="s">
        <v>6704</v>
      </c>
    </row>
    <row r="407" spans="13:14" x14ac:dyDescent="0.25">
      <c r="M407" s="356" t="s">
        <v>6703</v>
      </c>
      <c r="N407" s="356" t="s">
        <v>6702</v>
      </c>
    </row>
    <row r="408" spans="13:14" x14ac:dyDescent="0.25">
      <c r="M408" s="356" t="s">
        <v>6701</v>
      </c>
      <c r="N408" s="356" t="s">
        <v>6700</v>
      </c>
    </row>
    <row r="409" spans="13:14" x14ac:dyDescent="0.25">
      <c r="M409" s="356" t="s">
        <v>6699</v>
      </c>
      <c r="N409" s="356" t="s">
        <v>6698</v>
      </c>
    </row>
    <row r="410" spans="13:14" x14ac:dyDescent="0.25">
      <c r="M410" s="356" t="s">
        <v>6697</v>
      </c>
      <c r="N410" s="356" t="s">
        <v>6696</v>
      </c>
    </row>
    <row r="411" spans="13:14" x14ac:dyDescent="0.25">
      <c r="M411" s="356" t="s">
        <v>6695</v>
      </c>
      <c r="N411" s="356" t="s">
        <v>6694</v>
      </c>
    </row>
    <row r="412" spans="13:14" x14ac:dyDescent="0.25">
      <c r="M412" s="356" t="s">
        <v>6693</v>
      </c>
      <c r="N412" s="356" t="s">
        <v>6692</v>
      </c>
    </row>
    <row r="413" spans="13:14" x14ac:dyDescent="0.25">
      <c r="M413" s="356" t="s">
        <v>6691</v>
      </c>
      <c r="N413" s="356" t="s">
        <v>6690</v>
      </c>
    </row>
    <row r="414" spans="13:14" x14ac:dyDescent="0.25">
      <c r="M414" s="356" t="s">
        <v>6689</v>
      </c>
      <c r="N414" s="356" t="s">
        <v>6688</v>
      </c>
    </row>
    <row r="415" spans="13:14" x14ac:dyDescent="0.25">
      <c r="M415" s="356" t="s">
        <v>6687</v>
      </c>
      <c r="N415" s="356" t="s">
        <v>6686</v>
      </c>
    </row>
    <row r="416" spans="13:14" x14ac:dyDescent="0.25">
      <c r="M416" s="356" t="s">
        <v>6685</v>
      </c>
      <c r="N416" s="356" t="s">
        <v>6684</v>
      </c>
    </row>
    <row r="417" spans="13:14" x14ac:dyDescent="0.25">
      <c r="M417" s="356" t="s">
        <v>6683</v>
      </c>
      <c r="N417" s="356" t="s">
        <v>6682</v>
      </c>
    </row>
    <row r="418" spans="13:14" x14ac:dyDescent="0.25">
      <c r="M418" s="356" t="s">
        <v>6681</v>
      </c>
      <c r="N418" s="356" t="s">
        <v>6680</v>
      </c>
    </row>
    <row r="419" spans="13:14" x14ac:dyDescent="0.25">
      <c r="M419" s="356" t="s">
        <v>6679</v>
      </c>
      <c r="N419" s="356" t="s">
        <v>6678</v>
      </c>
    </row>
    <row r="420" spans="13:14" x14ac:dyDescent="0.25">
      <c r="M420" s="356" t="s">
        <v>6677</v>
      </c>
      <c r="N420" s="356" t="s">
        <v>6676</v>
      </c>
    </row>
    <row r="421" spans="13:14" x14ac:dyDescent="0.25">
      <c r="M421" s="356" t="s">
        <v>6675</v>
      </c>
      <c r="N421" s="356" t="s">
        <v>6674</v>
      </c>
    </row>
    <row r="422" spans="13:14" x14ac:dyDescent="0.25">
      <c r="M422" s="356" t="s">
        <v>6673</v>
      </c>
      <c r="N422" s="356" t="s">
        <v>6672</v>
      </c>
    </row>
    <row r="423" spans="13:14" x14ac:dyDescent="0.25">
      <c r="M423" s="356" t="s">
        <v>6671</v>
      </c>
      <c r="N423" s="356" t="s">
        <v>6670</v>
      </c>
    </row>
    <row r="424" spans="13:14" x14ac:dyDescent="0.25">
      <c r="M424" s="356" t="s">
        <v>6669</v>
      </c>
      <c r="N424" s="356" t="s">
        <v>6668</v>
      </c>
    </row>
    <row r="425" spans="13:14" x14ac:dyDescent="0.25">
      <c r="M425" s="356" t="s">
        <v>6667</v>
      </c>
      <c r="N425" s="356" t="s">
        <v>6666</v>
      </c>
    </row>
    <row r="426" spans="13:14" x14ac:dyDescent="0.25">
      <c r="M426" s="356" t="s">
        <v>6665</v>
      </c>
      <c r="N426" s="356" t="s">
        <v>3607</v>
      </c>
    </row>
    <row r="427" spans="13:14" x14ac:dyDescent="0.25">
      <c r="M427" s="356" t="s">
        <v>6664</v>
      </c>
      <c r="N427" s="356" t="s">
        <v>6663</v>
      </c>
    </row>
    <row r="428" spans="13:14" x14ac:dyDescent="0.25">
      <c r="M428" s="356" t="s">
        <v>6662</v>
      </c>
      <c r="N428" s="356" t="s">
        <v>6661</v>
      </c>
    </row>
    <row r="429" spans="13:14" x14ac:dyDescent="0.25">
      <c r="M429" s="356" t="s">
        <v>6660</v>
      </c>
      <c r="N429" s="356" t="s">
        <v>6659</v>
      </c>
    </row>
    <row r="430" spans="13:14" x14ac:dyDescent="0.25">
      <c r="M430" s="356" t="s">
        <v>6658</v>
      </c>
      <c r="N430" s="356" t="s">
        <v>6657</v>
      </c>
    </row>
    <row r="431" spans="13:14" x14ac:dyDescent="0.25">
      <c r="M431" s="356" t="s">
        <v>6656</v>
      </c>
      <c r="N431" s="356" t="s">
        <v>6655</v>
      </c>
    </row>
    <row r="432" spans="13:14" x14ac:dyDescent="0.25">
      <c r="M432" s="356" t="s">
        <v>6654</v>
      </c>
      <c r="N432" s="356" t="s">
        <v>6155</v>
      </c>
    </row>
    <row r="433" spans="13:14" x14ac:dyDescent="0.25">
      <c r="M433" s="356" t="s">
        <v>6653</v>
      </c>
      <c r="N433" s="356" t="s">
        <v>6652</v>
      </c>
    </row>
    <row r="434" spans="13:14" x14ac:dyDescent="0.25">
      <c r="M434" s="356" t="s">
        <v>6651</v>
      </c>
      <c r="N434" s="356" t="s">
        <v>6650</v>
      </c>
    </row>
    <row r="435" spans="13:14" x14ac:dyDescent="0.25">
      <c r="M435" s="356" t="s">
        <v>6649</v>
      </c>
      <c r="N435" s="356" t="s">
        <v>6648</v>
      </c>
    </row>
    <row r="436" spans="13:14" x14ac:dyDescent="0.25">
      <c r="M436" s="356" t="s">
        <v>6647</v>
      </c>
      <c r="N436" s="356" t="s">
        <v>6646</v>
      </c>
    </row>
    <row r="437" spans="13:14" x14ac:dyDescent="0.25">
      <c r="M437" s="356" t="s">
        <v>6645</v>
      </c>
      <c r="N437" s="356" t="s">
        <v>6644</v>
      </c>
    </row>
    <row r="438" spans="13:14" x14ac:dyDescent="0.25">
      <c r="M438" s="356" t="s">
        <v>6643</v>
      </c>
      <c r="N438" s="356" t="s">
        <v>6642</v>
      </c>
    </row>
    <row r="439" spans="13:14" x14ac:dyDescent="0.25">
      <c r="M439" s="356" t="s">
        <v>6641</v>
      </c>
      <c r="N439" s="356" t="s">
        <v>6640</v>
      </c>
    </row>
    <row r="440" spans="13:14" x14ac:dyDescent="0.25">
      <c r="M440" s="356" t="s">
        <v>6639</v>
      </c>
      <c r="N440" s="356" t="s">
        <v>6638</v>
      </c>
    </row>
    <row r="441" spans="13:14" x14ac:dyDescent="0.25">
      <c r="M441" s="356" t="s">
        <v>6637</v>
      </c>
      <c r="N441" s="356" t="s">
        <v>6636</v>
      </c>
    </row>
    <row r="442" spans="13:14" x14ac:dyDescent="0.25">
      <c r="M442" s="356" t="s">
        <v>6635</v>
      </c>
      <c r="N442" s="356" t="s">
        <v>6634</v>
      </c>
    </row>
    <row r="443" spans="13:14" x14ac:dyDescent="0.25">
      <c r="M443" s="356" t="s">
        <v>6633</v>
      </c>
      <c r="N443" s="356" t="s">
        <v>6632</v>
      </c>
    </row>
    <row r="444" spans="13:14" x14ac:dyDescent="0.25">
      <c r="M444" s="356" t="s">
        <v>6631</v>
      </c>
      <c r="N444" s="356" t="s">
        <v>6630</v>
      </c>
    </row>
    <row r="445" spans="13:14" x14ac:dyDescent="0.25">
      <c r="M445" s="356" t="s">
        <v>6629</v>
      </c>
      <c r="N445" s="356" t="s">
        <v>6628</v>
      </c>
    </row>
    <row r="446" spans="13:14" x14ac:dyDescent="0.25">
      <c r="M446" s="356" t="s">
        <v>6627</v>
      </c>
      <c r="N446" s="356" t="s">
        <v>6626</v>
      </c>
    </row>
    <row r="447" spans="13:14" x14ac:dyDescent="0.25">
      <c r="M447" s="356" t="s">
        <v>6625</v>
      </c>
      <c r="N447" s="356" t="s">
        <v>6624</v>
      </c>
    </row>
    <row r="448" spans="13:14" x14ac:dyDescent="0.25">
      <c r="M448" s="356" t="s">
        <v>6623</v>
      </c>
      <c r="N448" s="356" t="s">
        <v>6622</v>
      </c>
    </row>
    <row r="449" spans="13:14" x14ac:dyDescent="0.25">
      <c r="M449" s="356" t="s">
        <v>6621</v>
      </c>
      <c r="N449" s="356" t="s">
        <v>6620</v>
      </c>
    </row>
    <row r="450" spans="13:14" x14ac:dyDescent="0.25">
      <c r="M450" s="356" t="s">
        <v>6619</v>
      </c>
      <c r="N450" s="356" t="s">
        <v>6618</v>
      </c>
    </row>
    <row r="451" spans="13:14" x14ac:dyDescent="0.25">
      <c r="M451" s="356" t="s">
        <v>6617</v>
      </c>
      <c r="N451" s="356" t="s">
        <v>6616</v>
      </c>
    </row>
    <row r="452" spans="13:14" x14ac:dyDescent="0.25">
      <c r="M452" s="356" t="s">
        <v>6615</v>
      </c>
      <c r="N452" s="356" t="s">
        <v>6614</v>
      </c>
    </row>
    <row r="453" spans="13:14" x14ac:dyDescent="0.25">
      <c r="M453" s="356" t="s">
        <v>6613</v>
      </c>
      <c r="N453" s="356" t="s">
        <v>6612</v>
      </c>
    </row>
    <row r="454" spans="13:14" x14ac:dyDescent="0.25">
      <c r="M454" s="356" t="s">
        <v>6611</v>
      </c>
      <c r="N454" s="356" t="s">
        <v>6610</v>
      </c>
    </row>
    <row r="455" spans="13:14" x14ac:dyDescent="0.25">
      <c r="M455" s="356" t="s">
        <v>6609</v>
      </c>
      <c r="N455" s="356" t="s">
        <v>6608</v>
      </c>
    </row>
    <row r="456" spans="13:14" x14ac:dyDescent="0.25">
      <c r="M456" s="356" t="s">
        <v>6607</v>
      </c>
      <c r="N456" s="356" t="s">
        <v>6606</v>
      </c>
    </row>
    <row r="457" spans="13:14" x14ac:dyDescent="0.25">
      <c r="M457" s="356" t="s">
        <v>6605</v>
      </c>
      <c r="N457" s="356" t="s">
        <v>6604</v>
      </c>
    </row>
    <row r="458" spans="13:14" x14ac:dyDescent="0.25">
      <c r="M458" s="356" t="s">
        <v>6603</v>
      </c>
      <c r="N458" s="356" t="s">
        <v>6602</v>
      </c>
    </row>
    <row r="459" spans="13:14" x14ac:dyDescent="0.25">
      <c r="M459" s="356" t="s">
        <v>6601</v>
      </c>
      <c r="N459" s="356" t="s">
        <v>6600</v>
      </c>
    </row>
    <row r="460" spans="13:14" x14ac:dyDescent="0.25">
      <c r="M460" s="356" t="s">
        <v>6599</v>
      </c>
      <c r="N460" s="356" t="s">
        <v>6598</v>
      </c>
    </row>
    <row r="461" spans="13:14" x14ac:dyDescent="0.25">
      <c r="M461" s="356" t="s">
        <v>6597</v>
      </c>
      <c r="N461" s="356" t="s">
        <v>6596</v>
      </c>
    </row>
    <row r="462" spans="13:14" x14ac:dyDescent="0.25">
      <c r="M462" s="356" t="s">
        <v>6595</v>
      </c>
      <c r="N462" s="356" t="s">
        <v>6594</v>
      </c>
    </row>
    <row r="463" spans="13:14" x14ac:dyDescent="0.25">
      <c r="M463" s="356" t="s">
        <v>6593</v>
      </c>
      <c r="N463" s="356" t="s">
        <v>6592</v>
      </c>
    </row>
    <row r="464" spans="13:14" x14ac:dyDescent="0.25">
      <c r="M464" s="356" t="s">
        <v>6591</v>
      </c>
      <c r="N464" s="356" t="s">
        <v>6590</v>
      </c>
    </row>
    <row r="465" spans="13:14" x14ac:dyDescent="0.25">
      <c r="M465" s="356" t="s">
        <v>6589</v>
      </c>
      <c r="N465" s="356" t="s">
        <v>6588</v>
      </c>
    </row>
    <row r="466" spans="13:14" x14ac:dyDescent="0.25">
      <c r="M466" s="356" t="s">
        <v>6587</v>
      </c>
      <c r="N466" s="356" t="s">
        <v>6586</v>
      </c>
    </row>
    <row r="467" spans="13:14" x14ac:dyDescent="0.25">
      <c r="M467" s="356" t="s">
        <v>6585</v>
      </c>
      <c r="N467" s="356" t="s">
        <v>6584</v>
      </c>
    </row>
    <row r="468" spans="13:14" x14ac:dyDescent="0.25">
      <c r="M468" s="356" t="s">
        <v>6583</v>
      </c>
      <c r="N468" s="356" t="s">
        <v>6582</v>
      </c>
    </row>
    <row r="469" spans="13:14" x14ac:dyDescent="0.25">
      <c r="M469" s="356" t="s">
        <v>6581</v>
      </c>
      <c r="N469" s="356" t="s">
        <v>6580</v>
      </c>
    </row>
    <row r="470" spans="13:14" x14ac:dyDescent="0.25">
      <c r="M470" s="356" t="s">
        <v>6579</v>
      </c>
      <c r="N470" s="356" t="s">
        <v>6578</v>
      </c>
    </row>
    <row r="471" spans="13:14" x14ac:dyDescent="0.25">
      <c r="M471" s="356" t="s">
        <v>6577</v>
      </c>
      <c r="N471" s="356" t="s">
        <v>6576</v>
      </c>
    </row>
    <row r="472" spans="13:14" x14ac:dyDescent="0.25">
      <c r="M472" s="356" t="s">
        <v>6575</v>
      </c>
      <c r="N472" s="356" t="s">
        <v>6574</v>
      </c>
    </row>
    <row r="473" spans="13:14" x14ac:dyDescent="0.25">
      <c r="M473" s="356" t="s">
        <v>6573</v>
      </c>
      <c r="N473" s="356" t="s">
        <v>6572</v>
      </c>
    </row>
    <row r="474" spans="13:14" x14ac:dyDescent="0.25">
      <c r="M474" s="356" t="s">
        <v>6571</v>
      </c>
      <c r="N474" s="356" t="s">
        <v>6570</v>
      </c>
    </row>
    <row r="475" spans="13:14" x14ac:dyDescent="0.25">
      <c r="M475" s="356" t="s">
        <v>6569</v>
      </c>
      <c r="N475" s="356" t="s">
        <v>6568</v>
      </c>
    </row>
    <row r="476" spans="13:14" x14ac:dyDescent="0.25">
      <c r="M476" s="356" t="s">
        <v>6567</v>
      </c>
      <c r="N476" s="356" t="s">
        <v>6566</v>
      </c>
    </row>
    <row r="477" spans="13:14" x14ac:dyDescent="0.25">
      <c r="M477" s="356" t="s">
        <v>6565</v>
      </c>
      <c r="N477" s="356" t="s">
        <v>6564</v>
      </c>
    </row>
    <row r="478" spans="13:14" x14ac:dyDescent="0.25">
      <c r="M478" s="356" t="s">
        <v>6563</v>
      </c>
      <c r="N478" s="356" t="s">
        <v>6562</v>
      </c>
    </row>
    <row r="479" spans="13:14" x14ac:dyDescent="0.25">
      <c r="M479" s="356" t="s">
        <v>6561</v>
      </c>
      <c r="N479" s="356" t="s">
        <v>6560</v>
      </c>
    </row>
    <row r="480" spans="13:14" x14ac:dyDescent="0.25">
      <c r="M480" s="356" t="s">
        <v>6559</v>
      </c>
      <c r="N480" s="356" t="s">
        <v>6558</v>
      </c>
    </row>
    <row r="481" spans="13:14" x14ac:dyDescent="0.25">
      <c r="M481" s="356" t="s">
        <v>6557</v>
      </c>
      <c r="N481" s="356" t="s">
        <v>6556</v>
      </c>
    </row>
    <row r="482" spans="13:14" x14ac:dyDescent="0.25">
      <c r="M482" s="356" t="s">
        <v>6555</v>
      </c>
      <c r="N482" s="356" t="s">
        <v>6554</v>
      </c>
    </row>
    <row r="483" spans="13:14" x14ac:dyDescent="0.25">
      <c r="M483" s="356" t="s">
        <v>6553</v>
      </c>
      <c r="N483" s="356" t="s">
        <v>6552</v>
      </c>
    </row>
    <row r="484" spans="13:14" x14ac:dyDescent="0.25">
      <c r="M484" s="356" t="s">
        <v>6551</v>
      </c>
      <c r="N484" s="356" t="s">
        <v>6550</v>
      </c>
    </row>
    <row r="485" spans="13:14" x14ac:dyDescent="0.25">
      <c r="M485" s="356" t="s">
        <v>6549</v>
      </c>
      <c r="N485" s="356" t="s">
        <v>6548</v>
      </c>
    </row>
    <row r="486" spans="13:14" x14ac:dyDescent="0.25">
      <c r="M486" s="356" t="s">
        <v>6547</v>
      </c>
      <c r="N486" s="356" t="s">
        <v>6546</v>
      </c>
    </row>
    <row r="487" spans="13:14" x14ac:dyDescent="0.25">
      <c r="M487" s="356" t="s">
        <v>6545</v>
      </c>
      <c r="N487" s="356" t="s">
        <v>6544</v>
      </c>
    </row>
    <row r="488" spans="13:14" x14ac:dyDescent="0.25">
      <c r="M488" s="356" t="s">
        <v>6543</v>
      </c>
      <c r="N488" s="356" t="s">
        <v>6542</v>
      </c>
    </row>
    <row r="489" spans="13:14" x14ac:dyDescent="0.25">
      <c r="M489" s="356" t="s">
        <v>6541</v>
      </c>
      <c r="N489" s="356" t="s">
        <v>6540</v>
      </c>
    </row>
    <row r="490" spans="13:14" x14ac:dyDescent="0.25">
      <c r="M490" s="356" t="s">
        <v>6539</v>
      </c>
      <c r="N490" s="356" t="s">
        <v>6538</v>
      </c>
    </row>
    <row r="491" spans="13:14" x14ac:dyDescent="0.25">
      <c r="M491" s="356" t="s">
        <v>6537</v>
      </c>
      <c r="N491" s="356" t="s">
        <v>6536</v>
      </c>
    </row>
    <row r="492" spans="13:14" x14ac:dyDescent="0.25">
      <c r="M492" s="356" t="s">
        <v>6535</v>
      </c>
      <c r="N492" s="356" t="s">
        <v>6534</v>
      </c>
    </row>
    <row r="493" spans="13:14" x14ac:dyDescent="0.25">
      <c r="M493" s="356" t="s">
        <v>6533</v>
      </c>
      <c r="N493" s="356" t="s">
        <v>6532</v>
      </c>
    </row>
    <row r="494" spans="13:14" x14ac:dyDescent="0.25">
      <c r="M494" s="356" t="s">
        <v>6531</v>
      </c>
      <c r="N494" s="356" t="s">
        <v>6530</v>
      </c>
    </row>
    <row r="495" spans="13:14" x14ac:dyDescent="0.25">
      <c r="M495" s="356" t="s">
        <v>6529</v>
      </c>
      <c r="N495" s="356" t="s">
        <v>6528</v>
      </c>
    </row>
    <row r="496" spans="13:14" x14ac:dyDescent="0.25">
      <c r="M496" s="356" t="s">
        <v>6527</v>
      </c>
      <c r="N496" s="356" t="s">
        <v>6526</v>
      </c>
    </row>
    <row r="497" spans="13:14" x14ac:dyDescent="0.25">
      <c r="M497" s="356" t="s">
        <v>6525</v>
      </c>
      <c r="N497" s="356" t="s">
        <v>6524</v>
      </c>
    </row>
    <row r="498" spans="13:14" x14ac:dyDescent="0.25">
      <c r="M498" s="356" t="s">
        <v>6523</v>
      </c>
      <c r="N498" s="356" t="s">
        <v>6522</v>
      </c>
    </row>
    <row r="499" spans="13:14" x14ac:dyDescent="0.25">
      <c r="M499" s="356" t="s">
        <v>6521</v>
      </c>
      <c r="N499" s="356" t="s">
        <v>6520</v>
      </c>
    </row>
    <row r="500" spans="13:14" x14ac:dyDescent="0.25">
      <c r="M500" s="356" t="s">
        <v>6519</v>
      </c>
      <c r="N500" s="356" t="s">
        <v>6518</v>
      </c>
    </row>
    <row r="501" spans="13:14" x14ac:dyDescent="0.25">
      <c r="M501" s="356" t="s">
        <v>6517</v>
      </c>
      <c r="N501" s="356" t="s">
        <v>6516</v>
      </c>
    </row>
    <row r="502" spans="13:14" x14ac:dyDescent="0.25">
      <c r="M502" s="356" t="s">
        <v>6515</v>
      </c>
      <c r="N502" s="356" t="s">
        <v>6514</v>
      </c>
    </row>
    <row r="503" spans="13:14" x14ac:dyDescent="0.25">
      <c r="M503" s="356" t="s">
        <v>6513</v>
      </c>
      <c r="N503" s="356" t="s">
        <v>6512</v>
      </c>
    </row>
    <row r="504" spans="13:14" x14ac:dyDescent="0.25">
      <c r="M504" s="356" t="s">
        <v>6511</v>
      </c>
      <c r="N504" s="356" t="s">
        <v>6510</v>
      </c>
    </row>
    <row r="505" spans="13:14" x14ac:dyDescent="0.25">
      <c r="M505" s="356" t="s">
        <v>6509</v>
      </c>
      <c r="N505" s="356" t="s">
        <v>6508</v>
      </c>
    </row>
    <row r="506" spans="13:14" x14ac:dyDescent="0.25">
      <c r="M506" s="356" t="s">
        <v>6507</v>
      </c>
      <c r="N506" s="356" t="s">
        <v>6506</v>
      </c>
    </row>
    <row r="507" spans="13:14" x14ac:dyDescent="0.25">
      <c r="M507" s="356" t="s">
        <v>6505</v>
      </c>
      <c r="N507" s="356" t="s">
        <v>6504</v>
      </c>
    </row>
    <row r="508" spans="13:14" x14ac:dyDescent="0.25">
      <c r="M508" s="356" t="s">
        <v>6503</v>
      </c>
      <c r="N508" s="356" t="s">
        <v>6502</v>
      </c>
    </row>
    <row r="509" spans="13:14" x14ac:dyDescent="0.25">
      <c r="M509" s="356" t="s">
        <v>6501</v>
      </c>
      <c r="N509" s="356" t="s">
        <v>6500</v>
      </c>
    </row>
    <row r="510" spans="13:14" x14ac:dyDescent="0.25">
      <c r="M510" s="356" t="s">
        <v>6499</v>
      </c>
      <c r="N510" s="356" t="s">
        <v>6498</v>
      </c>
    </row>
    <row r="511" spans="13:14" x14ac:dyDescent="0.25">
      <c r="M511" s="356" t="s">
        <v>6497</v>
      </c>
      <c r="N511" s="356" t="s">
        <v>6496</v>
      </c>
    </row>
    <row r="512" spans="13:14" x14ac:dyDescent="0.25">
      <c r="M512" s="356" t="s">
        <v>6495</v>
      </c>
      <c r="N512" s="356" t="s">
        <v>6494</v>
      </c>
    </row>
    <row r="513" spans="13:14" x14ac:dyDescent="0.25">
      <c r="M513" s="356" t="s">
        <v>6493</v>
      </c>
      <c r="N513" s="356" t="s">
        <v>6004</v>
      </c>
    </row>
    <row r="514" spans="13:14" x14ac:dyDescent="0.25">
      <c r="M514" s="356" t="s">
        <v>6492</v>
      </c>
      <c r="N514" s="356" t="s">
        <v>6491</v>
      </c>
    </row>
    <row r="515" spans="13:14" x14ac:dyDescent="0.25">
      <c r="M515" s="356" t="s">
        <v>6490</v>
      </c>
      <c r="N515" s="356" t="s">
        <v>6489</v>
      </c>
    </row>
    <row r="516" spans="13:14" x14ac:dyDescent="0.25">
      <c r="M516" s="356" t="s">
        <v>6488</v>
      </c>
      <c r="N516" s="356" t="s">
        <v>6487</v>
      </c>
    </row>
    <row r="517" spans="13:14" x14ac:dyDescent="0.25">
      <c r="M517" s="356" t="s">
        <v>6486</v>
      </c>
      <c r="N517" s="356" t="s">
        <v>6485</v>
      </c>
    </row>
    <row r="518" spans="13:14" x14ac:dyDescent="0.25">
      <c r="M518" s="356" t="s">
        <v>6484</v>
      </c>
      <c r="N518" s="356" t="s">
        <v>6483</v>
      </c>
    </row>
    <row r="519" spans="13:14" x14ac:dyDescent="0.25">
      <c r="M519" s="356" t="s">
        <v>6482</v>
      </c>
      <c r="N519" s="356" t="s">
        <v>6480</v>
      </c>
    </row>
    <row r="520" spans="13:14" x14ac:dyDescent="0.25">
      <c r="M520" s="356" t="s">
        <v>6481</v>
      </c>
      <c r="N520" s="356" t="s">
        <v>6480</v>
      </c>
    </row>
    <row r="521" spans="13:14" x14ac:dyDescent="0.25">
      <c r="M521" s="356" t="s">
        <v>6479</v>
      </c>
      <c r="N521" s="356" t="s">
        <v>6478</v>
      </c>
    </row>
    <row r="522" spans="13:14" x14ac:dyDescent="0.25">
      <c r="M522" s="356" t="s">
        <v>6477</v>
      </c>
      <c r="N522" s="356" t="s">
        <v>6476</v>
      </c>
    </row>
    <row r="523" spans="13:14" x14ac:dyDescent="0.25">
      <c r="M523" s="356" t="s">
        <v>6475</v>
      </c>
      <c r="N523" s="356" t="s">
        <v>6345</v>
      </c>
    </row>
    <row r="524" spans="13:14" x14ac:dyDescent="0.25">
      <c r="M524" s="356" t="s">
        <v>6474</v>
      </c>
      <c r="N524" s="356" t="s">
        <v>6345</v>
      </c>
    </row>
    <row r="525" spans="13:14" x14ac:dyDescent="0.25">
      <c r="M525" s="356" t="s">
        <v>6473</v>
      </c>
      <c r="N525" s="356" t="s">
        <v>6345</v>
      </c>
    </row>
    <row r="526" spans="13:14" x14ac:dyDescent="0.25">
      <c r="M526" s="356" t="s">
        <v>6472</v>
      </c>
      <c r="N526" s="356" t="s">
        <v>6345</v>
      </c>
    </row>
    <row r="527" spans="13:14" x14ac:dyDescent="0.25">
      <c r="M527" s="356" t="s">
        <v>6471</v>
      </c>
      <c r="N527" s="356" t="s">
        <v>6345</v>
      </c>
    </row>
    <row r="528" spans="13:14" x14ac:dyDescent="0.25">
      <c r="M528" s="356" t="s">
        <v>6470</v>
      </c>
      <c r="N528" s="356" t="s">
        <v>6345</v>
      </c>
    </row>
    <row r="529" spans="13:14" x14ac:dyDescent="0.25">
      <c r="M529" s="356" t="s">
        <v>6469</v>
      </c>
      <c r="N529" s="356" t="s">
        <v>6468</v>
      </c>
    </row>
    <row r="530" spans="13:14" x14ac:dyDescent="0.25">
      <c r="M530" s="356" t="s">
        <v>6467</v>
      </c>
      <c r="N530" s="356" t="s">
        <v>6466</v>
      </c>
    </row>
    <row r="531" spans="13:14" x14ac:dyDescent="0.25">
      <c r="M531" s="356" t="s">
        <v>6465</v>
      </c>
      <c r="N531" s="356" t="s">
        <v>6464</v>
      </c>
    </row>
    <row r="532" spans="13:14" x14ac:dyDescent="0.25">
      <c r="M532" s="356" t="s">
        <v>6463</v>
      </c>
      <c r="N532" s="356" t="s">
        <v>6462</v>
      </c>
    </row>
    <row r="533" spans="13:14" x14ac:dyDescent="0.25">
      <c r="M533" s="356" t="s">
        <v>6461</v>
      </c>
      <c r="N533" s="356" t="s">
        <v>6460</v>
      </c>
    </row>
    <row r="534" spans="13:14" x14ac:dyDescent="0.25">
      <c r="M534" s="356" t="s">
        <v>6459</v>
      </c>
      <c r="N534" s="356" t="s">
        <v>6458</v>
      </c>
    </row>
    <row r="535" spans="13:14" x14ac:dyDescent="0.25">
      <c r="M535" s="356" t="s">
        <v>6457</v>
      </c>
      <c r="N535" s="356" t="s">
        <v>6456</v>
      </c>
    </row>
    <row r="536" spans="13:14" x14ac:dyDescent="0.25">
      <c r="M536" s="356" t="s">
        <v>6455</v>
      </c>
      <c r="N536" s="356" t="s">
        <v>6454</v>
      </c>
    </row>
    <row r="537" spans="13:14" x14ac:dyDescent="0.25">
      <c r="M537" s="356" t="s">
        <v>6453</v>
      </c>
      <c r="N537" s="356" t="s">
        <v>6452</v>
      </c>
    </row>
    <row r="538" spans="13:14" x14ac:dyDescent="0.25">
      <c r="M538" s="356" t="s">
        <v>6451</v>
      </c>
      <c r="N538" s="356" t="s">
        <v>6450</v>
      </c>
    </row>
    <row r="539" spans="13:14" x14ac:dyDescent="0.25">
      <c r="M539" s="356" t="s">
        <v>6449</v>
      </c>
      <c r="N539" s="356" t="s">
        <v>6448</v>
      </c>
    </row>
    <row r="540" spans="13:14" x14ac:dyDescent="0.25">
      <c r="M540" s="356" t="s">
        <v>6447</v>
      </c>
      <c r="N540" s="356" t="s">
        <v>6446</v>
      </c>
    </row>
    <row r="541" spans="13:14" x14ac:dyDescent="0.25">
      <c r="M541" s="356" t="s">
        <v>6445</v>
      </c>
      <c r="N541" s="356" t="s">
        <v>6444</v>
      </c>
    </row>
    <row r="542" spans="13:14" x14ac:dyDescent="0.25">
      <c r="M542" s="356" t="s">
        <v>6443</v>
      </c>
      <c r="N542" s="356" t="s">
        <v>6441</v>
      </c>
    </row>
    <row r="543" spans="13:14" x14ac:dyDescent="0.25">
      <c r="M543" s="356" t="s">
        <v>6442</v>
      </c>
      <c r="N543" s="356" t="s">
        <v>6441</v>
      </c>
    </row>
    <row r="544" spans="13:14" x14ac:dyDescent="0.25">
      <c r="M544" s="356" t="s">
        <v>6440</v>
      </c>
      <c r="N544" s="356" t="s">
        <v>6439</v>
      </c>
    </row>
    <row r="545" spans="13:14" x14ac:dyDescent="0.25">
      <c r="M545" s="356" t="s">
        <v>6438</v>
      </c>
      <c r="N545" s="356" t="s">
        <v>6437</v>
      </c>
    </row>
    <row r="546" spans="13:14" x14ac:dyDescent="0.25">
      <c r="M546" s="356" t="s">
        <v>6436</v>
      </c>
      <c r="N546" s="356" t="s">
        <v>6435</v>
      </c>
    </row>
    <row r="547" spans="13:14" x14ac:dyDescent="0.25">
      <c r="M547" s="356" t="s">
        <v>6434</v>
      </c>
      <c r="N547" s="356" t="s">
        <v>6433</v>
      </c>
    </row>
    <row r="548" spans="13:14" x14ac:dyDescent="0.25">
      <c r="M548" s="356" t="s">
        <v>6432</v>
      </c>
      <c r="N548" s="356" t="s">
        <v>6405</v>
      </c>
    </row>
    <row r="549" spans="13:14" x14ac:dyDescent="0.25">
      <c r="M549" s="356" t="s">
        <v>6431</v>
      </c>
      <c r="N549" s="356" t="s">
        <v>6430</v>
      </c>
    </row>
    <row r="550" spans="13:14" x14ac:dyDescent="0.25">
      <c r="M550" s="356" t="s">
        <v>6429</v>
      </c>
      <c r="N550" s="356" t="s">
        <v>6428</v>
      </c>
    </row>
    <row r="551" spans="13:14" x14ac:dyDescent="0.25">
      <c r="M551" s="356" t="s">
        <v>6427</v>
      </c>
      <c r="N551" s="356" t="s">
        <v>6426</v>
      </c>
    </row>
    <row r="552" spans="13:14" x14ac:dyDescent="0.25">
      <c r="M552" s="356" t="s">
        <v>6425</v>
      </c>
      <c r="N552" s="356" t="s">
        <v>6424</v>
      </c>
    </row>
    <row r="553" spans="13:14" x14ac:dyDescent="0.25">
      <c r="M553" s="356" t="s">
        <v>6423</v>
      </c>
      <c r="N553" s="356" t="s">
        <v>6422</v>
      </c>
    </row>
    <row r="554" spans="13:14" x14ac:dyDescent="0.25">
      <c r="M554" s="356" t="s">
        <v>6421</v>
      </c>
      <c r="N554" s="356" t="s">
        <v>6419</v>
      </c>
    </row>
    <row r="555" spans="13:14" x14ac:dyDescent="0.25">
      <c r="M555" s="356" t="s">
        <v>6420</v>
      </c>
      <c r="N555" s="356" t="s">
        <v>6419</v>
      </c>
    </row>
    <row r="556" spans="13:14" x14ac:dyDescent="0.25">
      <c r="M556" s="356" t="s">
        <v>6418</v>
      </c>
      <c r="N556" s="356" t="s">
        <v>6417</v>
      </c>
    </row>
    <row r="557" spans="13:14" x14ac:dyDescent="0.25">
      <c r="M557" s="356" t="s">
        <v>6416</v>
      </c>
      <c r="N557" s="356" t="s">
        <v>6415</v>
      </c>
    </row>
    <row r="558" spans="13:14" x14ac:dyDescent="0.25">
      <c r="M558" s="356" t="s">
        <v>6414</v>
      </c>
      <c r="N558" s="356" t="s">
        <v>6413</v>
      </c>
    </row>
    <row r="559" spans="13:14" x14ac:dyDescent="0.25">
      <c r="M559" s="356" t="s">
        <v>6412</v>
      </c>
      <c r="N559" s="356" t="s">
        <v>6411</v>
      </c>
    </row>
    <row r="560" spans="13:14" x14ac:dyDescent="0.25">
      <c r="M560" s="356" t="s">
        <v>6410</v>
      </c>
      <c r="N560" s="356" t="s">
        <v>6409</v>
      </c>
    </row>
    <row r="561" spans="13:14" x14ac:dyDescent="0.25">
      <c r="M561" s="356" t="s">
        <v>6408</v>
      </c>
      <c r="N561" s="356" t="s">
        <v>6407</v>
      </c>
    </row>
    <row r="562" spans="13:14" x14ac:dyDescent="0.25">
      <c r="M562" s="356" t="s">
        <v>6406</v>
      </c>
      <c r="N562" s="356" t="s">
        <v>6405</v>
      </c>
    </row>
    <row r="563" spans="13:14" x14ac:dyDescent="0.25">
      <c r="M563" s="356" t="s">
        <v>6404</v>
      </c>
      <c r="N563" s="356" t="s">
        <v>6403</v>
      </c>
    </row>
    <row r="564" spans="13:14" x14ac:dyDescent="0.25">
      <c r="M564" s="356" t="s">
        <v>6402</v>
      </c>
      <c r="N564" s="356" t="s">
        <v>6401</v>
      </c>
    </row>
    <row r="565" spans="13:14" x14ac:dyDescent="0.25">
      <c r="M565" s="356" t="s">
        <v>6400</v>
      </c>
      <c r="N565" s="356" t="s">
        <v>6381</v>
      </c>
    </row>
    <row r="566" spans="13:14" x14ac:dyDescent="0.25">
      <c r="M566" s="356" t="s">
        <v>6399</v>
      </c>
      <c r="N566" s="356" t="s">
        <v>6381</v>
      </c>
    </row>
    <row r="567" spans="13:14" x14ac:dyDescent="0.25">
      <c r="M567" s="356" t="s">
        <v>6398</v>
      </c>
      <c r="N567" s="356" t="s">
        <v>6381</v>
      </c>
    </row>
    <row r="568" spans="13:14" x14ac:dyDescent="0.25">
      <c r="M568" s="356" t="s">
        <v>6397</v>
      </c>
      <c r="N568" s="356" t="s">
        <v>6396</v>
      </c>
    </row>
    <row r="569" spans="13:14" x14ac:dyDescent="0.25">
      <c r="M569" s="356" t="s">
        <v>6395</v>
      </c>
      <c r="N569" s="356" t="s">
        <v>6394</v>
      </c>
    </row>
    <row r="570" spans="13:14" x14ac:dyDescent="0.25">
      <c r="M570" s="356" t="s">
        <v>6393</v>
      </c>
      <c r="N570" s="356" t="s">
        <v>6391</v>
      </c>
    </row>
    <row r="571" spans="13:14" x14ac:dyDescent="0.25">
      <c r="M571" s="356" t="s">
        <v>6392</v>
      </c>
      <c r="N571" s="356" t="s">
        <v>6391</v>
      </c>
    </row>
    <row r="572" spans="13:14" x14ac:dyDescent="0.25">
      <c r="M572" s="356" t="s">
        <v>6390</v>
      </c>
      <c r="N572" s="356" t="s">
        <v>6381</v>
      </c>
    </row>
    <row r="573" spans="13:14" x14ac:dyDescent="0.25">
      <c r="M573" s="356" t="s">
        <v>6389</v>
      </c>
      <c r="N573" s="356" t="s">
        <v>6388</v>
      </c>
    </row>
    <row r="574" spans="13:14" x14ac:dyDescent="0.25">
      <c r="M574" s="356" t="s">
        <v>6387</v>
      </c>
      <c r="N574" s="356" t="s">
        <v>6386</v>
      </c>
    </row>
    <row r="575" spans="13:14" x14ac:dyDescent="0.25">
      <c r="M575" s="356" t="s">
        <v>6385</v>
      </c>
      <c r="N575" s="356" t="s">
        <v>6383</v>
      </c>
    </row>
    <row r="576" spans="13:14" x14ac:dyDescent="0.25">
      <c r="M576" s="356" t="s">
        <v>6384</v>
      </c>
      <c r="N576" s="356" t="s">
        <v>6383</v>
      </c>
    </row>
    <row r="577" spans="13:14" x14ac:dyDescent="0.25">
      <c r="M577" s="356" t="s">
        <v>6382</v>
      </c>
      <c r="N577" s="356" t="s">
        <v>6381</v>
      </c>
    </row>
    <row r="578" spans="13:14" x14ac:dyDescent="0.25">
      <c r="M578" s="356" t="s">
        <v>6380</v>
      </c>
      <c r="N578" s="356" t="s">
        <v>6379</v>
      </c>
    </row>
    <row r="579" spans="13:14" x14ac:dyDescent="0.25">
      <c r="M579" s="356" t="s">
        <v>6378</v>
      </c>
      <c r="N579" s="356" t="s">
        <v>6377</v>
      </c>
    </row>
    <row r="580" spans="13:14" x14ac:dyDescent="0.25">
      <c r="M580" s="356" t="s">
        <v>6376</v>
      </c>
      <c r="N580" s="356" t="s">
        <v>6375</v>
      </c>
    </row>
    <row r="581" spans="13:14" x14ac:dyDescent="0.25">
      <c r="M581" s="356" t="s">
        <v>6374</v>
      </c>
      <c r="N581" s="356" t="s">
        <v>6373</v>
      </c>
    </row>
    <row r="582" spans="13:14" x14ac:dyDescent="0.25">
      <c r="M582" s="356" t="s">
        <v>6372</v>
      </c>
      <c r="N582" s="356" t="s">
        <v>6371</v>
      </c>
    </row>
    <row r="583" spans="13:14" x14ac:dyDescent="0.25">
      <c r="M583" s="356" t="s">
        <v>6370</v>
      </c>
      <c r="N583" s="356" t="s">
        <v>6368</v>
      </c>
    </row>
    <row r="584" spans="13:14" x14ac:dyDescent="0.25">
      <c r="M584" s="356" t="s">
        <v>6369</v>
      </c>
      <c r="N584" s="356" t="s">
        <v>6368</v>
      </c>
    </row>
    <row r="585" spans="13:14" x14ac:dyDescent="0.25">
      <c r="M585" s="356" t="s">
        <v>6367</v>
      </c>
      <c r="N585" s="356" t="s">
        <v>6366</v>
      </c>
    </row>
    <row r="586" spans="13:14" x14ac:dyDescent="0.25">
      <c r="M586" s="356" t="s">
        <v>6365</v>
      </c>
      <c r="N586" s="356" t="s">
        <v>6364</v>
      </c>
    </row>
    <row r="587" spans="13:14" x14ac:dyDescent="0.25">
      <c r="M587" s="356" t="s">
        <v>6363</v>
      </c>
      <c r="N587" s="356" t="s">
        <v>6362</v>
      </c>
    </row>
    <row r="588" spans="13:14" x14ac:dyDescent="0.25">
      <c r="M588" s="356" t="s">
        <v>6361</v>
      </c>
      <c r="N588" s="356" t="s">
        <v>6360</v>
      </c>
    </row>
    <row r="589" spans="13:14" x14ac:dyDescent="0.25">
      <c r="M589" s="356" t="s">
        <v>6359</v>
      </c>
      <c r="N589" s="356" t="s">
        <v>6358</v>
      </c>
    </row>
    <row r="590" spans="13:14" x14ac:dyDescent="0.25">
      <c r="M590" s="356" t="s">
        <v>6357</v>
      </c>
      <c r="N590" s="356" t="s">
        <v>6356</v>
      </c>
    </row>
    <row r="591" spans="13:14" x14ac:dyDescent="0.25">
      <c r="M591" s="356" t="s">
        <v>6355</v>
      </c>
      <c r="N591" s="356" t="s">
        <v>6354</v>
      </c>
    </row>
    <row r="592" spans="13:14" x14ac:dyDescent="0.25">
      <c r="M592" s="356" t="s">
        <v>6353</v>
      </c>
      <c r="N592" s="356" t="s">
        <v>6352</v>
      </c>
    </row>
    <row r="593" spans="13:14" x14ac:dyDescent="0.25">
      <c r="M593" s="356" t="s">
        <v>6351</v>
      </c>
      <c r="N593" s="356" t="s">
        <v>6349</v>
      </c>
    </row>
    <row r="594" spans="13:14" x14ac:dyDescent="0.25">
      <c r="M594" s="356" t="s">
        <v>6350</v>
      </c>
      <c r="N594" s="356" t="s">
        <v>6349</v>
      </c>
    </row>
    <row r="595" spans="13:14" x14ac:dyDescent="0.25">
      <c r="M595" s="356" t="s">
        <v>6348</v>
      </c>
      <c r="N595" s="356" t="s">
        <v>6347</v>
      </c>
    </row>
    <row r="596" spans="13:14" x14ac:dyDescent="0.25">
      <c r="M596" s="356" t="s">
        <v>6346</v>
      </c>
      <c r="N596" s="356" t="s">
        <v>6345</v>
      </c>
    </row>
    <row r="597" spans="13:14" x14ac:dyDescent="0.25">
      <c r="M597" s="356" t="s">
        <v>6344</v>
      </c>
      <c r="N597" s="356" t="s">
        <v>6343</v>
      </c>
    </row>
    <row r="598" spans="13:14" x14ac:dyDescent="0.25">
      <c r="M598" s="356" t="s">
        <v>6342</v>
      </c>
      <c r="N598" s="356" t="s">
        <v>6341</v>
      </c>
    </row>
    <row r="599" spans="13:14" x14ac:dyDescent="0.25">
      <c r="M599" s="356" t="s">
        <v>6340</v>
      </c>
      <c r="N599" s="356" t="s">
        <v>6339</v>
      </c>
    </row>
    <row r="600" spans="13:14" x14ac:dyDescent="0.25">
      <c r="M600" s="356" t="s">
        <v>6338</v>
      </c>
      <c r="N600" s="356" t="s">
        <v>6337</v>
      </c>
    </row>
    <row r="601" spans="13:14" x14ac:dyDescent="0.25">
      <c r="M601" s="356" t="s">
        <v>6336</v>
      </c>
      <c r="N601" s="356" t="s">
        <v>6335</v>
      </c>
    </row>
    <row r="602" spans="13:14" x14ac:dyDescent="0.25">
      <c r="M602" s="356" t="s">
        <v>6334</v>
      </c>
      <c r="N602" s="356" t="s">
        <v>6268</v>
      </c>
    </row>
    <row r="603" spans="13:14" x14ac:dyDescent="0.25">
      <c r="M603" s="356" t="s">
        <v>6333</v>
      </c>
      <c r="N603" s="356" t="s">
        <v>6332</v>
      </c>
    </row>
    <row r="604" spans="13:14" x14ac:dyDescent="0.25">
      <c r="M604" s="356" t="s">
        <v>6331</v>
      </c>
      <c r="N604" s="356" t="s">
        <v>6330</v>
      </c>
    </row>
    <row r="605" spans="13:14" x14ac:dyDescent="0.25">
      <c r="M605" s="356" t="s">
        <v>6329</v>
      </c>
      <c r="N605" s="356" t="s">
        <v>6328</v>
      </c>
    </row>
    <row r="606" spans="13:14" x14ac:dyDescent="0.25">
      <c r="M606" s="356" t="s">
        <v>6327</v>
      </c>
      <c r="N606" s="356" t="s">
        <v>6326</v>
      </c>
    </row>
    <row r="607" spans="13:14" x14ac:dyDescent="0.25">
      <c r="M607" s="356" t="s">
        <v>6325</v>
      </c>
      <c r="N607" s="356" t="s">
        <v>6324</v>
      </c>
    </row>
    <row r="608" spans="13:14" x14ac:dyDescent="0.25">
      <c r="M608" s="356" t="s">
        <v>6323</v>
      </c>
      <c r="N608" s="356" t="s">
        <v>6322</v>
      </c>
    </row>
    <row r="609" spans="13:14" x14ac:dyDescent="0.25">
      <c r="M609" s="356" t="s">
        <v>6321</v>
      </c>
      <c r="N609" s="356" t="s">
        <v>6320</v>
      </c>
    </row>
    <row r="610" spans="13:14" x14ac:dyDescent="0.25">
      <c r="M610" s="356" t="s">
        <v>6319</v>
      </c>
      <c r="N610" s="356" t="s">
        <v>6318</v>
      </c>
    </row>
    <row r="611" spans="13:14" x14ac:dyDescent="0.25">
      <c r="M611" s="356" t="s">
        <v>6317</v>
      </c>
      <c r="N611" s="356" t="s">
        <v>6316</v>
      </c>
    </row>
    <row r="612" spans="13:14" x14ac:dyDescent="0.25">
      <c r="M612" s="356" t="s">
        <v>6315</v>
      </c>
      <c r="N612" s="356" t="s">
        <v>6314</v>
      </c>
    </row>
    <row r="613" spans="13:14" x14ac:dyDescent="0.25">
      <c r="M613" s="356" t="s">
        <v>6313</v>
      </c>
      <c r="N613" s="356" t="s">
        <v>6312</v>
      </c>
    </row>
    <row r="614" spans="13:14" x14ac:dyDescent="0.25">
      <c r="M614" s="356" t="s">
        <v>6311</v>
      </c>
      <c r="N614" s="356" t="s">
        <v>6310</v>
      </c>
    </row>
    <row r="615" spans="13:14" x14ac:dyDescent="0.25">
      <c r="M615" s="356" t="s">
        <v>6309</v>
      </c>
      <c r="N615" s="356" t="s">
        <v>6308</v>
      </c>
    </row>
    <row r="616" spans="13:14" x14ac:dyDescent="0.25">
      <c r="M616" s="356" t="s">
        <v>6307</v>
      </c>
      <c r="N616" s="356" t="s">
        <v>6306</v>
      </c>
    </row>
    <row r="617" spans="13:14" x14ac:dyDescent="0.25">
      <c r="M617" s="356" t="s">
        <v>6305</v>
      </c>
      <c r="N617" s="356" t="s">
        <v>6304</v>
      </c>
    </row>
    <row r="618" spans="13:14" x14ac:dyDescent="0.25">
      <c r="M618" s="356" t="s">
        <v>6303</v>
      </c>
      <c r="N618" s="356" t="s">
        <v>6302</v>
      </c>
    </row>
    <row r="619" spans="13:14" x14ac:dyDescent="0.25">
      <c r="M619" s="356" t="s">
        <v>6301</v>
      </c>
      <c r="N619" s="356" t="s">
        <v>6300</v>
      </c>
    </row>
    <row r="620" spans="13:14" x14ac:dyDescent="0.25">
      <c r="M620" s="356" t="s">
        <v>6299</v>
      </c>
      <c r="N620" s="356" t="s">
        <v>6298</v>
      </c>
    </row>
    <row r="621" spans="13:14" x14ac:dyDescent="0.25">
      <c r="M621" s="356" t="s">
        <v>6297</v>
      </c>
      <c r="N621" s="356" t="s">
        <v>6296</v>
      </c>
    </row>
    <row r="622" spans="13:14" x14ac:dyDescent="0.25">
      <c r="M622" s="356" t="s">
        <v>6295</v>
      </c>
      <c r="N622" s="356" t="s">
        <v>6294</v>
      </c>
    </row>
    <row r="623" spans="13:14" x14ac:dyDescent="0.25">
      <c r="M623" s="356" t="s">
        <v>6293</v>
      </c>
      <c r="N623" s="356" t="s">
        <v>6292</v>
      </c>
    </row>
    <row r="624" spans="13:14" x14ac:dyDescent="0.25">
      <c r="M624" s="356" t="s">
        <v>6291</v>
      </c>
      <c r="N624" s="356" t="s">
        <v>6290</v>
      </c>
    </row>
    <row r="625" spans="13:14" x14ac:dyDescent="0.25">
      <c r="M625" s="356" t="s">
        <v>6289</v>
      </c>
      <c r="N625" s="356" t="s">
        <v>6288</v>
      </c>
    </row>
    <row r="626" spans="13:14" x14ac:dyDescent="0.25">
      <c r="M626" s="356" t="s">
        <v>6287</v>
      </c>
      <c r="N626" s="356" t="s">
        <v>6286</v>
      </c>
    </row>
    <row r="627" spans="13:14" x14ac:dyDescent="0.25">
      <c r="M627" s="356" t="s">
        <v>6285</v>
      </c>
      <c r="N627" s="356" t="s">
        <v>6284</v>
      </c>
    </row>
    <row r="628" spans="13:14" x14ac:dyDescent="0.25">
      <c r="M628" s="356" t="s">
        <v>6283</v>
      </c>
      <c r="N628" s="356" t="s">
        <v>6282</v>
      </c>
    </row>
    <row r="629" spans="13:14" x14ac:dyDescent="0.25">
      <c r="M629" s="356" t="s">
        <v>6281</v>
      </c>
      <c r="N629" s="356" t="s">
        <v>6280</v>
      </c>
    </row>
    <row r="630" spans="13:14" x14ac:dyDescent="0.25">
      <c r="M630" s="356" t="s">
        <v>6279</v>
      </c>
      <c r="N630" s="356" t="s">
        <v>6278</v>
      </c>
    </row>
    <row r="631" spans="13:14" x14ac:dyDescent="0.25">
      <c r="M631" s="356" t="s">
        <v>6277</v>
      </c>
      <c r="N631" s="356" t="s">
        <v>6276</v>
      </c>
    </row>
    <row r="632" spans="13:14" x14ac:dyDescent="0.25">
      <c r="M632" s="356" t="s">
        <v>6275</v>
      </c>
      <c r="N632" s="356" t="s">
        <v>6274</v>
      </c>
    </row>
    <row r="633" spans="13:14" x14ac:dyDescent="0.25">
      <c r="M633" s="356" t="s">
        <v>6273</v>
      </c>
      <c r="N633" s="356" t="s">
        <v>6272</v>
      </c>
    </row>
    <row r="634" spans="13:14" x14ac:dyDescent="0.25">
      <c r="M634" s="356" t="s">
        <v>6271</v>
      </c>
      <c r="N634" s="356" t="s">
        <v>6270</v>
      </c>
    </row>
    <row r="635" spans="13:14" x14ac:dyDescent="0.25">
      <c r="M635" s="356" t="s">
        <v>6269</v>
      </c>
      <c r="N635" s="356" t="s">
        <v>6268</v>
      </c>
    </row>
    <row r="636" spans="13:14" x14ac:dyDescent="0.25">
      <c r="M636" s="356" t="s">
        <v>6267</v>
      </c>
      <c r="N636" s="356" t="s">
        <v>6266</v>
      </c>
    </row>
    <row r="637" spans="13:14" x14ac:dyDescent="0.25">
      <c r="M637" s="356" t="s">
        <v>6265</v>
      </c>
      <c r="N637" s="356" t="s">
        <v>6264</v>
      </c>
    </row>
    <row r="638" spans="13:14" x14ac:dyDescent="0.25">
      <c r="M638" s="356" t="s">
        <v>6263</v>
      </c>
      <c r="N638" s="356" t="s">
        <v>6262</v>
      </c>
    </row>
    <row r="639" spans="13:14" x14ac:dyDescent="0.25">
      <c r="M639" s="356" t="s">
        <v>6261</v>
      </c>
      <c r="N639" s="356" t="s">
        <v>6260</v>
      </c>
    </row>
    <row r="640" spans="13:14" x14ac:dyDescent="0.25">
      <c r="M640" s="356" t="s">
        <v>6259</v>
      </c>
      <c r="N640" s="356" t="s">
        <v>6258</v>
      </c>
    </row>
    <row r="641" spans="13:14" x14ac:dyDescent="0.25">
      <c r="M641" s="356" t="s">
        <v>6257</v>
      </c>
      <c r="N641" s="356" t="s">
        <v>6256</v>
      </c>
    </row>
    <row r="642" spans="13:14" x14ac:dyDescent="0.25">
      <c r="M642" s="356" t="s">
        <v>6255</v>
      </c>
      <c r="N642" s="356" t="s">
        <v>6254</v>
      </c>
    </row>
    <row r="643" spans="13:14" x14ac:dyDescent="0.25">
      <c r="M643" s="356" t="s">
        <v>6253</v>
      </c>
      <c r="N643" s="356" t="s">
        <v>6252</v>
      </c>
    </row>
    <row r="644" spans="13:14" x14ac:dyDescent="0.25">
      <c r="M644" s="356" t="s">
        <v>6251</v>
      </c>
      <c r="N644" s="356" t="s">
        <v>6250</v>
      </c>
    </row>
    <row r="645" spans="13:14" x14ac:dyDescent="0.25">
      <c r="M645" s="356" t="s">
        <v>6249</v>
      </c>
      <c r="N645" s="356" t="s">
        <v>6248</v>
      </c>
    </row>
    <row r="646" spans="13:14" x14ac:dyDescent="0.25">
      <c r="M646" s="356" t="s">
        <v>6247</v>
      </c>
      <c r="N646" s="356" t="s">
        <v>6246</v>
      </c>
    </row>
    <row r="647" spans="13:14" x14ac:dyDescent="0.25">
      <c r="M647" s="356" t="s">
        <v>6245</v>
      </c>
      <c r="N647" s="356" t="s">
        <v>6244</v>
      </c>
    </row>
    <row r="648" spans="13:14" x14ac:dyDescent="0.25">
      <c r="M648" s="356" t="s">
        <v>6243</v>
      </c>
      <c r="N648" s="356" t="s">
        <v>6242</v>
      </c>
    </row>
    <row r="649" spans="13:14" x14ac:dyDescent="0.25">
      <c r="M649" s="356" t="s">
        <v>6241</v>
      </c>
      <c r="N649" s="356" t="s">
        <v>6240</v>
      </c>
    </row>
    <row r="650" spans="13:14" x14ac:dyDescent="0.25">
      <c r="M650" s="356" t="s">
        <v>6239</v>
      </c>
      <c r="N650" s="356" t="s">
        <v>6238</v>
      </c>
    </row>
    <row r="651" spans="13:14" x14ac:dyDescent="0.25">
      <c r="M651" s="356" t="s">
        <v>6237</v>
      </c>
      <c r="N651" s="356" t="s">
        <v>6236</v>
      </c>
    </row>
    <row r="652" spans="13:14" x14ac:dyDescent="0.25">
      <c r="M652" s="356" t="s">
        <v>6235</v>
      </c>
      <c r="N652" s="356" t="s">
        <v>6234</v>
      </c>
    </row>
    <row r="653" spans="13:14" x14ac:dyDescent="0.25">
      <c r="M653" s="356" t="s">
        <v>6233</v>
      </c>
      <c r="N653" s="356" t="s">
        <v>6232</v>
      </c>
    </row>
    <row r="654" spans="13:14" x14ac:dyDescent="0.25">
      <c r="M654" s="356" t="s">
        <v>6231</v>
      </c>
      <c r="N654" s="356" t="s">
        <v>6230</v>
      </c>
    </row>
    <row r="655" spans="13:14" x14ac:dyDescent="0.25">
      <c r="M655" s="356" t="s">
        <v>6229</v>
      </c>
      <c r="N655" s="356" t="s">
        <v>6228</v>
      </c>
    </row>
    <row r="656" spans="13:14" x14ac:dyDescent="0.25">
      <c r="M656" s="356" t="s">
        <v>6227</v>
      </c>
      <c r="N656" s="356" t="s">
        <v>6226</v>
      </c>
    </row>
    <row r="657" spans="13:14" x14ac:dyDescent="0.25">
      <c r="M657" s="356" t="s">
        <v>6225</v>
      </c>
      <c r="N657" s="356" t="s">
        <v>6224</v>
      </c>
    </row>
    <row r="658" spans="13:14" x14ac:dyDescent="0.25">
      <c r="M658" s="356" t="s">
        <v>6223</v>
      </c>
      <c r="N658" s="356" t="s">
        <v>6222</v>
      </c>
    </row>
    <row r="659" spans="13:14" x14ac:dyDescent="0.25">
      <c r="M659" s="356" t="s">
        <v>6221</v>
      </c>
      <c r="N659" s="356" t="s">
        <v>6220</v>
      </c>
    </row>
    <row r="660" spans="13:14" x14ac:dyDescent="0.25">
      <c r="M660" s="356" t="s">
        <v>6219</v>
      </c>
      <c r="N660" s="356" t="s">
        <v>6218</v>
      </c>
    </row>
    <row r="661" spans="13:14" x14ac:dyDescent="0.25">
      <c r="M661" s="356" t="s">
        <v>6217</v>
      </c>
      <c r="N661" s="356" t="s">
        <v>6186</v>
      </c>
    </row>
    <row r="662" spans="13:14" x14ac:dyDescent="0.25">
      <c r="M662" s="356" t="s">
        <v>6216</v>
      </c>
      <c r="N662" s="356" t="s">
        <v>6215</v>
      </c>
    </row>
    <row r="663" spans="13:14" x14ac:dyDescent="0.25">
      <c r="M663" s="356" t="s">
        <v>6214</v>
      </c>
      <c r="N663" s="356" t="s">
        <v>6213</v>
      </c>
    </row>
    <row r="664" spans="13:14" x14ac:dyDescent="0.25">
      <c r="M664" s="356" t="s">
        <v>6212</v>
      </c>
      <c r="N664" s="356" t="s">
        <v>6211</v>
      </c>
    </row>
    <row r="665" spans="13:14" x14ac:dyDescent="0.25">
      <c r="M665" s="356" t="s">
        <v>6210</v>
      </c>
      <c r="N665" s="356" t="s">
        <v>6209</v>
      </c>
    </row>
    <row r="666" spans="13:14" x14ac:dyDescent="0.25">
      <c r="M666" s="356" t="s">
        <v>6208</v>
      </c>
      <c r="N666" s="356" t="s">
        <v>6207</v>
      </c>
    </row>
    <row r="667" spans="13:14" x14ac:dyDescent="0.25">
      <c r="M667" s="356" t="s">
        <v>6206</v>
      </c>
      <c r="N667" s="356" t="s">
        <v>6205</v>
      </c>
    </row>
    <row r="668" spans="13:14" x14ac:dyDescent="0.25">
      <c r="M668" s="356" t="s">
        <v>6204</v>
      </c>
      <c r="N668" s="356" t="s">
        <v>6203</v>
      </c>
    </row>
    <row r="669" spans="13:14" x14ac:dyDescent="0.25">
      <c r="M669" s="356" t="s">
        <v>6202</v>
      </c>
      <c r="N669" s="356" t="s">
        <v>6155</v>
      </c>
    </row>
    <row r="670" spans="13:14" x14ac:dyDescent="0.25">
      <c r="M670" s="356" t="s">
        <v>6201</v>
      </c>
      <c r="N670" s="356" t="s">
        <v>6200</v>
      </c>
    </row>
    <row r="671" spans="13:14" x14ac:dyDescent="0.25">
      <c r="M671" s="356" t="s">
        <v>6199</v>
      </c>
      <c r="N671" s="356" t="s">
        <v>6198</v>
      </c>
    </row>
    <row r="672" spans="13:14" x14ac:dyDescent="0.25">
      <c r="M672" s="356" t="s">
        <v>6197</v>
      </c>
      <c r="N672" s="356" t="s">
        <v>6196</v>
      </c>
    </row>
    <row r="673" spans="13:14" x14ac:dyDescent="0.25">
      <c r="M673" s="356" t="s">
        <v>6195</v>
      </c>
      <c r="N673" s="356" t="s">
        <v>6194</v>
      </c>
    </row>
    <row r="674" spans="13:14" x14ac:dyDescent="0.25">
      <c r="M674" s="356" t="s">
        <v>6193</v>
      </c>
      <c r="N674" s="356" t="s">
        <v>6192</v>
      </c>
    </row>
    <row r="675" spans="13:14" x14ac:dyDescent="0.25">
      <c r="M675" s="356" t="s">
        <v>6191</v>
      </c>
      <c r="N675" s="356" t="s">
        <v>6190</v>
      </c>
    </row>
    <row r="676" spans="13:14" x14ac:dyDescent="0.25">
      <c r="M676" s="356" t="s">
        <v>6189</v>
      </c>
      <c r="N676" s="356" t="s">
        <v>6188</v>
      </c>
    </row>
    <row r="677" spans="13:14" x14ac:dyDescent="0.25">
      <c r="M677" s="356" t="s">
        <v>6187</v>
      </c>
      <c r="N677" s="356" t="s">
        <v>6186</v>
      </c>
    </row>
    <row r="678" spans="13:14" x14ac:dyDescent="0.25">
      <c r="M678" s="356" t="s">
        <v>6185</v>
      </c>
      <c r="N678" s="356" t="s">
        <v>6184</v>
      </c>
    </row>
    <row r="679" spans="13:14" x14ac:dyDescent="0.25">
      <c r="M679" s="356" t="s">
        <v>6183</v>
      </c>
      <c r="N679" s="356" t="s">
        <v>6182</v>
      </c>
    </row>
    <row r="680" spans="13:14" x14ac:dyDescent="0.25">
      <c r="M680" s="356" t="s">
        <v>6181</v>
      </c>
      <c r="N680" s="356" t="s">
        <v>6180</v>
      </c>
    </row>
    <row r="681" spans="13:14" x14ac:dyDescent="0.25">
      <c r="M681" s="356" t="s">
        <v>6179</v>
      </c>
      <c r="N681" s="356" t="s">
        <v>6178</v>
      </c>
    </row>
    <row r="682" spans="13:14" x14ac:dyDescent="0.25">
      <c r="M682" s="356" t="s">
        <v>6177</v>
      </c>
      <c r="N682" s="356" t="s">
        <v>6176</v>
      </c>
    </row>
    <row r="683" spans="13:14" x14ac:dyDescent="0.25">
      <c r="M683" s="356" t="s">
        <v>6175</v>
      </c>
      <c r="N683" s="356" t="s">
        <v>6174</v>
      </c>
    </row>
    <row r="684" spans="13:14" x14ac:dyDescent="0.25">
      <c r="M684" s="356" t="s">
        <v>6173</v>
      </c>
      <c r="N684" s="356" t="s">
        <v>6172</v>
      </c>
    </row>
    <row r="685" spans="13:14" x14ac:dyDescent="0.25">
      <c r="M685" s="356" t="s">
        <v>6171</v>
      </c>
      <c r="N685" s="356" t="s">
        <v>6170</v>
      </c>
    </row>
    <row r="686" spans="13:14" x14ac:dyDescent="0.25">
      <c r="M686" s="356" t="s">
        <v>6169</v>
      </c>
      <c r="N686" s="356" t="s">
        <v>6168</v>
      </c>
    </row>
    <row r="687" spans="13:14" x14ac:dyDescent="0.25">
      <c r="M687" s="356" t="s">
        <v>6167</v>
      </c>
      <c r="N687" s="356" t="s">
        <v>6166</v>
      </c>
    </row>
    <row r="688" spans="13:14" x14ac:dyDescent="0.25">
      <c r="M688" s="356" t="s">
        <v>6165</v>
      </c>
      <c r="N688" s="356" t="s">
        <v>6164</v>
      </c>
    </row>
    <row r="689" spans="13:14" x14ac:dyDescent="0.25">
      <c r="M689" s="356" t="s">
        <v>6163</v>
      </c>
      <c r="N689" s="356" t="s">
        <v>6162</v>
      </c>
    </row>
    <row r="690" spans="13:14" x14ac:dyDescent="0.25">
      <c r="M690" s="356" t="s">
        <v>6161</v>
      </c>
      <c r="N690" s="356" t="s">
        <v>6160</v>
      </c>
    </row>
    <row r="691" spans="13:14" x14ac:dyDescent="0.25">
      <c r="M691" s="356" t="s">
        <v>6159</v>
      </c>
      <c r="N691" s="356" t="s">
        <v>6155</v>
      </c>
    </row>
    <row r="692" spans="13:14" x14ac:dyDescent="0.25">
      <c r="M692" s="356" t="s">
        <v>6158</v>
      </c>
      <c r="N692" s="356" t="s">
        <v>6157</v>
      </c>
    </row>
    <row r="693" spans="13:14" x14ac:dyDescent="0.25">
      <c r="M693" s="356" t="s">
        <v>6156</v>
      </c>
      <c r="N693" s="356" t="s">
        <v>6155</v>
      </c>
    </row>
    <row r="694" spans="13:14" x14ac:dyDescent="0.25">
      <c r="M694" s="356" t="s">
        <v>6154</v>
      </c>
      <c r="N694" s="356" t="s">
        <v>6153</v>
      </c>
    </row>
    <row r="695" spans="13:14" x14ac:dyDescent="0.25">
      <c r="M695" s="356" t="s">
        <v>6152</v>
      </c>
      <c r="N695" s="356" t="s">
        <v>6151</v>
      </c>
    </row>
    <row r="696" spans="13:14" x14ac:dyDescent="0.25">
      <c r="M696" s="356" t="s">
        <v>6150</v>
      </c>
      <c r="N696" s="356" t="s">
        <v>6149</v>
      </c>
    </row>
    <row r="697" spans="13:14" x14ac:dyDescent="0.25">
      <c r="M697" s="356" t="s">
        <v>6148</v>
      </c>
      <c r="N697" s="356" t="s">
        <v>6147</v>
      </c>
    </row>
    <row r="698" spans="13:14" x14ac:dyDescent="0.25">
      <c r="M698" s="356" t="s">
        <v>6146</v>
      </c>
      <c r="N698" s="356" t="s">
        <v>6145</v>
      </c>
    </row>
    <row r="699" spans="13:14" x14ac:dyDescent="0.25">
      <c r="M699" s="356" t="s">
        <v>6144</v>
      </c>
      <c r="N699" s="356" t="s">
        <v>6143</v>
      </c>
    </row>
    <row r="700" spans="13:14" x14ac:dyDescent="0.25">
      <c r="M700" s="356" t="s">
        <v>6142</v>
      </c>
      <c r="N700" s="356" t="s">
        <v>6141</v>
      </c>
    </row>
    <row r="701" spans="13:14" x14ac:dyDescent="0.25">
      <c r="M701" s="356" t="s">
        <v>6140</v>
      </c>
      <c r="N701" s="356" t="s">
        <v>6139</v>
      </c>
    </row>
    <row r="702" spans="13:14" x14ac:dyDescent="0.25">
      <c r="M702" s="356" t="s">
        <v>6138</v>
      </c>
      <c r="N702" s="356" t="s">
        <v>6137</v>
      </c>
    </row>
    <row r="703" spans="13:14" x14ac:dyDescent="0.25">
      <c r="M703" s="356" t="s">
        <v>6136</v>
      </c>
      <c r="N703" s="356" t="s">
        <v>6135</v>
      </c>
    </row>
    <row r="704" spans="13:14" x14ac:dyDescent="0.25">
      <c r="M704" s="356" t="s">
        <v>6134</v>
      </c>
      <c r="N704" s="356" t="s">
        <v>6133</v>
      </c>
    </row>
    <row r="705" spans="13:14" x14ac:dyDescent="0.25">
      <c r="M705" s="356" t="s">
        <v>6132</v>
      </c>
      <c r="N705" s="356" t="s">
        <v>6131</v>
      </c>
    </row>
    <row r="706" spans="13:14" x14ac:dyDescent="0.25">
      <c r="M706" s="356" t="s">
        <v>6130</v>
      </c>
      <c r="N706" s="356" t="s">
        <v>6129</v>
      </c>
    </row>
    <row r="707" spans="13:14" x14ac:dyDescent="0.25">
      <c r="M707" s="356" t="s">
        <v>6128</v>
      </c>
      <c r="N707" s="356" t="s">
        <v>6127</v>
      </c>
    </row>
    <row r="708" spans="13:14" x14ac:dyDescent="0.25">
      <c r="M708" s="356" t="s">
        <v>6126</v>
      </c>
      <c r="N708" s="356" t="s">
        <v>6125</v>
      </c>
    </row>
    <row r="709" spans="13:14" x14ac:dyDescent="0.25">
      <c r="M709" s="356" t="s">
        <v>6124</v>
      </c>
      <c r="N709" s="356" t="s">
        <v>6123</v>
      </c>
    </row>
    <row r="710" spans="13:14" x14ac:dyDescent="0.25">
      <c r="M710" s="356" t="s">
        <v>6122</v>
      </c>
      <c r="N710" s="356" t="s">
        <v>6121</v>
      </c>
    </row>
    <row r="711" spans="13:14" x14ac:dyDescent="0.25">
      <c r="M711" s="356" t="s">
        <v>6120</v>
      </c>
      <c r="N711" s="356" t="s">
        <v>6119</v>
      </c>
    </row>
    <row r="712" spans="13:14" x14ac:dyDescent="0.25">
      <c r="M712" s="356" t="s">
        <v>6118</v>
      </c>
      <c r="N712" s="356" t="s">
        <v>6117</v>
      </c>
    </row>
    <row r="713" spans="13:14" x14ac:dyDescent="0.25">
      <c r="M713" s="356" t="s">
        <v>6116</v>
      </c>
      <c r="N713" s="356" t="s">
        <v>6115</v>
      </c>
    </row>
    <row r="714" spans="13:14" x14ac:dyDescent="0.25">
      <c r="M714" s="356" t="s">
        <v>6114</v>
      </c>
      <c r="N714" s="356" t="s">
        <v>6113</v>
      </c>
    </row>
    <row r="715" spans="13:14" x14ac:dyDescent="0.25">
      <c r="M715" s="356" t="s">
        <v>6112</v>
      </c>
      <c r="N715" s="356" t="s">
        <v>6111</v>
      </c>
    </row>
    <row r="716" spans="13:14" x14ac:dyDescent="0.25">
      <c r="M716" s="356" t="s">
        <v>6110</v>
      </c>
      <c r="N716" s="356" t="s">
        <v>6109</v>
      </c>
    </row>
    <row r="717" spans="13:14" x14ac:dyDescent="0.25">
      <c r="M717" s="356" t="s">
        <v>6108</v>
      </c>
      <c r="N717" s="356" t="s">
        <v>6107</v>
      </c>
    </row>
    <row r="718" spans="13:14" x14ac:dyDescent="0.25">
      <c r="M718" s="356" t="s">
        <v>6106</v>
      </c>
      <c r="N718" s="356" t="s">
        <v>6105</v>
      </c>
    </row>
    <row r="719" spans="13:14" x14ac:dyDescent="0.25">
      <c r="M719" s="356" t="s">
        <v>6104</v>
      </c>
      <c r="N719" s="356" t="s">
        <v>6103</v>
      </c>
    </row>
    <row r="720" spans="13:14" x14ac:dyDescent="0.25">
      <c r="M720" s="356" t="s">
        <v>6102</v>
      </c>
      <c r="N720" s="356" t="s">
        <v>6101</v>
      </c>
    </row>
    <row r="721" spans="13:14" x14ac:dyDescent="0.25">
      <c r="M721" s="356" t="s">
        <v>6100</v>
      </c>
      <c r="N721" s="356" t="s">
        <v>6099</v>
      </c>
    </row>
    <row r="722" spans="13:14" x14ac:dyDescent="0.25">
      <c r="M722" s="356" t="s">
        <v>6098</v>
      </c>
      <c r="N722" s="356" t="s">
        <v>6097</v>
      </c>
    </row>
    <row r="723" spans="13:14" x14ac:dyDescent="0.25">
      <c r="M723" s="356" t="s">
        <v>6096</v>
      </c>
      <c r="N723" s="356" t="s">
        <v>6095</v>
      </c>
    </row>
    <row r="724" spans="13:14" x14ac:dyDescent="0.25">
      <c r="M724" s="356" t="s">
        <v>6094</v>
      </c>
      <c r="N724" s="356" t="s">
        <v>6093</v>
      </c>
    </row>
    <row r="725" spans="13:14" x14ac:dyDescent="0.25">
      <c r="M725" s="356" t="s">
        <v>6092</v>
      </c>
      <c r="N725" s="356" t="s">
        <v>6091</v>
      </c>
    </row>
    <row r="726" spans="13:14" x14ac:dyDescent="0.25">
      <c r="M726" s="356" t="s">
        <v>6090</v>
      </c>
      <c r="N726" s="356" t="s">
        <v>6089</v>
      </c>
    </row>
    <row r="727" spans="13:14" x14ac:dyDescent="0.25">
      <c r="M727" s="356" t="s">
        <v>6088</v>
      </c>
      <c r="N727" s="356" t="s">
        <v>6087</v>
      </c>
    </row>
    <row r="728" spans="13:14" x14ac:dyDescent="0.25">
      <c r="M728" s="356" t="s">
        <v>6086</v>
      </c>
      <c r="N728" s="356" t="s">
        <v>6085</v>
      </c>
    </row>
    <row r="729" spans="13:14" x14ac:dyDescent="0.25">
      <c r="M729" s="356" t="s">
        <v>6084</v>
      </c>
      <c r="N729" s="356" t="s">
        <v>6083</v>
      </c>
    </row>
    <row r="730" spans="13:14" x14ac:dyDescent="0.25">
      <c r="M730" s="356" t="s">
        <v>6082</v>
      </c>
      <c r="N730" s="356" t="s">
        <v>6081</v>
      </c>
    </row>
    <row r="731" spans="13:14" x14ac:dyDescent="0.25">
      <c r="M731" s="356" t="s">
        <v>6080</v>
      </c>
      <c r="N731" s="356" t="s">
        <v>6079</v>
      </c>
    </row>
    <row r="732" spans="13:14" x14ac:dyDescent="0.25">
      <c r="M732" s="356" t="s">
        <v>6078</v>
      </c>
      <c r="N732" s="356" t="s">
        <v>6077</v>
      </c>
    </row>
    <row r="733" spans="13:14" x14ac:dyDescent="0.25">
      <c r="M733" s="356" t="s">
        <v>6076</v>
      </c>
      <c r="N733" s="356" t="s">
        <v>6075</v>
      </c>
    </row>
    <row r="734" spans="13:14" x14ac:dyDescent="0.25">
      <c r="M734" s="356" t="s">
        <v>6074</v>
      </c>
      <c r="N734" s="356" t="s">
        <v>6073</v>
      </c>
    </row>
    <row r="735" spans="13:14" x14ac:dyDescent="0.25">
      <c r="M735" s="356" t="s">
        <v>6072</v>
      </c>
      <c r="N735" s="356" t="s">
        <v>6071</v>
      </c>
    </row>
    <row r="736" spans="13:14" x14ac:dyDescent="0.25">
      <c r="M736" s="356" t="s">
        <v>6070</v>
      </c>
      <c r="N736" s="356" t="s">
        <v>6069</v>
      </c>
    </row>
    <row r="737" spans="13:14" x14ac:dyDescent="0.25">
      <c r="M737" s="356" t="s">
        <v>6068</v>
      </c>
      <c r="N737" s="356" t="s">
        <v>6067</v>
      </c>
    </row>
    <row r="738" spans="13:14" x14ac:dyDescent="0.25">
      <c r="M738" s="356" t="s">
        <v>6066</v>
      </c>
      <c r="N738" s="356" t="s">
        <v>6065</v>
      </c>
    </row>
    <row r="739" spans="13:14" x14ac:dyDescent="0.25">
      <c r="M739" s="356" t="s">
        <v>6064</v>
      </c>
      <c r="N739" s="356" t="s">
        <v>6063</v>
      </c>
    </row>
    <row r="740" spans="13:14" x14ac:dyDescent="0.25">
      <c r="M740" s="356" t="s">
        <v>6062</v>
      </c>
      <c r="N740" s="356" t="s">
        <v>6061</v>
      </c>
    </row>
    <row r="741" spans="13:14" x14ac:dyDescent="0.25">
      <c r="M741" s="356" t="s">
        <v>6060</v>
      </c>
      <c r="N741" s="356" t="s">
        <v>6059</v>
      </c>
    </row>
    <row r="742" spans="13:14" x14ac:dyDescent="0.25">
      <c r="M742" s="356" t="s">
        <v>6058</v>
      </c>
      <c r="N742" s="356" t="s">
        <v>6057</v>
      </c>
    </row>
    <row r="743" spans="13:14" x14ac:dyDescent="0.25">
      <c r="M743" s="356" t="s">
        <v>6056</v>
      </c>
      <c r="N743" s="356" t="s">
        <v>6055</v>
      </c>
    </row>
    <row r="744" spans="13:14" x14ac:dyDescent="0.25">
      <c r="M744" s="356" t="s">
        <v>6054</v>
      </c>
      <c r="N744" s="356" t="s">
        <v>6053</v>
      </c>
    </row>
    <row r="745" spans="13:14" x14ac:dyDescent="0.25">
      <c r="M745" s="356" t="s">
        <v>6052</v>
      </c>
      <c r="N745" s="356" t="s">
        <v>6051</v>
      </c>
    </row>
    <row r="746" spans="13:14" x14ac:dyDescent="0.25">
      <c r="M746" s="356" t="s">
        <v>6050</v>
      </c>
      <c r="N746" s="356" t="s">
        <v>6049</v>
      </c>
    </row>
    <row r="747" spans="13:14" x14ac:dyDescent="0.25">
      <c r="M747" s="356" t="s">
        <v>6048</v>
      </c>
      <c r="N747" s="356" t="s">
        <v>6047</v>
      </c>
    </row>
    <row r="748" spans="13:14" x14ac:dyDescent="0.25">
      <c r="M748" s="356" t="s">
        <v>6046</v>
      </c>
      <c r="N748" s="356" t="s">
        <v>6045</v>
      </c>
    </row>
    <row r="749" spans="13:14" x14ac:dyDescent="0.25">
      <c r="M749" s="356" t="s">
        <v>6044</v>
      </c>
      <c r="N749" s="356" t="s">
        <v>6043</v>
      </c>
    </row>
    <row r="750" spans="13:14" x14ac:dyDescent="0.25">
      <c r="M750" s="356" t="s">
        <v>6042</v>
      </c>
      <c r="N750" s="356" t="s">
        <v>6041</v>
      </c>
    </row>
    <row r="751" spans="13:14" x14ac:dyDescent="0.25">
      <c r="M751" s="356" t="s">
        <v>6040</v>
      </c>
      <c r="N751" s="356" t="s">
        <v>6039</v>
      </c>
    </row>
    <row r="752" spans="13:14" x14ac:dyDescent="0.25">
      <c r="M752" s="356" t="s">
        <v>6038</v>
      </c>
      <c r="N752" s="356" t="s">
        <v>6037</v>
      </c>
    </row>
    <row r="753" spans="13:14" x14ac:dyDescent="0.25">
      <c r="M753" s="356" t="s">
        <v>6036</v>
      </c>
      <c r="N753" s="356" t="s">
        <v>6035</v>
      </c>
    </row>
    <row r="754" spans="13:14" x14ac:dyDescent="0.25">
      <c r="M754" s="356" t="s">
        <v>6034</v>
      </c>
      <c r="N754" s="356" t="s">
        <v>6033</v>
      </c>
    </row>
    <row r="755" spans="13:14" x14ac:dyDescent="0.25">
      <c r="M755" s="356" t="s">
        <v>6032</v>
      </c>
      <c r="N755" s="356" t="s">
        <v>6031</v>
      </c>
    </row>
    <row r="756" spans="13:14" x14ac:dyDescent="0.25">
      <c r="M756" s="356" t="s">
        <v>6030</v>
      </c>
      <c r="N756" s="356" t="s">
        <v>6029</v>
      </c>
    </row>
    <row r="757" spans="13:14" x14ac:dyDescent="0.25">
      <c r="M757" s="356" t="s">
        <v>6028</v>
      </c>
      <c r="N757" s="356" t="s">
        <v>6027</v>
      </c>
    </row>
    <row r="758" spans="13:14" x14ac:dyDescent="0.25">
      <c r="M758" s="356" t="s">
        <v>6026</v>
      </c>
      <c r="N758" s="356" t="s">
        <v>6025</v>
      </c>
    </row>
    <row r="759" spans="13:14" x14ac:dyDescent="0.25">
      <c r="M759" s="356" t="s">
        <v>6024</v>
      </c>
      <c r="N759" s="356" t="s">
        <v>6023</v>
      </c>
    </row>
    <row r="760" spans="13:14" x14ac:dyDescent="0.25">
      <c r="M760" s="356" t="s">
        <v>6022</v>
      </c>
      <c r="N760" s="356" t="s">
        <v>6021</v>
      </c>
    </row>
    <row r="761" spans="13:14" x14ac:dyDescent="0.25">
      <c r="M761" s="356" t="s">
        <v>6020</v>
      </c>
      <c r="N761" s="356" t="s">
        <v>6019</v>
      </c>
    </row>
    <row r="762" spans="13:14" x14ac:dyDescent="0.25">
      <c r="M762" s="356" t="s">
        <v>6018</v>
      </c>
      <c r="N762" s="356" t="s">
        <v>6017</v>
      </c>
    </row>
    <row r="763" spans="13:14" x14ac:dyDescent="0.25">
      <c r="M763" s="356" t="s">
        <v>6016</v>
      </c>
      <c r="N763" s="356" t="s">
        <v>6015</v>
      </c>
    </row>
    <row r="764" spans="13:14" x14ac:dyDescent="0.25">
      <c r="M764" s="356" t="s">
        <v>6014</v>
      </c>
      <c r="N764" s="356" t="s">
        <v>6013</v>
      </c>
    </row>
    <row r="765" spans="13:14" x14ac:dyDescent="0.25">
      <c r="M765" s="356" t="s">
        <v>6012</v>
      </c>
      <c r="N765" s="356" t="s">
        <v>6011</v>
      </c>
    </row>
    <row r="766" spans="13:14" x14ac:dyDescent="0.25">
      <c r="M766" s="356" t="s">
        <v>6010</v>
      </c>
      <c r="N766" s="356" t="s">
        <v>6009</v>
      </c>
    </row>
    <row r="767" spans="13:14" x14ac:dyDescent="0.25">
      <c r="M767" s="356" t="s">
        <v>6008</v>
      </c>
      <c r="N767" s="356" t="s">
        <v>6007</v>
      </c>
    </row>
    <row r="768" spans="13:14" x14ac:dyDescent="0.25">
      <c r="M768" s="356" t="s">
        <v>6006</v>
      </c>
      <c r="N768" s="356" t="s">
        <v>6004</v>
      </c>
    </row>
    <row r="769" spans="13:14" x14ac:dyDescent="0.25">
      <c r="M769" s="356" t="s">
        <v>6005</v>
      </c>
      <c r="N769" s="356" t="s">
        <v>6004</v>
      </c>
    </row>
    <row r="770" spans="13:14" x14ac:dyDescent="0.25">
      <c r="M770" s="356" t="s">
        <v>6003</v>
      </c>
      <c r="N770" s="356" t="s">
        <v>6002</v>
      </c>
    </row>
    <row r="771" spans="13:14" x14ac:dyDescent="0.25">
      <c r="M771" s="356" t="s">
        <v>6001</v>
      </c>
      <c r="N771" s="356" t="s">
        <v>6000</v>
      </c>
    </row>
    <row r="772" spans="13:14" x14ac:dyDescent="0.25">
      <c r="M772" s="356" t="s">
        <v>5999</v>
      </c>
      <c r="N772" s="356" t="s">
        <v>5998</v>
      </c>
    </row>
    <row r="773" spans="13:14" x14ac:dyDescent="0.25">
      <c r="M773" s="356" t="s">
        <v>5997</v>
      </c>
      <c r="N773" s="356" t="s">
        <v>5996</v>
      </c>
    </row>
    <row r="774" spans="13:14" x14ac:dyDescent="0.25">
      <c r="M774" s="356" t="s">
        <v>5995</v>
      </c>
      <c r="N774" s="356" t="s">
        <v>5994</v>
      </c>
    </row>
    <row r="775" spans="13:14" x14ac:dyDescent="0.25">
      <c r="M775" s="356" t="s">
        <v>5993</v>
      </c>
      <c r="N775" s="356" t="s">
        <v>5991</v>
      </c>
    </row>
    <row r="776" spans="13:14" x14ac:dyDescent="0.25">
      <c r="M776" s="356" t="s">
        <v>5992</v>
      </c>
      <c r="N776" s="356" t="s">
        <v>5991</v>
      </c>
    </row>
    <row r="777" spans="13:14" x14ac:dyDescent="0.25">
      <c r="M777" s="356" t="s">
        <v>5990</v>
      </c>
      <c r="N777" s="356" t="s">
        <v>5989</v>
      </c>
    </row>
    <row r="778" spans="13:14" x14ac:dyDescent="0.25">
      <c r="M778" s="356" t="s">
        <v>5988</v>
      </c>
      <c r="N778" s="356" t="s">
        <v>5987</v>
      </c>
    </row>
    <row r="779" spans="13:14" x14ac:dyDescent="0.25">
      <c r="M779" s="356" t="s">
        <v>5986</v>
      </c>
      <c r="N779" s="356" t="s">
        <v>5985</v>
      </c>
    </row>
    <row r="780" spans="13:14" x14ac:dyDescent="0.25">
      <c r="M780" s="356" t="s">
        <v>5984</v>
      </c>
      <c r="N780" s="356" t="s">
        <v>5983</v>
      </c>
    </row>
    <row r="781" spans="13:14" x14ac:dyDescent="0.25">
      <c r="M781" s="356" t="s">
        <v>5982</v>
      </c>
      <c r="N781" s="356" t="s">
        <v>5981</v>
      </c>
    </row>
    <row r="782" spans="13:14" x14ac:dyDescent="0.25">
      <c r="M782" s="356" t="s">
        <v>5980</v>
      </c>
      <c r="N782" s="356" t="s">
        <v>5979</v>
      </c>
    </row>
    <row r="783" spans="13:14" x14ac:dyDescent="0.25">
      <c r="M783" s="356" t="s">
        <v>5978</v>
      </c>
      <c r="N783" s="356" t="s">
        <v>5977</v>
      </c>
    </row>
    <row r="784" spans="13:14" x14ac:dyDescent="0.25">
      <c r="M784" s="356" t="s">
        <v>5976</v>
      </c>
      <c r="N784" s="356" t="s">
        <v>5975</v>
      </c>
    </row>
    <row r="785" spans="13:14" x14ac:dyDescent="0.25">
      <c r="M785" s="356" t="s">
        <v>5974</v>
      </c>
      <c r="N785" s="356" t="s">
        <v>5973</v>
      </c>
    </row>
    <row r="786" spans="13:14" x14ac:dyDescent="0.25">
      <c r="M786" s="356" t="s">
        <v>5972</v>
      </c>
      <c r="N786" s="356" t="s">
        <v>5971</v>
      </c>
    </row>
    <row r="787" spans="13:14" x14ac:dyDescent="0.25">
      <c r="M787" s="356" t="s">
        <v>5970</v>
      </c>
      <c r="N787" s="356" t="s">
        <v>5969</v>
      </c>
    </row>
    <row r="788" spans="13:14" x14ac:dyDescent="0.25">
      <c r="M788" s="356" t="s">
        <v>5968</v>
      </c>
      <c r="N788" s="356" t="s">
        <v>5967</v>
      </c>
    </row>
    <row r="789" spans="13:14" x14ac:dyDescent="0.25">
      <c r="M789" s="356" t="s">
        <v>5966</v>
      </c>
      <c r="N789" s="356" t="s">
        <v>5965</v>
      </c>
    </row>
    <row r="790" spans="13:14" x14ac:dyDescent="0.25">
      <c r="M790" s="356" t="s">
        <v>5964</v>
      </c>
      <c r="N790" s="356" t="s">
        <v>5963</v>
      </c>
    </row>
    <row r="791" spans="13:14" x14ac:dyDescent="0.25">
      <c r="M791" s="356" t="s">
        <v>5962</v>
      </c>
      <c r="N791" s="356" t="s">
        <v>5961</v>
      </c>
    </row>
    <row r="792" spans="13:14" x14ac:dyDescent="0.25">
      <c r="M792" s="356" t="s">
        <v>5960</v>
      </c>
      <c r="N792" s="356" t="s">
        <v>5959</v>
      </c>
    </row>
    <row r="793" spans="13:14" x14ac:dyDescent="0.25">
      <c r="M793" s="356" t="s">
        <v>5958</v>
      </c>
      <c r="N793" s="356" t="s">
        <v>5957</v>
      </c>
    </row>
    <row r="794" spans="13:14" x14ac:dyDescent="0.25">
      <c r="M794" s="356" t="s">
        <v>5956</v>
      </c>
      <c r="N794" s="356" t="s">
        <v>5955</v>
      </c>
    </row>
    <row r="795" spans="13:14" x14ac:dyDescent="0.25">
      <c r="M795" s="356" t="s">
        <v>5954</v>
      </c>
      <c r="N795" s="356" t="s">
        <v>5953</v>
      </c>
    </row>
    <row r="796" spans="13:14" x14ac:dyDescent="0.25">
      <c r="M796" s="356" t="s">
        <v>5952</v>
      </c>
      <c r="N796" s="356" t="s">
        <v>5951</v>
      </c>
    </row>
    <row r="797" spans="13:14" x14ac:dyDescent="0.25">
      <c r="M797" s="356" t="s">
        <v>5950</v>
      </c>
      <c r="N797" s="356" t="s">
        <v>5949</v>
      </c>
    </row>
    <row r="798" spans="13:14" x14ac:dyDescent="0.25">
      <c r="M798" s="356" t="s">
        <v>5948</v>
      </c>
      <c r="N798" s="356" t="s">
        <v>5947</v>
      </c>
    </row>
    <row r="799" spans="13:14" x14ac:dyDescent="0.25">
      <c r="M799" s="356" t="s">
        <v>5946</v>
      </c>
      <c r="N799" s="356" t="s">
        <v>5945</v>
      </c>
    </row>
    <row r="800" spans="13:14" x14ac:dyDescent="0.25">
      <c r="M800" s="356" t="s">
        <v>5944</v>
      </c>
      <c r="N800" s="356" t="s">
        <v>5943</v>
      </c>
    </row>
    <row r="801" spans="13:14" x14ac:dyDescent="0.25">
      <c r="M801" s="356" t="s">
        <v>5942</v>
      </c>
      <c r="N801" s="356" t="s">
        <v>5941</v>
      </c>
    </row>
    <row r="802" spans="13:14" x14ac:dyDescent="0.25">
      <c r="M802" s="356" t="s">
        <v>5940</v>
      </c>
      <c r="N802" s="356" t="s">
        <v>5939</v>
      </c>
    </row>
    <row r="803" spans="13:14" x14ac:dyDescent="0.25">
      <c r="M803" s="356" t="s">
        <v>5938</v>
      </c>
      <c r="N803" s="356" t="s">
        <v>5937</v>
      </c>
    </row>
    <row r="804" spans="13:14" x14ac:dyDescent="0.25">
      <c r="M804" s="356" t="s">
        <v>5936</v>
      </c>
      <c r="N804" s="356" t="s">
        <v>5935</v>
      </c>
    </row>
    <row r="805" spans="13:14" x14ac:dyDescent="0.25">
      <c r="M805" s="356" t="s">
        <v>5934</v>
      </c>
      <c r="N805" s="356" t="s">
        <v>5933</v>
      </c>
    </row>
    <row r="806" spans="13:14" x14ac:dyDescent="0.25">
      <c r="M806" s="356" t="s">
        <v>5932</v>
      </c>
      <c r="N806" s="356" t="s">
        <v>5931</v>
      </c>
    </row>
    <row r="807" spans="13:14" x14ac:dyDescent="0.25">
      <c r="M807" s="356" t="s">
        <v>5930</v>
      </c>
      <c r="N807" s="356" t="s">
        <v>5929</v>
      </c>
    </row>
    <row r="808" spans="13:14" x14ac:dyDescent="0.25">
      <c r="M808" s="356" t="s">
        <v>5928</v>
      </c>
      <c r="N808" s="356" t="s">
        <v>5927</v>
      </c>
    </row>
    <row r="809" spans="13:14" x14ac:dyDescent="0.25">
      <c r="M809" s="356" t="s">
        <v>5926</v>
      </c>
      <c r="N809" s="356" t="s">
        <v>5925</v>
      </c>
    </row>
    <row r="810" spans="13:14" x14ac:dyDescent="0.25">
      <c r="M810" s="356" t="s">
        <v>5924</v>
      </c>
      <c r="N810" s="356" t="s">
        <v>5923</v>
      </c>
    </row>
    <row r="811" spans="13:14" x14ac:dyDescent="0.25">
      <c r="M811" s="356" t="s">
        <v>5922</v>
      </c>
      <c r="N811" s="356" t="s">
        <v>5921</v>
      </c>
    </row>
    <row r="812" spans="13:14" x14ac:dyDescent="0.25">
      <c r="M812" s="356" t="s">
        <v>5920</v>
      </c>
      <c r="N812" s="356" t="s">
        <v>5919</v>
      </c>
    </row>
    <row r="813" spans="13:14" x14ac:dyDescent="0.25">
      <c r="M813" s="356" t="s">
        <v>5918</v>
      </c>
      <c r="N813" s="356" t="s">
        <v>5917</v>
      </c>
    </row>
    <row r="814" spans="13:14" x14ac:dyDescent="0.25">
      <c r="M814" s="356" t="s">
        <v>5916</v>
      </c>
      <c r="N814" s="356" t="s">
        <v>5915</v>
      </c>
    </row>
    <row r="815" spans="13:14" x14ac:dyDescent="0.25">
      <c r="M815" s="356" t="s">
        <v>5914</v>
      </c>
      <c r="N815" s="356" t="s">
        <v>5913</v>
      </c>
    </row>
    <row r="816" spans="13:14" x14ac:dyDescent="0.25">
      <c r="M816" s="356" t="s">
        <v>5912</v>
      </c>
      <c r="N816" s="356" t="s">
        <v>5911</v>
      </c>
    </row>
    <row r="817" spans="13:14" x14ac:dyDescent="0.25">
      <c r="M817" s="356" t="s">
        <v>5910</v>
      </c>
      <c r="N817" s="356" t="s">
        <v>5909</v>
      </c>
    </row>
    <row r="818" spans="13:14" x14ac:dyDescent="0.25">
      <c r="M818" s="356" t="s">
        <v>5908</v>
      </c>
      <c r="N818" s="356" t="s">
        <v>5907</v>
      </c>
    </row>
    <row r="819" spans="13:14" x14ac:dyDescent="0.25">
      <c r="M819" s="356" t="s">
        <v>5906</v>
      </c>
      <c r="N819" s="356" t="s">
        <v>5905</v>
      </c>
    </row>
    <row r="820" spans="13:14" x14ac:dyDescent="0.25">
      <c r="M820" s="356" t="s">
        <v>5904</v>
      </c>
      <c r="N820" s="356" t="s">
        <v>5903</v>
      </c>
    </row>
    <row r="821" spans="13:14" x14ac:dyDescent="0.25">
      <c r="M821" s="356" t="s">
        <v>5902</v>
      </c>
      <c r="N821" s="356" t="s">
        <v>5901</v>
      </c>
    </row>
    <row r="822" spans="13:14" x14ac:dyDescent="0.25">
      <c r="M822" s="356" t="s">
        <v>5900</v>
      </c>
      <c r="N822" s="356" t="s">
        <v>5899</v>
      </c>
    </row>
    <row r="823" spans="13:14" x14ac:dyDescent="0.25">
      <c r="M823" s="356" t="s">
        <v>5898</v>
      </c>
      <c r="N823" s="356" t="s">
        <v>5897</v>
      </c>
    </row>
    <row r="824" spans="13:14" x14ac:dyDescent="0.25">
      <c r="M824" s="356" t="s">
        <v>5896</v>
      </c>
      <c r="N824" s="356" t="s">
        <v>5895</v>
      </c>
    </row>
    <row r="825" spans="13:14" x14ac:dyDescent="0.25">
      <c r="M825" s="356" t="s">
        <v>5894</v>
      </c>
      <c r="N825" s="356" t="s">
        <v>5893</v>
      </c>
    </row>
    <row r="826" spans="13:14" x14ac:dyDescent="0.25">
      <c r="M826" s="356" t="s">
        <v>5892</v>
      </c>
      <c r="N826" s="356" t="s">
        <v>5891</v>
      </c>
    </row>
    <row r="827" spans="13:14" x14ac:dyDescent="0.25">
      <c r="M827" s="356" t="s">
        <v>5890</v>
      </c>
      <c r="N827" s="356" t="s">
        <v>5889</v>
      </c>
    </row>
    <row r="828" spans="13:14" x14ac:dyDescent="0.25">
      <c r="M828" s="356" t="s">
        <v>5888</v>
      </c>
      <c r="N828" s="356" t="s">
        <v>5887</v>
      </c>
    </row>
    <row r="829" spans="13:14" x14ac:dyDescent="0.25">
      <c r="M829" s="356" t="s">
        <v>5886</v>
      </c>
      <c r="N829" s="356" t="s">
        <v>5885</v>
      </c>
    </row>
    <row r="830" spans="13:14" x14ac:dyDescent="0.25">
      <c r="M830" s="356" t="s">
        <v>5884</v>
      </c>
      <c r="N830" s="356" t="s">
        <v>5883</v>
      </c>
    </row>
    <row r="831" spans="13:14" x14ac:dyDescent="0.25">
      <c r="M831" s="356" t="s">
        <v>5882</v>
      </c>
      <c r="N831" s="356" t="s">
        <v>5881</v>
      </c>
    </row>
    <row r="832" spans="13:14" x14ac:dyDescent="0.25">
      <c r="M832" s="356" t="s">
        <v>5880</v>
      </c>
      <c r="N832" s="356" t="s">
        <v>5879</v>
      </c>
    </row>
    <row r="833" spans="13:14" x14ac:dyDescent="0.25">
      <c r="M833" s="356" t="s">
        <v>5878</v>
      </c>
      <c r="N833" s="356" t="s">
        <v>5877</v>
      </c>
    </row>
    <row r="834" spans="13:14" x14ac:dyDescent="0.25">
      <c r="M834" s="356" t="s">
        <v>5876</v>
      </c>
      <c r="N834" s="356" t="s">
        <v>5875</v>
      </c>
    </row>
    <row r="835" spans="13:14" x14ac:dyDescent="0.25">
      <c r="M835" s="356" t="s">
        <v>5874</v>
      </c>
      <c r="N835" s="356" t="s">
        <v>5873</v>
      </c>
    </row>
    <row r="836" spans="13:14" x14ac:dyDescent="0.25">
      <c r="M836" s="356" t="s">
        <v>5872</v>
      </c>
      <c r="N836" s="356" t="s">
        <v>5871</v>
      </c>
    </row>
    <row r="837" spans="13:14" ht="15.75" thickBot="1" x14ac:dyDescent="0.3">
      <c r="M837" s="355" t="s">
        <v>5870</v>
      </c>
      <c r="N837" s="355" t="s">
        <v>5869</v>
      </c>
    </row>
    <row r="838" spans="13:14" ht="15.75" thickTop="1" x14ac:dyDescent="0.25"/>
  </sheetData>
  <mergeCells count="16">
    <mergeCell ref="Y1:Z1"/>
    <mergeCell ref="A1:B1"/>
    <mergeCell ref="G1:H1"/>
    <mergeCell ref="AT1:AU1"/>
    <mergeCell ref="D1:E1"/>
    <mergeCell ref="AB1:AC1"/>
    <mergeCell ref="AE1:AF1"/>
    <mergeCell ref="AH1:AI1"/>
    <mergeCell ref="AK1:AL1"/>
    <mergeCell ref="AN1:AO1"/>
    <mergeCell ref="AQ1:AR1"/>
    <mergeCell ref="J1:K1"/>
    <mergeCell ref="M1:N1"/>
    <mergeCell ref="P1:Q1"/>
    <mergeCell ref="S1:T1"/>
    <mergeCell ref="V1:W1"/>
  </mergeCell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4"/>
  <sheetViews>
    <sheetView topLeftCell="B1" workbookViewId="0">
      <selection activeCell="J6" sqref="J6"/>
    </sheetView>
  </sheetViews>
  <sheetFormatPr defaultRowHeight="12.75" x14ac:dyDescent="0.2"/>
  <cols>
    <col min="1" max="1" width="10.7109375" style="378" bestFit="1" customWidth="1"/>
    <col min="2" max="2" width="26.140625" style="378" bestFit="1" customWidth="1"/>
    <col min="3" max="3" width="1.140625" style="378" customWidth="1"/>
    <col min="4" max="4" width="9.7109375" style="378" bestFit="1" customWidth="1"/>
    <col min="5" max="5" width="25.85546875" style="378" bestFit="1" customWidth="1"/>
    <col min="6" max="6" width="0.85546875" style="378" customWidth="1"/>
    <col min="7" max="7" width="9.140625" style="378"/>
    <col min="8" max="8" width="15" style="378" customWidth="1"/>
    <col min="9" max="9" width="0.85546875" style="378" customWidth="1"/>
    <col min="10" max="10" width="31.85546875" style="378" bestFit="1" customWidth="1"/>
    <col min="11" max="11" width="1" style="378" customWidth="1"/>
    <col min="12" max="12" width="26.28515625" style="378" bestFit="1" customWidth="1"/>
    <col min="13" max="13" width="1.140625" style="378" customWidth="1"/>
    <col min="14" max="14" width="26.28515625" style="378" customWidth="1"/>
    <col min="15" max="15" width="0.85546875" style="378" customWidth="1"/>
    <col min="16" max="16" width="2.5703125" style="378" bestFit="1" customWidth="1"/>
    <col min="17" max="17" width="26.28515625" style="378" customWidth="1"/>
    <col min="18" max="18" width="1" style="378" customWidth="1"/>
    <col min="19" max="19" width="26.28515625" style="378" customWidth="1"/>
    <col min="20" max="20" width="0.7109375" style="378" customWidth="1"/>
    <col min="21" max="21" width="10.7109375" style="378" bestFit="1" customWidth="1"/>
    <col min="22" max="22" width="26.28515625" style="378" customWidth="1"/>
    <col min="23" max="23" width="1.28515625" style="378" customWidth="1"/>
    <col min="24" max="24" width="10.7109375" style="378" bestFit="1" customWidth="1"/>
    <col min="25" max="25" width="26.28515625" style="378" customWidth="1"/>
    <col min="26" max="26" width="1.5703125" style="378" customWidth="1"/>
    <col min="27" max="27" width="9.140625" style="378"/>
    <col min="28" max="28" width="17.7109375" style="378" bestFit="1" customWidth="1"/>
    <col min="29" max="29" width="1.42578125" style="378" customWidth="1"/>
    <col min="30" max="30" width="16.42578125" style="378" bestFit="1" customWidth="1"/>
    <col min="31" max="31" width="29.85546875" style="378" bestFit="1" customWidth="1"/>
    <col min="32" max="32" width="1.7109375" style="378" customWidth="1"/>
    <col min="33" max="33" width="3.42578125" style="378" customWidth="1"/>
    <col min="34" max="34" width="20.28515625" style="378" customWidth="1"/>
    <col min="35" max="35" width="1.28515625" style="378" customWidth="1"/>
    <col min="36" max="36" width="15.42578125" style="378" bestFit="1" customWidth="1"/>
    <col min="37" max="37" width="1.28515625" style="378" customWidth="1"/>
    <col min="38" max="38" width="23.42578125" style="378" bestFit="1" customWidth="1"/>
    <col min="39" max="39" width="0.85546875" style="378" customWidth="1"/>
    <col min="40" max="40" width="10" style="378" bestFit="1" customWidth="1"/>
    <col min="41" max="41" width="1.140625" style="378" customWidth="1"/>
    <col min="42" max="42" width="26" style="378" bestFit="1" customWidth="1"/>
    <col min="43" max="43" width="1.28515625" style="378" customWidth="1"/>
    <col min="44" max="44" width="21.42578125" style="378" bestFit="1" customWidth="1"/>
    <col min="45" max="45" width="1.28515625" style="378" customWidth="1"/>
    <col min="46" max="46" width="9.140625" style="378"/>
    <col min="47" max="47" width="25.85546875" style="378" bestFit="1" customWidth="1"/>
    <col min="48" max="16384" width="9.140625" style="378"/>
  </cols>
  <sheetData>
    <row r="1" spans="1:44" ht="16.5" customHeight="1" thickTop="1" thickBot="1" x14ac:dyDescent="0.25">
      <c r="A1" s="826" t="s">
        <v>2857</v>
      </c>
      <c r="B1" s="827"/>
      <c r="D1" s="826" t="s">
        <v>3262</v>
      </c>
      <c r="E1" s="827"/>
      <c r="G1" s="828" t="s">
        <v>3320</v>
      </c>
      <c r="H1" s="828"/>
      <c r="J1" s="376" t="s">
        <v>3317</v>
      </c>
      <c r="L1" s="376" t="s">
        <v>3302</v>
      </c>
      <c r="N1" s="376" t="s">
        <v>2906</v>
      </c>
      <c r="O1" s="377"/>
      <c r="P1" s="826" t="s">
        <v>3182</v>
      </c>
      <c r="Q1" s="827"/>
      <c r="R1" s="382"/>
      <c r="S1" s="376" t="s">
        <v>3149</v>
      </c>
      <c r="U1" s="826" t="s">
        <v>3117</v>
      </c>
      <c r="V1" s="827"/>
      <c r="X1" s="826" t="s">
        <v>7902</v>
      </c>
      <c r="Y1" s="827"/>
      <c r="AA1" s="828" t="s">
        <v>2833</v>
      </c>
      <c r="AB1" s="828"/>
      <c r="AD1" s="828" t="s">
        <v>2822</v>
      </c>
      <c r="AE1" s="828"/>
      <c r="AG1" s="826" t="s">
        <v>2812</v>
      </c>
      <c r="AH1" s="827"/>
      <c r="AJ1" s="376" t="s">
        <v>7901</v>
      </c>
      <c r="AL1" s="376" t="s">
        <v>7900</v>
      </c>
      <c r="AN1" s="376" t="s">
        <v>7899</v>
      </c>
      <c r="AP1" s="376" t="s">
        <v>7898</v>
      </c>
      <c r="AR1" s="376" t="s">
        <v>7897</v>
      </c>
    </row>
    <row r="2" spans="1:44" ht="14.25" thickTop="1" thickBot="1" x14ac:dyDescent="0.25">
      <c r="A2" s="375" t="s">
        <v>5863</v>
      </c>
      <c r="B2" s="375" t="s">
        <v>5862</v>
      </c>
      <c r="D2" s="375" t="s">
        <v>7896</v>
      </c>
      <c r="E2" s="375" t="s">
        <v>7895</v>
      </c>
      <c r="G2" s="375"/>
      <c r="H2" s="375" t="s">
        <v>5862</v>
      </c>
      <c r="J2" s="374" t="s">
        <v>3315</v>
      </c>
      <c r="L2" s="374" t="s">
        <v>2526</v>
      </c>
      <c r="N2" s="374" t="s">
        <v>3281</v>
      </c>
      <c r="O2" s="389"/>
      <c r="P2" s="376"/>
      <c r="Q2" s="376" t="s">
        <v>5862</v>
      </c>
      <c r="S2" s="374" t="s">
        <v>7894</v>
      </c>
      <c r="T2" s="389"/>
      <c r="U2" s="375" t="s">
        <v>5863</v>
      </c>
      <c r="V2" s="375" t="s">
        <v>5862</v>
      </c>
      <c r="X2" s="375" t="s">
        <v>5863</v>
      </c>
      <c r="Y2" s="375" t="s">
        <v>5862</v>
      </c>
      <c r="AA2" s="375"/>
      <c r="AB2" s="375" t="s">
        <v>5862</v>
      </c>
      <c r="AD2" s="375"/>
      <c r="AE2" s="375" t="s">
        <v>5862</v>
      </c>
      <c r="AG2" s="375"/>
      <c r="AH2" s="375"/>
      <c r="AJ2" s="374" t="s">
        <v>2540</v>
      </c>
      <c r="AL2" s="374" t="s">
        <v>1453</v>
      </c>
      <c r="AN2" s="374" t="s">
        <v>1453</v>
      </c>
      <c r="AP2" s="374" t="s">
        <v>2537</v>
      </c>
      <c r="AR2" s="374" t="s">
        <v>7893</v>
      </c>
    </row>
    <row r="3" spans="1:44" ht="14.25" thickTop="1" thickBot="1" x14ac:dyDescent="0.25">
      <c r="A3" s="384">
        <v>1</v>
      </c>
      <c r="B3" s="358" t="s">
        <v>3305</v>
      </c>
      <c r="D3" s="390" t="s">
        <v>7892</v>
      </c>
      <c r="E3" s="390" t="s">
        <v>7891</v>
      </c>
      <c r="G3" s="373"/>
      <c r="H3" s="373" t="s">
        <v>2526</v>
      </c>
      <c r="J3" s="359" t="s">
        <v>7890</v>
      </c>
      <c r="L3" s="357" t="s">
        <v>7889</v>
      </c>
      <c r="N3" s="359" t="s">
        <v>7888</v>
      </c>
      <c r="O3" s="377"/>
      <c r="P3" s="374" t="s">
        <v>2624</v>
      </c>
      <c r="Q3" s="374" t="s">
        <v>3179</v>
      </c>
      <c r="R3" s="389"/>
      <c r="S3" s="357" t="s">
        <v>3147</v>
      </c>
      <c r="T3" s="377"/>
      <c r="U3" s="388" t="s">
        <v>7858</v>
      </c>
      <c r="V3" s="388" t="s">
        <v>7887</v>
      </c>
      <c r="X3" s="367" t="s">
        <v>7616</v>
      </c>
      <c r="Y3" s="361" t="s">
        <v>1170</v>
      </c>
      <c r="AA3" s="367" t="s">
        <v>2834</v>
      </c>
      <c r="AB3" s="361" t="s">
        <v>7886</v>
      </c>
      <c r="AD3" s="367" t="s">
        <v>7719</v>
      </c>
      <c r="AE3" s="361" t="s">
        <v>7885</v>
      </c>
      <c r="AG3" s="361" t="s">
        <v>7616</v>
      </c>
      <c r="AH3" s="361" t="s">
        <v>7884</v>
      </c>
      <c r="AJ3" s="359" t="s">
        <v>2548</v>
      </c>
      <c r="AL3" s="359" t="s">
        <v>2112</v>
      </c>
      <c r="AN3" s="357" t="s">
        <v>2112</v>
      </c>
      <c r="AP3" s="359" t="s">
        <v>7883</v>
      </c>
      <c r="AR3" s="359" t="s">
        <v>360</v>
      </c>
    </row>
    <row r="4" spans="1:44" ht="14.25" thickTop="1" thickBot="1" x14ac:dyDescent="0.25">
      <c r="A4" s="384">
        <v>2</v>
      </c>
      <c r="B4" s="358" t="s">
        <v>7882</v>
      </c>
      <c r="D4" s="386" t="s">
        <v>7881</v>
      </c>
      <c r="E4" s="386" t="s">
        <v>7880</v>
      </c>
      <c r="G4" s="355"/>
      <c r="H4" s="355" t="s">
        <v>3319</v>
      </c>
      <c r="J4" s="359" t="s">
        <v>7879</v>
      </c>
      <c r="N4" s="359" t="s">
        <v>7878</v>
      </c>
      <c r="O4" s="377"/>
      <c r="P4" s="359" t="s">
        <v>7849</v>
      </c>
      <c r="Q4" s="359" t="s">
        <v>7877</v>
      </c>
      <c r="R4" s="377"/>
      <c r="S4" s="377"/>
      <c r="T4" s="377"/>
      <c r="U4" s="387" t="s">
        <v>7713</v>
      </c>
      <c r="V4" s="387" t="s">
        <v>7876</v>
      </c>
      <c r="X4" s="367" t="s">
        <v>7875</v>
      </c>
      <c r="Y4" s="361" t="s">
        <v>2826</v>
      </c>
      <c r="AA4" s="367" t="s">
        <v>7713</v>
      </c>
      <c r="AB4" s="361" t="s">
        <v>7874</v>
      </c>
      <c r="AD4" s="367" t="s">
        <v>7847</v>
      </c>
      <c r="AE4" s="361" t="s">
        <v>7873</v>
      </c>
      <c r="AG4" s="361" t="s">
        <v>3693</v>
      </c>
      <c r="AH4" s="361" t="s">
        <v>7872</v>
      </c>
      <c r="AJ4" s="359" t="s">
        <v>2533</v>
      </c>
      <c r="AL4" s="357" t="s">
        <v>7871</v>
      </c>
      <c r="AP4" s="359" t="s">
        <v>7870</v>
      </c>
      <c r="AR4" s="359" t="s">
        <v>7869</v>
      </c>
    </row>
    <row r="5" spans="1:44" ht="14.25" thickTop="1" thickBot="1" x14ac:dyDescent="0.25">
      <c r="A5" s="384">
        <v>3</v>
      </c>
      <c r="B5" s="358" t="s">
        <v>7868</v>
      </c>
      <c r="D5" s="386" t="s">
        <v>7867</v>
      </c>
      <c r="E5" s="386" t="s">
        <v>7866</v>
      </c>
      <c r="J5" s="359" t="s">
        <v>7865</v>
      </c>
      <c r="N5" s="359" t="s">
        <v>7864</v>
      </c>
      <c r="O5" s="377"/>
      <c r="P5" s="357" t="s">
        <v>7602</v>
      </c>
      <c r="Q5" s="357" t="s">
        <v>372</v>
      </c>
      <c r="R5" s="377"/>
      <c r="S5" s="377"/>
      <c r="T5" s="377"/>
      <c r="U5" s="360" t="s">
        <v>7696</v>
      </c>
      <c r="V5" s="360" t="s">
        <v>7863</v>
      </c>
      <c r="X5" s="367" t="s">
        <v>2624</v>
      </c>
      <c r="Y5" s="361" t="s">
        <v>7862</v>
      </c>
      <c r="AA5" s="367" t="s">
        <v>7861</v>
      </c>
      <c r="AB5" s="361" t="s">
        <v>7860</v>
      </c>
      <c r="AD5" s="367" t="s">
        <v>7858</v>
      </c>
      <c r="AE5" s="361" t="s">
        <v>7859</v>
      </c>
      <c r="AG5" s="366" t="s">
        <v>7858</v>
      </c>
      <c r="AH5" s="366" t="s">
        <v>7857</v>
      </c>
      <c r="AJ5" s="359"/>
      <c r="AP5" s="357" t="s">
        <v>7856</v>
      </c>
      <c r="AR5" s="359" t="s">
        <v>7855</v>
      </c>
    </row>
    <row r="6" spans="1:44" ht="14.25" thickTop="1" thickBot="1" x14ac:dyDescent="0.25">
      <c r="A6" s="384">
        <v>4</v>
      </c>
      <c r="B6" s="358" t="s">
        <v>7854</v>
      </c>
      <c r="D6" s="386" t="s">
        <v>7853</v>
      </c>
      <c r="E6" s="386" t="s">
        <v>7852</v>
      </c>
      <c r="J6" s="357" t="s">
        <v>7851</v>
      </c>
      <c r="N6" s="357" t="s">
        <v>7850</v>
      </c>
      <c r="O6" s="377"/>
      <c r="P6" s="377"/>
      <c r="Q6" s="377"/>
      <c r="R6" s="377"/>
      <c r="S6" s="377"/>
      <c r="T6" s="377"/>
      <c r="U6" s="377"/>
      <c r="V6" s="377"/>
      <c r="X6" s="367" t="s">
        <v>7849</v>
      </c>
      <c r="Y6" s="361" t="s">
        <v>7848</v>
      </c>
      <c r="AA6" s="367" t="s">
        <v>7847</v>
      </c>
      <c r="AB6" s="361" t="s">
        <v>7846</v>
      </c>
      <c r="AD6" s="367" t="s">
        <v>7845</v>
      </c>
      <c r="AE6" s="361" t="s">
        <v>7844</v>
      </c>
      <c r="AJ6" s="357"/>
      <c r="AR6" s="359" t="s">
        <v>3967</v>
      </c>
    </row>
    <row r="7" spans="1:44" ht="14.25" thickTop="1" thickBot="1" x14ac:dyDescent="0.25">
      <c r="A7" s="384">
        <v>5</v>
      </c>
      <c r="B7" s="358" t="s">
        <v>7843</v>
      </c>
      <c r="D7" s="386" t="s">
        <v>7842</v>
      </c>
      <c r="E7" s="386" t="s">
        <v>7841</v>
      </c>
      <c r="X7" s="367" t="s">
        <v>7826</v>
      </c>
      <c r="Y7" s="361" t="s">
        <v>7840</v>
      </c>
      <c r="AA7" s="366" t="s">
        <v>2521</v>
      </c>
      <c r="AB7" s="360" t="s">
        <v>7839</v>
      </c>
      <c r="AD7" s="367" t="s">
        <v>7696</v>
      </c>
      <c r="AE7" s="361" t="s">
        <v>7838</v>
      </c>
      <c r="AR7" s="359" t="s">
        <v>7837</v>
      </c>
    </row>
    <row r="8" spans="1:44" ht="13.5" thickTop="1" x14ac:dyDescent="0.2">
      <c r="A8" s="384">
        <v>6</v>
      </c>
      <c r="B8" s="358" t="s">
        <v>7836</v>
      </c>
      <c r="D8" s="386" t="s">
        <v>7835</v>
      </c>
      <c r="E8" s="386" t="s">
        <v>7834</v>
      </c>
      <c r="X8" s="367" t="s">
        <v>7658</v>
      </c>
      <c r="Y8" s="361" t="s">
        <v>7833</v>
      </c>
      <c r="AD8" s="367" t="s">
        <v>7713</v>
      </c>
      <c r="AE8" s="361" t="s">
        <v>7832</v>
      </c>
      <c r="AR8" s="359" t="s">
        <v>7831</v>
      </c>
    </row>
    <row r="9" spans="1:44" ht="13.5" thickBot="1" x14ac:dyDescent="0.25">
      <c r="A9" s="384">
        <v>7</v>
      </c>
      <c r="B9" s="358" t="s">
        <v>7830</v>
      </c>
      <c r="D9" s="386" t="s">
        <v>7829</v>
      </c>
      <c r="E9" s="386" t="s">
        <v>7828</v>
      </c>
      <c r="X9" s="366" t="s">
        <v>56</v>
      </c>
      <c r="Y9" s="360" t="s">
        <v>7827</v>
      </c>
      <c r="AD9" s="367" t="s">
        <v>7826</v>
      </c>
      <c r="AE9" s="361" t="s">
        <v>7825</v>
      </c>
      <c r="AR9" s="359" t="s">
        <v>7824</v>
      </c>
    </row>
    <row r="10" spans="1:44" ht="13.5" thickTop="1" x14ac:dyDescent="0.2">
      <c r="A10" s="384">
        <v>8</v>
      </c>
      <c r="B10" s="358" t="s">
        <v>7823</v>
      </c>
      <c r="D10" s="386" t="s">
        <v>7822</v>
      </c>
      <c r="E10" s="386" t="s">
        <v>7821</v>
      </c>
      <c r="AD10" s="367" t="s">
        <v>2834</v>
      </c>
      <c r="AE10" s="361" t="s">
        <v>7820</v>
      </c>
      <c r="AR10" s="359" t="s">
        <v>7819</v>
      </c>
    </row>
    <row r="11" spans="1:44" ht="13.5" thickBot="1" x14ac:dyDescent="0.25">
      <c r="A11" s="384">
        <v>10</v>
      </c>
      <c r="B11" s="358" t="s">
        <v>7818</v>
      </c>
      <c r="D11" s="386" t="s">
        <v>7817</v>
      </c>
      <c r="E11" s="386" t="s">
        <v>7816</v>
      </c>
      <c r="AD11" s="366" t="s">
        <v>2521</v>
      </c>
      <c r="AE11" s="360" t="s">
        <v>7815</v>
      </c>
      <c r="AR11" s="359" t="s">
        <v>7814</v>
      </c>
    </row>
    <row r="12" spans="1:44" ht="14.25" thickTop="1" thickBot="1" x14ac:dyDescent="0.25">
      <c r="A12" s="384">
        <v>11</v>
      </c>
      <c r="B12" s="358" t="s">
        <v>7813</v>
      </c>
      <c r="D12" s="386" t="s">
        <v>7812</v>
      </c>
      <c r="E12" s="386" t="s">
        <v>7811</v>
      </c>
      <c r="AR12" s="357" t="s">
        <v>7810</v>
      </c>
    </row>
    <row r="13" spans="1:44" ht="13.5" thickTop="1" x14ac:dyDescent="0.2">
      <c r="A13" s="384">
        <v>12</v>
      </c>
      <c r="B13" s="358" t="s">
        <v>7809</v>
      </c>
      <c r="D13" s="386" t="s">
        <v>7808</v>
      </c>
      <c r="E13" s="386" t="s">
        <v>7807</v>
      </c>
      <c r="W13" s="379"/>
      <c r="X13" s="379"/>
      <c r="Y13" s="379"/>
    </row>
    <row r="14" spans="1:44" x14ac:dyDescent="0.2">
      <c r="A14" s="384">
        <v>13</v>
      </c>
      <c r="B14" s="358" t="s">
        <v>7806</v>
      </c>
      <c r="D14" s="386" t="s">
        <v>7805</v>
      </c>
      <c r="E14" s="386" t="s">
        <v>7804</v>
      </c>
      <c r="W14" s="379"/>
      <c r="X14" s="379"/>
      <c r="Y14" s="379"/>
    </row>
    <row r="15" spans="1:44" x14ac:dyDescent="0.2">
      <c r="A15" s="384">
        <v>14</v>
      </c>
      <c r="B15" s="358" t="s">
        <v>7803</v>
      </c>
      <c r="D15" s="386" t="s">
        <v>7802</v>
      </c>
      <c r="E15" s="386" t="s">
        <v>7801</v>
      </c>
      <c r="W15" s="379"/>
      <c r="X15" s="379"/>
      <c r="Y15" s="379"/>
    </row>
    <row r="16" spans="1:44" x14ac:dyDescent="0.2">
      <c r="A16" s="384">
        <v>15</v>
      </c>
      <c r="B16" s="358" t="s">
        <v>7800</v>
      </c>
      <c r="D16" s="386" t="s">
        <v>7799</v>
      </c>
      <c r="E16" s="386" t="s">
        <v>7798</v>
      </c>
    </row>
    <row r="17" spans="1:25" x14ac:dyDescent="0.2">
      <c r="A17" s="384">
        <v>16</v>
      </c>
      <c r="B17" s="358" t="s">
        <v>7797</v>
      </c>
      <c r="D17" s="386" t="s">
        <v>7796</v>
      </c>
      <c r="E17" s="386" t="s">
        <v>7795</v>
      </c>
      <c r="M17" s="377"/>
      <c r="N17" s="377"/>
      <c r="O17" s="377"/>
      <c r="P17" s="377"/>
      <c r="Q17" s="377"/>
      <c r="R17" s="377"/>
      <c r="S17" s="377"/>
      <c r="T17" s="377"/>
      <c r="U17" s="377"/>
      <c r="V17" s="377"/>
      <c r="W17" s="377"/>
      <c r="X17" s="377"/>
      <c r="Y17" s="377"/>
    </row>
    <row r="18" spans="1:25" x14ac:dyDescent="0.2">
      <c r="A18" s="384">
        <v>17</v>
      </c>
      <c r="B18" s="358" t="s">
        <v>7794</v>
      </c>
      <c r="D18" s="386" t="s">
        <v>3974</v>
      </c>
      <c r="E18" s="386" t="s">
        <v>7793</v>
      </c>
    </row>
    <row r="19" spans="1:25" x14ac:dyDescent="0.2">
      <c r="A19" s="384">
        <v>18</v>
      </c>
      <c r="B19" s="358" t="s">
        <v>7792</v>
      </c>
      <c r="D19" s="386" t="s">
        <v>7791</v>
      </c>
      <c r="E19" s="386" t="s">
        <v>7790</v>
      </c>
    </row>
    <row r="20" spans="1:25" x14ac:dyDescent="0.2">
      <c r="A20" s="384">
        <v>19</v>
      </c>
      <c r="B20" s="358" t="s">
        <v>7789</v>
      </c>
      <c r="D20" s="386" t="s">
        <v>7788</v>
      </c>
      <c r="E20" s="386" t="s">
        <v>7787</v>
      </c>
    </row>
    <row r="21" spans="1:25" x14ac:dyDescent="0.2">
      <c r="A21" s="384">
        <v>20</v>
      </c>
      <c r="B21" s="358" t="s">
        <v>7786</v>
      </c>
      <c r="D21" s="386" t="s">
        <v>7785</v>
      </c>
      <c r="E21" s="386" t="s">
        <v>7784</v>
      </c>
    </row>
    <row r="22" spans="1:25" x14ac:dyDescent="0.2">
      <c r="A22" s="384">
        <v>22</v>
      </c>
      <c r="B22" s="358" t="s">
        <v>7783</v>
      </c>
      <c r="D22" s="386" t="s">
        <v>7474</v>
      </c>
      <c r="E22" s="386" t="s">
        <v>7782</v>
      </c>
    </row>
    <row r="23" spans="1:25" x14ac:dyDescent="0.2">
      <c r="A23" s="384">
        <v>23</v>
      </c>
      <c r="B23" s="358" t="s">
        <v>7781</v>
      </c>
      <c r="D23" s="386" t="s">
        <v>7780</v>
      </c>
      <c r="E23" s="386" t="s">
        <v>7779</v>
      </c>
    </row>
    <row r="24" spans="1:25" x14ac:dyDescent="0.2">
      <c r="A24" s="384">
        <v>24</v>
      </c>
      <c r="B24" s="358" t="s">
        <v>7778</v>
      </c>
      <c r="D24" s="386" t="s">
        <v>7777</v>
      </c>
      <c r="E24" s="386" t="s">
        <v>7776</v>
      </c>
    </row>
    <row r="25" spans="1:25" x14ac:dyDescent="0.2">
      <c r="A25" s="384">
        <v>25</v>
      </c>
      <c r="B25" s="358" t="s">
        <v>7775</v>
      </c>
      <c r="D25" s="386" t="s">
        <v>7774</v>
      </c>
      <c r="E25" s="386" t="s">
        <v>7773</v>
      </c>
    </row>
    <row r="26" spans="1:25" x14ac:dyDescent="0.2">
      <c r="A26" s="384">
        <v>26</v>
      </c>
      <c r="B26" s="358" t="s">
        <v>7772</v>
      </c>
      <c r="D26" s="386" t="s">
        <v>7771</v>
      </c>
      <c r="E26" s="386" t="s">
        <v>7770</v>
      </c>
    </row>
    <row r="27" spans="1:25" ht="13.5" thickBot="1" x14ac:dyDescent="0.25">
      <c r="A27" s="384">
        <v>27</v>
      </c>
      <c r="B27" s="358" t="s">
        <v>7769</v>
      </c>
      <c r="D27" s="385" t="s">
        <v>7768</v>
      </c>
      <c r="E27" s="385" t="s">
        <v>7767</v>
      </c>
    </row>
    <row r="28" spans="1:25" ht="13.5" thickTop="1" x14ac:dyDescent="0.2">
      <c r="A28" s="384">
        <v>28</v>
      </c>
      <c r="B28" s="358" t="s">
        <v>7766</v>
      </c>
    </row>
    <row r="29" spans="1:25" x14ac:dyDescent="0.2">
      <c r="A29" s="384">
        <v>29</v>
      </c>
      <c r="B29" s="358" t="s">
        <v>7765</v>
      </c>
    </row>
    <row r="30" spans="1:25" x14ac:dyDescent="0.2">
      <c r="A30" s="384">
        <v>30</v>
      </c>
      <c r="B30" s="358" t="s">
        <v>7764</v>
      </c>
    </row>
    <row r="31" spans="1:25" x14ac:dyDescent="0.2">
      <c r="A31" s="384">
        <v>31</v>
      </c>
      <c r="B31" s="358" t="s">
        <v>7763</v>
      </c>
    </row>
    <row r="32" spans="1:25" x14ac:dyDescent="0.2">
      <c r="A32" s="384">
        <v>32</v>
      </c>
      <c r="B32" s="358" t="s">
        <v>7762</v>
      </c>
    </row>
    <row r="33" spans="1:2" x14ac:dyDescent="0.2">
      <c r="A33" s="384">
        <v>33</v>
      </c>
      <c r="B33" s="358" t="s">
        <v>7761</v>
      </c>
    </row>
    <row r="34" spans="1:2" x14ac:dyDescent="0.2">
      <c r="A34" s="384">
        <v>999</v>
      </c>
      <c r="B34" s="383" t="s">
        <v>7760</v>
      </c>
    </row>
  </sheetData>
  <mergeCells count="9">
    <mergeCell ref="U1:V1"/>
    <mergeCell ref="AA1:AB1"/>
    <mergeCell ref="AD1:AE1"/>
    <mergeCell ref="A1:B1"/>
    <mergeCell ref="AG1:AH1"/>
    <mergeCell ref="P1:Q1"/>
    <mergeCell ref="D1:E1"/>
    <mergeCell ref="X1:Y1"/>
    <mergeCell ref="G1:H1"/>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2"/>
  <sheetViews>
    <sheetView topLeftCell="A101" zoomScaleNormal="100" workbookViewId="0">
      <selection activeCell="E115" sqref="E115"/>
    </sheetView>
  </sheetViews>
  <sheetFormatPr defaultRowHeight="15.75" x14ac:dyDescent="0.25"/>
  <cols>
    <col min="1" max="1" width="10.85546875" style="392" bestFit="1" customWidth="1"/>
    <col min="2" max="2" width="27" style="392" customWidth="1"/>
    <col min="3" max="3" width="23.7109375" style="392" bestFit="1" customWidth="1"/>
    <col min="4" max="4" width="13.42578125" style="392" bestFit="1" customWidth="1"/>
    <col min="5" max="5" width="49.42578125" style="392" customWidth="1"/>
    <col min="6" max="6" width="27" style="392" customWidth="1"/>
    <col min="7" max="7" width="13.28515625" style="391" bestFit="1" customWidth="1"/>
    <col min="8" max="16384" width="9.140625" style="391"/>
  </cols>
  <sheetData>
    <row r="1" spans="1:6" x14ac:dyDescent="0.25">
      <c r="A1" s="406" t="s">
        <v>8152</v>
      </c>
      <c r="B1" s="405" t="s">
        <v>1439</v>
      </c>
      <c r="C1" s="405" t="s">
        <v>8151</v>
      </c>
      <c r="D1" s="405" t="s">
        <v>8150</v>
      </c>
      <c r="E1" s="405" t="s">
        <v>8149</v>
      </c>
      <c r="F1" s="405" t="s">
        <v>1361</v>
      </c>
    </row>
    <row r="2" spans="1:6" x14ac:dyDescent="0.25">
      <c r="A2" s="394">
        <v>1</v>
      </c>
      <c r="B2" s="397" t="s">
        <v>8148</v>
      </c>
      <c r="C2" s="395" t="s">
        <v>8147</v>
      </c>
      <c r="D2" s="394" t="s">
        <v>2521</v>
      </c>
      <c r="E2" s="393" t="s">
        <v>8107</v>
      </c>
      <c r="F2" s="393"/>
    </row>
    <row r="3" spans="1:6" x14ac:dyDescent="0.25">
      <c r="A3" s="394">
        <f t="shared" ref="A3:A34" si="0">1+A2</f>
        <v>2</v>
      </c>
      <c r="B3" s="397" t="s">
        <v>7988</v>
      </c>
      <c r="C3" s="395" t="s">
        <v>8146</v>
      </c>
      <c r="D3" s="397" t="s">
        <v>2521</v>
      </c>
      <c r="E3" s="398" t="s">
        <v>7988</v>
      </c>
      <c r="F3" s="393"/>
    </row>
    <row r="4" spans="1:6" x14ac:dyDescent="0.25">
      <c r="A4" s="394">
        <f t="shared" si="0"/>
        <v>3</v>
      </c>
      <c r="B4" s="394" t="s">
        <v>3096</v>
      </c>
      <c r="C4" s="395" t="s">
        <v>8145</v>
      </c>
      <c r="D4" s="394" t="s">
        <v>2521</v>
      </c>
      <c r="E4" s="393" t="s">
        <v>8144</v>
      </c>
      <c r="F4" s="393"/>
    </row>
    <row r="5" spans="1:6" x14ac:dyDescent="0.25">
      <c r="A5" s="394">
        <f t="shared" si="0"/>
        <v>4</v>
      </c>
      <c r="B5" s="397" t="s">
        <v>8143</v>
      </c>
      <c r="C5" s="395" t="s">
        <v>8142</v>
      </c>
      <c r="D5" s="394" t="s">
        <v>2521</v>
      </c>
      <c r="E5" s="393" t="s">
        <v>8107</v>
      </c>
      <c r="F5" s="398"/>
    </row>
    <row r="6" spans="1:6" x14ac:dyDescent="0.25">
      <c r="A6" s="394">
        <f t="shared" si="0"/>
        <v>5</v>
      </c>
      <c r="B6" s="394" t="s">
        <v>8141</v>
      </c>
      <c r="C6" s="395" t="s">
        <v>8140</v>
      </c>
      <c r="D6" s="394" t="s">
        <v>2521</v>
      </c>
      <c r="E6" s="393" t="s">
        <v>8107</v>
      </c>
      <c r="F6" s="393"/>
    </row>
    <row r="7" spans="1:6" x14ac:dyDescent="0.25">
      <c r="A7" s="394">
        <f t="shared" si="0"/>
        <v>6</v>
      </c>
      <c r="B7" s="394" t="s">
        <v>3096</v>
      </c>
      <c r="C7" s="395" t="s">
        <v>8139</v>
      </c>
      <c r="D7" s="394" t="s">
        <v>2521</v>
      </c>
      <c r="E7" s="393" t="s">
        <v>8107</v>
      </c>
      <c r="F7" s="393"/>
    </row>
    <row r="8" spans="1:6" x14ac:dyDescent="0.25">
      <c r="A8" s="394">
        <f t="shared" si="0"/>
        <v>7</v>
      </c>
      <c r="B8" s="394" t="s">
        <v>7953</v>
      </c>
      <c r="C8" s="395" t="s">
        <v>8138</v>
      </c>
      <c r="D8" s="394" t="s">
        <v>2521</v>
      </c>
      <c r="E8" s="393" t="s">
        <v>8107</v>
      </c>
      <c r="F8" s="393"/>
    </row>
    <row r="9" spans="1:6" ht="30" x14ac:dyDescent="0.25">
      <c r="A9" s="394">
        <f t="shared" si="0"/>
        <v>8</v>
      </c>
      <c r="B9" s="397" t="s">
        <v>8137</v>
      </c>
      <c r="C9" s="397" t="s">
        <v>8136</v>
      </c>
      <c r="D9" s="394" t="s">
        <v>2521</v>
      </c>
      <c r="E9" s="399" t="s">
        <v>7933</v>
      </c>
      <c r="F9" s="398"/>
    </row>
    <row r="10" spans="1:6" x14ac:dyDescent="0.25">
      <c r="A10" s="394">
        <f t="shared" si="0"/>
        <v>9</v>
      </c>
      <c r="B10" s="397" t="s">
        <v>8135</v>
      </c>
      <c r="C10" s="395" t="s">
        <v>8134</v>
      </c>
      <c r="D10" s="394" t="s">
        <v>2521</v>
      </c>
      <c r="E10" s="393" t="s">
        <v>8107</v>
      </c>
      <c r="F10" s="398"/>
    </row>
    <row r="11" spans="1:6" x14ac:dyDescent="0.25">
      <c r="A11" s="394">
        <f t="shared" si="0"/>
        <v>10</v>
      </c>
      <c r="B11" s="397" t="s">
        <v>8133</v>
      </c>
      <c r="C11" s="395" t="s">
        <v>8132</v>
      </c>
      <c r="D11" s="394" t="s">
        <v>2521</v>
      </c>
      <c r="E11" s="393" t="s">
        <v>8107</v>
      </c>
      <c r="F11" s="398"/>
    </row>
    <row r="12" spans="1:6" x14ac:dyDescent="0.25">
      <c r="A12" s="394">
        <f t="shared" si="0"/>
        <v>11</v>
      </c>
      <c r="B12" s="397" t="s">
        <v>8131</v>
      </c>
      <c r="C12" s="395" t="s">
        <v>8130</v>
      </c>
      <c r="D12" s="394" t="s">
        <v>2521</v>
      </c>
      <c r="E12" s="393" t="s">
        <v>8107</v>
      </c>
      <c r="F12" s="398"/>
    </row>
    <row r="13" spans="1:6" x14ac:dyDescent="0.25">
      <c r="A13" s="394">
        <f t="shared" si="0"/>
        <v>12</v>
      </c>
      <c r="B13" s="397" t="s">
        <v>8129</v>
      </c>
      <c r="C13" s="395" t="s">
        <v>8128</v>
      </c>
      <c r="D13" s="394" t="s">
        <v>2521</v>
      </c>
      <c r="E13" s="393" t="s">
        <v>8107</v>
      </c>
      <c r="F13" s="398"/>
    </row>
    <row r="14" spans="1:6" x14ac:dyDescent="0.25">
      <c r="A14" s="394">
        <f t="shared" si="0"/>
        <v>13</v>
      </c>
      <c r="B14" s="397" t="s">
        <v>8127</v>
      </c>
      <c r="C14" s="397" t="s">
        <v>8126</v>
      </c>
      <c r="D14" s="394" t="s">
        <v>2521</v>
      </c>
      <c r="E14" s="393" t="s">
        <v>8107</v>
      </c>
      <c r="F14" s="398"/>
    </row>
    <row r="15" spans="1:6" x14ac:dyDescent="0.25">
      <c r="A15" s="394">
        <f t="shared" si="0"/>
        <v>14</v>
      </c>
      <c r="B15" s="397" t="s">
        <v>8125</v>
      </c>
      <c r="C15" s="395" t="s">
        <v>8124</v>
      </c>
      <c r="D15" s="394" t="s">
        <v>2521</v>
      </c>
      <c r="E15" s="393" t="s">
        <v>8107</v>
      </c>
      <c r="F15" s="398"/>
    </row>
    <row r="16" spans="1:6" x14ac:dyDescent="0.25">
      <c r="A16" s="394">
        <f t="shared" si="0"/>
        <v>15</v>
      </c>
      <c r="B16" s="397" t="s">
        <v>8123</v>
      </c>
      <c r="C16" s="395" t="s">
        <v>8122</v>
      </c>
      <c r="D16" s="394" t="s">
        <v>2521</v>
      </c>
      <c r="E16" s="393" t="s">
        <v>8107</v>
      </c>
      <c r="F16" s="398"/>
    </row>
    <row r="17" spans="1:6" x14ac:dyDescent="0.25">
      <c r="A17" s="394">
        <f t="shared" si="0"/>
        <v>16</v>
      </c>
      <c r="B17" s="397" t="s">
        <v>8121</v>
      </c>
      <c r="C17" s="397" t="s">
        <v>8120</v>
      </c>
      <c r="D17" s="394" t="s">
        <v>2521</v>
      </c>
      <c r="E17" s="393" t="s">
        <v>8107</v>
      </c>
      <c r="F17" s="398"/>
    </row>
    <row r="18" spans="1:6" x14ac:dyDescent="0.25">
      <c r="A18" s="394">
        <f t="shared" si="0"/>
        <v>17</v>
      </c>
      <c r="B18" s="397" t="s">
        <v>8119</v>
      </c>
      <c r="C18" s="397" t="s">
        <v>8118</v>
      </c>
      <c r="D18" s="394" t="s">
        <v>2521</v>
      </c>
      <c r="E18" s="393" t="s">
        <v>8107</v>
      </c>
      <c r="F18" s="398"/>
    </row>
    <row r="19" spans="1:6" ht="30" x14ac:dyDescent="0.25">
      <c r="A19" s="394">
        <f t="shared" si="0"/>
        <v>18</v>
      </c>
      <c r="B19" s="397" t="s">
        <v>8117</v>
      </c>
      <c r="C19" s="397" t="s">
        <v>8116</v>
      </c>
      <c r="D19" s="394" t="s">
        <v>2521</v>
      </c>
      <c r="E19" s="393" t="s">
        <v>8107</v>
      </c>
      <c r="F19" s="398"/>
    </row>
    <row r="20" spans="1:6" ht="30" x14ac:dyDescent="0.25">
      <c r="A20" s="394">
        <f t="shared" si="0"/>
        <v>19</v>
      </c>
      <c r="B20" s="397" t="s">
        <v>8115</v>
      </c>
      <c r="C20" s="395" t="s">
        <v>8114</v>
      </c>
      <c r="D20" s="394" t="s">
        <v>2521</v>
      </c>
      <c r="E20" s="393" t="s">
        <v>8107</v>
      </c>
      <c r="F20" s="398"/>
    </row>
    <row r="21" spans="1:6" x14ac:dyDescent="0.25">
      <c r="A21" s="394">
        <f t="shared" si="0"/>
        <v>20</v>
      </c>
      <c r="B21" s="397" t="s">
        <v>8113</v>
      </c>
      <c r="C21" s="395" t="s">
        <v>8112</v>
      </c>
      <c r="D21" s="394" t="s">
        <v>2521</v>
      </c>
      <c r="E21" s="393" t="s">
        <v>8107</v>
      </c>
      <c r="F21" s="398"/>
    </row>
    <row r="22" spans="1:6" x14ac:dyDescent="0.25">
      <c r="A22" s="394">
        <f t="shared" si="0"/>
        <v>21</v>
      </c>
      <c r="B22" s="397" t="s">
        <v>8111</v>
      </c>
      <c r="C22" s="395" t="s">
        <v>8110</v>
      </c>
      <c r="D22" s="394" t="s">
        <v>2521</v>
      </c>
      <c r="E22" s="393" t="s">
        <v>8107</v>
      </c>
      <c r="F22" s="398"/>
    </row>
    <row r="23" spans="1:6" x14ac:dyDescent="0.25">
      <c r="A23" s="394">
        <f t="shared" si="0"/>
        <v>22</v>
      </c>
      <c r="B23" s="397" t="s">
        <v>8109</v>
      </c>
      <c r="C23" s="397" t="s">
        <v>8108</v>
      </c>
      <c r="D23" s="394" t="s">
        <v>2521</v>
      </c>
      <c r="E23" s="393" t="s">
        <v>8107</v>
      </c>
      <c r="F23" s="398"/>
    </row>
    <row r="24" spans="1:6" ht="30" x14ac:dyDescent="0.25">
      <c r="A24" s="394">
        <f t="shared" si="0"/>
        <v>23</v>
      </c>
      <c r="B24" s="394" t="s">
        <v>8106</v>
      </c>
      <c r="C24" s="395" t="s">
        <v>8105</v>
      </c>
      <c r="D24" s="394" t="s">
        <v>2521</v>
      </c>
      <c r="E24" s="399" t="s">
        <v>7933</v>
      </c>
      <c r="F24" s="393"/>
    </row>
    <row r="25" spans="1:6" x14ac:dyDescent="0.25">
      <c r="A25" s="394">
        <f t="shared" si="0"/>
        <v>24</v>
      </c>
      <c r="B25" s="397" t="s">
        <v>8104</v>
      </c>
      <c r="C25" s="395" t="s">
        <v>8103</v>
      </c>
      <c r="D25" s="394" t="s">
        <v>2521</v>
      </c>
      <c r="E25" s="393" t="s">
        <v>7903</v>
      </c>
      <c r="F25" s="398"/>
    </row>
    <row r="26" spans="1:6" x14ac:dyDescent="0.25">
      <c r="A26" s="394">
        <f t="shared" si="0"/>
        <v>25</v>
      </c>
      <c r="B26" s="397" t="s">
        <v>8102</v>
      </c>
      <c r="C26" s="395" t="s">
        <v>8101</v>
      </c>
      <c r="D26" s="394" t="s">
        <v>2521</v>
      </c>
      <c r="E26" s="393" t="s">
        <v>7903</v>
      </c>
      <c r="F26" s="398"/>
    </row>
    <row r="27" spans="1:6" x14ac:dyDescent="0.25">
      <c r="A27" s="394">
        <f t="shared" si="0"/>
        <v>26</v>
      </c>
      <c r="B27" s="397" t="s">
        <v>8100</v>
      </c>
      <c r="C27" s="395" t="s">
        <v>8099</v>
      </c>
      <c r="D27" s="394" t="s">
        <v>2521</v>
      </c>
      <c r="E27" s="393" t="s">
        <v>7903</v>
      </c>
      <c r="F27" s="398"/>
    </row>
    <row r="28" spans="1:6" x14ac:dyDescent="0.25">
      <c r="A28" s="394">
        <f t="shared" si="0"/>
        <v>27</v>
      </c>
      <c r="B28" s="397" t="s">
        <v>8098</v>
      </c>
      <c r="C28" s="395" t="s">
        <v>8097</v>
      </c>
      <c r="D28" s="394" t="s">
        <v>2521</v>
      </c>
      <c r="E28" s="393" t="s">
        <v>7903</v>
      </c>
      <c r="F28" s="398"/>
    </row>
    <row r="29" spans="1:6" ht="30" x14ac:dyDescent="0.25">
      <c r="A29" s="394">
        <f t="shared" si="0"/>
        <v>28</v>
      </c>
      <c r="B29" s="397" t="s">
        <v>8096</v>
      </c>
      <c r="C29" s="397" t="s">
        <v>8095</v>
      </c>
      <c r="D29" s="394" t="s">
        <v>2521</v>
      </c>
      <c r="E29" s="399" t="s">
        <v>7933</v>
      </c>
      <c r="F29" s="398"/>
    </row>
    <row r="30" spans="1:6" x14ac:dyDescent="0.25">
      <c r="A30" s="394">
        <f t="shared" si="0"/>
        <v>29</v>
      </c>
      <c r="B30" s="397" t="s">
        <v>8094</v>
      </c>
      <c r="C30" s="395" t="s">
        <v>8093</v>
      </c>
      <c r="D30" s="394" t="s">
        <v>2521</v>
      </c>
      <c r="E30" s="393" t="s">
        <v>7903</v>
      </c>
      <c r="F30" s="398"/>
    </row>
    <row r="31" spans="1:6" ht="30" x14ac:dyDescent="0.25">
      <c r="A31" s="394">
        <f t="shared" si="0"/>
        <v>30</v>
      </c>
      <c r="B31" s="397" t="s">
        <v>8092</v>
      </c>
      <c r="C31" s="397" t="s">
        <v>8091</v>
      </c>
      <c r="D31" s="394" t="s">
        <v>2521</v>
      </c>
      <c r="E31" s="399" t="s">
        <v>7933</v>
      </c>
      <c r="F31" s="398"/>
    </row>
    <row r="32" spans="1:6" x14ac:dyDescent="0.25">
      <c r="A32" s="394">
        <f t="shared" si="0"/>
        <v>31</v>
      </c>
      <c r="B32" s="397" t="s">
        <v>8090</v>
      </c>
      <c r="C32" s="395" t="s">
        <v>8089</v>
      </c>
      <c r="D32" s="394" t="s">
        <v>2521</v>
      </c>
      <c r="E32" s="393" t="s">
        <v>7903</v>
      </c>
      <c r="F32" s="398"/>
    </row>
    <row r="33" spans="1:6" x14ac:dyDescent="0.25">
      <c r="A33" s="394">
        <f t="shared" si="0"/>
        <v>32</v>
      </c>
      <c r="B33" s="397" t="s">
        <v>3263</v>
      </c>
      <c r="C33" s="395" t="s">
        <v>8088</v>
      </c>
      <c r="D33" s="394" t="s">
        <v>2521</v>
      </c>
      <c r="E33" s="393" t="s">
        <v>8085</v>
      </c>
      <c r="F33" s="393"/>
    </row>
    <row r="34" spans="1:6" s="403" customFormat="1" ht="15" x14ac:dyDescent="0.2">
      <c r="A34" s="394">
        <f t="shared" si="0"/>
        <v>33</v>
      </c>
      <c r="B34" s="404" t="s">
        <v>8087</v>
      </c>
      <c r="C34" s="395" t="s">
        <v>8086</v>
      </c>
      <c r="D34" s="394" t="str">
        <f>IF(C34=C33,"Y","N")</f>
        <v>N</v>
      </c>
      <c r="E34" s="393" t="s">
        <v>8085</v>
      </c>
    </row>
    <row r="35" spans="1:6" ht="30" x14ac:dyDescent="0.25">
      <c r="A35" s="394">
        <f t="shared" ref="A35:A66" si="1">1+A34</f>
        <v>34</v>
      </c>
      <c r="B35" s="394" t="s">
        <v>3263</v>
      </c>
      <c r="C35" s="395" t="s">
        <v>8084</v>
      </c>
      <c r="D35" s="394"/>
      <c r="E35" s="399" t="s">
        <v>7933</v>
      </c>
      <c r="F35" s="393"/>
    </row>
    <row r="36" spans="1:6" x14ac:dyDescent="0.25">
      <c r="A36" s="394">
        <f t="shared" si="1"/>
        <v>35</v>
      </c>
      <c r="B36" s="397" t="s">
        <v>8083</v>
      </c>
      <c r="C36" s="395" t="s">
        <v>8082</v>
      </c>
      <c r="D36" s="394" t="s">
        <v>2521</v>
      </c>
      <c r="E36" s="393" t="s">
        <v>8081</v>
      </c>
      <c r="F36" s="393"/>
    </row>
    <row r="37" spans="1:6" ht="30" x14ac:dyDescent="0.25">
      <c r="A37" s="394">
        <f t="shared" si="1"/>
        <v>36</v>
      </c>
      <c r="B37" s="397" t="s">
        <v>8080</v>
      </c>
      <c r="C37" s="395" t="s">
        <v>8079</v>
      </c>
      <c r="D37" s="394" t="s">
        <v>2521</v>
      </c>
      <c r="E37" s="399" t="s">
        <v>7933</v>
      </c>
      <c r="F37" s="398"/>
    </row>
    <row r="38" spans="1:6" x14ac:dyDescent="0.25">
      <c r="A38" s="394">
        <f t="shared" si="1"/>
        <v>37</v>
      </c>
      <c r="B38" s="397" t="s">
        <v>8078</v>
      </c>
      <c r="C38" s="395" t="s">
        <v>8077</v>
      </c>
      <c r="D38" s="394" t="s">
        <v>2521</v>
      </c>
      <c r="E38" s="393" t="s">
        <v>7903</v>
      </c>
      <c r="F38" s="398"/>
    </row>
    <row r="39" spans="1:6" x14ac:dyDescent="0.25">
      <c r="A39" s="394">
        <f t="shared" si="1"/>
        <v>38</v>
      </c>
      <c r="B39" s="397" t="s">
        <v>8076</v>
      </c>
      <c r="C39" s="395" t="s">
        <v>8075</v>
      </c>
      <c r="D39" s="394" t="s">
        <v>2521</v>
      </c>
      <c r="E39" s="393" t="s">
        <v>7903</v>
      </c>
      <c r="F39" s="398"/>
    </row>
    <row r="40" spans="1:6" ht="30" x14ac:dyDescent="0.25">
      <c r="A40" s="394">
        <f t="shared" si="1"/>
        <v>39</v>
      </c>
      <c r="B40" s="397" t="s">
        <v>8074</v>
      </c>
      <c r="C40" s="395" t="s">
        <v>8073</v>
      </c>
      <c r="D40" s="394" t="s">
        <v>2521</v>
      </c>
      <c r="E40" s="402" t="s">
        <v>8072</v>
      </c>
      <c r="F40" s="398"/>
    </row>
    <row r="41" spans="1:6" ht="30" x14ac:dyDescent="0.25">
      <c r="A41" s="394">
        <f t="shared" si="1"/>
        <v>40</v>
      </c>
      <c r="B41" s="397" t="s">
        <v>8071</v>
      </c>
      <c r="C41" s="395" t="s">
        <v>8070</v>
      </c>
      <c r="D41" s="394" t="s">
        <v>2521</v>
      </c>
      <c r="E41" s="399" t="s">
        <v>7933</v>
      </c>
      <c r="F41" s="398"/>
    </row>
    <row r="42" spans="1:6" ht="30" x14ac:dyDescent="0.25">
      <c r="A42" s="394">
        <f t="shared" si="1"/>
        <v>41</v>
      </c>
      <c r="B42" s="394" t="s">
        <v>1730</v>
      </c>
      <c r="C42" s="395" t="s">
        <v>8069</v>
      </c>
      <c r="D42" s="394" t="s">
        <v>2521</v>
      </c>
      <c r="E42" s="399" t="s">
        <v>7933</v>
      </c>
      <c r="F42" s="393"/>
    </row>
    <row r="43" spans="1:6" ht="30" x14ac:dyDescent="0.25">
      <c r="A43" s="394">
        <f t="shared" si="1"/>
        <v>42</v>
      </c>
      <c r="B43" s="394" t="s">
        <v>8068</v>
      </c>
      <c r="C43" s="395" t="s">
        <v>8067</v>
      </c>
      <c r="D43" s="394" t="s">
        <v>2521</v>
      </c>
      <c r="E43" s="399" t="s">
        <v>7933</v>
      </c>
      <c r="F43" s="393"/>
    </row>
    <row r="44" spans="1:6" x14ac:dyDescent="0.25">
      <c r="A44" s="394">
        <f t="shared" si="1"/>
        <v>43</v>
      </c>
      <c r="B44" s="397" t="s">
        <v>8066</v>
      </c>
      <c r="C44" s="395" t="s">
        <v>8065</v>
      </c>
      <c r="D44" s="394" t="s">
        <v>2521</v>
      </c>
      <c r="E44" s="393"/>
      <c r="F44" s="393"/>
    </row>
    <row r="45" spans="1:6" x14ac:dyDescent="0.25">
      <c r="A45" s="394">
        <f t="shared" si="1"/>
        <v>44</v>
      </c>
      <c r="B45" s="397" t="s">
        <v>8064</v>
      </c>
      <c r="C45" s="395" t="s">
        <v>8063</v>
      </c>
      <c r="D45" s="394" t="s">
        <v>2521</v>
      </c>
      <c r="E45" s="393" t="s">
        <v>7903</v>
      </c>
      <c r="F45" s="398"/>
    </row>
    <row r="46" spans="1:6" x14ac:dyDescent="0.25">
      <c r="A46" s="394">
        <f t="shared" si="1"/>
        <v>45</v>
      </c>
      <c r="B46" s="397" t="s">
        <v>8062</v>
      </c>
      <c r="C46" s="395" t="s">
        <v>8061</v>
      </c>
      <c r="D46" s="394" t="s">
        <v>2521</v>
      </c>
      <c r="E46" s="393" t="s">
        <v>7903</v>
      </c>
      <c r="F46" s="398"/>
    </row>
    <row r="47" spans="1:6" ht="30" x14ac:dyDescent="0.25">
      <c r="A47" s="394">
        <f t="shared" si="1"/>
        <v>46</v>
      </c>
      <c r="B47" s="394" t="s">
        <v>8060</v>
      </c>
      <c r="C47" s="395" t="s">
        <v>8059</v>
      </c>
      <c r="D47" s="394" t="s">
        <v>2521</v>
      </c>
      <c r="E47" s="399" t="s">
        <v>7933</v>
      </c>
      <c r="F47" s="393"/>
    </row>
    <row r="48" spans="1:6" ht="30" x14ac:dyDescent="0.25">
      <c r="A48" s="394">
        <f t="shared" si="1"/>
        <v>47</v>
      </c>
      <c r="B48" s="394" t="s">
        <v>3271</v>
      </c>
      <c r="C48" s="395" t="s">
        <v>8058</v>
      </c>
      <c r="D48" s="394" t="s">
        <v>2521</v>
      </c>
      <c r="E48" s="399" t="s">
        <v>7933</v>
      </c>
      <c r="F48" s="393"/>
    </row>
    <row r="49" spans="1:6" ht="30" x14ac:dyDescent="0.25">
      <c r="A49" s="394">
        <f t="shared" si="1"/>
        <v>48</v>
      </c>
      <c r="B49" s="394" t="s">
        <v>2551</v>
      </c>
      <c r="C49" s="395" t="s">
        <v>8057</v>
      </c>
      <c r="D49" s="394" t="s">
        <v>2521</v>
      </c>
      <c r="E49" s="399" t="s">
        <v>7933</v>
      </c>
      <c r="F49" s="393"/>
    </row>
    <row r="50" spans="1:6" ht="30" x14ac:dyDescent="0.25">
      <c r="A50" s="394">
        <f t="shared" si="1"/>
        <v>49</v>
      </c>
      <c r="B50" s="394" t="s">
        <v>1745</v>
      </c>
      <c r="C50" s="395" t="s">
        <v>8056</v>
      </c>
      <c r="D50" s="394" t="s">
        <v>2521</v>
      </c>
      <c r="E50" s="399" t="s">
        <v>7933</v>
      </c>
      <c r="F50" s="393"/>
    </row>
    <row r="51" spans="1:6" ht="30" x14ac:dyDescent="0.25">
      <c r="A51" s="394">
        <f t="shared" si="1"/>
        <v>50</v>
      </c>
      <c r="B51" s="394" t="s">
        <v>8055</v>
      </c>
      <c r="C51" s="395" t="s">
        <v>8054</v>
      </c>
      <c r="D51" s="394" t="s">
        <v>2521</v>
      </c>
      <c r="E51" s="399" t="s">
        <v>7933</v>
      </c>
      <c r="F51" s="393"/>
    </row>
    <row r="52" spans="1:6" ht="30" x14ac:dyDescent="0.25">
      <c r="A52" s="394">
        <f t="shared" si="1"/>
        <v>51</v>
      </c>
      <c r="B52" s="394" t="s">
        <v>3211</v>
      </c>
      <c r="C52" s="395" t="s">
        <v>8053</v>
      </c>
      <c r="D52" s="394" t="s">
        <v>2521</v>
      </c>
      <c r="E52" s="399" t="s">
        <v>7933</v>
      </c>
      <c r="F52" s="393"/>
    </row>
    <row r="53" spans="1:6" ht="30" x14ac:dyDescent="0.25">
      <c r="A53" s="394">
        <f t="shared" si="1"/>
        <v>52</v>
      </c>
      <c r="B53" s="394" t="s">
        <v>8052</v>
      </c>
      <c r="C53" s="395" t="s">
        <v>8051</v>
      </c>
      <c r="D53" s="394" t="s">
        <v>2521</v>
      </c>
      <c r="E53" s="399" t="s">
        <v>7933</v>
      </c>
      <c r="F53" s="393"/>
    </row>
    <row r="54" spans="1:6" ht="30" x14ac:dyDescent="0.25">
      <c r="A54" s="394">
        <f t="shared" si="1"/>
        <v>53</v>
      </c>
      <c r="B54" s="394" t="s">
        <v>3</v>
      </c>
      <c r="C54" s="395" t="s">
        <v>8050</v>
      </c>
      <c r="D54" s="394" t="s">
        <v>2521</v>
      </c>
      <c r="E54" s="399" t="s">
        <v>7933</v>
      </c>
      <c r="F54" s="393"/>
    </row>
    <row r="55" spans="1:6" ht="30" x14ac:dyDescent="0.25">
      <c r="A55" s="394">
        <f t="shared" si="1"/>
        <v>54</v>
      </c>
      <c r="B55" s="397" t="s">
        <v>8049</v>
      </c>
      <c r="C55" s="395" t="s">
        <v>8048</v>
      </c>
      <c r="D55" s="394" t="s">
        <v>2521</v>
      </c>
      <c r="E55" s="399" t="s">
        <v>7933</v>
      </c>
      <c r="F55" s="398"/>
    </row>
    <row r="56" spans="1:6" x14ac:dyDescent="0.25">
      <c r="A56" s="394">
        <f t="shared" si="1"/>
        <v>55</v>
      </c>
      <c r="B56" s="397" t="s">
        <v>8047</v>
      </c>
      <c r="C56" s="395" t="s">
        <v>8046</v>
      </c>
      <c r="D56" s="394" t="s">
        <v>2521</v>
      </c>
      <c r="E56" s="393" t="s">
        <v>7903</v>
      </c>
      <c r="F56" s="398"/>
    </row>
    <row r="57" spans="1:6" ht="30" x14ac:dyDescent="0.25">
      <c r="A57" s="394">
        <f t="shared" si="1"/>
        <v>56</v>
      </c>
      <c r="B57" s="394" t="s">
        <v>8045</v>
      </c>
      <c r="C57" s="395" t="s">
        <v>8044</v>
      </c>
      <c r="D57" s="394" t="s">
        <v>2521</v>
      </c>
      <c r="E57" s="399" t="s">
        <v>7933</v>
      </c>
      <c r="F57" s="393"/>
    </row>
    <row r="58" spans="1:6" ht="30" x14ac:dyDescent="0.25">
      <c r="A58" s="394">
        <f t="shared" si="1"/>
        <v>57</v>
      </c>
      <c r="B58" s="394" t="s">
        <v>3170</v>
      </c>
      <c r="C58" s="395" t="s">
        <v>8043</v>
      </c>
      <c r="D58" s="394" t="s">
        <v>2521</v>
      </c>
      <c r="E58" s="399" t="s">
        <v>7933</v>
      </c>
      <c r="F58" s="393"/>
    </row>
    <row r="59" spans="1:6" x14ac:dyDescent="0.25">
      <c r="A59" s="394">
        <f t="shared" si="1"/>
        <v>58</v>
      </c>
      <c r="B59" s="397" t="s">
        <v>8042</v>
      </c>
      <c r="C59" s="395" t="s">
        <v>8041</v>
      </c>
      <c r="D59" s="394" t="s">
        <v>2521</v>
      </c>
      <c r="E59" s="393" t="s">
        <v>7903</v>
      </c>
      <c r="F59" s="398"/>
    </row>
    <row r="60" spans="1:6" x14ac:dyDescent="0.25">
      <c r="A60" s="394">
        <f t="shared" si="1"/>
        <v>59</v>
      </c>
      <c r="B60" s="397" t="s">
        <v>8040</v>
      </c>
      <c r="C60" s="395" t="s">
        <v>8039</v>
      </c>
      <c r="D60" s="394" t="s">
        <v>2521</v>
      </c>
      <c r="E60" s="393" t="s">
        <v>7903</v>
      </c>
      <c r="F60" s="398"/>
    </row>
    <row r="61" spans="1:6" x14ac:dyDescent="0.25">
      <c r="A61" s="394">
        <f t="shared" si="1"/>
        <v>60</v>
      </c>
      <c r="B61" s="397" t="s">
        <v>8038</v>
      </c>
      <c r="C61" s="395" t="s">
        <v>8037</v>
      </c>
      <c r="D61" s="394" t="s">
        <v>2521</v>
      </c>
      <c r="E61" s="393" t="s">
        <v>7903</v>
      </c>
      <c r="F61" s="398"/>
    </row>
    <row r="62" spans="1:6" x14ac:dyDescent="0.25">
      <c r="A62" s="394">
        <f t="shared" si="1"/>
        <v>61</v>
      </c>
      <c r="B62" s="397" t="s">
        <v>8036</v>
      </c>
      <c r="C62" s="395" t="s">
        <v>8035</v>
      </c>
      <c r="D62" s="394" t="s">
        <v>2521</v>
      </c>
      <c r="E62" s="393" t="s">
        <v>7903</v>
      </c>
      <c r="F62" s="398"/>
    </row>
    <row r="63" spans="1:6" ht="30" x14ac:dyDescent="0.25">
      <c r="A63" s="394">
        <f t="shared" si="1"/>
        <v>62</v>
      </c>
      <c r="B63" s="397" t="s">
        <v>8034</v>
      </c>
      <c r="C63" s="395" t="s">
        <v>8033</v>
      </c>
      <c r="D63" s="394" t="s">
        <v>2521</v>
      </c>
      <c r="E63" s="399" t="s">
        <v>7933</v>
      </c>
      <c r="F63" s="398"/>
    </row>
    <row r="64" spans="1:6" ht="30" x14ac:dyDescent="0.25">
      <c r="A64" s="394">
        <f t="shared" si="1"/>
        <v>63</v>
      </c>
      <c r="B64" s="397" t="s">
        <v>8032</v>
      </c>
      <c r="C64" s="395" t="s">
        <v>8031</v>
      </c>
      <c r="D64" s="394" t="s">
        <v>2521</v>
      </c>
      <c r="E64" s="399" t="s">
        <v>7933</v>
      </c>
      <c r="F64" s="398"/>
    </row>
    <row r="65" spans="1:6" ht="30" x14ac:dyDescent="0.25">
      <c r="A65" s="394">
        <f t="shared" si="1"/>
        <v>64</v>
      </c>
      <c r="B65" s="397" t="s">
        <v>8030</v>
      </c>
      <c r="C65" s="395" t="s">
        <v>8029</v>
      </c>
      <c r="D65" s="394" t="s">
        <v>2521</v>
      </c>
      <c r="E65" s="399" t="s">
        <v>7933</v>
      </c>
      <c r="F65" s="398"/>
    </row>
    <row r="66" spans="1:6" ht="30" x14ac:dyDescent="0.25">
      <c r="A66" s="394">
        <f t="shared" si="1"/>
        <v>65</v>
      </c>
      <c r="B66" s="397" t="s">
        <v>8028</v>
      </c>
      <c r="C66" s="395" t="s">
        <v>8027</v>
      </c>
      <c r="D66" s="394" t="s">
        <v>2521</v>
      </c>
      <c r="E66" s="399" t="s">
        <v>7933</v>
      </c>
      <c r="F66" s="398"/>
    </row>
    <row r="67" spans="1:6" ht="30" x14ac:dyDescent="0.25">
      <c r="A67" s="394">
        <f t="shared" ref="A67:A98" si="2">1+A66</f>
        <v>66</v>
      </c>
      <c r="B67" s="397" t="s">
        <v>8026</v>
      </c>
      <c r="C67" s="395" t="s">
        <v>8025</v>
      </c>
      <c r="D67" s="394" t="s">
        <v>2521</v>
      </c>
      <c r="E67" s="399" t="s">
        <v>7933</v>
      </c>
      <c r="F67" s="398"/>
    </row>
    <row r="68" spans="1:6" ht="30" x14ac:dyDescent="0.25">
      <c r="A68" s="394">
        <f t="shared" si="2"/>
        <v>67</v>
      </c>
      <c r="B68" s="397" t="s">
        <v>8024</v>
      </c>
      <c r="C68" s="395" t="s">
        <v>8023</v>
      </c>
      <c r="D68" s="394" t="s">
        <v>2521</v>
      </c>
      <c r="E68" s="399" t="s">
        <v>7933</v>
      </c>
      <c r="F68" s="398"/>
    </row>
    <row r="69" spans="1:6" x14ac:dyDescent="0.25">
      <c r="A69" s="394">
        <f t="shared" si="2"/>
        <v>68</v>
      </c>
      <c r="B69" s="397" t="s">
        <v>2011</v>
      </c>
      <c r="C69" s="395" t="s">
        <v>8022</v>
      </c>
      <c r="D69" s="394" t="s">
        <v>2521</v>
      </c>
      <c r="E69" s="401" t="s">
        <v>7967</v>
      </c>
      <c r="F69" s="398"/>
    </row>
    <row r="70" spans="1:6" ht="30" x14ac:dyDescent="0.25">
      <c r="A70" s="394">
        <f t="shared" si="2"/>
        <v>69</v>
      </c>
      <c r="B70" s="397" t="s">
        <v>8021</v>
      </c>
      <c r="C70" s="395" t="s">
        <v>8020</v>
      </c>
      <c r="D70" s="394" t="s">
        <v>2521</v>
      </c>
      <c r="E70" s="401" t="s">
        <v>7967</v>
      </c>
      <c r="F70" s="398" t="s">
        <v>8019</v>
      </c>
    </row>
    <row r="71" spans="1:6" x14ac:dyDescent="0.25">
      <c r="A71" s="394">
        <f t="shared" si="2"/>
        <v>70</v>
      </c>
      <c r="B71" s="397" t="s">
        <v>8018</v>
      </c>
      <c r="C71" s="395" t="s">
        <v>8017</v>
      </c>
      <c r="D71" s="394" t="s">
        <v>2521</v>
      </c>
      <c r="E71" s="393" t="s">
        <v>7923</v>
      </c>
      <c r="F71" s="393"/>
    </row>
    <row r="72" spans="1:6" ht="30" x14ac:dyDescent="0.25">
      <c r="A72" s="394">
        <f t="shared" si="2"/>
        <v>71</v>
      </c>
      <c r="B72" s="394" t="s">
        <v>8016</v>
      </c>
      <c r="C72" s="395" t="s">
        <v>8015</v>
      </c>
      <c r="D72" s="394" t="s">
        <v>2521</v>
      </c>
      <c r="E72" s="399" t="s">
        <v>7933</v>
      </c>
      <c r="F72" s="393"/>
    </row>
    <row r="73" spans="1:6" ht="30" x14ac:dyDescent="0.25">
      <c r="A73" s="394">
        <f t="shared" si="2"/>
        <v>72</v>
      </c>
      <c r="B73" s="394" t="s">
        <v>8014</v>
      </c>
      <c r="C73" s="395" t="s">
        <v>8013</v>
      </c>
      <c r="D73" s="394" t="s">
        <v>2521</v>
      </c>
      <c r="E73" s="399" t="s">
        <v>7933</v>
      </c>
      <c r="F73" s="393"/>
    </row>
    <row r="74" spans="1:6" ht="30" x14ac:dyDescent="0.25">
      <c r="A74" s="394">
        <f t="shared" si="2"/>
        <v>73</v>
      </c>
      <c r="B74" s="394" t="s">
        <v>8012</v>
      </c>
      <c r="C74" s="395" t="s">
        <v>8011</v>
      </c>
      <c r="D74" s="394" t="s">
        <v>2521</v>
      </c>
      <c r="E74" s="399" t="s">
        <v>7933</v>
      </c>
      <c r="F74" s="393"/>
    </row>
    <row r="75" spans="1:6" ht="30" x14ac:dyDescent="0.25">
      <c r="A75" s="394">
        <f t="shared" si="2"/>
        <v>74</v>
      </c>
      <c r="B75" s="397" t="s">
        <v>8010</v>
      </c>
      <c r="C75" s="397" t="s">
        <v>8009</v>
      </c>
      <c r="D75" s="397" t="s">
        <v>2521</v>
      </c>
      <c r="E75" s="399" t="s">
        <v>7933</v>
      </c>
      <c r="F75" s="398"/>
    </row>
    <row r="76" spans="1:6" x14ac:dyDescent="0.25">
      <c r="A76" s="394">
        <f t="shared" si="2"/>
        <v>75</v>
      </c>
      <c r="B76" s="396" t="s">
        <v>8008</v>
      </c>
      <c r="C76" s="395" t="s">
        <v>8007</v>
      </c>
      <c r="D76" s="394" t="s">
        <v>2521</v>
      </c>
      <c r="E76" s="393" t="s">
        <v>7923</v>
      </c>
      <c r="F76" s="394"/>
    </row>
    <row r="77" spans="1:6" x14ac:dyDescent="0.25">
      <c r="A77" s="394">
        <f t="shared" si="2"/>
        <v>76</v>
      </c>
      <c r="B77" s="396" t="s">
        <v>8006</v>
      </c>
      <c r="C77" s="395" t="s">
        <v>8005</v>
      </c>
      <c r="D77" s="394" t="s">
        <v>2521</v>
      </c>
      <c r="E77" s="393" t="s">
        <v>7923</v>
      </c>
      <c r="F77" s="394"/>
    </row>
    <row r="78" spans="1:6" x14ac:dyDescent="0.25">
      <c r="A78" s="394">
        <f t="shared" si="2"/>
        <v>77</v>
      </c>
      <c r="B78" s="397" t="s">
        <v>8004</v>
      </c>
      <c r="C78" s="397" t="s">
        <v>8003</v>
      </c>
      <c r="D78" s="397" t="s">
        <v>2521</v>
      </c>
      <c r="E78" s="398" t="s">
        <v>7903</v>
      </c>
      <c r="F78" s="398"/>
    </row>
    <row r="79" spans="1:6" x14ac:dyDescent="0.25">
      <c r="A79" s="394">
        <f t="shared" si="2"/>
        <v>78</v>
      </c>
      <c r="B79" s="397" t="s">
        <v>8002</v>
      </c>
      <c r="C79" s="397" t="s">
        <v>8001</v>
      </c>
      <c r="D79" s="397" t="s">
        <v>2521</v>
      </c>
      <c r="E79" s="398" t="s">
        <v>7903</v>
      </c>
      <c r="F79" s="398"/>
    </row>
    <row r="80" spans="1:6" x14ac:dyDescent="0.25">
      <c r="A80" s="394">
        <f t="shared" si="2"/>
        <v>79</v>
      </c>
      <c r="B80" s="397" t="s">
        <v>7988</v>
      </c>
      <c r="C80" s="397" t="s">
        <v>8000</v>
      </c>
      <c r="D80" s="397" t="s">
        <v>2521</v>
      </c>
      <c r="E80" s="398" t="s">
        <v>7988</v>
      </c>
      <c r="F80" s="398"/>
    </row>
    <row r="81" spans="1:6" x14ac:dyDescent="0.25">
      <c r="A81" s="394">
        <f t="shared" si="2"/>
        <v>80</v>
      </c>
      <c r="B81" s="396" t="s">
        <v>7999</v>
      </c>
      <c r="C81" s="395" t="s">
        <v>7998</v>
      </c>
      <c r="D81" s="394" t="s">
        <v>2521</v>
      </c>
      <c r="E81" s="393" t="s">
        <v>7923</v>
      </c>
      <c r="F81" s="394"/>
    </row>
    <row r="82" spans="1:6" x14ac:dyDescent="0.25">
      <c r="A82" s="394">
        <f t="shared" si="2"/>
        <v>81</v>
      </c>
      <c r="B82" s="396" t="s">
        <v>7997</v>
      </c>
      <c r="C82" s="395" t="s">
        <v>7996</v>
      </c>
      <c r="D82" s="394" t="s">
        <v>2521</v>
      </c>
      <c r="E82" s="393" t="s">
        <v>7923</v>
      </c>
      <c r="F82" s="394"/>
    </row>
    <row r="83" spans="1:6" x14ac:dyDescent="0.25">
      <c r="A83" s="394">
        <f t="shared" si="2"/>
        <v>82</v>
      </c>
      <c r="B83" s="396" t="s">
        <v>7995</v>
      </c>
      <c r="C83" s="395" t="s">
        <v>7994</v>
      </c>
      <c r="D83" s="394" t="s">
        <v>2521</v>
      </c>
      <c r="E83" s="393" t="s">
        <v>7923</v>
      </c>
      <c r="F83" s="394"/>
    </row>
    <row r="84" spans="1:6" x14ac:dyDescent="0.25">
      <c r="A84" s="394">
        <f t="shared" si="2"/>
        <v>83</v>
      </c>
      <c r="B84" s="396" t="s">
        <v>7993</v>
      </c>
      <c r="C84" s="395" t="s">
        <v>7992</v>
      </c>
      <c r="D84" s="394" t="s">
        <v>2521</v>
      </c>
      <c r="E84" s="393" t="s">
        <v>7923</v>
      </c>
      <c r="F84" s="394"/>
    </row>
    <row r="85" spans="1:6" x14ac:dyDescent="0.25">
      <c r="A85" s="394">
        <f t="shared" si="2"/>
        <v>84</v>
      </c>
      <c r="B85" s="397" t="s">
        <v>7991</v>
      </c>
      <c r="C85" s="397" t="s">
        <v>7990</v>
      </c>
      <c r="D85" s="397" t="s">
        <v>2521</v>
      </c>
      <c r="E85" s="398" t="s">
        <v>7967</v>
      </c>
      <c r="F85" s="398"/>
    </row>
    <row r="86" spans="1:6" x14ac:dyDescent="0.25">
      <c r="A86" s="394">
        <f t="shared" si="2"/>
        <v>85</v>
      </c>
      <c r="B86" s="397" t="s">
        <v>7988</v>
      </c>
      <c r="C86" s="395" t="s">
        <v>7989</v>
      </c>
      <c r="D86" s="397" t="s">
        <v>2521</v>
      </c>
      <c r="E86" s="398" t="s">
        <v>7988</v>
      </c>
      <c r="F86" s="398"/>
    </row>
    <row r="87" spans="1:6" ht="30" x14ac:dyDescent="0.25">
      <c r="A87" s="394">
        <f t="shared" si="2"/>
        <v>86</v>
      </c>
      <c r="B87" s="397" t="s">
        <v>7987</v>
      </c>
      <c r="C87" s="395" t="s">
        <v>7986</v>
      </c>
      <c r="D87" s="394" t="s">
        <v>2521</v>
      </c>
      <c r="E87" s="399" t="s">
        <v>7933</v>
      </c>
      <c r="F87" s="398"/>
    </row>
    <row r="88" spans="1:6" x14ac:dyDescent="0.25">
      <c r="A88" s="394">
        <f t="shared" si="2"/>
        <v>87</v>
      </c>
      <c r="B88" s="397" t="s">
        <v>7985</v>
      </c>
      <c r="C88" s="395" t="s">
        <v>7984</v>
      </c>
      <c r="D88" s="394" t="s">
        <v>2521</v>
      </c>
      <c r="E88" s="393" t="s">
        <v>7903</v>
      </c>
      <c r="F88" s="398"/>
    </row>
    <row r="89" spans="1:6" ht="30" x14ac:dyDescent="0.25">
      <c r="A89" s="394">
        <f t="shared" si="2"/>
        <v>88</v>
      </c>
      <c r="B89" s="394" t="s">
        <v>7983</v>
      </c>
      <c r="C89" s="395" t="s">
        <v>7982</v>
      </c>
      <c r="D89" s="394" t="s">
        <v>2521</v>
      </c>
      <c r="E89" s="399" t="s">
        <v>7970</v>
      </c>
      <c r="F89" s="393" t="s">
        <v>7975</v>
      </c>
    </row>
    <row r="90" spans="1:6" x14ac:dyDescent="0.25">
      <c r="A90" s="394">
        <f t="shared" si="2"/>
        <v>89</v>
      </c>
      <c r="B90" s="397" t="s">
        <v>7981</v>
      </c>
      <c r="C90" s="395" t="s">
        <v>7980</v>
      </c>
      <c r="D90" s="394" t="s">
        <v>2521</v>
      </c>
      <c r="E90" s="393" t="s">
        <v>7903</v>
      </c>
      <c r="F90" s="398"/>
    </row>
    <row r="91" spans="1:6" x14ac:dyDescent="0.25">
      <c r="A91" s="394">
        <f t="shared" si="2"/>
        <v>90</v>
      </c>
      <c r="B91" s="397" t="s">
        <v>7979</v>
      </c>
      <c r="C91" s="395" t="s">
        <v>7978</v>
      </c>
      <c r="D91" s="394" t="s">
        <v>2521</v>
      </c>
      <c r="E91" s="393" t="s">
        <v>7903</v>
      </c>
      <c r="F91" s="398"/>
    </row>
    <row r="92" spans="1:6" ht="30" x14ac:dyDescent="0.25">
      <c r="A92" s="394">
        <f t="shared" si="2"/>
        <v>91</v>
      </c>
      <c r="B92" s="394" t="s">
        <v>7977</v>
      </c>
      <c r="C92" s="395" t="s">
        <v>7976</v>
      </c>
      <c r="D92" s="394" t="s">
        <v>2521</v>
      </c>
      <c r="E92" s="399" t="s">
        <v>7970</v>
      </c>
      <c r="F92" s="393" t="s">
        <v>7975</v>
      </c>
    </row>
    <row r="93" spans="1:6" x14ac:dyDescent="0.25">
      <c r="A93" s="394">
        <f t="shared" si="2"/>
        <v>92</v>
      </c>
      <c r="B93" s="397" t="s">
        <v>7974</v>
      </c>
      <c r="C93" s="395" t="s">
        <v>7973</v>
      </c>
      <c r="D93" s="394" t="s">
        <v>2521</v>
      </c>
      <c r="E93" s="393" t="s">
        <v>7903</v>
      </c>
      <c r="F93" s="398"/>
    </row>
    <row r="94" spans="1:6" x14ac:dyDescent="0.25">
      <c r="A94" s="394">
        <f t="shared" si="2"/>
        <v>93</v>
      </c>
      <c r="B94" s="394" t="s">
        <v>7972</v>
      </c>
      <c r="C94" s="395" t="s">
        <v>7971</v>
      </c>
      <c r="D94" s="394" t="s">
        <v>2521</v>
      </c>
      <c r="E94" s="399" t="s">
        <v>7970</v>
      </c>
      <c r="F94" s="393"/>
    </row>
    <row r="95" spans="1:6" x14ac:dyDescent="0.25">
      <c r="A95" s="394">
        <f t="shared" si="2"/>
        <v>94</v>
      </c>
      <c r="B95" s="397" t="s">
        <v>7969</v>
      </c>
      <c r="C95" s="395" t="s">
        <v>7968</v>
      </c>
      <c r="D95" s="394" t="s">
        <v>2521</v>
      </c>
      <c r="E95" s="400" t="s">
        <v>7967</v>
      </c>
      <c r="F95" s="398"/>
    </row>
    <row r="96" spans="1:6" x14ac:dyDescent="0.25">
      <c r="A96" s="394">
        <f t="shared" si="2"/>
        <v>95</v>
      </c>
      <c r="B96" s="397" t="s">
        <v>7966</v>
      </c>
      <c r="C96" s="395" t="s">
        <v>7965</v>
      </c>
      <c r="D96" s="394" t="s">
        <v>2521</v>
      </c>
      <c r="E96" s="393" t="s">
        <v>7903</v>
      </c>
      <c r="F96" s="398"/>
    </row>
    <row r="97" spans="1:6" x14ac:dyDescent="0.25">
      <c r="A97" s="394">
        <f t="shared" si="2"/>
        <v>96</v>
      </c>
      <c r="B97" s="397" t="s">
        <v>7964</v>
      </c>
      <c r="C97" s="395" t="s">
        <v>7963</v>
      </c>
      <c r="D97" s="394" t="s">
        <v>2521</v>
      </c>
      <c r="E97" s="393" t="s">
        <v>7903</v>
      </c>
      <c r="F97" s="398"/>
    </row>
    <row r="98" spans="1:6" x14ac:dyDescent="0.25">
      <c r="A98" s="394">
        <f t="shared" si="2"/>
        <v>97</v>
      </c>
      <c r="B98" s="397" t="s">
        <v>7962</v>
      </c>
      <c r="C98" s="395" t="s">
        <v>7961</v>
      </c>
      <c r="D98" s="394"/>
      <c r="E98" s="393" t="s">
        <v>7923</v>
      </c>
      <c r="F98" s="394"/>
    </row>
    <row r="99" spans="1:6" x14ac:dyDescent="0.25">
      <c r="A99" s="394">
        <f t="shared" ref="A99:A132" si="3">1+A98</f>
        <v>98</v>
      </c>
      <c r="B99" s="397" t="s">
        <v>7960</v>
      </c>
      <c r="C99" s="395" t="s">
        <v>7959</v>
      </c>
      <c r="D99" s="394"/>
      <c r="E99" s="393" t="s">
        <v>7923</v>
      </c>
      <c r="F99" s="394"/>
    </row>
    <row r="100" spans="1:6" x14ac:dyDescent="0.25">
      <c r="A100" s="394">
        <f t="shared" si="3"/>
        <v>99</v>
      </c>
      <c r="B100" s="397" t="s">
        <v>7922</v>
      </c>
      <c r="C100" s="395" t="s">
        <v>7958</v>
      </c>
      <c r="D100" s="394"/>
      <c r="E100" s="393" t="s">
        <v>7923</v>
      </c>
      <c r="F100" s="394"/>
    </row>
    <row r="101" spans="1:6" x14ac:dyDescent="0.25">
      <c r="A101" s="394">
        <f t="shared" si="3"/>
        <v>100</v>
      </c>
      <c r="B101" s="397" t="s">
        <v>2138</v>
      </c>
      <c r="C101" s="395" t="s">
        <v>7957</v>
      </c>
      <c r="D101" s="394"/>
      <c r="E101" s="393" t="s">
        <v>7923</v>
      </c>
      <c r="F101" s="394"/>
    </row>
    <row r="102" spans="1:6" x14ac:dyDescent="0.25">
      <c r="A102" s="394">
        <f t="shared" si="3"/>
        <v>101</v>
      </c>
      <c r="B102" s="397" t="s">
        <v>7956</v>
      </c>
      <c r="C102" s="395" t="s">
        <v>7955</v>
      </c>
      <c r="D102" s="394" t="s">
        <v>2521</v>
      </c>
      <c r="E102" s="393" t="s">
        <v>7903</v>
      </c>
      <c r="F102" s="398"/>
    </row>
    <row r="103" spans="1:6" x14ac:dyDescent="0.25">
      <c r="A103" s="394">
        <f t="shared" si="3"/>
        <v>102</v>
      </c>
      <c r="B103" s="397" t="s">
        <v>3096</v>
      </c>
      <c r="C103" s="395" t="s">
        <v>7954</v>
      </c>
      <c r="D103" s="394" t="s">
        <v>2521</v>
      </c>
      <c r="E103" s="393" t="s">
        <v>7903</v>
      </c>
      <c r="F103" s="398"/>
    </row>
    <row r="104" spans="1:6" x14ac:dyDescent="0.25">
      <c r="A104" s="394">
        <f t="shared" si="3"/>
        <v>103</v>
      </c>
      <c r="B104" s="397" t="s">
        <v>7953</v>
      </c>
      <c r="C104" s="395" t="s">
        <v>7952</v>
      </c>
      <c r="D104" s="394" t="s">
        <v>2521</v>
      </c>
      <c r="E104" s="393" t="s">
        <v>7903</v>
      </c>
      <c r="F104" s="398"/>
    </row>
    <row r="105" spans="1:6" x14ac:dyDescent="0.25">
      <c r="A105" s="394">
        <f t="shared" si="3"/>
        <v>104</v>
      </c>
      <c r="B105" s="397" t="s">
        <v>2157</v>
      </c>
      <c r="C105" s="395" t="s">
        <v>7951</v>
      </c>
      <c r="D105" s="394"/>
      <c r="E105" s="393" t="s">
        <v>7923</v>
      </c>
      <c r="F105" s="394"/>
    </row>
    <row r="106" spans="1:6" ht="30" x14ac:dyDescent="0.25">
      <c r="A106" s="394">
        <f t="shared" si="3"/>
        <v>105</v>
      </c>
      <c r="B106" s="397" t="s">
        <v>7950</v>
      </c>
      <c r="C106" s="395" t="s">
        <v>7949</v>
      </c>
      <c r="D106" s="394" t="s">
        <v>2521</v>
      </c>
      <c r="E106" s="399" t="s">
        <v>7933</v>
      </c>
      <c r="F106" s="398"/>
    </row>
    <row r="107" spans="1:6" ht="30" x14ac:dyDescent="0.25">
      <c r="A107" s="394">
        <f t="shared" si="3"/>
        <v>106</v>
      </c>
      <c r="B107" s="397" t="s">
        <v>7948</v>
      </c>
      <c r="C107" s="395" t="s">
        <v>7947</v>
      </c>
      <c r="D107" s="394" t="s">
        <v>2521</v>
      </c>
      <c r="E107" s="399" t="s">
        <v>7933</v>
      </c>
      <c r="F107" s="398"/>
    </row>
    <row r="108" spans="1:6" ht="30" x14ac:dyDescent="0.25">
      <c r="A108" s="394">
        <f t="shared" si="3"/>
        <v>107</v>
      </c>
      <c r="B108" s="397" t="s">
        <v>7946</v>
      </c>
      <c r="C108" s="395" t="s">
        <v>7945</v>
      </c>
      <c r="D108" s="394" t="s">
        <v>2521</v>
      </c>
      <c r="E108" s="399" t="s">
        <v>7933</v>
      </c>
      <c r="F108" s="398"/>
    </row>
    <row r="109" spans="1:6" ht="30" x14ac:dyDescent="0.25">
      <c r="A109" s="394">
        <f t="shared" si="3"/>
        <v>108</v>
      </c>
      <c r="B109" s="397" t="s">
        <v>7944</v>
      </c>
      <c r="C109" s="395" t="s">
        <v>7943</v>
      </c>
      <c r="D109" s="394" t="s">
        <v>2521</v>
      </c>
      <c r="E109" s="399" t="s">
        <v>7933</v>
      </c>
      <c r="F109" s="398"/>
    </row>
    <row r="110" spans="1:6" ht="30" x14ac:dyDescent="0.25">
      <c r="A110" s="394">
        <f t="shared" si="3"/>
        <v>109</v>
      </c>
      <c r="B110" s="397" t="s">
        <v>7942</v>
      </c>
      <c r="C110" s="397" t="s">
        <v>7941</v>
      </c>
      <c r="D110" s="397" t="s">
        <v>2521</v>
      </c>
      <c r="E110" s="399" t="s">
        <v>7933</v>
      </c>
      <c r="F110" s="398"/>
    </row>
    <row r="111" spans="1:6" x14ac:dyDescent="0.25">
      <c r="A111" s="394">
        <f t="shared" si="3"/>
        <v>110</v>
      </c>
      <c r="B111" s="397" t="s">
        <v>1921</v>
      </c>
      <c r="C111" s="395" t="s">
        <v>7940</v>
      </c>
      <c r="D111" s="394" t="s">
        <v>2521</v>
      </c>
      <c r="E111" s="393" t="s">
        <v>7903</v>
      </c>
      <c r="F111" s="398"/>
    </row>
    <row r="112" spans="1:6" x14ac:dyDescent="0.25">
      <c r="A112" s="394">
        <f t="shared" si="3"/>
        <v>111</v>
      </c>
      <c r="B112" s="397" t="s">
        <v>7939</v>
      </c>
      <c r="C112" s="395" t="s">
        <v>7938</v>
      </c>
      <c r="D112" s="394" t="s">
        <v>2521</v>
      </c>
      <c r="E112" s="393" t="s">
        <v>7903</v>
      </c>
      <c r="F112" s="398"/>
    </row>
    <row r="113" spans="1:6" ht="30" x14ac:dyDescent="0.25">
      <c r="A113" s="394">
        <f t="shared" si="3"/>
        <v>112</v>
      </c>
      <c r="B113" s="397" t="s">
        <v>1669</v>
      </c>
      <c r="C113" s="395" t="s">
        <v>7937</v>
      </c>
      <c r="D113" s="394" t="s">
        <v>2521</v>
      </c>
      <c r="E113" s="399" t="s">
        <v>7933</v>
      </c>
      <c r="F113" s="398"/>
    </row>
    <row r="114" spans="1:6" x14ac:dyDescent="0.25">
      <c r="A114" s="394">
        <f t="shared" si="3"/>
        <v>113</v>
      </c>
      <c r="B114" s="397" t="s">
        <v>2011</v>
      </c>
      <c r="C114" s="395" t="s">
        <v>7936</v>
      </c>
      <c r="D114" s="394" t="s">
        <v>2521</v>
      </c>
      <c r="E114" s="393" t="s">
        <v>7903</v>
      </c>
      <c r="F114" s="398"/>
    </row>
    <row r="115" spans="1:6" ht="30" x14ac:dyDescent="0.25">
      <c r="A115" s="394">
        <f t="shared" si="3"/>
        <v>114</v>
      </c>
      <c r="B115" s="397" t="s">
        <v>7935</v>
      </c>
      <c r="C115" s="395" t="s">
        <v>7934</v>
      </c>
      <c r="D115" s="394" t="s">
        <v>2521</v>
      </c>
      <c r="E115" s="399" t="s">
        <v>7933</v>
      </c>
      <c r="F115" s="398"/>
    </row>
    <row r="116" spans="1:6" ht="30" x14ac:dyDescent="0.25">
      <c r="A116" s="394">
        <f t="shared" si="3"/>
        <v>115</v>
      </c>
      <c r="B116" s="397" t="s">
        <v>7932</v>
      </c>
      <c r="C116" s="395" t="s">
        <v>7931</v>
      </c>
      <c r="D116" s="394" t="s">
        <v>2521</v>
      </c>
      <c r="E116" s="393" t="s">
        <v>7903</v>
      </c>
      <c r="F116" s="398"/>
    </row>
    <row r="117" spans="1:6" x14ac:dyDescent="0.25">
      <c r="A117" s="394">
        <f t="shared" si="3"/>
        <v>116</v>
      </c>
      <c r="B117" s="397" t="s">
        <v>7930</v>
      </c>
      <c r="C117" s="397" t="s">
        <v>7929</v>
      </c>
      <c r="D117" s="394"/>
      <c r="E117" s="393" t="s">
        <v>7903</v>
      </c>
      <c r="F117" s="398"/>
    </row>
    <row r="118" spans="1:6" x14ac:dyDescent="0.25">
      <c r="A118" s="394">
        <f t="shared" si="3"/>
        <v>117</v>
      </c>
      <c r="B118" s="397" t="s">
        <v>7928</v>
      </c>
      <c r="C118" s="397" t="s">
        <v>7927</v>
      </c>
      <c r="D118" s="394"/>
      <c r="E118" s="393" t="s">
        <v>7903</v>
      </c>
      <c r="F118" s="398"/>
    </row>
    <row r="119" spans="1:6" x14ac:dyDescent="0.25">
      <c r="A119" s="394">
        <f t="shared" si="3"/>
        <v>118</v>
      </c>
      <c r="B119" s="397" t="s">
        <v>3299</v>
      </c>
      <c r="C119" s="395" t="s">
        <v>7926</v>
      </c>
      <c r="D119" s="394"/>
      <c r="E119" s="393" t="s">
        <v>7923</v>
      </c>
      <c r="F119" s="394"/>
    </row>
    <row r="120" spans="1:6" x14ac:dyDescent="0.25">
      <c r="A120" s="394">
        <f t="shared" si="3"/>
        <v>119</v>
      </c>
      <c r="B120" s="396" t="s">
        <v>7925</v>
      </c>
      <c r="C120" s="395" t="s">
        <v>7924</v>
      </c>
      <c r="D120" s="394"/>
      <c r="E120" s="393" t="s">
        <v>7923</v>
      </c>
      <c r="F120" s="394"/>
    </row>
    <row r="121" spans="1:6" ht="30" x14ac:dyDescent="0.25">
      <c r="A121" s="394">
        <f t="shared" si="3"/>
        <v>120</v>
      </c>
      <c r="B121" s="396" t="s">
        <v>7922</v>
      </c>
      <c r="C121" s="395" t="s">
        <v>7921</v>
      </c>
      <c r="D121" s="394"/>
      <c r="E121" s="394" t="s">
        <v>7920</v>
      </c>
      <c r="F121" s="394" t="s">
        <v>7920</v>
      </c>
    </row>
    <row r="122" spans="1:6" x14ac:dyDescent="0.25">
      <c r="A122" s="394">
        <f t="shared" si="3"/>
        <v>121</v>
      </c>
      <c r="B122" s="394" t="s">
        <v>7919</v>
      </c>
      <c r="C122" s="395" t="s">
        <v>7918</v>
      </c>
      <c r="D122" s="394" t="s">
        <v>2521</v>
      </c>
      <c r="E122" s="393" t="s">
        <v>7903</v>
      </c>
      <c r="F122" s="393"/>
    </row>
    <row r="123" spans="1:6" x14ac:dyDescent="0.25">
      <c r="A123" s="394">
        <f t="shared" si="3"/>
        <v>122</v>
      </c>
      <c r="B123" s="394" t="s">
        <v>2612</v>
      </c>
      <c r="C123" s="395" t="s">
        <v>7917</v>
      </c>
      <c r="D123" s="394" t="s">
        <v>2521</v>
      </c>
      <c r="E123" s="393" t="s">
        <v>7903</v>
      </c>
      <c r="F123" s="393"/>
    </row>
    <row r="124" spans="1:6" x14ac:dyDescent="0.25">
      <c r="A124" s="394">
        <f t="shared" si="3"/>
        <v>123</v>
      </c>
      <c r="B124" s="394" t="s">
        <v>7916</v>
      </c>
      <c r="C124" s="395" t="s">
        <v>7915</v>
      </c>
      <c r="D124" s="394" t="s">
        <v>2521</v>
      </c>
      <c r="E124" s="393" t="s">
        <v>7903</v>
      </c>
      <c r="F124" s="393"/>
    </row>
    <row r="125" spans="1:6" x14ac:dyDescent="0.25">
      <c r="A125" s="394">
        <f t="shared" si="3"/>
        <v>124</v>
      </c>
      <c r="B125" s="394" t="s">
        <v>7914</v>
      </c>
      <c r="C125" s="395" t="s">
        <v>7913</v>
      </c>
      <c r="D125" s="394" t="s">
        <v>2521</v>
      </c>
      <c r="E125" s="393" t="s">
        <v>7903</v>
      </c>
      <c r="F125" s="393"/>
    </row>
    <row r="126" spans="1:6" x14ac:dyDescent="0.25">
      <c r="A126" s="394">
        <f t="shared" si="3"/>
        <v>125</v>
      </c>
      <c r="B126" s="394" t="s">
        <v>1766</v>
      </c>
      <c r="C126" s="395" t="s">
        <v>7912</v>
      </c>
      <c r="D126" s="394" t="s">
        <v>2521</v>
      </c>
      <c r="E126" s="393" t="s">
        <v>7903</v>
      </c>
      <c r="F126" s="393"/>
    </row>
    <row r="127" spans="1:6" x14ac:dyDescent="0.25">
      <c r="A127" s="394">
        <f t="shared" si="3"/>
        <v>126</v>
      </c>
      <c r="B127" s="394" t="s">
        <v>1763</v>
      </c>
      <c r="C127" s="395" t="s">
        <v>7911</v>
      </c>
      <c r="D127" s="394" t="s">
        <v>2521</v>
      </c>
      <c r="E127" s="393" t="s">
        <v>7903</v>
      </c>
      <c r="F127" s="393"/>
    </row>
    <row r="128" spans="1:6" x14ac:dyDescent="0.25">
      <c r="A128" s="394">
        <f t="shared" si="3"/>
        <v>127</v>
      </c>
      <c r="B128" s="394" t="s">
        <v>2138</v>
      </c>
      <c r="C128" s="395" t="s">
        <v>7910</v>
      </c>
      <c r="D128" s="394" t="s">
        <v>2521</v>
      </c>
      <c r="E128" s="393" t="s">
        <v>7903</v>
      </c>
      <c r="F128" s="393"/>
    </row>
    <row r="129" spans="1:6" x14ac:dyDescent="0.25">
      <c r="A129" s="394">
        <f t="shared" si="3"/>
        <v>128</v>
      </c>
      <c r="B129" s="394" t="s">
        <v>7909</v>
      </c>
      <c r="C129" s="395" t="s">
        <v>7908</v>
      </c>
      <c r="D129" s="394" t="s">
        <v>2521</v>
      </c>
      <c r="E129" s="393" t="s">
        <v>7903</v>
      </c>
      <c r="F129" s="393"/>
    </row>
    <row r="130" spans="1:6" x14ac:dyDescent="0.25">
      <c r="A130" s="394">
        <f t="shared" si="3"/>
        <v>129</v>
      </c>
      <c r="B130" s="394" t="s">
        <v>3059</v>
      </c>
      <c r="C130" s="395" t="s">
        <v>7907</v>
      </c>
      <c r="D130" s="394" t="s">
        <v>2521</v>
      </c>
      <c r="E130" s="393" t="s">
        <v>7903</v>
      </c>
      <c r="F130" s="393"/>
    </row>
    <row r="131" spans="1:6" x14ac:dyDescent="0.25">
      <c r="A131" s="394">
        <f t="shared" si="3"/>
        <v>130</v>
      </c>
      <c r="B131" s="394" t="s">
        <v>3096</v>
      </c>
      <c r="C131" s="395" t="s">
        <v>7906</v>
      </c>
      <c r="D131" s="394" t="s">
        <v>2521</v>
      </c>
      <c r="E131" s="393" t="s">
        <v>7903</v>
      </c>
      <c r="F131" s="393"/>
    </row>
    <row r="132" spans="1:6" ht="30" x14ac:dyDescent="0.25">
      <c r="A132" s="394">
        <f t="shared" si="3"/>
        <v>131</v>
      </c>
      <c r="B132" s="394" t="s">
        <v>7905</v>
      </c>
      <c r="C132" s="395" t="s">
        <v>7904</v>
      </c>
      <c r="D132" s="394" t="s">
        <v>2521</v>
      </c>
      <c r="E132" s="393" t="s">
        <v>7903</v>
      </c>
      <c r="F132" s="393"/>
    </row>
  </sheetData>
  <pageMargins left="0.7" right="0.7" top="0.75" bottom="0.75" header="0.3" footer="0.3"/>
  <pageSetup scale="80"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B1:F346"/>
  <sheetViews>
    <sheetView topLeftCell="A284" workbookViewId="0">
      <selection activeCell="E284" sqref="B1:F346"/>
    </sheetView>
  </sheetViews>
  <sheetFormatPr defaultColWidth="9" defaultRowHeight="15" x14ac:dyDescent="0.2"/>
  <cols>
    <col min="1" max="1" width="9" style="403"/>
    <col min="2" max="2" width="9" style="410"/>
    <col min="3" max="3" width="9" style="409"/>
    <col min="4" max="4" width="9" style="408"/>
    <col min="5" max="5" width="34" style="407" customWidth="1"/>
    <col min="6" max="6" width="42.5703125" style="403" customWidth="1"/>
    <col min="7" max="16384" width="9" style="403"/>
  </cols>
  <sheetData>
    <row r="1" spans="2:5" ht="47.25" x14ac:dyDescent="0.2">
      <c r="B1" s="420" t="s">
        <v>3349</v>
      </c>
      <c r="C1" s="421" t="s">
        <v>3348</v>
      </c>
      <c r="D1" s="421" t="s">
        <v>3347</v>
      </c>
      <c r="E1" s="420" t="s">
        <v>3346</v>
      </c>
    </row>
    <row r="2" spans="2:5" x14ac:dyDescent="0.2">
      <c r="B2" s="394">
        <v>102</v>
      </c>
      <c r="C2" s="395" t="s">
        <v>3300</v>
      </c>
      <c r="D2" s="412" t="str">
        <f t="shared" ref="D2:D33" si="0">IF(C2=C1,"Y","N")</f>
        <v>N</v>
      </c>
      <c r="E2" s="411" t="s">
        <v>2133</v>
      </c>
    </row>
    <row r="3" spans="2:5" x14ac:dyDescent="0.2">
      <c r="B3" s="394">
        <v>103.1</v>
      </c>
      <c r="C3" s="395" t="s">
        <v>3295</v>
      </c>
      <c r="D3" s="412" t="str">
        <f t="shared" si="0"/>
        <v>N</v>
      </c>
      <c r="E3" s="411" t="s">
        <v>3290</v>
      </c>
    </row>
    <row r="4" spans="2:5" x14ac:dyDescent="0.2">
      <c r="B4" s="394">
        <v>103.2</v>
      </c>
      <c r="C4" s="395" t="s">
        <v>3291</v>
      </c>
      <c r="D4" s="412" t="str">
        <f t="shared" si="0"/>
        <v>N</v>
      </c>
      <c r="E4" s="411" t="s">
        <v>3290</v>
      </c>
    </row>
    <row r="5" spans="2:5" x14ac:dyDescent="0.2">
      <c r="B5" s="394">
        <v>201</v>
      </c>
      <c r="C5" s="395" t="s">
        <v>3212</v>
      </c>
      <c r="D5" s="412" t="str">
        <f t="shared" si="0"/>
        <v>N</v>
      </c>
      <c r="E5" s="411" t="s">
        <v>3211</v>
      </c>
    </row>
    <row r="6" spans="2:5" x14ac:dyDescent="0.2">
      <c r="B6" s="394">
        <v>202</v>
      </c>
      <c r="C6" s="395" t="s">
        <v>3207</v>
      </c>
      <c r="D6" s="412" t="str">
        <f t="shared" si="0"/>
        <v>N</v>
      </c>
      <c r="E6" s="411" t="s">
        <v>803</v>
      </c>
    </row>
    <row r="7" spans="2:5" x14ac:dyDescent="0.2">
      <c r="B7" s="394">
        <v>100.5</v>
      </c>
      <c r="C7" s="395" t="s">
        <v>3309</v>
      </c>
      <c r="D7" s="412" t="str">
        <f t="shared" si="0"/>
        <v>N</v>
      </c>
      <c r="E7" s="411" t="s">
        <v>3308</v>
      </c>
    </row>
    <row r="8" spans="2:5" x14ac:dyDescent="0.2">
      <c r="B8" s="394">
        <v>203</v>
      </c>
      <c r="C8" s="395" t="s">
        <v>3202</v>
      </c>
      <c r="D8" s="412" t="str">
        <f t="shared" si="0"/>
        <v>N</v>
      </c>
      <c r="E8" s="411" t="s">
        <v>3</v>
      </c>
    </row>
    <row r="9" spans="2:5" x14ac:dyDescent="0.2">
      <c r="B9" s="394">
        <v>205</v>
      </c>
      <c r="C9" s="395" t="s">
        <v>3194</v>
      </c>
      <c r="D9" s="412" t="str">
        <f t="shared" si="0"/>
        <v>N</v>
      </c>
      <c r="E9" s="411" t="s">
        <v>3193</v>
      </c>
    </row>
    <row r="10" spans="2:5" x14ac:dyDescent="0.2">
      <c r="B10" s="394">
        <v>206</v>
      </c>
      <c r="C10" s="395" t="s">
        <v>3191</v>
      </c>
      <c r="D10" s="412" t="str">
        <f t="shared" si="0"/>
        <v>N</v>
      </c>
      <c r="E10" s="411" t="s">
        <v>3190</v>
      </c>
    </row>
    <row r="11" spans="2:5" x14ac:dyDescent="0.2">
      <c r="B11" s="404"/>
      <c r="C11" s="395" t="s">
        <v>8147</v>
      </c>
      <c r="D11" s="412" t="str">
        <f t="shared" si="0"/>
        <v>N</v>
      </c>
      <c r="E11" s="417" t="s">
        <v>8148</v>
      </c>
    </row>
    <row r="12" spans="2:5" x14ac:dyDescent="0.2">
      <c r="B12" s="394">
        <v>207</v>
      </c>
      <c r="C12" s="395" t="s">
        <v>3187</v>
      </c>
      <c r="D12" s="412" t="str">
        <f t="shared" si="0"/>
        <v>N</v>
      </c>
      <c r="E12" s="411" t="s">
        <v>1745</v>
      </c>
    </row>
    <row r="13" spans="2:5" x14ac:dyDescent="0.2">
      <c r="B13" s="394">
        <v>208</v>
      </c>
      <c r="C13" s="395" t="s">
        <v>3183</v>
      </c>
      <c r="D13" s="412" t="str">
        <f t="shared" si="0"/>
        <v>N</v>
      </c>
      <c r="E13" s="411" t="s">
        <v>1732</v>
      </c>
    </row>
    <row r="14" spans="2:5" x14ac:dyDescent="0.2">
      <c r="B14" s="394">
        <v>104</v>
      </c>
      <c r="C14" s="418" t="s">
        <v>2552</v>
      </c>
      <c r="D14" s="412" t="str">
        <f t="shared" si="0"/>
        <v>N</v>
      </c>
      <c r="E14" s="411" t="s">
        <v>2551</v>
      </c>
    </row>
    <row r="15" spans="2:5" x14ac:dyDescent="0.2">
      <c r="B15" s="394">
        <v>209</v>
      </c>
      <c r="C15" s="395" t="s">
        <v>3176</v>
      </c>
      <c r="D15" s="412" t="str">
        <f t="shared" si="0"/>
        <v>N</v>
      </c>
      <c r="E15" s="411" t="s">
        <v>3175</v>
      </c>
    </row>
    <row r="16" spans="2:5" x14ac:dyDescent="0.2">
      <c r="B16" s="394">
        <v>210</v>
      </c>
      <c r="C16" s="395" t="s">
        <v>3172</v>
      </c>
      <c r="D16" s="412" t="str">
        <f t="shared" si="0"/>
        <v>N</v>
      </c>
      <c r="E16" s="411" t="s">
        <v>3171</v>
      </c>
    </row>
    <row r="17" spans="2:5" x14ac:dyDescent="0.2">
      <c r="B17" s="404"/>
      <c r="C17" s="395" t="s">
        <v>8146</v>
      </c>
      <c r="D17" s="412" t="str">
        <f t="shared" si="0"/>
        <v>N</v>
      </c>
      <c r="E17" s="417" t="s">
        <v>7988</v>
      </c>
    </row>
    <row r="18" spans="2:5" x14ac:dyDescent="0.2">
      <c r="B18" s="394">
        <v>211</v>
      </c>
      <c r="C18" s="395" t="s">
        <v>3167</v>
      </c>
      <c r="D18" s="412" t="str">
        <f t="shared" si="0"/>
        <v>N</v>
      </c>
      <c r="E18" s="411" t="s">
        <v>3166</v>
      </c>
    </row>
    <row r="19" spans="2:5" x14ac:dyDescent="0.2">
      <c r="B19" s="394">
        <v>212</v>
      </c>
      <c r="C19" s="395" t="s">
        <v>3163</v>
      </c>
      <c r="D19" s="412" t="str">
        <f t="shared" si="0"/>
        <v>N</v>
      </c>
      <c r="E19" s="411" t="s">
        <v>3162</v>
      </c>
    </row>
    <row r="20" spans="2:5" x14ac:dyDescent="0.2">
      <c r="B20" s="394">
        <v>213</v>
      </c>
      <c r="C20" s="395" t="s">
        <v>3158</v>
      </c>
      <c r="D20" s="412" t="str">
        <f t="shared" si="0"/>
        <v>N</v>
      </c>
      <c r="E20" s="411" t="s">
        <v>3157</v>
      </c>
    </row>
    <row r="21" spans="2:5" x14ac:dyDescent="0.2">
      <c r="B21" s="394">
        <v>214</v>
      </c>
      <c r="C21" s="395" t="s">
        <v>3152</v>
      </c>
      <c r="D21" s="412" t="str">
        <f t="shared" si="0"/>
        <v>N</v>
      </c>
      <c r="E21" s="411" t="s">
        <v>3151</v>
      </c>
    </row>
    <row r="22" spans="2:5" x14ac:dyDescent="0.2">
      <c r="B22" s="394">
        <v>281</v>
      </c>
      <c r="C22" s="395" t="s">
        <v>2945</v>
      </c>
      <c r="D22" s="412" t="str">
        <f t="shared" si="0"/>
        <v>N</v>
      </c>
      <c r="E22" s="411" t="s">
        <v>2944</v>
      </c>
    </row>
    <row r="23" spans="2:5" x14ac:dyDescent="0.2">
      <c r="B23" s="394">
        <v>216</v>
      </c>
      <c r="C23" s="395" t="s">
        <v>3143</v>
      </c>
      <c r="D23" s="412" t="str">
        <f t="shared" si="0"/>
        <v>N</v>
      </c>
      <c r="E23" s="411" t="s">
        <v>3142</v>
      </c>
    </row>
    <row r="24" spans="2:5" x14ac:dyDescent="0.2">
      <c r="B24" s="394">
        <v>106.1</v>
      </c>
      <c r="C24" s="418" t="s">
        <v>2563</v>
      </c>
      <c r="D24" s="412" t="str">
        <f t="shared" si="0"/>
        <v>N</v>
      </c>
      <c r="E24" s="411" t="s">
        <v>2562</v>
      </c>
    </row>
    <row r="25" spans="2:5" x14ac:dyDescent="0.2">
      <c r="B25" s="394">
        <v>217</v>
      </c>
      <c r="C25" s="395" t="s">
        <v>3138</v>
      </c>
      <c r="D25" s="412" t="str">
        <f t="shared" si="0"/>
        <v>N</v>
      </c>
      <c r="E25" s="411" t="s">
        <v>3134</v>
      </c>
    </row>
    <row r="26" spans="2:5" x14ac:dyDescent="0.2">
      <c r="B26" s="394">
        <v>218</v>
      </c>
      <c r="C26" s="395" t="s">
        <v>3135</v>
      </c>
      <c r="D26" s="412" t="str">
        <f t="shared" si="0"/>
        <v>N</v>
      </c>
      <c r="E26" s="411" t="s">
        <v>3134</v>
      </c>
    </row>
    <row r="27" spans="2:5" x14ac:dyDescent="0.2">
      <c r="B27" s="394">
        <v>107</v>
      </c>
      <c r="C27" s="395" t="s">
        <v>3280</v>
      </c>
      <c r="D27" s="412" t="str">
        <f t="shared" si="0"/>
        <v>N</v>
      </c>
      <c r="E27" s="411" t="s">
        <v>2125</v>
      </c>
    </row>
    <row r="28" spans="2:5" x14ac:dyDescent="0.2">
      <c r="B28" s="394">
        <v>219</v>
      </c>
      <c r="C28" s="394" t="s">
        <v>3130</v>
      </c>
      <c r="D28" s="412" t="str">
        <f t="shared" si="0"/>
        <v>N</v>
      </c>
      <c r="E28" s="413" t="s">
        <v>3129</v>
      </c>
    </row>
    <row r="29" spans="2:5" x14ac:dyDescent="0.2">
      <c r="B29" s="394">
        <v>282</v>
      </c>
      <c r="C29" s="395" t="s">
        <v>2939</v>
      </c>
      <c r="D29" s="412" t="str">
        <f t="shared" si="0"/>
        <v>N</v>
      </c>
      <c r="E29" s="411" t="s">
        <v>2938</v>
      </c>
    </row>
    <row r="30" spans="2:5" x14ac:dyDescent="0.2">
      <c r="B30" s="394">
        <v>221</v>
      </c>
      <c r="C30" s="395" t="s">
        <v>3123</v>
      </c>
      <c r="D30" s="412" t="str">
        <f t="shared" si="0"/>
        <v>N</v>
      </c>
      <c r="E30" s="411" t="s">
        <v>1736</v>
      </c>
    </row>
    <row r="31" spans="2:5" x14ac:dyDescent="0.2">
      <c r="B31" s="394">
        <v>283</v>
      </c>
      <c r="C31" s="395" t="s">
        <v>2934</v>
      </c>
      <c r="D31" s="412" t="str">
        <f t="shared" si="0"/>
        <v>N</v>
      </c>
      <c r="E31" s="411" t="s">
        <v>2933</v>
      </c>
    </row>
    <row r="32" spans="2:5" x14ac:dyDescent="0.2">
      <c r="B32" s="394">
        <v>222</v>
      </c>
      <c r="C32" s="395" t="s">
        <v>3120</v>
      </c>
      <c r="D32" s="412" t="str">
        <f t="shared" si="0"/>
        <v>N</v>
      </c>
      <c r="E32" s="411" t="s">
        <v>3119</v>
      </c>
    </row>
    <row r="33" spans="2:5" x14ac:dyDescent="0.2">
      <c r="B33" s="394">
        <v>223</v>
      </c>
      <c r="C33" s="395" t="s">
        <v>3114</v>
      </c>
      <c r="D33" s="412" t="str">
        <f t="shared" si="0"/>
        <v>N</v>
      </c>
      <c r="E33" s="411" t="s">
        <v>3110</v>
      </c>
    </row>
    <row r="34" spans="2:5" x14ac:dyDescent="0.2">
      <c r="B34" s="394">
        <v>224</v>
      </c>
      <c r="C34" s="401" t="s">
        <v>8153</v>
      </c>
      <c r="D34" s="412" t="str">
        <f t="shared" ref="D34:D65" si="1">IF(C34=C33,"Y","N")</f>
        <v>N</v>
      </c>
      <c r="E34" s="411" t="s">
        <v>3110</v>
      </c>
    </row>
    <row r="35" spans="2:5" x14ac:dyDescent="0.2">
      <c r="B35" s="394">
        <v>225</v>
      </c>
      <c r="C35" s="395" t="s">
        <v>3108</v>
      </c>
      <c r="D35" s="412" t="str">
        <f t="shared" si="1"/>
        <v>N</v>
      </c>
      <c r="E35" s="411" t="s">
        <v>1766</v>
      </c>
    </row>
    <row r="36" spans="2:5" x14ac:dyDescent="0.2">
      <c r="B36" s="394">
        <v>226</v>
      </c>
      <c r="C36" s="395" t="s">
        <v>3107</v>
      </c>
      <c r="D36" s="412" t="str">
        <f t="shared" si="1"/>
        <v>N</v>
      </c>
      <c r="E36" s="411" t="s">
        <v>1763</v>
      </c>
    </row>
    <row r="37" spans="2:5" x14ac:dyDescent="0.2">
      <c r="B37" s="394">
        <v>227</v>
      </c>
      <c r="C37" s="395" t="s">
        <v>3104</v>
      </c>
      <c r="D37" s="412" t="str">
        <f t="shared" si="1"/>
        <v>N</v>
      </c>
      <c r="E37" s="411" t="s">
        <v>2138</v>
      </c>
    </row>
    <row r="38" spans="2:5" x14ac:dyDescent="0.2">
      <c r="B38" s="394">
        <v>228</v>
      </c>
      <c r="C38" s="395" t="s">
        <v>3103</v>
      </c>
      <c r="D38" s="412" t="str">
        <f t="shared" si="1"/>
        <v>N</v>
      </c>
      <c r="E38" s="411" t="s">
        <v>1489</v>
      </c>
    </row>
    <row r="39" spans="2:5" x14ac:dyDescent="0.2">
      <c r="B39" s="394">
        <v>229</v>
      </c>
      <c r="C39" s="395" t="s">
        <v>3101</v>
      </c>
      <c r="D39" s="412" t="str">
        <f t="shared" si="1"/>
        <v>N</v>
      </c>
      <c r="E39" s="411" t="s">
        <v>3100</v>
      </c>
    </row>
    <row r="40" spans="2:5" x14ac:dyDescent="0.2">
      <c r="B40" s="394">
        <v>109</v>
      </c>
      <c r="C40" s="395" t="s">
        <v>3275</v>
      </c>
      <c r="D40" s="412" t="str">
        <f t="shared" si="1"/>
        <v>N</v>
      </c>
      <c r="E40" s="411" t="s">
        <v>3274</v>
      </c>
    </row>
    <row r="41" spans="2:5" x14ac:dyDescent="0.2">
      <c r="B41" s="394">
        <v>230</v>
      </c>
      <c r="C41" s="395" t="s">
        <v>3097</v>
      </c>
      <c r="D41" s="412" t="str">
        <f t="shared" si="1"/>
        <v>N</v>
      </c>
      <c r="E41" s="411" t="s">
        <v>3096</v>
      </c>
    </row>
    <row r="42" spans="2:5" x14ac:dyDescent="0.2">
      <c r="B42" s="394">
        <v>108</v>
      </c>
      <c r="C42" s="395" t="s">
        <v>3276</v>
      </c>
      <c r="D42" s="412" t="str">
        <f t="shared" si="1"/>
        <v>N</v>
      </c>
      <c r="E42" s="411" t="s">
        <v>2157</v>
      </c>
    </row>
    <row r="43" spans="2:5" x14ac:dyDescent="0.2">
      <c r="B43" s="394">
        <v>231</v>
      </c>
      <c r="C43" s="394" t="s">
        <v>3094</v>
      </c>
      <c r="D43" s="412" t="str">
        <f t="shared" si="1"/>
        <v>N</v>
      </c>
      <c r="E43" s="413" t="s">
        <v>3093</v>
      </c>
    </row>
    <row r="44" spans="2:5" x14ac:dyDescent="0.2">
      <c r="B44" s="394">
        <v>232</v>
      </c>
      <c r="C44" s="395" t="s">
        <v>3091</v>
      </c>
      <c r="D44" s="412" t="str">
        <f t="shared" si="1"/>
        <v>N</v>
      </c>
      <c r="E44" s="411" t="s">
        <v>3088</v>
      </c>
    </row>
    <row r="45" spans="2:5" x14ac:dyDescent="0.2">
      <c r="B45" s="394">
        <v>233</v>
      </c>
      <c r="C45" s="395" t="s">
        <v>3089</v>
      </c>
      <c r="D45" s="412" t="str">
        <f t="shared" si="1"/>
        <v>N</v>
      </c>
      <c r="E45" s="411" t="s">
        <v>3088</v>
      </c>
    </row>
    <row r="46" spans="2:5" x14ac:dyDescent="0.2">
      <c r="B46" s="394">
        <v>234</v>
      </c>
      <c r="C46" s="395" t="s">
        <v>3085</v>
      </c>
      <c r="D46" s="412" t="str">
        <f t="shared" si="1"/>
        <v>N</v>
      </c>
      <c r="E46" s="411" t="s">
        <v>1766</v>
      </c>
    </row>
    <row r="47" spans="2:5" x14ac:dyDescent="0.2">
      <c r="B47" s="394">
        <v>235</v>
      </c>
      <c r="C47" s="395" t="s">
        <v>3084</v>
      </c>
      <c r="D47" s="412" t="str">
        <f t="shared" si="1"/>
        <v>N</v>
      </c>
      <c r="E47" s="411" t="s">
        <v>1763</v>
      </c>
    </row>
    <row r="48" spans="2:5" x14ac:dyDescent="0.2">
      <c r="B48" s="394">
        <v>236</v>
      </c>
      <c r="C48" s="395" t="s">
        <v>3083</v>
      </c>
      <c r="D48" s="412" t="str">
        <f t="shared" si="1"/>
        <v>N</v>
      </c>
      <c r="E48" s="411" t="s">
        <v>2138</v>
      </c>
    </row>
    <row r="49" spans="2:5" x14ac:dyDescent="0.2">
      <c r="B49" s="394">
        <v>237</v>
      </c>
      <c r="C49" s="395" t="s">
        <v>3082</v>
      </c>
      <c r="D49" s="412" t="str">
        <f t="shared" si="1"/>
        <v>N</v>
      </c>
      <c r="E49" s="411" t="s">
        <v>1489</v>
      </c>
    </row>
    <row r="50" spans="2:5" x14ac:dyDescent="0.2">
      <c r="B50" s="394">
        <v>238</v>
      </c>
      <c r="C50" s="395" t="s">
        <v>3080</v>
      </c>
      <c r="D50" s="412" t="str">
        <f t="shared" si="1"/>
        <v>N</v>
      </c>
      <c r="E50" s="411" t="s">
        <v>3059</v>
      </c>
    </row>
    <row r="51" spans="2:5" x14ac:dyDescent="0.2">
      <c r="B51" s="394">
        <v>239</v>
      </c>
      <c r="C51" s="395" t="s">
        <v>3079</v>
      </c>
      <c r="D51" s="412" t="str">
        <f t="shared" si="1"/>
        <v>N</v>
      </c>
      <c r="E51" s="411" t="s">
        <v>3078</v>
      </c>
    </row>
    <row r="52" spans="2:5" x14ac:dyDescent="0.2">
      <c r="B52" s="404"/>
      <c r="C52" s="395" t="s">
        <v>8145</v>
      </c>
      <c r="D52" s="412" t="str">
        <f t="shared" si="1"/>
        <v>N</v>
      </c>
      <c r="E52" s="414" t="s">
        <v>3096</v>
      </c>
    </row>
    <row r="53" spans="2:5" x14ac:dyDescent="0.2">
      <c r="B53" s="394">
        <v>240</v>
      </c>
      <c r="C53" s="395" t="s">
        <v>3076</v>
      </c>
      <c r="D53" s="412" t="str">
        <f t="shared" si="1"/>
        <v>N</v>
      </c>
      <c r="E53" s="411" t="s">
        <v>3052</v>
      </c>
    </row>
    <row r="54" spans="2:5" x14ac:dyDescent="0.2">
      <c r="B54" s="404"/>
      <c r="C54" s="395" t="s">
        <v>8142</v>
      </c>
      <c r="D54" s="412" t="str">
        <f t="shared" si="1"/>
        <v>N</v>
      </c>
      <c r="E54" s="417" t="s">
        <v>8143</v>
      </c>
    </row>
    <row r="55" spans="2:5" x14ac:dyDescent="0.2">
      <c r="B55" s="404"/>
      <c r="C55" s="395" t="s">
        <v>8140</v>
      </c>
      <c r="D55" s="412" t="str">
        <f t="shared" si="1"/>
        <v>N</v>
      </c>
      <c r="E55" s="414" t="s">
        <v>8141</v>
      </c>
    </row>
    <row r="56" spans="2:5" x14ac:dyDescent="0.2">
      <c r="B56" s="394">
        <v>241</v>
      </c>
      <c r="C56" s="395" t="s">
        <v>3074</v>
      </c>
      <c r="D56" s="412" t="str">
        <f t="shared" si="1"/>
        <v>N</v>
      </c>
      <c r="E56" s="411" t="s">
        <v>3073</v>
      </c>
    </row>
    <row r="57" spans="2:5" x14ac:dyDescent="0.2">
      <c r="B57" s="394">
        <v>242</v>
      </c>
      <c r="C57" s="395" t="s">
        <v>3069</v>
      </c>
      <c r="D57" s="412" t="str">
        <f t="shared" si="1"/>
        <v>N</v>
      </c>
      <c r="E57" s="411" t="s">
        <v>1766</v>
      </c>
    </row>
    <row r="58" spans="2:5" x14ac:dyDescent="0.2">
      <c r="B58" s="394">
        <v>243</v>
      </c>
      <c r="C58" s="395" t="s">
        <v>3067</v>
      </c>
      <c r="D58" s="412" t="str">
        <f t="shared" si="1"/>
        <v>N</v>
      </c>
      <c r="E58" s="411" t="s">
        <v>1763</v>
      </c>
    </row>
    <row r="59" spans="2:5" x14ac:dyDescent="0.2">
      <c r="B59" s="394">
        <v>244</v>
      </c>
      <c r="C59" s="395" t="s">
        <v>3065</v>
      </c>
      <c r="D59" s="412" t="str">
        <f t="shared" si="1"/>
        <v>N</v>
      </c>
      <c r="E59" s="411" t="s">
        <v>2138</v>
      </c>
    </row>
    <row r="60" spans="2:5" x14ac:dyDescent="0.2">
      <c r="B60" s="394">
        <v>245</v>
      </c>
      <c r="C60" s="395" t="s">
        <v>3063</v>
      </c>
      <c r="D60" s="412" t="str">
        <f t="shared" si="1"/>
        <v>N</v>
      </c>
      <c r="E60" s="411" t="s">
        <v>1489</v>
      </c>
    </row>
    <row r="61" spans="2:5" x14ac:dyDescent="0.2">
      <c r="B61" s="394">
        <v>246</v>
      </c>
      <c r="C61" s="395" t="s">
        <v>3060</v>
      </c>
      <c r="D61" s="412" t="str">
        <f t="shared" si="1"/>
        <v>N</v>
      </c>
      <c r="E61" s="411" t="s">
        <v>3059</v>
      </c>
    </row>
    <row r="62" spans="2:5" x14ac:dyDescent="0.2">
      <c r="B62" s="394">
        <v>247</v>
      </c>
      <c r="C62" s="395" t="s">
        <v>3057</v>
      </c>
      <c r="D62" s="412" t="str">
        <f t="shared" si="1"/>
        <v>N</v>
      </c>
      <c r="E62" s="411" t="s">
        <v>3056</v>
      </c>
    </row>
    <row r="63" spans="2:5" x14ac:dyDescent="0.2">
      <c r="B63" s="404"/>
      <c r="C63" s="395" t="s">
        <v>8139</v>
      </c>
      <c r="D63" s="412" t="str">
        <f t="shared" si="1"/>
        <v>N</v>
      </c>
      <c r="E63" s="414" t="s">
        <v>3096</v>
      </c>
    </row>
    <row r="64" spans="2:5" x14ac:dyDescent="0.2">
      <c r="B64" s="394">
        <v>248</v>
      </c>
      <c r="C64" s="395" t="s">
        <v>3054</v>
      </c>
      <c r="D64" s="412" t="str">
        <f t="shared" si="1"/>
        <v>N</v>
      </c>
      <c r="E64" s="411" t="s">
        <v>3053</v>
      </c>
    </row>
    <row r="65" spans="2:5" x14ac:dyDescent="0.2">
      <c r="B65" s="404"/>
      <c r="C65" s="395" t="s">
        <v>8138</v>
      </c>
      <c r="D65" s="412" t="str">
        <f t="shared" si="1"/>
        <v>N</v>
      </c>
      <c r="E65" s="414" t="s">
        <v>7953</v>
      </c>
    </row>
    <row r="66" spans="2:5" x14ac:dyDescent="0.2">
      <c r="B66" s="404"/>
      <c r="C66" s="397" t="s">
        <v>8136</v>
      </c>
      <c r="D66" s="412" t="str">
        <f t="shared" ref="D66:D97" si="2">IF(C66=C65,"Y","N")</f>
        <v>N</v>
      </c>
      <c r="E66" s="417" t="s">
        <v>8137</v>
      </c>
    </row>
    <row r="67" spans="2:5" x14ac:dyDescent="0.2">
      <c r="B67" s="404"/>
      <c r="C67" s="395" t="s">
        <v>8134</v>
      </c>
      <c r="D67" s="412" t="str">
        <f t="shared" si="2"/>
        <v>N</v>
      </c>
      <c r="E67" s="417" t="s">
        <v>8135</v>
      </c>
    </row>
    <row r="68" spans="2:5" x14ac:dyDescent="0.2">
      <c r="B68" s="404"/>
      <c r="C68" s="395" t="s">
        <v>8132</v>
      </c>
      <c r="D68" s="412" t="str">
        <f t="shared" si="2"/>
        <v>N</v>
      </c>
      <c r="E68" s="417" t="s">
        <v>8133</v>
      </c>
    </row>
    <row r="69" spans="2:5" x14ac:dyDescent="0.2">
      <c r="B69" s="404"/>
      <c r="C69" s="395" t="s">
        <v>8130</v>
      </c>
      <c r="D69" s="412" t="str">
        <f t="shared" si="2"/>
        <v>N</v>
      </c>
      <c r="E69" s="417" t="s">
        <v>8131</v>
      </c>
    </row>
    <row r="70" spans="2:5" x14ac:dyDescent="0.2">
      <c r="B70" s="394">
        <v>249</v>
      </c>
      <c r="C70" s="395" t="s">
        <v>3050</v>
      </c>
      <c r="D70" s="412" t="str">
        <f t="shared" si="2"/>
        <v>N</v>
      </c>
      <c r="E70" s="411" t="s">
        <v>3049</v>
      </c>
    </row>
    <row r="71" spans="2:5" x14ac:dyDescent="0.2">
      <c r="B71" s="394">
        <v>250</v>
      </c>
      <c r="C71" s="395" t="s">
        <v>3043</v>
      </c>
      <c r="D71" s="412" t="str">
        <f t="shared" si="2"/>
        <v>N</v>
      </c>
      <c r="E71" s="411" t="s">
        <v>3042</v>
      </c>
    </row>
    <row r="72" spans="2:5" x14ac:dyDescent="0.2">
      <c r="B72" s="394">
        <v>251</v>
      </c>
      <c r="C72" s="395" t="s">
        <v>3036</v>
      </c>
      <c r="D72" s="412" t="str">
        <f t="shared" si="2"/>
        <v>N</v>
      </c>
      <c r="E72" s="411" t="s">
        <v>3035</v>
      </c>
    </row>
    <row r="73" spans="2:5" x14ac:dyDescent="0.2">
      <c r="B73" s="394">
        <v>252</v>
      </c>
      <c r="C73" s="395" t="s">
        <v>3029</v>
      </c>
      <c r="D73" s="412" t="str">
        <f t="shared" si="2"/>
        <v>N</v>
      </c>
      <c r="E73" s="411" t="s">
        <v>3028</v>
      </c>
    </row>
    <row r="74" spans="2:5" x14ac:dyDescent="0.2">
      <c r="B74" s="404"/>
      <c r="C74" s="395" t="s">
        <v>8128</v>
      </c>
      <c r="D74" s="412" t="str">
        <f t="shared" si="2"/>
        <v>N</v>
      </c>
      <c r="E74" s="417" t="s">
        <v>8129</v>
      </c>
    </row>
    <row r="75" spans="2:5" x14ac:dyDescent="0.2">
      <c r="B75" s="404"/>
      <c r="C75" s="397" t="s">
        <v>8126</v>
      </c>
      <c r="D75" s="412" t="str">
        <f t="shared" si="2"/>
        <v>N</v>
      </c>
      <c r="E75" s="417" t="s">
        <v>8127</v>
      </c>
    </row>
    <row r="76" spans="2:5" x14ac:dyDescent="0.2">
      <c r="B76" s="404"/>
      <c r="C76" s="395" t="s">
        <v>8124</v>
      </c>
      <c r="D76" s="412" t="str">
        <f t="shared" si="2"/>
        <v>N</v>
      </c>
      <c r="E76" s="417" t="s">
        <v>8125</v>
      </c>
    </row>
    <row r="77" spans="2:5" x14ac:dyDescent="0.2">
      <c r="B77" s="404"/>
      <c r="C77" s="395" t="s">
        <v>8122</v>
      </c>
      <c r="D77" s="412" t="str">
        <f t="shared" si="2"/>
        <v>N</v>
      </c>
      <c r="E77" s="417" t="s">
        <v>8123</v>
      </c>
    </row>
    <row r="78" spans="2:5" x14ac:dyDescent="0.2">
      <c r="B78" s="404"/>
      <c r="C78" s="397" t="s">
        <v>8120</v>
      </c>
      <c r="D78" s="412" t="str">
        <f t="shared" si="2"/>
        <v>N</v>
      </c>
      <c r="E78" s="417" t="s">
        <v>8121</v>
      </c>
    </row>
    <row r="79" spans="2:5" x14ac:dyDescent="0.2">
      <c r="B79" s="404"/>
      <c r="C79" s="397" t="s">
        <v>8118</v>
      </c>
      <c r="D79" s="412" t="str">
        <f t="shared" si="2"/>
        <v>N</v>
      </c>
      <c r="E79" s="417" t="s">
        <v>8119</v>
      </c>
    </row>
    <row r="80" spans="2:5" x14ac:dyDescent="0.2">
      <c r="B80" s="404"/>
      <c r="C80" s="397" t="s">
        <v>8116</v>
      </c>
      <c r="D80" s="412" t="str">
        <f t="shared" si="2"/>
        <v>N</v>
      </c>
      <c r="E80" s="417" t="s">
        <v>8117</v>
      </c>
    </row>
    <row r="81" spans="2:5" x14ac:dyDescent="0.2">
      <c r="B81" s="404"/>
      <c r="C81" s="395" t="s">
        <v>8114</v>
      </c>
      <c r="D81" s="412" t="str">
        <f t="shared" si="2"/>
        <v>N</v>
      </c>
      <c r="E81" s="417" t="s">
        <v>8115</v>
      </c>
    </row>
    <row r="82" spans="2:5" x14ac:dyDescent="0.2">
      <c r="B82" s="404"/>
      <c r="C82" s="395" t="s">
        <v>8112</v>
      </c>
      <c r="D82" s="412" t="str">
        <f t="shared" si="2"/>
        <v>N</v>
      </c>
      <c r="E82" s="417" t="s">
        <v>8113</v>
      </c>
    </row>
    <row r="83" spans="2:5" x14ac:dyDescent="0.2">
      <c r="B83" s="404"/>
      <c r="C83" s="395" t="s">
        <v>8110</v>
      </c>
      <c r="D83" s="412" t="str">
        <f t="shared" si="2"/>
        <v>N</v>
      </c>
      <c r="E83" s="417" t="s">
        <v>8111</v>
      </c>
    </row>
    <row r="84" spans="2:5" x14ac:dyDescent="0.2">
      <c r="B84" s="394">
        <v>253</v>
      </c>
      <c r="C84" s="395" t="s">
        <v>3025</v>
      </c>
      <c r="D84" s="412" t="str">
        <f t="shared" si="2"/>
        <v>N</v>
      </c>
      <c r="E84" s="411" t="s">
        <v>3024</v>
      </c>
    </row>
    <row r="85" spans="2:5" x14ac:dyDescent="0.2">
      <c r="B85" s="404"/>
      <c r="C85" s="397" t="s">
        <v>8108</v>
      </c>
      <c r="D85" s="412" t="str">
        <f t="shared" si="2"/>
        <v>N</v>
      </c>
      <c r="E85" s="417" t="s">
        <v>8109</v>
      </c>
    </row>
    <row r="86" spans="2:5" x14ac:dyDescent="0.2">
      <c r="B86" s="404"/>
      <c r="C86" s="395" t="s">
        <v>8105</v>
      </c>
      <c r="D86" s="412" t="str">
        <f t="shared" si="2"/>
        <v>N</v>
      </c>
      <c r="E86" s="414" t="s">
        <v>8106</v>
      </c>
    </row>
    <row r="87" spans="2:5" x14ac:dyDescent="0.2">
      <c r="B87" s="404"/>
      <c r="C87" s="395" t="s">
        <v>8103</v>
      </c>
      <c r="D87" s="412" t="str">
        <f t="shared" si="2"/>
        <v>N</v>
      </c>
      <c r="E87" s="417" t="s">
        <v>8104</v>
      </c>
    </row>
    <row r="88" spans="2:5" x14ac:dyDescent="0.2">
      <c r="B88" s="404"/>
      <c r="C88" s="395" t="s">
        <v>8101</v>
      </c>
      <c r="D88" s="412" t="str">
        <f t="shared" si="2"/>
        <v>N</v>
      </c>
      <c r="E88" s="417" t="s">
        <v>8102</v>
      </c>
    </row>
    <row r="89" spans="2:5" x14ac:dyDescent="0.2">
      <c r="B89" s="404"/>
      <c r="C89" s="395" t="s">
        <v>8099</v>
      </c>
      <c r="D89" s="412" t="str">
        <f t="shared" si="2"/>
        <v>N</v>
      </c>
      <c r="E89" s="417" t="s">
        <v>8100</v>
      </c>
    </row>
    <row r="90" spans="2:5" x14ac:dyDescent="0.2">
      <c r="B90" s="404"/>
      <c r="C90" s="395" t="s">
        <v>8097</v>
      </c>
      <c r="D90" s="412" t="str">
        <f t="shared" si="2"/>
        <v>N</v>
      </c>
      <c r="E90" s="417" t="s">
        <v>8098</v>
      </c>
    </row>
    <row r="91" spans="2:5" x14ac:dyDescent="0.2">
      <c r="B91" s="394">
        <v>120.1</v>
      </c>
      <c r="C91" s="419" t="s">
        <v>3230</v>
      </c>
      <c r="D91" s="412" t="str">
        <f t="shared" si="2"/>
        <v>N</v>
      </c>
      <c r="E91" s="411" t="s">
        <v>3229</v>
      </c>
    </row>
    <row r="92" spans="2:5" x14ac:dyDescent="0.2">
      <c r="B92" s="394">
        <v>120.2</v>
      </c>
      <c r="C92" s="419" t="s">
        <v>3230</v>
      </c>
      <c r="D92" s="412" t="str">
        <f t="shared" si="2"/>
        <v>Y</v>
      </c>
      <c r="E92" s="411" t="s">
        <v>3229</v>
      </c>
    </row>
    <row r="93" spans="2:5" x14ac:dyDescent="0.2">
      <c r="B93" s="394">
        <v>120.3</v>
      </c>
      <c r="C93" s="395" t="s">
        <v>3225</v>
      </c>
      <c r="D93" s="412" t="str">
        <f t="shared" si="2"/>
        <v>N</v>
      </c>
      <c r="E93" s="411" t="s">
        <v>3224</v>
      </c>
    </row>
    <row r="94" spans="2:5" x14ac:dyDescent="0.2">
      <c r="B94" s="394">
        <v>120.4</v>
      </c>
      <c r="C94" s="395" t="s">
        <v>3221</v>
      </c>
      <c r="D94" s="412" t="str">
        <f t="shared" si="2"/>
        <v>N</v>
      </c>
      <c r="E94" s="411" t="s">
        <v>1725</v>
      </c>
    </row>
    <row r="95" spans="2:5" x14ac:dyDescent="0.2">
      <c r="B95" s="394">
        <v>120.5</v>
      </c>
      <c r="C95" s="395" t="s">
        <v>3216</v>
      </c>
      <c r="D95" s="412" t="str">
        <f t="shared" si="2"/>
        <v>N</v>
      </c>
      <c r="E95" s="411" t="s">
        <v>3215</v>
      </c>
    </row>
    <row r="96" spans="2:5" x14ac:dyDescent="0.2">
      <c r="B96" s="404"/>
      <c r="C96" s="397" t="s">
        <v>8095</v>
      </c>
      <c r="D96" s="412" t="str">
        <f t="shared" si="2"/>
        <v>N</v>
      </c>
      <c r="E96" s="417" t="s">
        <v>8096</v>
      </c>
    </row>
    <row r="97" spans="2:6" x14ac:dyDescent="0.2">
      <c r="B97" s="404"/>
      <c r="C97" s="395" t="s">
        <v>8093</v>
      </c>
      <c r="D97" s="412" t="str">
        <f t="shared" si="2"/>
        <v>N</v>
      </c>
      <c r="E97" s="417" t="s">
        <v>8094</v>
      </c>
    </row>
    <row r="98" spans="2:6" x14ac:dyDescent="0.2">
      <c r="B98" s="404"/>
      <c r="C98" s="397" t="s">
        <v>8091</v>
      </c>
      <c r="D98" s="412" t="str">
        <f t="shared" ref="D98:D127" si="3">IF(C98=C97,"Y","N")</f>
        <v>N</v>
      </c>
      <c r="E98" s="417" t="s">
        <v>8092</v>
      </c>
    </row>
    <row r="99" spans="2:6" x14ac:dyDescent="0.2">
      <c r="B99" s="404"/>
      <c r="C99" s="395" t="s">
        <v>8089</v>
      </c>
      <c r="D99" s="412" t="str">
        <f t="shared" si="3"/>
        <v>N</v>
      </c>
      <c r="E99" s="417" t="s">
        <v>8090</v>
      </c>
    </row>
    <row r="100" spans="2:6" x14ac:dyDescent="0.2">
      <c r="B100" s="394">
        <v>254</v>
      </c>
      <c r="C100" s="395" t="s">
        <v>3021</v>
      </c>
      <c r="D100" s="412" t="str">
        <f t="shared" si="3"/>
        <v>N</v>
      </c>
      <c r="E100" s="411" t="s">
        <v>2655</v>
      </c>
    </row>
    <row r="101" spans="2:6" x14ac:dyDescent="0.2">
      <c r="B101" s="394">
        <v>255</v>
      </c>
      <c r="C101" s="395" t="s">
        <v>3019</v>
      </c>
      <c r="D101" s="412" t="str">
        <f t="shared" si="3"/>
        <v>N</v>
      </c>
      <c r="E101" s="411" t="s">
        <v>2651</v>
      </c>
    </row>
    <row r="102" spans="2:6" x14ac:dyDescent="0.2">
      <c r="B102" s="394">
        <v>256</v>
      </c>
      <c r="C102" s="395" t="s">
        <v>3017</v>
      </c>
      <c r="D102" s="412" t="str">
        <f t="shared" si="3"/>
        <v>N</v>
      </c>
      <c r="E102" s="411" t="s">
        <v>2666</v>
      </c>
    </row>
    <row r="103" spans="2:6" x14ac:dyDescent="0.2">
      <c r="B103" s="394">
        <v>257</v>
      </c>
      <c r="C103" s="395" t="s">
        <v>3015</v>
      </c>
      <c r="D103" s="412" t="str">
        <f t="shared" si="3"/>
        <v>N</v>
      </c>
      <c r="E103" s="411" t="s">
        <v>3014</v>
      </c>
    </row>
    <row r="104" spans="2:6" x14ac:dyDescent="0.2">
      <c r="B104" s="394">
        <v>258</v>
      </c>
      <c r="C104" s="395" t="s">
        <v>3013</v>
      </c>
      <c r="D104" s="412" t="str">
        <f t="shared" si="3"/>
        <v>N</v>
      </c>
      <c r="E104" s="411" t="s">
        <v>3012</v>
      </c>
    </row>
    <row r="105" spans="2:6" x14ac:dyDescent="0.2">
      <c r="B105" s="394">
        <v>259</v>
      </c>
      <c r="C105" s="395" t="s">
        <v>3011</v>
      </c>
      <c r="D105" s="412" t="str">
        <f t="shared" si="3"/>
        <v>N</v>
      </c>
      <c r="E105" s="411" t="s">
        <v>3010</v>
      </c>
    </row>
    <row r="106" spans="2:6" x14ac:dyDescent="0.2">
      <c r="B106" s="394">
        <v>260</v>
      </c>
      <c r="C106" s="395" t="s">
        <v>3009</v>
      </c>
      <c r="D106" s="412" t="str">
        <f t="shared" si="3"/>
        <v>N</v>
      </c>
      <c r="E106" s="411" t="s">
        <v>3008</v>
      </c>
    </row>
    <row r="107" spans="2:6" x14ac:dyDescent="0.2">
      <c r="B107" s="394">
        <v>261</v>
      </c>
      <c r="C107" s="395" t="s">
        <v>3007</v>
      </c>
      <c r="D107" s="412" t="str">
        <f t="shared" si="3"/>
        <v>N</v>
      </c>
      <c r="E107" s="411" t="s">
        <v>3006</v>
      </c>
    </row>
    <row r="108" spans="2:6" x14ac:dyDescent="0.2">
      <c r="B108" s="394">
        <v>262</v>
      </c>
      <c r="C108" s="418" t="s">
        <v>3004</v>
      </c>
      <c r="D108" s="412" t="str">
        <f t="shared" si="3"/>
        <v>N</v>
      </c>
      <c r="E108" s="411" t="s">
        <v>2644</v>
      </c>
      <c r="F108" s="93" t="s">
        <v>3005</v>
      </c>
    </row>
    <row r="109" spans="2:6" x14ac:dyDescent="0.2">
      <c r="B109" s="394">
        <v>263</v>
      </c>
      <c r="C109" s="418" t="s">
        <v>3004</v>
      </c>
      <c r="D109" s="412" t="str">
        <f t="shared" si="3"/>
        <v>Y</v>
      </c>
      <c r="E109" s="411" t="s">
        <v>3003</v>
      </c>
      <c r="F109" s="93" t="s">
        <v>3002</v>
      </c>
    </row>
    <row r="110" spans="2:6" x14ac:dyDescent="0.2">
      <c r="B110" s="394">
        <v>264</v>
      </c>
      <c r="C110" s="395" t="s">
        <v>3001</v>
      </c>
      <c r="D110" s="412" t="str">
        <f t="shared" si="3"/>
        <v>N</v>
      </c>
      <c r="E110" s="411" t="s">
        <v>3000</v>
      </c>
    </row>
    <row r="111" spans="2:6" x14ac:dyDescent="0.2">
      <c r="B111" s="394">
        <v>265</v>
      </c>
      <c r="C111" s="395" t="s">
        <v>2999</v>
      </c>
      <c r="D111" s="412" t="str">
        <f t="shared" si="3"/>
        <v>N</v>
      </c>
      <c r="E111" s="411" t="s">
        <v>2998</v>
      </c>
    </row>
    <row r="112" spans="2:6" x14ac:dyDescent="0.2">
      <c r="B112" s="394">
        <v>266</v>
      </c>
      <c r="C112" s="395" t="s">
        <v>2997</v>
      </c>
      <c r="D112" s="412" t="str">
        <f t="shared" si="3"/>
        <v>N</v>
      </c>
      <c r="E112" s="411" t="s">
        <v>2996</v>
      </c>
    </row>
    <row r="113" spans="2:5" x14ac:dyDescent="0.2">
      <c r="B113" s="394">
        <v>267</v>
      </c>
      <c r="C113" s="395" t="s">
        <v>2994</v>
      </c>
      <c r="D113" s="412" t="str">
        <f t="shared" si="3"/>
        <v>N</v>
      </c>
      <c r="E113" s="411" t="s">
        <v>2993</v>
      </c>
    </row>
    <row r="114" spans="2:5" x14ac:dyDescent="0.2">
      <c r="B114" s="394">
        <v>268</v>
      </c>
      <c r="C114" s="395" t="s">
        <v>2990</v>
      </c>
      <c r="D114" s="412" t="str">
        <f t="shared" si="3"/>
        <v>N</v>
      </c>
      <c r="E114" s="411" t="s">
        <v>2989</v>
      </c>
    </row>
    <row r="115" spans="2:5" x14ac:dyDescent="0.2">
      <c r="B115" s="394">
        <v>269</v>
      </c>
      <c r="C115" s="395" t="s">
        <v>2986</v>
      </c>
      <c r="D115" s="412" t="str">
        <f t="shared" si="3"/>
        <v>N</v>
      </c>
      <c r="E115" s="411" t="s">
        <v>2985</v>
      </c>
    </row>
    <row r="116" spans="2:5" x14ac:dyDescent="0.2">
      <c r="B116" s="394">
        <v>270</v>
      </c>
      <c r="C116" s="395" t="s">
        <v>2982</v>
      </c>
      <c r="D116" s="412" t="str">
        <f t="shared" si="3"/>
        <v>N</v>
      </c>
      <c r="E116" s="411" t="s">
        <v>2981</v>
      </c>
    </row>
    <row r="117" spans="2:5" x14ac:dyDescent="0.2">
      <c r="B117" s="394">
        <v>271</v>
      </c>
      <c r="C117" s="395" t="s">
        <v>2978</v>
      </c>
      <c r="D117" s="412" t="str">
        <f t="shared" si="3"/>
        <v>N</v>
      </c>
      <c r="E117" s="411" t="s">
        <v>2977</v>
      </c>
    </row>
    <row r="118" spans="2:5" x14ac:dyDescent="0.2">
      <c r="B118" s="394">
        <v>272</v>
      </c>
      <c r="C118" s="395" t="s">
        <v>2973</v>
      </c>
      <c r="D118" s="412" t="str">
        <f t="shared" si="3"/>
        <v>N</v>
      </c>
      <c r="E118" s="411" t="s">
        <v>2972</v>
      </c>
    </row>
    <row r="119" spans="2:5" x14ac:dyDescent="0.2">
      <c r="B119" s="394">
        <v>273</v>
      </c>
      <c r="C119" s="395" t="s">
        <v>2969</v>
      </c>
      <c r="D119" s="412" t="str">
        <f t="shared" si="3"/>
        <v>N</v>
      </c>
      <c r="E119" s="411" t="s">
        <v>2968</v>
      </c>
    </row>
    <row r="120" spans="2:5" x14ac:dyDescent="0.2">
      <c r="B120" s="394">
        <v>274</v>
      </c>
      <c r="C120" s="395" t="s">
        <v>2965</v>
      </c>
      <c r="D120" s="412" t="str">
        <f t="shared" si="3"/>
        <v>N</v>
      </c>
      <c r="E120" s="411" t="s">
        <v>2703</v>
      </c>
    </row>
    <row r="121" spans="2:5" x14ac:dyDescent="0.2">
      <c r="B121" s="394">
        <v>275</v>
      </c>
      <c r="C121" s="395" t="s">
        <v>2964</v>
      </c>
      <c r="D121" s="412" t="str">
        <f t="shared" si="3"/>
        <v>N</v>
      </c>
      <c r="E121" s="411" t="s">
        <v>2698</v>
      </c>
    </row>
    <row r="122" spans="2:5" x14ac:dyDescent="0.2">
      <c r="B122" s="394">
        <v>276</v>
      </c>
      <c r="C122" s="395" t="s">
        <v>2963</v>
      </c>
      <c r="D122" s="412" t="str">
        <f t="shared" si="3"/>
        <v>N</v>
      </c>
      <c r="E122" s="411" t="s">
        <v>2693</v>
      </c>
    </row>
    <row r="123" spans="2:5" x14ac:dyDescent="0.2">
      <c r="B123" s="394">
        <v>277</v>
      </c>
      <c r="C123" s="395" t="s">
        <v>2959</v>
      </c>
      <c r="D123" s="412" t="str">
        <f t="shared" si="3"/>
        <v>N</v>
      </c>
      <c r="E123" s="411" t="s">
        <v>2958</v>
      </c>
    </row>
    <row r="124" spans="2:5" x14ac:dyDescent="0.2">
      <c r="B124" s="394">
        <v>278</v>
      </c>
      <c r="C124" s="395" t="s">
        <v>2954</v>
      </c>
      <c r="D124" s="412" t="str">
        <f t="shared" si="3"/>
        <v>N</v>
      </c>
      <c r="E124" s="411" t="s">
        <v>2683</v>
      </c>
    </row>
    <row r="125" spans="2:5" x14ac:dyDescent="0.2">
      <c r="B125" s="394">
        <v>279</v>
      </c>
      <c r="C125" s="395" t="s">
        <v>2951</v>
      </c>
      <c r="D125" s="412" t="str">
        <f t="shared" si="3"/>
        <v>N</v>
      </c>
      <c r="E125" s="411" t="s">
        <v>2950</v>
      </c>
    </row>
    <row r="126" spans="2:5" x14ac:dyDescent="0.2">
      <c r="B126" s="404"/>
      <c r="C126" s="395" t="s">
        <v>8088</v>
      </c>
      <c r="D126" s="412" t="str">
        <f t="shared" si="3"/>
        <v>N</v>
      </c>
      <c r="E126" s="417" t="s">
        <v>3263</v>
      </c>
    </row>
    <row r="127" spans="2:5" x14ac:dyDescent="0.2">
      <c r="B127" s="404"/>
      <c r="C127" s="395" t="s">
        <v>8086</v>
      </c>
      <c r="D127" s="412" t="str">
        <f t="shared" si="3"/>
        <v>N</v>
      </c>
      <c r="E127" s="417" t="s">
        <v>8087</v>
      </c>
    </row>
    <row r="128" spans="2:5" x14ac:dyDescent="0.2">
      <c r="B128" s="404"/>
      <c r="C128" s="395" t="s">
        <v>8084</v>
      </c>
      <c r="D128" s="412" t="str">
        <f>IF(C128=C126,"Y","N")</f>
        <v>N</v>
      </c>
      <c r="E128" s="414" t="s">
        <v>3263</v>
      </c>
    </row>
    <row r="129" spans="2:6" x14ac:dyDescent="0.2">
      <c r="B129" s="404"/>
      <c r="C129" s="395" t="s">
        <v>8082</v>
      </c>
      <c r="D129" s="412" t="str">
        <f t="shared" ref="D129:D192" si="4">IF(C129=C128,"Y","N")</f>
        <v>N</v>
      </c>
      <c r="E129" s="417" t="s">
        <v>8083</v>
      </c>
    </row>
    <row r="130" spans="2:6" x14ac:dyDescent="0.2">
      <c r="B130" s="404"/>
      <c r="C130" s="395" t="s">
        <v>8079</v>
      </c>
      <c r="D130" s="412" t="str">
        <f t="shared" si="4"/>
        <v>N</v>
      </c>
      <c r="E130" s="417" t="s">
        <v>8080</v>
      </c>
    </row>
    <row r="131" spans="2:6" x14ac:dyDescent="0.2">
      <c r="B131" s="404"/>
      <c r="C131" s="395" t="s">
        <v>8077</v>
      </c>
      <c r="D131" s="412" t="str">
        <f t="shared" si="4"/>
        <v>N</v>
      </c>
      <c r="E131" s="417" t="s">
        <v>8078</v>
      </c>
    </row>
    <row r="132" spans="2:6" x14ac:dyDescent="0.2">
      <c r="B132" s="404"/>
      <c r="C132" s="395" t="s">
        <v>8075</v>
      </c>
      <c r="D132" s="412" t="str">
        <f t="shared" si="4"/>
        <v>N</v>
      </c>
      <c r="E132" s="417" t="s">
        <v>8076</v>
      </c>
    </row>
    <row r="133" spans="2:6" x14ac:dyDescent="0.2">
      <c r="B133" s="394">
        <v>322</v>
      </c>
      <c r="C133" s="395" t="s">
        <v>2920</v>
      </c>
      <c r="D133" s="412" t="str">
        <f t="shared" si="4"/>
        <v>N</v>
      </c>
      <c r="E133" s="411" t="s">
        <v>2919</v>
      </c>
    </row>
    <row r="134" spans="2:6" x14ac:dyDescent="0.2">
      <c r="B134" s="394">
        <v>323</v>
      </c>
      <c r="C134" s="418" t="s">
        <v>2912</v>
      </c>
      <c r="D134" s="412" t="str">
        <f t="shared" si="4"/>
        <v>N</v>
      </c>
      <c r="E134" s="411" t="s">
        <v>2911</v>
      </c>
      <c r="F134" s="93" t="s">
        <v>2913</v>
      </c>
    </row>
    <row r="135" spans="2:6" x14ac:dyDescent="0.2">
      <c r="B135" s="394">
        <v>324</v>
      </c>
      <c r="C135" s="418" t="s">
        <v>2912</v>
      </c>
      <c r="D135" s="412" t="str">
        <f t="shared" si="4"/>
        <v>Y</v>
      </c>
      <c r="E135" s="411" t="s">
        <v>2911</v>
      </c>
      <c r="F135" s="93" t="s">
        <v>2910</v>
      </c>
    </row>
    <row r="136" spans="2:6" x14ac:dyDescent="0.2">
      <c r="B136" s="394">
        <v>329</v>
      </c>
      <c r="C136" s="395" t="s">
        <v>2899</v>
      </c>
      <c r="D136" s="412" t="str">
        <f t="shared" si="4"/>
        <v>N</v>
      </c>
      <c r="E136" s="411" t="s">
        <v>2898</v>
      </c>
    </row>
    <row r="137" spans="2:6" x14ac:dyDescent="0.2">
      <c r="B137" s="404"/>
      <c r="C137" s="395" t="s">
        <v>8073</v>
      </c>
      <c r="D137" s="412" t="str">
        <f t="shared" si="4"/>
        <v>N</v>
      </c>
      <c r="E137" s="417" t="s">
        <v>8074</v>
      </c>
    </row>
    <row r="138" spans="2:6" x14ac:dyDescent="0.2">
      <c r="B138" s="404"/>
      <c r="C138" s="395" t="s">
        <v>8070</v>
      </c>
      <c r="D138" s="412" t="str">
        <f t="shared" si="4"/>
        <v>N</v>
      </c>
      <c r="E138" s="417" t="s">
        <v>8071</v>
      </c>
    </row>
    <row r="139" spans="2:6" x14ac:dyDescent="0.2">
      <c r="B139" s="404"/>
      <c r="C139" s="395" t="s">
        <v>8069</v>
      </c>
      <c r="D139" s="412" t="str">
        <f t="shared" si="4"/>
        <v>N</v>
      </c>
      <c r="E139" s="414" t="s">
        <v>1730</v>
      </c>
    </row>
    <row r="140" spans="2:6" x14ac:dyDescent="0.2">
      <c r="B140" s="404"/>
      <c r="C140" s="395" t="s">
        <v>8067</v>
      </c>
      <c r="D140" s="412" t="str">
        <f t="shared" si="4"/>
        <v>N</v>
      </c>
      <c r="E140" s="414" t="s">
        <v>8068</v>
      </c>
    </row>
    <row r="141" spans="2:6" x14ac:dyDescent="0.2">
      <c r="B141" s="394">
        <v>342</v>
      </c>
      <c r="C141" s="395" t="s">
        <v>2889</v>
      </c>
      <c r="D141" s="412" t="str">
        <f t="shared" si="4"/>
        <v>N</v>
      </c>
      <c r="E141" s="411" t="s">
        <v>2888</v>
      </c>
    </row>
    <row r="142" spans="2:6" x14ac:dyDescent="0.2">
      <c r="B142" s="394">
        <v>343</v>
      </c>
      <c r="C142" s="395" t="s">
        <v>2885</v>
      </c>
      <c r="D142" s="412" t="str">
        <f t="shared" si="4"/>
        <v>N</v>
      </c>
      <c r="E142" s="411" t="s">
        <v>2884</v>
      </c>
    </row>
    <row r="143" spans="2:6" x14ac:dyDescent="0.2">
      <c r="B143" s="394">
        <v>344</v>
      </c>
      <c r="C143" s="395" t="s">
        <v>2882</v>
      </c>
      <c r="D143" s="412" t="str">
        <f t="shared" si="4"/>
        <v>N</v>
      </c>
      <c r="E143" s="411" t="s">
        <v>1672</v>
      </c>
    </row>
    <row r="144" spans="2:6" x14ac:dyDescent="0.2">
      <c r="B144" s="394">
        <v>345</v>
      </c>
      <c r="C144" s="395" t="s">
        <v>2881</v>
      </c>
      <c r="D144" s="412" t="str">
        <f t="shared" si="4"/>
        <v>N</v>
      </c>
      <c r="E144" s="411" t="s">
        <v>1672</v>
      </c>
    </row>
    <row r="145" spans="2:5" x14ac:dyDescent="0.2">
      <c r="B145" s="394">
        <v>346</v>
      </c>
      <c r="C145" s="395" t="s">
        <v>2879</v>
      </c>
      <c r="D145" s="412" t="str">
        <f t="shared" si="4"/>
        <v>N</v>
      </c>
      <c r="E145" s="411" t="s">
        <v>1766</v>
      </c>
    </row>
    <row r="146" spans="2:5" x14ac:dyDescent="0.2">
      <c r="B146" s="394">
        <v>347</v>
      </c>
      <c r="C146" s="395" t="s">
        <v>2876</v>
      </c>
      <c r="D146" s="412" t="str">
        <f t="shared" si="4"/>
        <v>N</v>
      </c>
      <c r="E146" s="411" t="s">
        <v>1763</v>
      </c>
    </row>
    <row r="147" spans="2:5" x14ac:dyDescent="0.2">
      <c r="B147" s="394">
        <v>348</v>
      </c>
      <c r="C147" s="395" t="s">
        <v>2872</v>
      </c>
      <c r="D147" s="412" t="str">
        <f t="shared" si="4"/>
        <v>N</v>
      </c>
      <c r="E147" s="411" t="s">
        <v>2138</v>
      </c>
    </row>
    <row r="148" spans="2:5" x14ac:dyDescent="0.2">
      <c r="B148" s="394">
        <v>349</v>
      </c>
      <c r="C148" s="395" t="s">
        <v>2868</v>
      </c>
      <c r="D148" s="412" t="str">
        <f t="shared" si="4"/>
        <v>N</v>
      </c>
      <c r="E148" s="411" t="s">
        <v>1489</v>
      </c>
    </row>
    <row r="149" spans="2:5" x14ac:dyDescent="0.2">
      <c r="B149" s="394">
        <v>501</v>
      </c>
      <c r="C149" s="395" t="s">
        <v>2859</v>
      </c>
      <c r="D149" s="412" t="str">
        <f t="shared" si="4"/>
        <v>N</v>
      </c>
      <c r="E149" s="411" t="s">
        <v>2858</v>
      </c>
    </row>
    <row r="150" spans="2:5" x14ac:dyDescent="0.2">
      <c r="B150" s="404"/>
      <c r="C150" s="395" t="s">
        <v>8065</v>
      </c>
      <c r="D150" s="412" t="str">
        <f t="shared" si="4"/>
        <v>N</v>
      </c>
      <c r="E150" s="417" t="s">
        <v>8066</v>
      </c>
    </row>
    <row r="151" spans="2:5" x14ac:dyDescent="0.2">
      <c r="B151" s="394">
        <v>111</v>
      </c>
      <c r="C151" s="395" t="s">
        <v>3264</v>
      </c>
      <c r="D151" s="412" t="str">
        <f t="shared" si="4"/>
        <v>N</v>
      </c>
      <c r="E151" s="411" t="s">
        <v>3263</v>
      </c>
    </row>
    <row r="152" spans="2:5" x14ac:dyDescent="0.2">
      <c r="B152" s="394">
        <v>110</v>
      </c>
      <c r="C152" s="395" t="s">
        <v>3272</v>
      </c>
      <c r="D152" s="412" t="str">
        <f t="shared" si="4"/>
        <v>N</v>
      </c>
      <c r="E152" s="411" t="s">
        <v>3271</v>
      </c>
    </row>
    <row r="153" spans="2:5" x14ac:dyDescent="0.2">
      <c r="B153" s="394">
        <v>612</v>
      </c>
      <c r="C153" s="395" t="s">
        <v>2579</v>
      </c>
      <c r="D153" s="412" t="str">
        <f t="shared" si="4"/>
        <v>N</v>
      </c>
      <c r="E153" s="411" t="s">
        <v>2578</v>
      </c>
    </row>
    <row r="154" spans="2:5" x14ac:dyDescent="0.2">
      <c r="B154" s="404"/>
      <c r="C154" s="395" t="s">
        <v>8063</v>
      </c>
      <c r="D154" s="412" t="str">
        <f t="shared" si="4"/>
        <v>N</v>
      </c>
      <c r="E154" s="417" t="s">
        <v>8064</v>
      </c>
    </row>
    <row r="155" spans="2:5" x14ac:dyDescent="0.2">
      <c r="B155" s="404"/>
      <c r="C155" s="395" t="s">
        <v>8061</v>
      </c>
      <c r="D155" s="412" t="str">
        <f t="shared" si="4"/>
        <v>N</v>
      </c>
      <c r="E155" s="417" t="s">
        <v>8062</v>
      </c>
    </row>
    <row r="156" spans="2:5" x14ac:dyDescent="0.2">
      <c r="B156" s="404"/>
      <c r="C156" s="395" t="s">
        <v>8059</v>
      </c>
      <c r="D156" s="412" t="str">
        <f t="shared" si="4"/>
        <v>N</v>
      </c>
      <c r="E156" s="414" t="s">
        <v>8060</v>
      </c>
    </row>
    <row r="157" spans="2:5" x14ac:dyDescent="0.2">
      <c r="B157" s="404"/>
      <c r="C157" s="395" t="s">
        <v>8058</v>
      </c>
      <c r="D157" s="412" t="str">
        <f t="shared" si="4"/>
        <v>N</v>
      </c>
      <c r="E157" s="414" t="s">
        <v>3271</v>
      </c>
    </row>
    <row r="158" spans="2:5" x14ac:dyDescent="0.2">
      <c r="B158" s="404"/>
      <c r="C158" s="395" t="s">
        <v>8057</v>
      </c>
      <c r="D158" s="412" t="str">
        <f t="shared" si="4"/>
        <v>N</v>
      </c>
      <c r="E158" s="414" t="s">
        <v>2551</v>
      </c>
    </row>
    <row r="159" spans="2:5" x14ac:dyDescent="0.2">
      <c r="B159" s="404"/>
      <c r="C159" s="395" t="s">
        <v>8056</v>
      </c>
      <c r="D159" s="412" t="str">
        <f t="shared" si="4"/>
        <v>N</v>
      </c>
      <c r="E159" s="414" t="s">
        <v>1745</v>
      </c>
    </row>
    <row r="160" spans="2:5" x14ac:dyDescent="0.2">
      <c r="B160" s="404"/>
      <c r="C160" s="395" t="s">
        <v>8054</v>
      </c>
      <c r="D160" s="412" t="str">
        <f t="shared" si="4"/>
        <v>N</v>
      </c>
      <c r="E160" s="414" t="s">
        <v>8055</v>
      </c>
    </row>
    <row r="161" spans="2:5" x14ac:dyDescent="0.2">
      <c r="B161" s="404"/>
      <c r="C161" s="395" t="s">
        <v>8053</v>
      </c>
      <c r="D161" s="412" t="str">
        <f t="shared" si="4"/>
        <v>N</v>
      </c>
      <c r="E161" s="414" t="s">
        <v>3211</v>
      </c>
    </row>
    <row r="162" spans="2:5" x14ac:dyDescent="0.2">
      <c r="B162" s="404"/>
      <c r="C162" s="395" t="s">
        <v>8051</v>
      </c>
      <c r="D162" s="412" t="str">
        <f t="shared" si="4"/>
        <v>N</v>
      </c>
      <c r="E162" s="414" t="s">
        <v>8052</v>
      </c>
    </row>
    <row r="163" spans="2:5" x14ac:dyDescent="0.2">
      <c r="B163" s="404"/>
      <c r="C163" s="395" t="s">
        <v>8050</v>
      </c>
      <c r="D163" s="412" t="str">
        <f t="shared" si="4"/>
        <v>N</v>
      </c>
      <c r="E163" s="414" t="s">
        <v>3</v>
      </c>
    </row>
    <row r="164" spans="2:5" x14ac:dyDescent="0.2">
      <c r="B164" s="394">
        <v>502</v>
      </c>
      <c r="C164" s="395" t="s">
        <v>2854</v>
      </c>
      <c r="D164" s="412" t="str">
        <f t="shared" si="4"/>
        <v>N</v>
      </c>
      <c r="E164" s="411" t="s">
        <v>1865</v>
      </c>
    </row>
    <row r="165" spans="2:5" x14ac:dyDescent="0.2">
      <c r="B165" s="404"/>
      <c r="C165" s="395" t="s">
        <v>8048</v>
      </c>
      <c r="D165" s="412" t="str">
        <f t="shared" si="4"/>
        <v>N</v>
      </c>
      <c r="E165" s="417" t="s">
        <v>8049</v>
      </c>
    </row>
    <row r="166" spans="2:5" x14ac:dyDescent="0.2">
      <c r="B166" s="394">
        <v>503</v>
      </c>
      <c r="C166" s="395" t="s">
        <v>2849</v>
      </c>
      <c r="D166" s="412" t="str">
        <f t="shared" si="4"/>
        <v>N</v>
      </c>
      <c r="E166" s="411" t="s">
        <v>2848</v>
      </c>
    </row>
    <row r="167" spans="2:5" x14ac:dyDescent="0.2">
      <c r="B167" s="404"/>
      <c r="C167" s="395" t="s">
        <v>8046</v>
      </c>
      <c r="D167" s="412" t="str">
        <f t="shared" si="4"/>
        <v>N</v>
      </c>
      <c r="E167" s="417" t="s">
        <v>8047</v>
      </c>
    </row>
    <row r="168" spans="2:5" x14ac:dyDescent="0.2">
      <c r="B168" s="394">
        <v>613</v>
      </c>
      <c r="C168" s="395" t="s">
        <v>2573</v>
      </c>
      <c r="D168" s="412" t="str">
        <f t="shared" si="4"/>
        <v>N</v>
      </c>
      <c r="E168" s="411" t="s">
        <v>2572</v>
      </c>
    </row>
    <row r="169" spans="2:5" x14ac:dyDescent="0.2">
      <c r="B169" s="394">
        <v>504</v>
      </c>
      <c r="C169" s="395" t="s">
        <v>2843</v>
      </c>
      <c r="D169" s="412" t="str">
        <f t="shared" si="4"/>
        <v>N</v>
      </c>
      <c r="E169" s="411" t="s">
        <v>2842</v>
      </c>
    </row>
    <row r="170" spans="2:5" x14ac:dyDescent="0.2">
      <c r="B170" s="394">
        <v>505</v>
      </c>
      <c r="C170" s="395" t="s">
        <v>2840</v>
      </c>
      <c r="D170" s="412" t="str">
        <f t="shared" si="4"/>
        <v>N</v>
      </c>
      <c r="E170" s="411" t="s">
        <v>2839</v>
      </c>
    </row>
    <row r="171" spans="2:5" x14ac:dyDescent="0.2">
      <c r="B171" s="404"/>
      <c r="C171" s="395" t="s">
        <v>8044</v>
      </c>
      <c r="D171" s="412" t="str">
        <f t="shared" si="4"/>
        <v>N</v>
      </c>
      <c r="E171" s="414" t="s">
        <v>8045</v>
      </c>
    </row>
    <row r="172" spans="2:5" x14ac:dyDescent="0.2">
      <c r="B172" s="394">
        <v>112</v>
      </c>
      <c r="C172" s="395" t="s">
        <v>3258</v>
      </c>
      <c r="D172" s="412" t="str">
        <f t="shared" si="4"/>
        <v>N</v>
      </c>
      <c r="E172" s="411" t="s">
        <v>3257</v>
      </c>
    </row>
    <row r="173" spans="2:5" x14ac:dyDescent="0.2">
      <c r="B173" s="404"/>
      <c r="C173" s="395" t="s">
        <v>8043</v>
      </c>
      <c r="D173" s="412" t="str">
        <f t="shared" si="4"/>
        <v>N</v>
      </c>
      <c r="E173" s="414" t="s">
        <v>3170</v>
      </c>
    </row>
    <row r="174" spans="2:5" x14ac:dyDescent="0.2">
      <c r="B174" s="404"/>
      <c r="C174" s="395" t="s">
        <v>8041</v>
      </c>
      <c r="D174" s="412" t="str">
        <f t="shared" si="4"/>
        <v>N</v>
      </c>
      <c r="E174" s="417" t="s">
        <v>8042</v>
      </c>
    </row>
    <row r="175" spans="2:5" x14ac:dyDescent="0.2">
      <c r="B175" s="404"/>
      <c r="C175" s="395" t="s">
        <v>8039</v>
      </c>
      <c r="D175" s="412" t="str">
        <f t="shared" si="4"/>
        <v>N</v>
      </c>
      <c r="E175" s="417" t="s">
        <v>8040</v>
      </c>
    </row>
    <row r="176" spans="2:5" x14ac:dyDescent="0.2">
      <c r="B176" s="404"/>
      <c r="C176" s="395" t="s">
        <v>8037</v>
      </c>
      <c r="D176" s="412" t="str">
        <f t="shared" si="4"/>
        <v>N</v>
      </c>
      <c r="E176" s="417" t="s">
        <v>8038</v>
      </c>
    </row>
    <row r="177" spans="2:5" x14ac:dyDescent="0.2">
      <c r="B177" s="404"/>
      <c r="C177" s="395" t="s">
        <v>8035</v>
      </c>
      <c r="D177" s="412" t="str">
        <f t="shared" si="4"/>
        <v>N</v>
      </c>
      <c r="E177" s="417" t="s">
        <v>8036</v>
      </c>
    </row>
    <row r="178" spans="2:5" x14ac:dyDescent="0.2">
      <c r="B178" s="404"/>
      <c r="C178" s="395" t="s">
        <v>8033</v>
      </c>
      <c r="D178" s="412" t="str">
        <f t="shared" si="4"/>
        <v>N</v>
      </c>
      <c r="E178" s="417" t="s">
        <v>8034</v>
      </c>
    </row>
    <row r="179" spans="2:5" x14ac:dyDescent="0.2">
      <c r="B179" s="404"/>
      <c r="C179" s="395" t="s">
        <v>8031</v>
      </c>
      <c r="D179" s="412" t="str">
        <f t="shared" si="4"/>
        <v>N</v>
      </c>
      <c r="E179" s="417" t="s">
        <v>8032</v>
      </c>
    </row>
    <row r="180" spans="2:5" x14ac:dyDescent="0.2">
      <c r="B180" s="404"/>
      <c r="C180" s="395" t="s">
        <v>8029</v>
      </c>
      <c r="D180" s="412" t="str">
        <f t="shared" si="4"/>
        <v>N</v>
      </c>
      <c r="E180" s="417" t="s">
        <v>8030</v>
      </c>
    </row>
    <row r="181" spans="2:5" x14ac:dyDescent="0.2">
      <c r="B181" s="404"/>
      <c r="C181" s="395" t="s">
        <v>8027</v>
      </c>
      <c r="D181" s="412" t="str">
        <f t="shared" si="4"/>
        <v>N</v>
      </c>
      <c r="E181" s="417" t="s">
        <v>8028</v>
      </c>
    </row>
    <row r="182" spans="2:5" x14ac:dyDescent="0.2">
      <c r="B182" s="404"/>
      <c r="C182" s="395" t="s">
        <v>8025</v>
      </c>
      <c r="D182" s="412" t="str">
        <f t="shared" si="4"/>
        <v>N</v>
      </c>
      <c r="E182" s="417" t="s">
        <v>8026</v>
      </c>
    </row>
    <row r="183" spans="2:5" x14ac:dyDescent="0.2">
      <c r="B183" s="404"/>
      <c r="C183" s="395" t="s">
        <v>8023</v>
      </c>
      <c r="D183" s="412" t="str">
        <f t="shared" si="4"/>
        <v>N</v>
      </c>
      <c r="E183" s="417" t="s">
        <v>8024</v>
      </c>
    </row>
    <row r="184" spans="2:5" x14ac:dyDescent="0.2">
      <c r="B184" s="404"/>
      <c r="C184" s="395" t="s">
        <v>8022</v>
      </c>
      <c r="D184" s="412" t="str">
        <f t="shared" si="4"/>
        <v>N</v>
      </c>
      <c r="E184" s="417" t="s">
        <v>2011</v>
      </c>
    </row>
    <row r="185" spans="2:5" x14ac:dyDescent="0.2">
      <c r="B185" s="404"/>
      <c r="C185" s="395" t="s">
        <v>8020</v>
      </c>
      <c r="D185" s="412" t="str">
        <f t="shared" si="4"/>
        <v>N</v>
      </c>
      <c r="E185" s="417" t="s">
        <v>8021</v>
      </c>
    </row>
    <row r="186" spans="2:5" x14ac:dyDescent="0.2">
      <c r="B186" s="394">
        <v>506</v>
      </c>
      <c r="C186" s="395" t="s">
        <v>2836</v>
      </c>
      <c r="D186" s="412" t="str">
        <f t="shared" si="4"/>
        <v>N</v>
      </c>
      <c r="E186" s="411" t="s">
        <v>2835</v>
      </c>
    </row>
    <row r="187" spans="2:5" x14ac:dyDescent="0.2">
      <c r="B187" s="394">
        <v>507</v>
      </c>
      <c r="C187" s="395" t="s">
        <v>2829</v>
      </c>
      <c r="D187" s="412" t="str">
        <f t="shared" si="4"/>
        <v>N</v>
      </c>
      <c r="E187" s="411" t="s">
        <v>2828</v>
      </c>
    </row>
    <row r="188" spans="2:5" x14ac:dyDescent="0.2">
      <c r="B188" s="404"/>
      <c r="C188" s="395" t="s">
        <v>8017</v>
      </c>
      <c r="D188" s="412" t="str">
        <f t="shared" si="4"/>
        <v>N</v>
      </c>
      <c r="E188" s="417" t="s">
        <v>8018</v>
      </c>
    </row>
    <row r="189" spans="2:5" x14ac:dyDescent="0.2">
      <c r="B189" s="394">
        <v>508</v>
      </c>
      <c r="C189" s="395" t="s">
        <v>2824</v>
      </c>
      <c r="D189" s="412" t="str">
        <f t="shared" si="4"/>
        <v>N</v>
      </c>
      <c r="E189" s="411" t="s">
        <v>2823</v>
      </c>
    </row>
    <row r="190" spans="2:5" x14ac:dyDescent="0.2">
      <c r="B190" s="394">
        <v>509</v>
      </c>
      <c r="C190" s="395" t="s">
        <v>2818</v>
      </c>
      <c r="D190" s="412" t="str">
        <f t="shared" si="4"/>
        <v>N</v>
      </c>
      <c r="E190" s="411" t="s">
        <v>2817</v>
      </c>
    </row>
    <row r="191" spans="2:5" x14ac:dyDescent="0.2">
      <c r="B191" s="394">
        <v>510</v>
      </c>
      <c r="C191" s="395" t="s">
        <v>2814</v>
      </c>
      <c r="D191" s="412" t="str">
        <f t="shared" si="4"/>
        <v>N</v>
      </c>
      <c r="E191" s="411" t="s">
        <v>2813</v>
      </c>
    </row>
    <row r="192" spans="2:5" x14ac:dyDescent="0.2">
      <c r="B192" s="394">
        <v>511</v>
      </c>
      <c r="C192" s="395" t="s">
        <v>2809</v>
      </c>
      <c r="D192" s="412" t="str">
        <f t="shared" si="4"/>
        <v>N</v>
      </c>
      <c r="E192" s="411" t="s">
        <v>2808</v>
      </c>
    </row>
    <row r="193" spans="2:5" x14ac:dyDescent="0.2">
      <c r="B193" s="404"/>
      <c r="C193" s="395" t="s">
        <v>8015</v>
      </c>
      <c r="D193" s="412" t="str">
        <f t="shared" ref="D193:D256" si="5">IF(C193=C192,"Y","N")</f>
        <v>N</v>
      </c>
      <c r="E193" s="414" t="s">
        <v>8016</v>
      </c>
    </row>
    <row r="194" spans="2:5" x14ac:dyDescent="0.2">
      <c r="B194" s="404"/>
      <c r="C194" s="395" t="s">
        <v>8013</v>
      </c>
      <c r="D194" s="412" t="str">
        <f t="shared" si="5"/>
        <v>N</v>
      </c>
      <c r="E194" s="414" t="s">
        <v>8014</v>
      </c>
    </row>
    <row r="195" spans="2:5" x14ac:dyDescent="0.2">
      <c r="B195" s="404"/>
      <c r="C195" s="395" t="s">
        <v>8011</v>
      </c>
      <c r="D195" s="412" t="str">
        <f t="shared" si="5"/>
        <v>N</v>
      </c>
      <c r="E195" s="414" t="s">
        <v>8012</v>
      </c>
    </row>
    <row r="196" spans="2:5" x14ac:dyDescent="0.2">
      <c r="B196" s="394">
        <v>512</v>
      </c>
      <c r="C196" s="395" t="s">
        <v>2804</v>
      </c>
      <c r="D196" s="412" t="str">
        <f t="shared" si="5"/>
        <v>N</v>
      </c>
      <c r="E196" s="411" t="s">
        <v>2803</v>
      </c>
    </row>
    <row r="197" spans="2:5" x14ac:dyDescent="0.2">
      <c r="B197" s="394">
        <v>513</v>
      </c>
      <c r="C197" s="395" t="s">
        <v>2801</v>
      </c>
      <c r="D197" s="412" t="str">
        <f t="shared" si="5"/>
        <v>N</v>
      </c>
      <c r="E197" s="411" t="s">
        <v>2800</v>
      </c>
    </row>
    <row r="198" spans="2:5" x14ac:dyDescent="0.2">
      <c r="B198" s="394">
        <v>514</v>
      </c>
      <c r="C198" s="395" t="s">
        <v>2798</v>
      </c>
      <c r="D198" s="412" t="str">
        <f t="shared" si="5"/>
        <v>N</v>
      </c>
      <c r="E198" s="411" t="s">
        <v>2797</v>
      </c>
    </row>
    <row r="199" spans="2:5" x14ac:dyDescent="0.2">
      <c r="B199" s="404"/>
      <c r="C199" s="397" t="s">
        <v>8009</v>
      </c>
      <c r="D199" s="412" t="str">
        <f t="shared" si="5"/>
        <v>N</v>
      </c>
      <c r="E199" s="417" t="s">
        <v>8010</v>
      </c>
    </row>
    <row r="200" spans="2:5" x14ac:dyDescent="0.2">
      <c r="B200" s="404"/>
      <c r="C200" s="395" t="s">
        <v>8007</v>
      </c>
      <c r="D200" s="412" t="str">
        <f t="shared" si="5"/>
        <v>N</v>
      </c>
      <c r="E200" s="415" t="s">
        <v>8008</v>
      </c>
    </row>
    <row r="201" spans="2:5" x14ac:dyDescent="0.2">
      <c r="B201" s="404"/>
      <c r="C201" s="395" t="s">
        <v>8005</v>
      </c>
      <c r="D201" s="412" t="str">
        <f t="shared" si="5"/>
        <v>N</v>
      </c>
      <c r="E201" s="415" t="s">
        <v>8006</v>
      </c>
    </row>
    <row r="202" spans="2:5" x14ac:dyDescent="0.2">
      <c r="B202" s="404"/>
      <c r="C202" s="397" t="s">
        <v>8003</v>
      </c>
      <c r="D202" s="412" t="str">
        <f t="shared" si="5"/>
        <v>N</v>
      </c>
      <c r="E202" s="417" t="s">
        <v>8004</v>
      </c>
    </row>
    <row r="203" spans="2:5" x14ac:dyDescent="0.2">
      <c r="B203" s="404"/>
      <c r="C203" s="397" t="s">
        <v>8001</v>
      </c>
      <c r="D203" s="412" t="str">
        <f t="shared" si="5"/>
        <v>N</v>
      </c>
      <c r="E203" s="417" t="s">
        <v>8002</v>
      </c>
    </row>
    <row r="204" spans="2:5" x14ac:dyDescent="0.2">
      <c r="B204" s="394">
        <v>515</v>
      </c>
      <c r="C204" s="394" t="s">
        <v>2793</v>
      </c>
      <c r="D204" s="412" t="str">
        <f t="shared" si="5"/>
        <v>N</v>
      </c>
      <c r="E204" s="413" t="s">
        <v>2792</v>
      </c>
    </row>
    <row r="205" spans="2:5" x14ac:dyDescent="0.2">
      <c r="B205" s="394">
        <v>516</v>
      </c>
      <c r="C205" s="394" t="s">
        <v>2790</v>
      </c>
      <c r="D205" s="412" t="str">
        <f t="shared" si="5"/>
        <v>N</v>
      </c>
      <c r="E205" s="413" t="s">
        <v>2789</v>
      </c>
    </row>
    <row r="206" spans="2:5" x14ac:dyDescent="0.2">
      <c r="B206" s="393">
        <v>517</v>
      </c>
      <c r="C206" s="401" t="s">
        <v>2786</v>
      </c>
      <c r="D206" s="412" t="str">
        <f t="shared" si="5"/>
        <v>N</v>
      </c>
      <c r="E206" s="413" t="s">
        <v>2785</v>
      </c>
    </row>
    <row r="207" spans="2:5" x14ac:dyDescent="0.2">
      <c r="B207" s="393">
        <v>518</v>
      </c>
      <c r="C207" s="401" t="s">
        <v>2779</v>
      </c>
      <c r="D207" s="412" t="str">
        <f t="shared" si="5"/>
        <v>N</v>
      </c>
      <c r="E207" s="413" t="s">
        <v>2778</v>
      </c>
    </row>
    <row r="208" spans="2:5" x14ac:dyDescent="0.2">
      <c r="B208" s="394">
        <v>519</v>
      </c>
      <c r="C208" s="395" t="s">
        <v>2772</v>
      </c>
      <c r="D208" s="412" t="str">
        <f t="shared" si="5"/>
        <v>N</v>
      </c>
      <c r="E208" s="411" t="s">
        <v>2771</v>
      </c>
    </row>
    <row r="209" spans="2:5" x14ac:dyDescent="0.2">
      <c r="B209" s="404"/>
      <c r="C209" s="397" t="s">
        <v>8000</v>
      </c>
      <c r="D209" s="412" t="str">
        <f t="shared" si="5"/>
        <v>N</v>
      </c>
      <c r="E209" s="417" t="s">
        <v>7988</v>
      </c>
    </row>
    <row r="210" spans="2:5" x14ac:dyDescent="0.2">
      <c r="B210" s="394">
        <v>520</v>
      </c>
      <c r="C210" s="395" t="s">
        <v>2767</v>
      </c>
      <c r="D210" s="412" t="str">
        <f t="shared" si="5"/>
        <v>N</v>
      </c>
      <c r="E210" s="411" t="s">
        <v>2766</v>
      </c>
    </row>
    <row r="211" spans="2:5" x14ac:dyDescent="0.2">
      <c r="B211" s="394">
        <v>521</v>
      </c>
      <c r="C211" s="395" t="s">
        <v>2762</v>
      </c>
      <c r="D211" s="412" t="str">
        <f t="shared" si="5"/>
        <v>N</v>
      </c>
      <c r="E211" s="411" t="s">
        <v>2761</v>
      </c>
    </row>
    <row r="212" spans="2:5" x14ac:dyDescent="0.2">
      <c r="B212" s="404"/>
      <c r="C212" s="395" t="s">
        <v>7998</v>
      </c>
      <c r="D212" s="412" t="str">
        <f t="shared" si="5"/>
        <v>N</v>
      </c>
      <c r="E212" s="415" t="s">
        <v>7999</v>
      </c>
    </row>
    <row r="213" spans="2:5" x14ac:dyDescent="0.2">
      <c r="B213" s="404"/>
      <c r="C213" s="395" t="s">
        <v>7996</v>
      </c>
      <c r="D213" s="412" t="str">
        <f t="shared" si="5"/>
        <v>N</v>
      </c>
      <c r="E213" s="415" t="s">
        <v>7997</v>
      </c>
    </row>
    <row r="214" spans="2:5" x14ac:dyDescent="0.2">
      <c r="B214" s="404"/>
      <c r="C214" s="395" t="s">
        <v>7994</v>
      </c>
      <c r="D214" s="412" t="str">
        <f t="shared" si="5"/>
        <v>N</v>
      </c>
      <c r="E214" s="415" t="s">
        <v>7995</v>
      </c>
    </row>
    <row r="215" spans="2:5" x14ac:dyDescent="0.2">
      <c r="B215" s="404"/>
      <c r="C215" s="395" t="s">
        <v>7992</v>
      </c>
      <c r="D215" s="412" t="str">
        <f t="shared" si="5"/>
        <v>N</v>
      </c>
      <c r="E215" s="415" t="s">
        <v>7993</v>
      </c>
    </row>
    <row r="216" spans="2:5" x14ac:dyDescent="0.2">
      <c r="B216" s="404"/>
      <c r="C216" s="397" t="s">
        <v>7990</v>
      </c>
      <c r="D216" s="412" t="str">
        <f t="shared" si="5"/>
        <v>N</v>
      </c>
      <c r="E216" s="417" t="s">
        <v>7991</v>
      </c>
    </row>
    <row r="217" spans="2:5" x14ac:dyDescent="0.2">
      <c r="B217" s="394">
        <v>522</v>
      </c>
      <c r="C217" s="395" t="s">
        <v>2755</v>
      </c>
      <c r="D217" s="412" t="str">
        <f t="shared" si="5"/>
        <v>N</v>
      </c>
      <c r="E217" s="411" t="s">
        <v>2754</v>
      </c>
    </row>
    <row r="218" spans="2:5" x14ac:dyDescent="0.2">
      <c r="B218" s="394">
        <v>523</v>
      </c>
      <c r="C218" s="395" t="s">
        <v>2749</v>
      </c>
      <c r="D218" s="412" t="str">
        <f t="shared" si="5"/>
        <v>N</v>
      </c>
      <c r="E218" s="411" t="s">
        <v>2748</v>
      </c>
    </row>
    <row r="219" spans="2:5" x14ac:dyDescent="0.2">
      <c r="B219" s="404"/>
      <c r="C219" s="395" t="s">
        <v>7989</v>
      </c>
      <c r="D219" s="412" t="str">
        <f t="shared" si="5"/>
        <v>N</v>
      </c>
      <c r="E219" s="417" t="s">
        <v>7988</v>
      </c>
    </row>
    <row r="220" spans="2:5" x14ac:dyDescent="0.2">
      <c r="B220" s="404"/>
      <c r="C220" s="395" t="s">
        <v>7986</v>
      </c>
      <c r="D220" s="412" t="str">
        <f t="shared" si="5"/>
        <v>N</v>
      </c>
      <c r="E220" s="417" t="s">
        <v>7987</v>
      </c>
    </row>
    <row r="221" spans="2:5" x14ac:dyDescent="0.2">
      <c r="B221" s="404"/>
      <c r="C221" s="395" t="s">
        <v>7984</v>
      </c>
      <c r="D221" s="412" t="str">
        <f t="shared" si="5"/>
        <v>N</v>
      </c>
      <c r="E221" s="417" t="s">
        <v>7985</v>
      </c>
    </row>
    <row r="222" spans="2:5" x14ac:dyDescent="0.2">
      <c r="B222" s="404"/>
      <c r="C222" s="395" t="s">
        <v>7982</v>
      </c>
      <c r="D222" s="412" t="str">
        <f t="shared" si="5"/>
        <v>N</v>
      </c>
      <c r="E222" s="414" t="s">
        <v>7983</v>
      </c>
    </row>
    <row r="223" spans="2:5" x14ac:dyDescent="0.2">
      <c r="B223" s="404"/>
      <c r="C223" s="395" t="s">
        <v>7980</v>
      </c>
      <c r="D223" s="412" t="str">
        <f t="shared" si="5"/>
        <v>N</v>
      </c>
      <c r="E223" s="417" t="s">
        <v>7981</v>
      </c>
    </row>
    <row r="224" spans="2:5" x14ac:dyDescent="0.2">
      <c r="B224" s="404"/>
      <c r="C224" s="395" t="s">
        <v>7978</v>
      </c>
      <c r="D224" s="412" t="str">
        <f t="shared" si="5"/>
        <v>N</v>
      </c>
      <c r="E224" s="417" t="s">
        <v>7979</v>
      </c>
    </row>
    <row r="225" spans="2:5" x14ac:dyDescent="0.2">
      <c r="B225" s="404"/>
      <c r="C225" s="395" t="s">
        <v>7976</v>
      </c>
      <c r="D225" s="412" t="str">
        <f t="shared" si="5"/>
        <v>N</v>
      </c>
      <c r="E225" s="415" t="s">
        <v>7977</v>
      </c>
    </row>
    <row r="226" spans="2:5" x14ac:dyDescent="0.2">
      <c r="B226" s="404"/>
      <c r="C226" s="395" t="s">
        <v>7973</v>
      </c>
      <c r="D226" s="412" t="str">
        <f t="shared" si="5"/>
        <v>N</v>
      </c>
      <c r="E226" s="417" t="s">
        <v>7974</v>
      </c>
    </row>
    <row r="227" spans="2:5" x14ac:dyDescent="0.2">
      <c r="B227" s="404"/>
      <c r="C227" s="395" t="s">
        <v>7971</v>
      </c>
      <c r="D227" s="412" t="str">
        <f t="shared" si="5"/>
        <v>N</v>
      </c>
      <c r="E227" s="414" t="s">
        <v>7972</v>
      </c>
    </row>
    <row r="228" spans="2:5" x14ac:dyDescent="0.2">
      <c r="B228" s="394">
        <v>531</v>
      </c>
      <c r="C228" s="395" t="s">
        <v>2730</v>
      </c>
      <c r="D228" s="412" t="str">
        <f t="shared" si="5"/>
        <v>N</v>
      </c>
      <c r="E228" s="411" t="s">
        <v>2729</v>
      </c>
    </row>
    <row r="229" spans="2:5" x14ac:dyDescent="0.2">
      <c r="B229" s="394">
        <v>532</v>
      </c>
      <c r="C229" s="395" t="s">
        <v>2724</v>
      </c>
      <c r="D229" s="412" t="str">
        <f t="shared" si="5"/>
        <v>N</v>
      </c>
      <c r="E229" s="411" t="s">
        <v>2723</v>
      </c>
    </row>
    <row r="230" spans="2:5" x14ac:dyDescent="0.2">
      <c r="B230" s="394">
        <v>533</v>
      </c>
      <c r="C230" s="395" t="s">
        <v>2717</v>
      </c>
      <c r="D230" s="412" t="str">
        <f t="shared" si="5"/>
        <v>N</v>
      </c>
      <c r="E230" s="411" t="s">
        <v>2716</v>
      </c>
    </row>
    <row r="231" spans="2:5" x14ac:dyDescent="0.2">
      <c r="B231" s="394">
        <v>534</v>
      </c>
      <c r="C231" s="395" t="s">
        <v>2711</v>
      </c>
      <c r="D231" s="412" t="str">
        <f t="shared" si="5"/>
        <v>N</v>
      </c>
      <c r="E231" s="411" t="s">
        <v>2710</v>
      </c>
    </row>
    <row r="232" spans="2:5" x14ac:dyDescent="0.2">
      <c r="B232" s="394">
        <v>535</v>
      </c>
      <c r="C232" s="395" t="s">
        <v>2705</v>
      </c>
      <c r="D232" s="412" t="str">
        <f t="shared" si="5"/>
        <v>N</v>
      </c>
      <c r="E232" s="411" t="s">
        <v>2704</v>
      </c>
    </row>
    <row r="233" spans="2:5" x14ac:dyDescent="0.2">
      <c r="B233" s="394">
        <v>536</v>
      </c>
      <c r="C233" s="395" t="s">
        <v>2699</v>
      </c>
      <c r="D233" s="412" t="str">
        <f t="shared" si="5"/>
        <v>N</v>
      </c>
      <c r="E233" s="411" t="s">
        <v>2698</v>
      </c>
    </row>
    <row r="234" spans="2:5" x14ac:dyDescent="0.2">
      <c r="B234" s="394">
        <v>537</v>
      </c>
      <c r="C234" s="395" t="s">
        <v>2694</v>
      </c>
      <c r="D234" s="412" t="str">
        <f t="shared" si="5"/>
        <v>N</v>
      </c>
      <c r="E234" s="411" t="s">
        <v>2693</v>
      </c>
    </row>
    <row r="235" spans="2:5" x14ac:dyDescent="0.2">
      <c r="B235" s="394">
        <v>538</v>
      </c>
      <c r="C235" s="395" t="s">
        <v>2689</v>
      </c>
      <c r="D235" s="412" t="str">
        <f t="shared" si="5"/>
        <v>N</v>
      </c>
      <c r="E235" s="411" t="s">
        <v>2688</v>
      </c>
    </row>
    <row r="236" spans="2:5" x14ac:dyDescent="0.2">
      <c r="B236" s="394">
        <v>539</v>
      </c>
      <c r="C236" s="395" t="s">
        <v>2684</v>
      </c>
      <c r="D236" s="412" t="str">
        <f t="shared" si="5"/>
        <v>N</v>
      </c>
      <c r="E236" s="411" t="s">
        <v>2683</v>
      </c>
    </row>
    <row r="237" spans="2:5" x14ac:dyDescent="0.2">
      <c r="B237" s="394">
        <v>540</v>
      </c>
      <c r="C237" s="395" t="s">
        <v>2679</v>
      </c>
      <c r="D237" s="412" t="str">
        <f t="shared" si="5"/>
        <v>N</v>
      </c>
      <c r="E237" s="411" t="s">
        <v>2678</v>
      </c>
    </row>
    <row r="238" spans="2:5" x14ac:dyDescent="0.2">
      <c r="B238" s="394">
        <v>541</v>
      </c>
      <c r="C238" s="395" t="s">
        <v>2674</v>
      </c>
      <c r="D238" s="412" t="str">
        <f t="shared" si="5"/>
        <v>N</v>
      </c>
      <c r="E238" s="411" t="s">
        <v>2673</v>
      </c>
    </row>
    <row r="239" spans="2:5" x14ac:dyDescent="0.2">
      <c r="B239" s="394">
        <v>542</v>
      </c>
      <c r="C239" s="395" t="s">
        <v>2670</v>
      </c>
      <c r="D239" s="412" t="str">
        <f t="shared" si="5"/>
        <v>N</v>
      </c>
      <c r="E239" s="411" t="s">
        <v>2669</v>
      </c>
    </row>
    <row r="240" spans="2:5" x14ac:dyDescent="0.2">
      <c r="B240" s="394">
        <v>543</v>
      </c>
      <c r="C240" s="395" t="s">
        <v>2667</v>
      </c>
      <c r="D240" s="412" t="str">
        <f t="shared" si="5"/>
        <v>N</v>
      </c>
      <c r="E240" s="411" t="s">
        <v>2666</v>
      </c>
    </row>
    <row r="241" spans="2:5" x14ac:dyDescent="0.2">
      <c r="B241" s="394">
        <v>544</v>
      </c>
      <c r="C241" s="395" t="s">
        <v>2664</v>
      </c>
      <c r="D241" s="412" t="str">
        <f t="shared" si="5"/>
        <v>N</v>
      </c>
      <c r="E241" s="411" t="s">
        <v>2663</v>
      </c>
    </row>
    <row r="242" spans="2:5" x14ac:dyDescent="0.2">
      <c r="B242" s="394">
        <v>545</v>
      </c>
      <c r="C242" s="395" t="s">
        <v>2660</v>
      </c>
      <c r="D242" s="412" t="str">
        <f t="shared" si="5"/>
        <v>N</v>
      </c>
      <c r="E242" s="411" t="s">
        <v>2659</v>
      </c>
    </row>
    <row r="243" spans="2:5" x14ac:dyDescent="0.2">
      <c r="B243" s="394">
        <v>546</v>
      </c>
      <c r="C243" s="395" t="s">
        <v>2657</v>
      </c>
      <c r="D243" s="412" t="str">
        <f t="shared" si="5"/>
        <v>N</v>
      </c>
      <c r="E243" s="411" t="s">
        <v>2656</v>
      </c>
    </row>
    <row r="244" spans="2:5" x14ac:dyDescent="0.2">
      <c r="B244" s="394">
        <v>547</v>
      </c>
      <c r="C244" s="395" t="s">
        <v>2653</v>
      </c>
      <c r="D244" s="412" t="str">
        <f t="shared" si="5"/>
        <v>N</v>
      </c>
      <c r="E244" s="411" t="s">
        <v>2652</v>
      </c>
    </row>
    <row r="245" spans="2:5" x14ac:dyDescent="0.2">
      <c r="B245" s="394">
        <v>548</v>
      </c>
      <c r="C245" s="395" t="s">
        <v>2649</v>
      </c>
      <c r="D245" s="412" t="str">
        <f t="shared" si="5"/>
        <v>N</v>
      </c>
      <c r="E245" s="411" t="s">
        <v>2648</v>
      </c>
    </row>
    <row r="246" spans="2:5" x14ac:dyDescent="0.2">
      <c r="B246" s="394">
        <v>549</v>
      </c>
      <c r="C246" s="395" t="s">
        <v>2645</v>
      </c>
      <c r="D246" s="412" t="str">
        <f t="shared" si="5"/>
        <v>N</v>
      </c>
      <c r="E246" s="411" t="s">
        <v>2644</v>
      </c>
    </row>
    <row r="247" spans="2:5" x14ac:dyDescent="0.2">
      <c r="B247" s="394">
        <v>550</v>
      </c>
      <c r="C247" s="395" t="s">
        <v>2642</v>
      </c>
      <c r="D247" s="412" t="str">
        <f t="shared" si="5"/>
        <v>N</v>
      </c>
      <c r="E247" s="411" t="s">
        <v>2641</v>
      </c>
    </row>
    <row r="248" spans="2:5" x14ac:dyDescent="0.2">
      <c r="B248" s="394">
        <v>551</v>
      </c>
      <c r="C248" s="395" t="s">
        <v>2639</v>
      </c>
      <c r="D248" s="412" t="str">
        <f t="shared" si="5"/>
        <v>N</v>
      </c>
      <c r="E248" s="411" t="s">
        <v>2638</v>
      </c>
    </row>
    <row r="249" spans="2:5" x14ac:dyDescent="0.2">
      <c r="B249" s="394">
        <v>552</v>
      </c>
      <c r="C249" s="395" t="s">
        <v>2634</v>
      </c>
      <c r="D249" s="412" t="str">
        <f t="shared" si="5"/>
        <v>N</v>
      </c>
      <c r="E249" s="411" t="s">
        <v>2633</v>
      </c>
    </row>
    <row r="250" spans="2:5" x14ac:dyDescent="0.2">
      <c r="B250" s="404"/>
      <c r="C250" s="395" t="s">
        <v>7968</v>
      </c>
      <c r="D250" s="412" t="str">
        <f t="shared" si="5"/>
        <v>N</v>
      </c>
      <c r="E250" s="417" t="s">
        <v>7969</v>
      </c>
    </row>
    <row r="251" spans="2:5" x14ac:dyDescent="0.2">
      <c r="B251" s="394">
        <v>602</v>
      </c>
      <c r="C251" s="395" t="s">
        <v>2620</v>
      </c>
      <c r="D251" s="412" t="str">
        <f t="shared" si="5"/>
        <v>N</v>
      </c>
      <c r="E251" s="411" t="s">
        <v>2619</v>
      </c>
    </row>
    <row r="252" spans="2:5" x14ac:dyDescent="0.2">
      <c r="B252" s="394">
        <v>603</v>
      </c>
      <c r="C252" s="395" t="s">
        <v>2613</v>
      </c>
      <c r="D252" s="412" t="str">
        <f t="shared" si="5"/>
        <v>N</v>
      </c>
      <c r="E252" s="411" t="s">
        <v>2612</v>
      </c>
    </row>
    <row r="253" spans="2:5" x14ac:dyDescent="0.2">
      <c r="B253" s="404"/>
      <c r="C253" s="395" t="s">
        <v>7965</v>
      </c>
      <c r="D253" s="412" t="str">
        <f t="shared" si="5"/>
        <v>N</v>
      </c>
      <c r="E253" s="417" t="s">
        <v>7966</v>
      </c>
    </row>
    <row r="254" spans="2:5" x14ac:dyDescent="0.2">
      <c r="B254" s="404"/>
      <c r="C254" s="395" t="s">
        <v>7963</v>
      </c>
      <c r="D254" s="412" t="str">
        <f t="shared" si="5"/>
        <v>N</v>
      </c>
      <c r="E254" s="417" t="s">
        <v>7964</v>
      </c>
    </row>
    <row r="255" spans="2:5" x14ac:dyDescent="0.2">
      <c r="B255" s="394">
        <v>604</v>
      </c>
      <c r="C255" s="395" t="s">
        <v>2607</v>
      </c>
      <c r="D255" s="412" t="str">
        <f t="shared" si="5"/>
        <v>N</v>
      </c>
      <c r="E255" s="411" t="s">
        <v>2606</v>
      </c>
    </row>
    <row r="256" spans="2:5" x14ac:dyDescent="0.2">
      <c r="B256" s="394">
        <v>605</v>
      </c>
      <c r="C256" s="395" t="s">
        <v>2603</v>
      </c>
      <c r="D256" s="412" t="str">
        <f t="shared" si="5"/>
        <v>N</v>
      </c>
      <c r="E256" s="416" t="s">
        <v>1113</v>
      </c>
    </row>
    <row r="257" spans="2:5" x14ac:dyDescent="0.2">
      <c r="B257" s="394">
        <v>606</v>
      </c>
      <c r="C257" s="395" t="s">
        <v>2600</v>
      </c>
      <c r="D257" s="412" t="str">
        <f t="shared" ref="D257:D320" si="6">IF(C257=C256,"Y","N")</f>
        <v>N</v>
      </c>
      <c r="E257" s="416" t="s">
        <v>1113</v>
      </c>
    </row>
    <row r="258" spans="2:5" x14ac:dyDescent="0.2">
      <c r="B258" s="394">
        <v>607</v>
      </c>
      <c r="C258" s="395" t="s">
        <v>2598</v>
      </c>
      <c r="D258" s="412" t="str">
        <f t="shared" si="6"/>
        <v>N</v>
      </c>
      <c r="E258" s="411" t="s">
        <v>1672</v>
      </c>
    </row>
    <row r="259" spans="2:5" x14ac:dyDescent="0.2">
      <c r="B259" s="394">
        <v>608</v>
      </c>
      <c r="C259" s="395" t="s">
        <v>2596</v>
      </c>
      <c r="D259" s="412" t="str">
        <f t="shared" si="6"/>
        <v>N</v>
      </c>
      <c r="E259" s="411" t="s">
        <v>1672</v>
      </c>
    </row>
    <row r="260" spans="2:5" x14ac:dyDescent="0.2">
      <c r="B260" s="394">
        <v>609</v>
      </c>
      <c r="C260" s="395" t="s">
        <v>2594</v>
      </c>
      <c r="D260" s="412" t="str">
        <f t="shared" si="6"/>
        <v>N</v>
      </c>
      <c r="E260" s="416" t="s">
        <v>2590</v>
      </c>
    </row>
    <row r="261" spans="2:5" x14ac:dyDescent="0.2">
      <c r="B261" s="394">
        <v>610</v>
      </c>
      <c r="C261" s="395" t="s">
        <v>2591</v>
      </c>
      <c r="D261" s="412" t="str">
        <f t="shared" si="6"/>
        <v>N</v>
      </c>
      <c r="E261" s="416" t="s">
        <v>2590</v>
      </c>
    </row>
    <row r="262" spans="2:5" x14ac:dyDescent="0.2">
      <c r="B262" s="404"/>
      <c r="C262" s="395" t="s">
        <v>7961</v>
      </c>
      <c r="D262" s="412" t="str">
        <f t="shared" si="6"/>
        <v>N</v>
      </c>
      <c r="E262" s="417" t="s">
        <v>7962</v>
      </c>
    </row>
    <row r="263" spans="2:5" x14ac:dyDescent="0.2">
      <c r="B263" s="404"/>
      <c r="C263" s="395" t="s">
        <v>7959</v>
      </c>
      <c r="D263" s="412" t="str">
        <f t="shared" si="6"/>
        <v>N</v>
      </c>
      <c r="E263" s="417" t="s">
        <v>7960</v>
      </c>
    </row>
    <row r="264" spans="2:5" x14ac:dyDescent="0.2">
      <c r="B264" s="404"/>
      <c r="C264" s="395" t="s">
        <v>7958</v>
      </c>
      <c r="D264" s="412" t="str">
        <f t="shared" si="6"/>
        <v>N</v>
      </c>
      <c r="E264" s="417" t="s">
        <v>7922</v>
      </c>
    </row>
    <row r="265" spans="2:5" x14ac:dyDescent="0.2">
      <c r="B265" s="404"/>
      <c r="C265" s="395" t="s">
        <v>7957</v>
      </c>
      <c r="D265" s="412" t="str">
        <f t="shared" si="6"/>
        <v>N</v>
      </c>
      <c r="E265" s="417" t="s">
        <v>2138</v>
      </c>
    </row>
    <row r="266" spans="2:5" x14ac:dyDescent="0.2">
      <c r="B266" s="404"/>
      <c r="C266" s="395" t="s">
        <v>7955</v>
      </c>
      <c r="D266" s="412" t="str">
        <f t="shared" si="6"/>
        <v>N</v>
      </c>
      <c r="E266" s="417" t="s">
        <v>7956</v>
      </c>
    </row>
    <row r="267" spans="2:5" x14ac:dyDescent="0.2">
      <c r="B267" s="404"/>
      <c r="C267" s="395" t="s">
        <v>7954</v>
      </c>
      <c r="D267" s="412" t="str">
        <f t="shared" si="6"/>
        <v>N</v>
      </c>
      <c r="E267" s="417" t="s">
        <v>3096</v>
      </c>
    </row>
    <row r="268" spans="2:5" x14ac:dyDescent="0.2">
      <c r="B268" s="404"/>
      <c r="C268" s="395" t="s">
        <v>7952</v>
      </c>
      <c r="D268" s="412" t="str">
        <f t="shared" si="6"/>
        <v>N</v>
      </c>
      <c r="E268" s="417" t="s">
        <v>7953</v>
      </c>
    </row>
    <row r="269" spans="2:5" x14ac:dyDescent="0.2">
      <c r="B269" s="404"/>
      <c r="C269" s="395" t="s">
        <v>7951</v>
      </c>
      <c r="D269" s="412" t="str">
        <f t="shared" si="6"/>
        <v>N</v>
      </c>
      <c r="E269" s="417" t="s">
        <v>2157</v>
      </c>
    </row>
    <row r="270" spans="2:5" x14ac:dyDescent="0.2">
      <c r="B270" s="404"/>
      <c r="C270" s="395" t="s">
        <v>7949</v>
      </c>
      <c r="D270" s="412" t="str">
        <f t="shared" si="6"/>
        <v>N</v>
      </c>
      <c r="E270" s="417" t="s">
        <v>7950</v>
      </c>
    </row>
    <row r="271" spans="2:5" x14ac:dyDescent="0.2">
      <c r="B271" s="404"/>
      <c r="C271" s="395" t="s">
        <v>7947</v>
      </c>
      <c r="D271" s="412" t="str">
        <f t="shared" si="6"/>
        <v>N</v>
      </c>
      <c r="E271" s="417" t="s">
        <v>7948</v>
      </c>
    </row>
    <row r="272" spans="2:5" x14ac:dyDescent="0.2">
      <c r="B272" s="404"/>
      <c r="C272" s="395" t="s">
        <v>7945</v>
      </c>
      <c r="D272" s="412" t="str">
        <f t="shared" si="6"/>
        <v>N</v>
      </c>
      <c r="E272" s="417" t="s">
        <v>7946</v>
      </c>
    </row>
    <row r="273" spans="2:5" x14ac:dyDescent="0.2">
      <c r="B273" s="404"/>
      <c r="C273" s="395" t="s">
        <v>7943</v>
      </c>
      <c r="D273" s="412" t="str">
        <f t="shared" si="6"/>
        <v>N</v>
      </c>
      <c r="E273" s="417" t="s">
        <v>7944</v>
      </c>
    </row>
    <row r="274" spans="2:5" x14ac:dyDescent="0.2">
      <c r="B274" s="404"/>
      <c r="C274" s="397" t="s">
        <v>7941</v>
      </c>
      <c r="D274" s="412" t="str">
        <f t="shared" si="6"/>
        <v>N</v>
      </c>
      <c r="E274" s="417" t="s">
        <v>7942</v>
      </c>
    </row>
    <row r="275" spans="2:5" x14ac:dyDescent="0.2">
      <c r="B275" s="404"/>
      <c r="C275" s="395" t="s">
        <v>7940</v>
      </c>
      <c r="D275" s="412" t="str">
        <f t="shared" si="6"/>
        <v>N</v>
      </c>
      <c r="E275" s="417" t="s">
        <v>1921</v>
      </c>
    </row>
    <row r="276" spans="2:5" x14ac:dyDescent="0.2">
      <c r="B276" s="404"/>
      <c r="C276" s="395" t="s">
        <v>7938</v>
      </c>
      <c r="D276" s="412" t="str">
        <f t="shared" si="6"/>
        <v>N</v>
      </c>
      <c r="E276" s="417" t="s">
        <v>7939</v>
      </c>
    </row>
    <row r="277" spans="2:5" x14ac:dyDescent="0.2">
      <c r="B277" s="404"/>
      <c r="C277" s="395" t="s">
        <v>7937</v>
      </c>
      <c r="D277" s="412" t="str">
        <f t="shared" si="6"/>
        <v>N</v>
      </c>
      <c r="E277" s="417" t="s">
        <v>1669</v>
      </c>
    </row>
    <row r="278" spans="2:5" x14ac:dyDescent="0.2">
      <c r="B278" s="404"/>
      <c r="C278" s="395" t="s">
        <v>7936</v>
      </c>
      <c r="D278" s="412" t="str">
        <f t="shared" si="6"/>
        <v>N</v>
      </c>
      <c r="E278" s="417" t="s">
        <v>2011</v>
      </c>
    </row>
    <row r="279" spans="2:5" x14ac:dyDescent="0.2">
      <c r="B279" s="404"/>
      <c r="C279" s="395" t="s">
        <v>7934</v>
      </c>
      <c r="D279" s="412" t="str">
        <f t="shared" si="6"/>
        <v>N</v>
      </c>
      <c r="E279" s="417" t="s">
        <v>7935</v>
      </c>
    </row>
    <row r="280" spans="2:5" ht="30" x14ac:dyDescent="0.2">
      <c r="B280" s="404"/>
      <c r="C280" s="395" t="s">
        <v>7931</v>
      </c>
      <c r="D280" s="412" t="str">
        <f t="shared" si="6"/>
        <v>N</v>
      </c>
      <c r="E280" s="417" t="s">
        <v>7932</v>
      </c>
    </row>
    <row r="281" spans="2:5" x14ac:dyDescent="0.2">
      <c r="B281" s="404"/>
      <c r="C281" s="397" t="s">
        <v>7929</v>
      </c>
      <c r="D281" s="412" t="str">
        <f t="shared" si="6"/>
        <v>N</v>
      </c>
      <c r="E281" s="417" t="s">
        <v>7930</v>
      </c>
    </row>
    <row r="282" spans="2:5" x14ac:dyDescent="0.2">
      <c r="B282" s="404"/>
      <c r="C282" s="397" t="s">
        <v>7927</v>
      </c>
      <c r="D282" s="412" t="str">
        <f t="shared" si="6"/>
        <v>N</v>
      </c>
      <c r="E282" s="417" t="s">
        <v>7928</v>
      </c>
    </row>
    <row r="283" spans="2:5" x14ac:dyDescent="0.2">
      <c r="B283" s="404"/>
      <c r="C283" s="395" t="s">
        <v>7926</v>
      </c>
      <c r="D283" s="412" t="str">
        <f t="shared" si="6"/>
        <v>N</v>
      </c>
      <c r="E283" s="417" t="s">
        <v>3299</v>
      </c>
    </row>
    <row r="284" spans="2:5" x14ac:dyDescent="0.2">
      <c r="B284" s="394">
        <v>611</v>
      </c>
      <c r="C284" s="395" t="s">
        <v>2584</v>
      </c>
      <c r="D284" s="412" t="str">
        <f t="shared" si="6"/>
        <v>N</v>
      </c>
      <c r="E284" s="416" t="s">
        <v>2583</v>
      </c>
    </row>
    <row r="285" spans="2:5" x14ac:dyDescent="0.2">
      <c r="B285" s="394">
        <v>120</v>
      </c>
      <c r="C285" s="395" t="s">
        <v>3240</v>
      </c>
      <c r="D285" s="412" t="str">
        <f t="shared" si="6"/>
        <v>N</v>
      </c>
      <c r="E285" s="411" t="s">
        <v>3239</v>
      </c>
    </row>
    <row r="286" spans="2:5" x14ac:dyDescent="0.2">
      <c r="B286" s="404"/>
      <c r="C286" s="395" t="s">
        <v>7921</v>
      </c>
      <c r="D286" s="412" t="str">
        <f t="shared" si="6"/>
        <v>N</v>
      </c>
      <c r="E286" s="415" t="s">
        <v>7925</v>
      </c>
    </row>
    <row r="287" spans="2:5" x14ac:dyDescent="0.2">
      <c r="B287" s="404"/>
      <c r="C287" s="395" t="s">
        <v>7924</v>
      </c>
      <c r="D287" s="412" t="str">
        <f t="shared" si="6"/>
        <v>N</v>
      </c>
      <c r="E287" s="415" t="s">
        <v>7922</v>
      </c>
    </row>
    <row r="288" spans="2:5" x14ac:dyDescent="0.2">
      <c r="B288" s="404"/>
      <c r="C288" s="395" t="s">
        <v>7918</v>
      </c>
      <c r="D288" s="412" t="str">
        <f t="shared" si="6"/>
        <v>N</v>
      </c>
      <c r="E288" s="414" t="s">
        <v>7919</v>
      </c>
    </row>
    <row r="289" spans="2:5" x14ac:dyDescent="0.2">
      <c r="B289" s="404"/>
      <c r="C289" s="395" t="s">
        <v>7917</v>
      </c>
      <c r="D289" s="412" t="str">
        <f t="shared" si="6"/>
        <v>N</v>
      </c>
      <c r="E289" s="414" t="s">
        <v>2612</v>
      </c>
    </row>
    <row r="290" spans="2:5" x14ac:dyDescent="0.2">
      <c r="B290" s="404"/>
      <c r="C290" s="395" t="s">
        <v>7915</v>
      </c>
      <c r="D290" s="412" t="str">
        <f t="shared" si="6"/>
        <v>N</v>
      </c>
      <c r="E290" s="414" t="s">
        <v>7916</v>
      </c>
    </row>
    <row r="291" spans="2:5" x14ac:dyDescent="0.2">
      <c r="B291" s="404"/>
      <c r="C291" s="395" t="s">
        <v>7913</v>
      </c>
      <c r="D291" s="412" t="str">
        <f t="shared" si="6"/>
        <v>N</v>
      </c>
      <c r="E291" s="414" t="s">
        <v>7914</v>
      </c>
    </row>
    <row r="292" spans="2:5" x14ac:dyDescent="0.2">
      <c r="B292" s="404"/>
      <c r="C292" s="395" t="s">
        <v>7912</v>
      </c>
      <c r="D292" s="412" t="str">
        <f t="shared" si="6"/>
        <v>N</v>
      </c>
      <c r="E292" s="414" t="s">
        <v>1766</v>
      </c>
    </row>
    <row r="293" spans="2:5" x14ac:dyDescent="0.2">
      <c r="B293" s="404"/>
      <c r="C293" s="395" t="s">
        <v>7911</v>
      </c>
      <c r="D293" s="412" t="str">
        <f t="shared" si="6"/>
        <v>N</v>
      </c>
      <c r="E293" s="414" t="s">
        <v>1763</v>
      </c>
    </row>
    <row r="294" spans="2:5" x14ac:dyDescent="0.2">
      <c r="B294" s="404"/>
      <c r="C294" s="395" t="s">
        <v>7910</v>
      </c>
      <c r="D294" s="412" t="str">
        <f t="shared" si="6"/>
        <v>N</v>
      </c>
      <c r="E294" s="414" t="s">
        <v>2138</v>
      </c>
    </row>
    <row r="295" spans="2:5" x14ac:dyDescent="0.2">
      <c r="B295" s="404"/>
      <c r="C295" s="395" t="s">
        <v>7908</v>
      </c>
      <c r="D295" s="412" t="str">
        <f t="shared" si="6"/>
        <v>N</v>
      </c>
      <c r="E295" s="414" t="s">
        <v>7909</v>
      </c>
    </row>
    <row r="296" spans="2:5" x14ac:dyDescent="0.2">
      <c r="B296" s="404"/>
      <c r="C296" s="395" t="s">
        <v>7907</v>
      </c>
      <c r="D296" s="412" t="str">
        <f t="shared" si="6"/>
        <v>N</v>
      </c>
      <c r="E296" s="414" t="s">
        <v>3059</v>
      </c>
    </row>
    <row r="297" spans="2:5" x14ac:dyDescent="0.2">
      <c r="B297" s="404"/>
      <c r="C297" s="395" t="s">
        <v>7906</v>
      </c>
      <c r="D297" s="412" t="str">
        <f t="shared" si="6"/>
        <v>N</v>
      </c>
      <c r="E297" s="414" t="s">
        <v>3096</v>
      </c>
    </row>
    <row r="298" spans="2:5" ht="30" x14ac:dyDescent="0.2">
      <c r="B298" s="404"/>
      <c r="C298" s="395" t="s">
        <v>7904</v>
      </c>
      <c r="D298" s="412" t="str">
        <f t="shared" si="6"/>
        <v>N</v>
      </c>
      <c r="E298" s="414" t="s">
        <v>7905</v>
      </c>
    </row>
    <row r="299" spans="2:5" x14ac:dyDescent="0.2">
      <c r="B299" s="394">
        <v>341</v>
      </c>
      <c r="C299" s="395"/>
      <c r="D299" s="412" t="str">
        <f t="shared" si="6"/>
        <v>N</v>
      </c>
      <c r="E299" s="411" t="s">
        <v>2542</v>
      </c>
    </row>
    <row r="300" spans="2:5" x14ac:dyDescent="0.2">
      <c r="B300" s="394">
        <v>100.1</v>
      </c>
      <c r="C300" s="395"/>
      <c r="D300" s="412" t="str">
        <f t="shared" si="6"/>
        <v>Y</v>
      </c>
      <c r="E300" s="411" t="s">
        <v>2542</v>
      </c>
    </row>
    <row r="301" spans="2:5" x14ac:dyDescent="0.2">
      <c r="B301" s="394">
        <v>100.2</v>
      </c>
      <c r="C301" s="395"/>
      <c r="D301" s="412" t="str">
        <f t="shared" si="6"/>
        <v>Y</v>
      </c>
      <c r="E301" s="411" t="s">
        <v>2542</v>
      </c>
    </row>
    <row r="302" spans="2:5" x14ac:dyDescent="0.2">
      <c r="B302" s="394">
        <v>100.3</v>
      </c>
      <c r="C302" s="395"/>
      <c r="D302" s="412" t="str">
        <f t="shared" si="6"/>
        <v>Y</v>
      </c>
      <c r="E302" s="411" t="s">
        <v>2542</v>
      </c>
    </row>
    <row r="303" spans="2:5" x14ac:dyDescent="0.2">
      <c r="B303" s="394">
        <v>100.4</v>
      </c>
      <c r="C303" s="395"/>
      <c r="D303" s="412" t="str">
        <f t="shared" si="6"/>
        <v>Y</v>
      </c>
      <c r="E303" s="411" t="s">
        <v>2542</v>
      </c>
    </row>
    <row r="304" spans="2:5" x14ac:dyDescent="0.2">
      <c r="B304" s="394">
        <v>101</v>
      </c>
      <c r="C304" s="395"/>
      <c r="D304" s="412" t="str">
        <f t="shared" si="6"/>
        <v>Y</v>
      </c>
      <c r="E304" s="411" t="s">
        <v>2542</v>
      </c>
    </row>
    <row r="305" spans="2:5" x14ac:dyDescent="0.2">
      <c r="B305" s="394">
        <v>105</v>
      </c>
      <c r="C305" s="395"/>
      <c r="D305" s="412" t="str">
        <f t="shared" si="6"/>
        <v>Y</v>
      </c>
      <c r="E305" s="411" t="s">
        <v>2542</v>
      </c>
    </row>
    <row r="306" spans="2:5" x14ac:dyDescent="0.2">
      <c r="B306" s="394">
        <v>112.1</v>
      </c>
      <c r="C306" s="394"/>
      <c r="D306" s="412" t="str">
        <f t="shared" si="6"/>
        <v>Y</v>
      </c>
      <c r="E306" s="411" t="s">
        <v>2542</v>
      </c>
    </row>
    <row r="307" spans="2:5" x14ac:dyDescent="0.2">
      <c r="B307" s="394">
        <v>113</v>
      </c>
      <c r="C307" s="395"/>
      <c r="D307" s="412" t="str">
        <f t="shared" si="6"/>
        <v>Y</v>
      </c>
      <c r="E307" s="411" t="s">
        <v>2520</v>
      </c>
    </row>
    <row r="308" spans="2:5" x14ac:dyDescent="0.2">
      <c r="B308" s="394">
        <v>114</v>
      </c>
      <c r="C308" s="395"/>
      <c r="D308" s="412" t="str">
        <f t="shared" si="6"/>
        <v>Y</v>
      </c>
      <c r="E308" s="411" t="s">
        <v>2520</v>
      </c>
    </row>
    <row r="309" spans="2:5" x14ac:dyDescent="0.2">
      <c r="B309" s="394">
        <v>115</v>
      </c>
      <c r="C309" s="395"/>
      <c r="D309" s="412" t="str">
        <f t="shared" si="6"/>
        <v>Y</v>
      </c>
      <c r="E309" s="411" t="s">
        <v>2520</v>
      </c>
    </row>
    <row r="310" spans="2:5" x14ac:dyDescent="0.2">
      <c r="B310" s="394">
        <v>204</v>
      </c>
      <c r="C310" s="395"/>
      <c r="D310" s="412" t="str">
        <f t="shared" si="6"/>
        <v>Y</v>
      </c>
      <c r="E310" s="411" t="s">
        <v>2520</v>
      </c>
    </row>
    <row r="311" spans="2:5" x14ac:dyDescent="0.2">
      <c r="B311" s="394">
        <v>215</v>
      </c>
      <c r="C311" s="395"/>
      <c r="D311" s="412" t="str">
        <f t="shared" si="6"/>
        <v>Y</v>
      </c>
      <c r="E311" s="411" t="s">
        <v>2520</v>
      </c>
    </row>
    <row r="312" spans="2:5" x14ac:dyDescent="0.2">
      <c r="B312" s="394">
        <v>220</v>
      </c>
      <c r="C312" s="395"/>
      <c r="D312" s="412" t="str">
        <f t="shared" si="6"/>
        <v>Y</v>
      </c>
      <c r="E312" s="411" t="s">
        <v>2520</v>
      </c>
    </row>
    <row r="313" spans="2:5" x14ac:dyDescent="0.2">
      <c r="B313" s="394">
        <v>220</v>
      </c>
      <c r="C313" s="395"/>
      <c r="D313" s="412" t="str">
        <f t="shared" si="6"/>
        <v>Y</v>
      </c>
      <c r="E313" s="411" t="s">
        <v>2520</v>
      </c>
    </row>
    <row r="314" spans="2:5" x14ac:dyDescent="0.2">
      <c r="B314" s="394">
        <v>280</v>
      </c>
      <c r="C314" s="395"/>
      <c r="D314" s="412" t="str">
        <f t="shared" si="6"/>
        <v>Y</v>
      </c>
      <c r="E314" s="411" t="s">
        <v>2520</v>
      </c>
    </row>
    <row r="315" spans="2:5" x14ac:dyDescent="0.2">
      <c r="B315" s="394">
        <v>301</v>
      </c>
      <c r="C315" s="395"/>
      <c r="D315" s="412" t="str">
        <f t="shared" si="6"/>
        <v>Y</v>
      </c>
      <c r="E315" s="411" t="s">
        <v>2520</v>
      </c>
    </row>
    <row r="316" spans="2:5" x14ac:dyDescent="0.2">
      <c r="B316" s="394">
        <v>302</v>
      </c>
      <c r="C316" s="395"/>
      <c r="D316" s="412" t="str">
        <f t="shared" si="6"/>
        <v>Y</v>
      </c>
      <c r="E316" s="411" t="s">
        <v>2520</v>
      </c>
    </row>
    <row r="317" spans="2:5" x14ac:dyDescent="0.2">
      <c r="B317" s="394">
        <v>303</v>
      </c>
      <c r="C317" s="395"/>
      <c r="D317" s="412" t="str">
        <f t="shared" si="6"/>
        <v>Y</v>
      </c>
      <c r="E317" s="411" t="s">
        <v>2520</v>
      </c>
    </row>
    <row r="318" spans="2:5" x14ac:dyDescent="0.2">
      <c r="B318" s="394">
        <v>304</v>
      </c>
      <c r="C318" s="395"/>
      <c r="D318" s="412" t="str">
        <f t="shared" si="6"/>
        <v>Y</v>
      </c>
      <c r="E318" s="411" t="s">
        <v>2520</v>
      </c>
    </row>
    <row r="319" spans="2:5" x14ac:dyDescent="0.2">
      <c r="B319" s="394">
        <v>305</v>
      </c>
      <c r="C319" s="395"/>
      <c r="D319" s="412" t="str">
        <f t="shared" si="6"/>
        <v>Y</v>
      </c>
      <c r="E319" s="411" t="s">
        <v>2520</v>
      </c>
    </row>
    <row r="320" spans="2:5" x14ac:dyDescent="0.2">
      <c r="B320" s="394">
        <v>306</v>
      </c>
      <c r="C320" s="395"/>
      <c r="D320" s="412" t="str">
        <f t="shared" si="6"/>
        <v>Y</v>
      </c>
      <c r="E320" s="411" t="s">
        <v>2520</v>
      </c>
    </row>
    <row r="321" spans="2:5" x14ac:dyDescent="0.2">
      <c r="B321" s="394">
        <v>307</v>
      </c>
      <c r="C321" s="395"/>
      <c r="D321" s="412" t="str">
        <f t="shared" ref="D321:D340" si="7">IF(C321=C320,"Y","N")</f>
        <v>Y</v>
      </c>
      <c r="E321" s="411" t="s">
        <v>2520</v>
      </c>
    </row>
    <row r="322" spans="2:5" x14ac:dyDescent="0.2">
      <c r="B322" s="394">
        <v>308</v>
      </c>
      <c r="C322" s="395"/>
      <c r="D322" s="412" t="str">
        <f t="shared" si="7"/>
        <v>Y</v>
      </c>
      <c r="E322" s="411" t="s">
        <v>2520</v>
      </c>
    </row>
    <row r="323" spans="2:5" x14ac:dyDescent="0.2">
      <c r="B323" s="394">
        <v>309</v>
      </c>
      <c r="C323" s="395"/>
      <c r="D323" s="412" t="str">
        <f t="shared" si="7"/>
        <v>Y</v>
      </c>
      <c r="E323" s="411" t="s">
        <v>2520</v>
      </c>
    </row>
    <row r="324" spans="2:5" x14ac:dyDescent="0.2">
      <c r="B324" s="394">
        <v>321</v>
      </c>
      <c r="C324" s="395"/>
      <c r="D324" s="412" t="str">
        <f t="shared" si="7"/>
        <v>Y</v>
      </c>
      <c r="E324" s="411" t="s">
        <v>2542</v>
      </c>
    </row>
    <row r="325" spans="2:5" x14ac:dyDescent="0.2">
      <c r="B325" s="394">
        <v>325</v>
      </c>
      <c r="C325" s="395"/>
      <c r="D325" s="412" t="str">
        <f t="shared" si="7"/>
        <v>Y</v>
      </c>
      <c r="E325" s="411" t="s">
        <v>2542</v>
      </c>
    </row>
    <row r="326" spans="2:5" x14ac:dyDescent="0.2">
      <c r="B326" s="394">
        <v>326</v>
      </c>
      <c r="C326" s="395"/>
      <c r="D326" s="412" t="str">
        <f t="shared" si="7"/>
        <v>Y</v>
      </c>
      <c r="E326" s="411" t="s">
        <v>2542</v>
      </c>
    </row>
    <row r="327" spans="2:5" x14ac:dyDescent="0.2">
      <c r="B327" s="394">
        <v>326</v>
      </c>
      <c r="C327" s="395"/>
      <c r="D327" s="412" t="str">
        <f t="shared" si="7"/>
        <v>Y</v>
      </c>
      <c r="E327" s="411" t="s">
        <v>2542</v>
      </c>
    </row>
    <row r="328" spans="2:5" x14ac:dyDescent="0.2">
      <c r="B328" s="394">
        <v>326</v>
      </c>
      <c r="C328" s="395"/>
      <c r="D328" s="412" t="str">
        <f t="shared" si="7"/>
        <v>Y</v>
      </c>
      <c r="E328" s="411" t="s">
        <v>2542</v>
      </c>
    </row>
    <row r="329" spans="2:5" x14ac:dyDescent="0.2">
      <c r="B329" s="394">
        <v>327</v>
      </c>
      <c r="C329" s="395"/>
      <c r="D329" s="412" t="str">
        <f t="shared" si="7"/>
        <v>Y</v>
      </c>
      <c r="E329" s="411" t="s">
        <v>2542</v>
      </c>
    </row>
    <row r="330" spans="2:5" x14ac:dyDescent="0.2">
      <c r="B330" s="394">
        <v>328</v>
      </c>
      <c r="C330" s="395"/>
      <c r="D330" s="412" t="str">
        <f t="shared" si="7"/>
        <v>Y</v>
      </c>
      <c r="E330" s="411" t="s">
        <v>2542</v>
      </c>
    </row>
    <row r="331" spans="2:5" x14ac:dyDescent="0.2">
      <c r="B331" s="394">
        <v>330</v>
      </c>
      <c r="C331" s="395"/>
      <c r="D331" s="412" t="str">
        <f t="shared" si="7"/>
        <v>Y</v>
      </c>
      <c r="E331" s="411" t="s">
        <v>2520</v>
      </c>
    </row>
    <row r="332" spans="2:5" x14ac:dyDescent="0.2">
      <c r="B332" s="394">
        <v>400</v>
      </c>
      <c r="C332" s="395"/>
      <c r="D332" s="412" t="str">
        <f t="shared" si="7"/>
        <v>Y</v>
      </c>
      <c r="E332" s="411" t="s">
        <v>2542</v>
      </c>
    </row>
    <row r="333" spans="2:5" x14ac:dyDescent="0.2">
      <c r="B333" s="394">
        <v>524</v>
      </c>
      <c r="C333" s="394"/>
      <c r="D333" s="412" t="str">
        <f t="shared" si="7"/>
        <v>Y</v>
      </c>
      <c r="E333" s="413" t="s">
        <v>2520</v>
      </c>
    </row>
    <row r="334" spans="2:5" x14ac:dyDescent="0.2">
      <c r="B334" s="394">
        <v>525</v>
      </c>
      <c r="C334" s="394"/>
      <c r="D334" s="412" t="str">
        <f t="shared" si="7"/>
        <v>Y</v>
      </c>
      <c r="E334" s="413" t="s">
        <v>2520</v>
      </c>
    </row>
    <row r="335" spans="2:5" x14ac:dyDescent="0.2">
      <c r="B335" s="394">
        <v>526</v>
      </c>
      <c r="C335" s="395"/>
      <c r="D335" s="412" t="str">
        <f t="shared" si="7"/>
        <v>Y</v>
      </c>
      <c r="E335" s="413" t="s">
        <v>2520</v>
      </c>
    </row>
    <row r="336" spans="2:5" x14ac:dyDescent="0.2">
      <c r="B336" s="394">
        <v>527</v>
      </c>
      <c r="C336" s="395"/>
      <c r="D336" s="412" t="str">
        <f t="shared" si="7"/>
        <v>Y</v>
      </c>
      <c r="E336" s="411" t="s">
        <v>2520</v>
      </c>
    </row>
    <row r="337" spans="2:5" x14ac:dyDescent="0.2">
      <c r="B337" s="394">
        <v>528</v>
      </c>
      <c r="C337" s="395"/>
      <c r="D337" s="412" t="str">
        <f t="shared" si="7"/>
        <v>Y</v>
      </c>
      <c r="E337" s="411" t="s">
        <v>2520</v>
      </c>
    </row>
    <row r="338" spans="2:5" x14ac:dyDescent="0.2">
      <c r="B338" s="394">
        <v>530</v>
      </c>
      <c r="C338" s="395"/>
      <c r="D338" s="412" t="str">
        <f t="shared" si="7"/>
        <v>Y</v>
      </c>
      <c r="E338" s="411" t="s">
        <v>2520</v>
      </c>
    </row>
    <row r="339" spans="2:5" x14ac:dyDescent="0.2">
      <c r="B339" s="394">
        <v>599</v>
      </c>
      <c r="C339" s="395"/>
      <c r="D339" s="412" t="str">
        <f t="shared" si="7"/>
        <v>Y</v>
      </c>
      <c r="E339" s="411" t="s">
        <v>2520</v>
      </c>
    </row>
    <row r="340" spans="2:5" x14ac:dyDescent="0.2">
      <c r="B340" s="394">
        <v>601</v>
      </c>
      <c r="C340" s="395"/>
      <c r="D340" s="412" t="str">
        <f t="shared" si="7"/>
        <v>Y</v>
      </c>
      <c r="E340" s="411" t="s">
        <v>2520</v>
      </c>
    </row>
    <row r="341" spans="2:5" s="82" customFormat="1" hidden="1" x14ac:dyDescent="0.25">
      <c r="D341" s="130"/>
    </row>
    <row r="342" spans="2:5" s="82" customFormat="1" hidden="1" x14ac:dyDescent="0.25">
      <c r="D342" s="130"/>
    </row>
    <row r="343" spans="2:5" s="82" customFormat="1" hidden="1" x14ac:dyDescent="0.25">
      <c r="D343" s="130"/>
    </row>
    <row r="344" spans="2:5" s="82" customFormat="1" hidden="1" x14ac:dyDescent="0.25">
      <c r="D344" s="130"/>
    </row>
    <row r="345" spans="2:5" hidden="1" x14ac:dyDescent="0.2"/>
    <row r="346" spans="2:5" hidden="1" x14ac:dyDescent="0.2"/>
  </sheetData>
  <autoFilter ref="B1:F346">
    <filterColumn colId="2">
      <customFilters>
        <customFilter operator="notEqual" val=" "/>
      </customFilters>
    </filterColumn>
  </autoFilter>
  <pageMargins left="0.7" right="0.7" top="0.75" bottom="0.75" header="0.3" footer="0.3"/>
  <pageSetup orientation="portrait"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
  <sheetViews>
    <sheetView topLeftCell="A20" workbookViewId="0">
      <selection activeCell="E33" sqref="E33"/>
    </sheetView>
  </sheetViews>
  <sheetFormatPr defaultColWidth="14.42578125" defaultRowHeight="14.25" x14ac:dyDescent="0.25"/>
  <cols>
    <col min="1" max="1" width="10.28515625" style="422" customWidth="1"/>
    <col min="2" max="2" width="8" style="423" bestFit="1" customWidth="1"/>
    <col min="3" max="3" width="40" style="422" customWidth="1"/>
    <col min="4" max="4" width="12.28515625" style="423" customWidth="1"/>
    <col min="5" max="5" width="5.7109375" style="422" customWidth="1"/>
    <col min="6" max="6" width="18.85546875" style="422" customWidth="1"/>
    <col min="7" max="7" width="16.5703125" style="422" bestFit="1" customWidth="1"/>
    <col min="8" max="8" width="8" style="423" bestFit="1" customWidth="1"/>
    <col min="9" max="9" width="35.140625" style="422" customWidth="1"/>
    <col min="10" max="10" width="12.85546875" style="423" customWidth="1"/>
    <col min="11" max="12" width="14.42578125" style="422"/>
    <col min="13" max="13" width="18.85546875" style="422" customWidth="1"/>
    <col min="14" max="16384" width="14.42578125" style="422"/>
  </cols>
  <sheetData>
    <row r="1" spans="1:10" ht="31.5" x14ac:dyDescent="0.25">
      <c r="A1" s="436" t="s">
        <v>1898</v>
      </c>
      <c r="B1" s="436" t="s">
        <v>1356</v>
      </c>
      <c r="C1" s="436" t="s">
        <v>4</v>
      </c>
      <c r="D1" s="436" t="s">
        <v>8246</v>
      </c>
      <c r="E1" s="422" t="s">
        <v>8248</v>
      </c>
      <c r="F1" s="422" t="s">
        <v>8247</v>
      </c>
      <c r="G1" s="436" t="s">
        <v>1898</v>
      </c>
      <c r="H1" s="436" t="s">
        <v>1356</v>
      </c>
      <c r="I1" s="436" t="s">
        <v>4</v>
      </c>
      <c r="J1" s="436" t="s">
        <v>8246</v>
      </c>
    </row>
    <row r="2" spans="1:10" ht="28.5" x14ac:dyDescent="0.25">
      <c r="A2" s="425" t="s">
        <v>2457</v>
      </c>
      <c r="B2" s="424">
        <v>1</v>
      </c>
      <c r="C2" s="425" t="s">
        <v>8245</v>
      </c>
      <c r="D2" s="424" t="s">
        <v>56</v>
      </c>
      <c r="G2" s="425" t="s">
        <v>7893</v>
      </c>
      <c r="H2" s="424">
        <v>1</v>
      </c>
      <c r="I2" s="425" t="s">
        <v>8244</v>
      </c>
      <c r="J2" s="424" t="s">
        <v>56</v>
      </c>
    </row>
    <row r="3" spans="1:10" x14ac:dyDescent="0.25">
      <c r="A3" s="425" t="s">
        <v>2457</v>
      </c>
      <c r="B3" s="424">
        <v>2</v>
      </c>
      <c r="C3" s="425" t="s">
        <v>1474</v>
      </c>
      <c r="D3" s="424" t="s">
        <v>56</v>
      </c>
      <c r="G3" s="425" t="s">
        <v>7893</v>
      </c>
      <c r="H3" s="424">
        <v>2</v>
      </c>
      <c r="I3" s="425" t="s">
        <v>1474</v>
      </c>
      <c r="J3" s="424" t="s">
        <v>56</v>
      </c>
    </row>
    <row r="4" spans="1:10" x14ac:dyDescent="0.25">
      <c r="A4" s="425" t="s">
        <v>2457</v>
      </c>
      <c r="B4" s="424">
        <v>3</v>
      </c>
      <c r="C4" s="425" t="s">
        <v>8243</v>
      </c>
      <c r="D4" s="424" t="s">
        <v>56</v>
      </c>
      <c r="G4" s="425"/>
      <c r="H4" s="424"/>
      <c r="I4" s="425"/>
      <c r="J4" s="424"/>
    </row>
    <row r="5" spans="1:10" x14ac:dyDescent="0.25">
      <c r="A5" s="425" t="s">
        <v>2457</v>
      </c>
      <c r="B5" s="424">
        <v>4</v>
      </c>
      <c r="C5" s="425" t="s">
        <v>8242</v>
      </c>
      <c r="D5" s="424" t="s">
        <v>56</v>
      </c>
      <c r="G5" s="425" t="s">
        <v>7893</v>
      </c>
      <c r="H5" s="424">
        <v>3</v>
      </c>
      <c r="I5" s="425" t="s">
        <v>8241</v>
      </c>
      <c r="J5" s="424" t="s">
        <v>56</v>
      </c>
    </row>
    <row r="6" spans="1:10" ht="28.5" x14ac:dyDescent="0.25">
      <c r="A6" s="425" t="s">
        <v>2457</v>
      </c>
      <c r="B6" s="424">
        <v>5</v>
      </c>
      <c r="C6" s="425" t="s">
        <v>8240</v>
      </c>
      <c r="D6" s="424" t="s">
        <v>56</v>
      </c>
      <c r="G6" s="425"/>
      <c r="H6" s="424"/>
      <c r="I6" s="425"/>
      <c r="J6" s="424"/>
    </row>
    <row r="7" spans="1:10" x14ac:dyDescent="0.25">
      <c r="A7" s="425" t="s">
        <v>2457</v>
      </c>
      <c r="B7" s="424">
        <v>6</v>
      </c>
      <c r="C7" s="425" t="s">
        <v>8239</v>
      </c>
      <c r="D7" s="424" t="s">
        <v>56</v>
      </c>
      <c r="G7" s="425"/>
      <c r="H7" s="424"/>
      <c r="I7" s="425"/>
      <c r="J7" s="424"/>
    </row>
    <row r="8" spans="1:10" ht="28.5" x14ac:dyDescent="0.25">
      <c r="A8" s="425" t="s">
        <v>2457</v>
      </c>
      <c r="B8" s="424">
        <v>7</v>
      </c>
      <c r="C8" s="425" t="s">
        <v>1736</v>
      </c>
      <c r="D8" s="424" t="s">
        <v>56</v>
      </c>
      <c r="F8" s="422" t="s">
        <v>8238</v>
      </c>
      <c r="G8" s="425"/>
      <c r="H8" s="424"/>
      <c r="I8" s="425"/>
      <c r="J8" s="424"/>
    </row>
    <row r="9" spans="1:10" x14ac:dyDescent="0.25">
      <c r="A9" s="425" t="s">
        <v>2457</v>
      </c>
      <c r="B9" s="424">
        <v>8</v>
      </c>
      <c r="C9" s="425" t="s">
        <v>1730</v>
      </c>
      <c r="D9" s="424" t="s">
        <v>56</v>
      </c>
      <c r="G9" s="425"/>
      <c r="H9" s="424"/>
      <c r="I9" s="425"/>
      <c r="J9" s="424"/>
    </row>
    <row r="10" spans="1:10" x14ac:dyDescent="0.25">
      <c r="A10" s="425" t="s">
        <v>2457</v>
      </c>
      <c r="B10" s="424">
        <v>9</v>
      </c>
      <c r="C10" s="425" t="s">
        <v>2165</v>
      </c>
      <c r="D10" s="424" t="s">
        <v>56</v>
      </c>
      <c r="G10" s="425"/>
      <c r="H10" s="424"/>
      <c r="I10" s="425"/>
      <c r="J10" s="424"/>
    </row>
    <row r="11" spans="1:10" x14ac:dyDescent="0.25">
      <c r="A11" s="425" t="s">
        <v>2457</v>
      </c>
      <c r="B11" s="424">
        <v>10</v>
      </c>
      <c r="C11" s="425" t="s">
        <v>1715</v>
      </c>
      <c r="D11" s="424" t="s">
        <v>56</v>
      </c>
      <c r="G11" s="425"/>
      <c r="H11" s="424"/>
      <c r="I11" s="425"/>
      <c r="J11" s="424"/>
    </row>
    <row r="12" spans="1:10" x14ac:dyDescent="0.25">
      <c r="A12" s="425" t="s">
        <v>2457</v>
      </c>
      <c r="B12" s="424">
        <v>11</v>
      </c>
      <c r="C12" s="425" t="s">
        <v>8237</v>
      </c>
      <c r="D12" s="424" t="s">
        <v>56</v>
      </c>
      <c r="G12" s="425"/>
      <c r="H12" s="424"/>
      <c r="I12" s="425"/>
      <c r="J12" s="424"/>
    </row>
    <row r="13" spans="1:10" x14ac:dyDescent="0.25">
      <c r="A13" s="425" t="s">
        <v>2457</v>
      </c>
      <c r="B13" s="424">
        <v>12</v>
      </c>
      <c r="C13" s="425" t="s">
        <v>8236</v>
      </c>
      <c r="D13" s="424" t="s">
        <v>56</v>
      </c>
      <c r="G13" s="425" t="s">
        <v>7893</v>
      </c>
      <c r="H13" s="424">
        <v>4</v>
      </c>
      <c r="I13" s="433" t="s">
        <v>8235</v>
      </c>
      <c r="J13" s="424" t="s">
        <v>56</v>
      </c>
    </row>
    <row r="14" spans="1:10" x14ac:dyDescent="0.25">
      <c r="A14" s="425" t="s">
        <v>2457</v>
      </c>
      <c r="B14" s="424">
        <v>13</v>
      </c>
      <c r="C14" s="425" t="s">
        <v>8222</v>
      </c>
      <c r="D14" s="424" t="s">
        <v>56</v>
      </c>
      <c r="G14" s="425" t="s">
        <v>7893</v>
      </c>
      <c r="H14" s="424">
        <v>5</v>
      </c>
      <c r="I14" s="425" t="s">
        <v>8222</v>
      </c>
      <c r="J14" s="424" t="s">
        <v>56</v>
      </c>
    </row>
    <row r="15" spans="1:10" x14ac:dyDescent="0.25">
      <c r="A15" s="425" t="s">
        <v>2457</v>
      </c>
      <c r="B15" s="424">
        <v>14</v>
      </c>
      <c r="C15" s="425" t="s">
        <v>8221</v>
      </c>
      <c r="D15" s="424" t="s">
        <v>56</v>
      </c>
      <c r="G15" s="425" t="s">
        <v>7893</v>
      </c>
      <c r="H15" s="424">
        <v>6</v>
      </c>
      <c r="I15" s="433" t="s">
        <v>8221</v>
      </c>
      <c r="J15" s="424" t="s">
        <v>56</v>
      </c>
    </row>
    <row r="16" spans="1:10" ht="28.5" x14ac:dyDescent="0.25">
      <c r="A16" s="425" t="s">
        <v>2457</v>
      </c>
      <c r="B16" s="424">
        <v>15</v>
      </c>
      <c r="C16" s="425" t="s">
        <v>8234</v>
      </c>
      <c r="D16" s="424" t="s">
        <v>56</v>
      </c>
      <c r="G16" s="425"/>
      <c r="H16" s="424"/>
      <c r="I16" s="425"/>
      <c r="J16" s="424"/>
    </row>
    <row r="17" spans="1:13" x14ac:dyDescent="0.25">
      <c r="A17" s="425" t="s">
        <v>2457</v>
      </c>
      <c r="B17" s="424">
        <v>16</v>
      </c>
      <c r="C17" s="425" t="s">
        <v>8222</v>
      </c>
      <c r="D17" s="424" t="s">
        <v>56</v>
      </c>
      <c r="G17" s="425"/>
      <c r="H17" s="424"/>
      <c r="I17" s="425"/>
      <c r="J17" s="424"/>
    </row>
    <row r="18" spans="1:13" x14ac:dyDescent="0.25">
      <c r="A18" s="425" t="s">
        <v>2457</v>
      </c>
      <c r="B18" s="424">
        <v>17</v>
      </c>
      <c r="C18" s="425" t="s">
        <v>8221</v>
      </c>
      <c r="D18" s="424" t="s">
        <v>56</v>
      </c>
      <c r="G18" s="425"/>
      <c r="H18" s="424"/>
      <c r="I18" s="425"/>
      <c r="J18" s="424"/>
    </row>
    <row r="19" spans="1:13" x14ac:dyDescent="0.25">
      <c r="A19" s="425" t="s">
        <v>2457</v>
      </c>
      <c r="B19" s="424">
        <v>18</v>
      </c>
      <c r="C19" s="425" t="s">
        <v>8233</v>
      </c>
      <c r="D19" s="424" t="s">
        <v>56</v>
      </c>
      <c r="G19" s="425"/>
      <c r="H19" s="424"/>
      <c r="I19" s="425"/>
      <c r="J19" s="424"/>
    </row>
    <row r="20" spans="1:13" x14ac:dyDescent="0.25">
      <c r="A20" s="425" t="s">
        <v>2457</v>
      </c>
      <c r="B20" s="424">
        <v>19</v>
      </c>
      <c r="C20" s="425" t="s">
        <v>8232</v>
      </c>
      <c r="D20" s="424" t="s">
        <v>56</v>
      </c>
      <c r="G20" s="425" t="s">
        <v>7893</v>
      </c>
      <c r="H20" s="424">
        <v>7</v>
      </c>
      <c r="I20" s="425" t="s">
        <v>8231</v>
      </c>
      <c r="J20" s="424" t="s">
        <v>56</v>
      </c>
    </row>
    <row r="21" spans="1:13" x14ac:dyDescent="0.25">
      <c r="A21" s="425" t="s">
        <v>2457</v>
      </c>
      <c r="B21" s="424">
        <v>20</v>
      </c>
      <c r="C21" s="425" t="s">
        <v>1663</v>
      </c>
      <c r="D21" s="424" t="s">
        <v>56</v>
      </c>
      <c r="G21" s="425" t="s">
        <v>7893</v>
      </c>
      <c r="H21" s="424">
        <v>8</v>
      </c>
      <c r="I21" s="425" t="s">
        <v>1791</v>
      </c>
      <c r="J21" s="424" t="s">
        <v>56</v>
      </c>
    </row>
    <row r="22" spans="1:13" x14ac:dyDescent="0.25">
      <c r="A22" s="425" t="s">
        <v>2457</v>
      </c>
      <c r="B22" s="424">
        <v>21</v>
      </c>
      <c r="C22" s="425" t="s">
        <v>8230</v>
      </c>
      <c r="D22" s="424" t="s">
        <v>56</v>
      </c>
      <c r="G22" s="425"/>
      <c r="H22" s="424"/>
      <c r="I22" s="425"/>
      <c r="J22" s="424"/>
    </row>
    <row r="23" spans="1:13" x14ac:dyDescent="0.25">
      <c r="A23" s="425" t="s">
        <v>2457</v>
      </c>
      <c r="B23" s="424">
        <v>22</v>
      </c>
      <c r="C23" s="425" t="s">
        <v>8229</v>
      </c>
      <c r="D23" s="424" t="s">
        <v>56</v>
      </c>
      <c r="G23" s="425" t="s">
        <v>7893</v>
      </c>
      <c r="H23" s="424">
        <v>10</v>
      </c>
      <c r="I23" s="425" t="s">
        <v>8228</v>
      </c>
      <c r="J23" s="424" t="s">
        <v>56</v>
      </c>
    </row>
    <row r="24" spans="1:13" x14ac:dyDescent="0.25">
      <c r="A24" s="425" t="s">
        <v>2457</v>
      </c>
      <c r="B24" s="424">
        <v>23</v>
      </c>
      <c r="C24" s="425" t="s">
        <v>8227</v>
      </c>
      <c r="D24" s="424" t="s">
        <v>56</v>
      </c>
      <c r="G24" s="425" t="s">
        <v>7893</v>
      </c>
      <c r="H24" s="424">
        <v>9</v>
      </c>
      <c r="I24" s="425" t="s">
        <v>8227</v>
      </c>
      <c r="J24" s="424" t="s">
        <v>56</v>
      </c>
    </row>
    <row r="25" spans="1:13" ht="28.5" x14ac:dyDescent="0.25">
      <c r="A25" s="425" t="s">
        <v>2457</v>
      </c>
      <c r="B25" s="424">
        <v>24</v>
      </c>
      <c r="C25" s="425" t="s">
        <v>8226</v>
      </c>
      <c r="D25" s="424" t="s">
        <v>56</v>
      </c>
      <c r="G25" s="425" t="s">
        <v>7893</v>
      </c>
      <c r="H25" s="424">
        <v>11</v>
      </c>
      <c r="I25" s="425" t="s">
        <v>8225</v>
      </c>
      <c r="J25" s="424" t="s">
        <v>2521</v>
      </c>
    </row>
    <row r="26" spans="1:13" x14ac:dyDescent="0.25">
      <c r="A26" s="425" t="s">
        <v>2457</v>
      </c>
      <c r="B26" s="424">
        <v>25</v>
      </c>
      <c r="C26" s="425" t="s">
        <v>8224</v>
      </c>
      <c r="D26" s="424" t="s">
        <v>56</v>
      </c>
      <c r="G26" s="425"/>
      <c r="H26" s="424"/>
      <c r="I26" s="425"/>
      <c r="J26" s="424"/>
    </row>
    <row r="27" spans="1:13" x14ac:dyDescent="0.25">
      <c r="A27" s="425" t="s">
        <v>2457</v>
      </c>
      <c r="B27" s="424">
        <v>26</v>
      </c>
      <c r="C27" s="425" t="s">
        <v>8223</v>
      </c>
      <c r="D27" s="424" t="s">
        <v>56</v>
      </c>
      <c r="G27" s="425"/>
      <c r="H27" s="424"/>
      <c r="I27" s="425"/>
      <c r="J27" s="424"/>
    </row>
    <row r="28" spans="1:13" x14ac:dyDescent="0.25">
      <c r="A28" s="425" t="s">
        <v>2457</v>
      </c>
      <c r="B28" s="424">
        <v>27</v>
      </c>
      <c r="C28" s="425" t="s">
        <v>8222</v>
      </c>
      <c r="D28" s="424" t="s">
        <v>56</v>
      </c>
      <c r="G28" s="425"/>
      <c r="H28" s="424"/>
      <c r="I28" s="425"/>
      <c r="J28" s="424"/>
    </row>
    <row r="29" spans="1:13" x14ac:dyDescent="0.25">
      <c r="A29" s="425" t="s">
        <v>2457</v>
      </c>
      <c r="B29" s="424">
        <v>28</v>
      </c>
      <c r="C29" s="425" t="s">
        <v>8221</v>
      </c>
      <c r="D29" s="424" t="s">
        <v>56</v>
      </c>
      <c r="G29" s="425"/>
      <c r="H29" s="424"/>
      <c r="I29" s="425"/>
      <c r="J29" s="424"/>
    </row>
    <row r="30" spans="1:13" x14ac:dyDescent="0.25">
      <c r="A30" s="425" t="s">
        <v>2457</v>
      </c>
      <c r="B30" s="424">
        <v>29</v>
      </c>
      <c r="C30" s="425" t="s">
        <v>8220</v>
      </c>
      <c r="D30" s="424" t="s">
        <v>56</v>
      </c>
      <c r="G30" s="425"/>
      <c r="H30" s="424"/>
      <c r="I30" s="425"/>
      <c r="J30" s="424"/>
    </row>
    <row r="31" spans="1:13" ht="35.25" customHeight="1" x14ac:dyDescent="0.25">
      <c r="A31" s="427" t="s">
        <v>2457</v>
      </c>
      <c r="B31" s="426">
        <v>30</v>
      </c>
      <c r="C31" s="427" t="s">
        <v>8219</v>
      </c>
      <c r="D31" s="426" t="s">
        <v>2521</v>
      </c>
      <c r="E31" s="422" t="s">
        <v>8167</v>
      </c>
      <c r="F31" s="422" t="s">
        <v>8192</v>
      </c>
      <c r="G31" s="425"/>
      <c r="H31" s="424"/>
      <c r="I31" s="425"/>
      <c r="J31" s="424"/>
      <c r="L31" s="435"/>
      <c r="M31" s="422" t="s">
        <v>8218</v>
      </c>
    </row>
    <row r="32" spans="1:13" ht="114" x14ac:dyDescent="0.25">
      <c r="A32" s="425" t="s">
        <v>2457</v>
      </c>
      <c r="B32" s="424">
        <v>31</v>
      </c>
      <c r="C32" s="425" t="s">
        <v>8217</v>
      </c>
      <c r="D32" s="424" t="s">
        <v>56</v>
      </c>
      <c r="F32" s="422" t="s">
        <v>8216</v>
      </c>
      <c r="G32" s="425"/>
      <c r="H32" s="424"/>
      <c r="I32" s="425"/>
      <c r="J32" s="424"/>
    </row>
    <row r="33" spans="1:10" x14ac:dyDescent="0.25">
      <c r="A33" s="425" t="s">
        <v>2457</v>
      </c>
      <c r="B33" s="424">
        <v>32</v>
      </c>
      <c r="C33" s="425" t="s">
        <v>8215</v>
      </c>
      <c r="D33" s="424" t="s">
        <v>56</v>
      </c>
      <c r="G33" s="425"/>
      <c r="H33" s="424"/>
      <c r="I33" s="425"/>
      <c r="J33" s="424"/>
    </row>
    <row r="34" spans="1:10" x14ac:dyDescent="0.25">
      <c r="A34" s="425"/>
      <c r="B34" s="424"/>
      <c r="C34" s="425"/>
      <c r="D34" s="424"/>
      <c r="G34" s="425" t="s">
        <v>7893</v>
      </c>
      <c r="H34" s="424">
        <v>12</v>
      </c>
      <c r="I34" s="425" t="s">
        <v>8214</v>
      </c>
      <c r="J34" s="424"/>
    </row>
    <row r="35" spans="1:10" x14ac:dyDescent="0.25">
      <c r="A35" s="425"/>
      <c r="B35" s="424"/>
      <c r="C35" s="425"/>
      <c r="D35" s="424"/>
      <c r="G35" s="425" t="s">
        <v>7893</v>
      </c>
      <c r="H35" s="424">
        <v>13</v>
      </c>
      <c r="I35" s="425" t="s">
        <v>8213</v>
      </c>
      <c r="J35" s="424"/>
    </row>
    <row r="36" spans="1:10" x14ac:dyDescent="0.25">
      <c r="A36" s="425"/>
      <c r="B36" s="424"/>
      <c r="C36" s="425"/>
      <c r="D36" s="424"/>
      <c r="G36" s="425" t="s">
        <v>7893</v>
      </c>
      <c r="H36" s="424">
        <v>14</v>
      </c>
      <c r="I36" s="425" t="s">
        <v>8212</v>
      </c>
      <c r="J36" s="424"/>
    </row>
    <row r="37" spans="1:10" x14ac:dyDescent="0.25">
      <c r="A37" s="425"/>
      <c r="B37" s="424"/>
      <c r="C37" s="425"/>
      <c r="D37" s="424"/>
      <c r="G37" s="425" t="s">
        <v>7893</v>
      </c>
      <c r="H37" s="424">
        <v>15</v>
      </c>
      <c r="I37" s="425" t="s">
        <v>2524</v>
      </c>
      <c r="J37" s="424"/>
    </row>
    <row r="38" spans="1:10" x14ac:dyDescent="0.25">
      <c r="A38" s="425"/>
      <c r="B38" s="424"/>
      <c r="C38" s="425"/>
      <c r="D38" s="424"/>
      <c r="G38" s="425" t="s">
        <v>7893</v>
      </c>
      <c r="H38" s="424">
        <v>16</v>
      </c>
      <c r="I38" s="425" t="s">
        <v>2523</v>
      </c>
      <c r="J38" s="424"/>
    </row>
    <row r="39" spans="1:10" x14ac:dyDescent="0.25">
      <c r="A39" s="425"/>
      <c r="B39" s="424"/>
      <c r="C39" s="425"/>
      <c r="D39" s="424"/>
      <c r="G39" s="425" t="s">
        <v>7893</v>
      </c>
      <c r="H39" s="424">
        <v>17</v>
      </c>
      <c r="I39" s="425" t="s">
        <v>2519</v>
      </c>
      <c r="J39" s="424"/>
    </row>
    <row r="40" spans="1:10" x14ac:dyDescent="0.25">
      <c r="A40" s="425" t="s">
        <v>2457</v>
      </c>
      <c r="B40" s="424">
        <v>33</v>
      </c>
      <c r="C40" s="427" t="s">
        <v>8211</v>
      </c>
      <c r="D40" s="426" t="s">
        <v>2521</v>
      </c>
      <c r="G40" s="427" t="s">
        <v>7893</v>
      </c>
      <c r="H40" s="426">
        <v>18</v>
      </c>
      <c r="I40" s="427" t="s">
        <v>8211</v>
      </c>
      <c r="J40" s="426" t="s">
        <v>2521</v>
      </c>
    </row>
    <row r="41" spans="1:10" x14ac:dyDescent="0.25">
      <c r="A41" s="425" t="s">
        <v>2457</v>
      </c>
      <c r="B41" s="424">
        <v>34</v>
      </c>
      <c r="C41" s="427" t="s">
        <v>1474</v>
      </c>
      <c r="D41" s="426" t="s">
        <v>2521</v>
      </c>
      <c r="G41" s="427" t="s">
        <v>7893</v>
      </c>
      <c r="H41" s="426">
        <v>19</v>
      </c>
      <c r="I41" s="427" t="s">
        <v>1474</v>
      </c>
      <c r="J41" s="426" t="s">
        <v>2521</v>
      </c>
    </row>
    <row r="42" spans="1:10" x14ac:dyDescent="0.25">
      <c r="A42" s="425" t="s">
        <v>2457</v>
      </c>
      <c r="B42" s="424">
        <v>35</v>
      </c>
      <c r="C42" s="427" t="s">
        <v>1863</v>
      </c>
      <c r="D42" s="426" t="s">
        <v>2521</v>
      </c>
      <c r="G42" s="427" t="s">
        <v>7893</v>
      </c>
      <c r="H42" s="426">
        <v>20</v>
      </c>
      <c r="I42" s="427" t="s">
        <v>1905</v>
      </c>
      <c r="J42" s="426" t="s">
        <v>2521</v>
      </c>
    </row>
    <row r="43" spans="1:10" ht="28.5" x14ac:dyDescent="0.25">
      <c r="A43" s="425" t="s">
        <v>2457</v>
      </c>
      <c r="B43" s="424">
        <v>36</v>
      </c>
      <c r="C43" s="427" t="s">
        <v>8211</v>
      </c>
      <c r="D43" s="426" t="s">
        <v>2521</v>
      </c>
      <c r="E43" s="422" t="s">
        <v>8167</v>
      </c>
      <c r="F43" s="422" t="s">
        <v>8210</v>
      </c>
      <c r="G43" s="427" t="s">
        <v>7893</v>
      </c>
      <c r="H43" s="426">
        <v>21</v>
      </c>
      <c r="I43" s="427" t="s">
        <v>8211</v>
      </c>
      <c r="J43" s="426" t="s">
        <v>2521</v>
      </c>
    </row>
    <row r="44" spans="1:10" ht="28.5" x14ac:dyDescent="0.25">
      <c r="A44" s="425" t="s">
        <v>2457</v>
      </c>
      <c r="B44" s="424">
        <v>37</v>
      </c>
      <c r="C44" s="427" t="s">
        <v>1474</v>
      </c>
      <c r="D44" s="426" t="s">
        <v>2521</v>
      </c>
      <c r="E44" s="422" t="s">
        <v>8167</v>
      </c>
      <c r="F44" s="422" t="s">
        <v>8210</v>
      </c>
      <c r="G44" s="427" t="s">
        <v>7893</v>
      </c>
      <c r="H44" s="426">
        <v>22</v>
      </c>
      <c r="I44" s="427" t="s">
        <v>1474</v>
      </c>
      <c r="J44" s="426" t="s">
        <v>2521</v>
      </c>
    </row>
    <row r="45" spans="1:10" ht="28.5" x14ac:dyDescent="0.25">
      <c r="A45" s="425" t="s">
        <v>2457</v>
      </c>
      <c r="B45" s="424">
        <v>38</v>
      </c>
      <c r="C45" s="427" t="s">
        <v>1863</v>
      </c>
      <c r="D45" s="426" t="s">
        <v>2521</v>
      </c>
      <c r="E45" s="422" t="s">
        <v>8167</v>
      </c>
      <c r="F45" s="422" t="s">
        <v>8210</v>
      </c>
      <c r="G45" s="427" t="s">
        <v>7893</v>
      </c>
      <c r="H45" s="426">
        <v>23</v>
      </c>
      <c r="I45" s="434" t="s">
        <v>1905</v>
      </c>
      <c r="J45" s="426" t="s">
        <v>2521</v>
      </c>
    </row>
    <row r="46" spans="1:10" x14ac:dyDescent="0.25">
      <c r="A46" s="425" t="s">
        <v>2457</v>
      </c>
      <c r="B46" s="424">
        <v>39</v>
      </c>
      <c r="C46" s="432" t="s">
        <v>8209</v>
      </c>
      <c r="D46" s="431" t="s">
        <v>2521</v>
      </c>
      <c r="G46" s="425" t="s">
        <v>7893</v>
      </c>
      <c r="H46" s="424">
        <v>24</v>
      </c>
      <c r="I46" s="432" t="s">
        <v>8208</v>
      </c>
      <c r="J46" s="432" t="s">
        <v>2521</v>
      </c>
    </row>
    <row r="47" spans="1:10" x14ac:dyDescent="0.25">
      <c r="A47" s="425" t="s">
        <v>2457</v>
      </c>
      <c r="B47" s="424">
        <v>40</v>
      </c>
      <c r="C47" s="425" t="s">
        <v>8207</v>
      </c>
      <c r="D47" s="424" t="s">
        <v>56</v>
      </c>
      <c r="G47" s="425" t="s">
        <v>7893</v>
      </c>
      <c r="H47" s="424">
        <v>25</v>
      </c>
      <c r="I47" s="433" t="s">
        <v>8206</v>
      </c>
      <c r="J47" s="424" t="s">
        <v>56</v>
      </c>
    </row>
    <row r="48" spans="1:10" ht="42.75" x14ac:dyDescent="0.25">
      <c r="A48" s="425" t="s">
        <v>2457</v>
      </c>
      <c r="B48" s="424">
        <v>41</v>
      </c>
      <c r="C48" s="425" t="s">
        <v>8205</v>
      </c>
      <c r="D48" s="424" t="s">
        <v>56</v>
      </c>
      <c r="G48" s="425" t="s">
        <v>7893</v>
      </c>
      <c r="H48" s="424">
        <v>26</v>
      </c>
      <c r="I48" s="433" t="s">
        <v>8204</v>
      </c>
      <c r="J48" s="424" t="s">
        <v>56</v>
      </c>
    </row>
    <row r="49" spans="1:10" x14ac:dyDescent="0.25">
      <c r="A49" s="425" t="s">
        <v>2457</v>
      </c>
      <c r="B49" s="424">
        <v>42</v>
      </c>
      <c r="C49" s="425" t="s">
        <v>8203</v>
      </c>
      <c r="D49" s="424" t="s">
        <v>56</v>
      </c>
      <c r="G49" s="425" t="s">
        <v>7893</v>
      </c>
      <c r="H49" s="424">
        <v>27</v>
      </c>
      <c r="I49" s="425" t="s">
        <v>8202</v>
      </c>
      <c r="J49" s="424" t="s">
        <v>56</v>
      </c>
    </row>
    <row r="50" spans="1:10" x14ac:dyDescent="0.25">
      <c r="A50" s="425" t="s">
        <v>2457</v>
      </c>
      <c r="B50" s="424">
        <v>43</v>
      </c>
      <c r="C50" s="425" t="s">
        <v>8201</v>
      </c>
      <c r="D50" s="424" t="s">
        <v>56</v>
      </c>
      <c r="G50" s="425"/>
      <c r="H50" s="424"/>
      <c r="I50" s="425"/>
      <c r="J50" s="424"/>
    </row>
    <row r="51" spans="1:10" x14ac:dyDescent="0.25">
      <c r="A51" s="425" t="s">
        <v>2457</v>
      </c>
      <c r="B51" s="424">
        <v>44</v>
      </c>
      <c r="C51" s="425" t="s">
        <v>8200</v>
      </c>
      <c r="D51" s="424" t="s">
        <v>56</v>
      </c>
      <c r="G51" s="425"/>
      <c r="H51" s="424"/>
      <c r="I51" s="425"/>
      <c r="J51" s="424"/>
    </row>
    <row r="52" spans="1:10" ht="28.5" x14ac:dyDescent="0.25">
      <c r="A52" s="425"/>
      <c r="B52" s="424"/>
      <c r="C52" s="425"/>
      <c r="D52" s="424"/>
      <c r="G52" s="425" t="s">
        <v>7893</v>
      </c>
      <c r="H52" s="424">
        <v>28</v>
      </c>
      <c r="I52" s="425" t="s">
        <v>8199</v>
      </c>
      <c r="J52" s="424" t="s">
        <v>2521</v>
      </c>
    </row>
    <row r="53" spans="1:10" x14ac:dyDescent="0.25">
      <c r="A53" s="425"/>
      <c r="B53" s="424"/>
      <c r="C53" s="425"/>
      <c r="D53" s="424"/>
      <c r="G53" s="425" t="s">
        <v>7893</v>
      </c>
      <c r="H53" s="424">
        <v>29</v>
      </c>
      <c r="I53" s="425" t="s">
        <v>8198</v>
      </c>
      <c r="J53" s="424" t="s">
        <v>2521</v>
      </c>
    </row>
    <row r="54" spans="1:10" x14ac:dyDescent="0.25">
      <c r="A54" s="425"/>
      <c r="B54" s="424"/>
      <c r="C54" s="425"/>
      <c r="D54" s="424"/>
      <c r="G54" s="425" t="s">
        <v>7893</v>
      </c>
      <c r="H54" s="424">
        <v>30</v>
      </c>
      <c r="I54" s="425" t="s">
        <v>8197</v>
      </c>
      <c r="J54" s="424" t="s">
        <v>2521</v>
      </c>
    </row>
    <row r="55" spans="1:10" x14ac:dyDescent="0.25">
      <c r="A55" s="425" t="s">
        <v>2457</v>
      </c>
      <c r="B55" s="424">
        <v>45</v>
      </c>
      <c r="C55" s="425" t="s">
        <v>1898</v>
      </c>
      <c r="D55" s="424" t="s">
        <v>56</v>
      </c>
      <c r="G55" s="425" t="s">
        <v>7893</v>
      </c>
      <c r="H55" s="424">
        <v>31</v>
      </c>
      <c r="I55" s="425" t="s">
        <v>8196</v>
      </c>
      <c r="J55" s="424" t="s">
        <v>56</v>
      </c>
    </row>
    <row r="56" spans="1:10" x14ac:dyDescent="0.25">
      <c r="A56" s="425" t="s">
        <v>2457</v>
      </c>
      <c r="B56" s="424">
        <v>46</v>
      </c>
      <c r="C56" s="425" t="s">
        <v>7896</v>
      </c>
      <c r="D56" s="424" t="s">
        <v>56</v>
      </c>
      <c r="G56" s="425" t="s">
        <v>7893</v>
      </c>
      <c r="H56" s="424">
        <v>32</v>
      </c>
      <c r="I56" s="425" t="s">
        <v>7896</v>
      </c>
      <c r="J56" s="424" t="s">
        <v>56</v>
      </c>
    </row>
    <row r="57" spans="1:10" x14ac:dyDescent="0.25">
      <c r="A57" s="425" t="s">
        <v>2457</v>
      </c>
      <c r="B57" s="424">
        <v>47</v>
      </c>
      <c r="C57" s="429" t="s">
        <v>8195</v>
      </c>
      <c r="D57" s="428" t="s">
        <v>2521</v>
      </c>
      <c r="G57" s="429" t="s">
        <v>7893</v>
      </c>
      <c r="H57" s="428">
        <v>33</v>
      </c>
      <c r="I57" s="429" t="s">
        <v>8195</v>
      </c>
      <c r="J57" s="428" t="s">
        <v>2521</v>
      </c>
    </row>
    <row r="58" spans="1:10" ht="28.5" x14ac:dyDescent="0.25">
      <c r="A58" s="425" t="s">
        <v>2457</v>
      </c>
      <c r="B58" s="424">
        <v>48</v>
      </c>
      <c r="C58" s="429" t="s">
        <v>8194</v>
      </c>
      <c r="D58" s="428" t="s">
        <v>2521</v>
      </c>
      <c r="G58" s="429" t="s">
        <v>7893</v>
      </c>
      <c r="H58" s="428">
        <v>34</v>
      </c>
      <c r="I58" s="429" t="s">
        <v>8193</v>
      </c>
      <c r="J58" s="428" t="s">
        <v>2521</v>
      </c>
    </row>
    <row r="59" spans="1:10" ht="28.5" x14ac:dyDescent="0.25">
      <c r="A59" s="425" t="s">
        <v>2457</v>
      </c>
      <c r="B59" s="424">
        <v>49</v>
      </c>
      <c r="C59" s="427" t="s">
        <v>8191</v>
      </c>
      <c r="D59" s="426" t="s">
        <v>2521</v>
      </c>
      <c r="E59" s="422" t="s">
        <v>8167</v>
      </c>
      <c r="F59" s="422" t="s">
        <v>8192</v>
      </c>
      <c r="G59" s="429" t="s">
        <v>7893</v>
      </c>
      <c r="H59" s="428">
        <v>35</v>
      </c>
      <c r="I59" s="429" t="s">
        <v>8191</v>
      </c>
      <c r="J59" s="428" t="s">
        <v>2521</v>
      </c>
    </row>
    <row r="60" spans="1:10" x14ac:dyDescent="0.25">
      <c r="A60" s="425" t="s">
        <v>2457</v>
      </c>
      <c r="B60" s="424">
        <v>50</v>
      </c>
      <c r="C60" s="425" t="s">
        <v>8190</v>
      </c>
      <c r="D60" s="424" t="s">
        <v>56</v>
      </c>
      <c r="G60" s="425" t="s">
        <v>7893</v>
      </c>
      <c r="H60" s="424">
        <v>36</v>
      </c>
      <c r="I60" s="98" t="s">
        <v>8190</v>
      </c>
      <c r="J60" s="424" t="s">
        <v>56</v>
      </c>
    </row>
    <row r="61" spans="1:10" x14ac:dyDescent="0.25">
      <c r="A61" s="425" t="s">
        <v>2457</v>
      </c>
      <c r="B61" s="424">
        <v>51</v>
      </c>
      <c r="C61" s="432" t="s">
        <v>8189</v>
      </c>
      <c r="D61" s="431" t="s">
        <v>2521</v>
      </c>
      <c r="G61" s="425" t="s">
        <v>7893</v>
      </c>
      <c r="H61" s="424">
        <v>37</v>
      </c>
      <c r="I61" s="432" t="s">
        <v>8189</v>
      </c>
      <c r="J61" s="431" t="s">
        <v>2521</v>
      </c>
    </row>
    <row r="62" spans="1:10" x14ac:dyDescent="0.25">
      <c r="A62" s="425" t="s">
        <v>2457</v>
      </c>
      <c r="B62" s="424">
        <v>52</v>
      </c>
      <c r="C62" s="425" t="s">
        <v>8188</v>
      </c>
      <c r="D62" s="424" t="s">
        <v>56</v>
      </c>
      <c r="G62" s="425" t="s">
        <v>7893</v>
      </c>
      <c r="H62" s="424">
        <v>38</v>
      </c>
      <c r="I62" s="98" t="s">
        <v>8188</v>
      </c>
      <c r="J62" s="424" t="s">
        <v>56</v>
      </c>
    </row>
    <row r="63" spans="1:10" ht="42.75" x14ac:dyDescent="0.25">
      <c r="A63" s="425" t="s">
        <v>2457</v>
      </c>
      <c r="B63" s="424">
        <v>53</v>
      </c>
      <c r="C63" s="425" t="s">
        <v>3109</v>
      </c>
      <c r="D63" s="424" t="s">
        <v>2521</v>
      </c>
      <c r="E63" s="422" t="s">
        <v>8167</v>
      </c>
      <c r="F63" s="422" t="s">
        <v>8187</v>
      </c>
      <c r="G63" s="425" t="s">
        <v>7893</v>
      </c>
      <c r="H63" s="424">
        <v>39</v>
      </c>
      <c r="I63" s="430" t="s">
        <v>3109</v>
      </c>
      <c r="J63" s="424" t="s">
        <v>2521</v>
      </c>
    </row>
    <row r="64" spans="1:10" x14ac:dyDescent="0.25">
      <c r="A64" s="425"/>
      <c r="B64" s="424"/>
      <c r="C64" s="425"/>
      <c r="D64" s="424"/>
      <c r="G64" s="425" t="s">
        <v>7893</v>
      </c>
      <c r="H64" s="424">
        <v>40</v>
      </c>
      <c r="I64" s="430" t="s">
        <v>8186</v>
      </c>
      <c r="J64" s="424" t="s">
        <v>2521</v>
      </c>
    </row>
    <row r="65" spans="1:10" x14ac:dyDescent="0.25">
      <c r="A65" s="425"/>
      <c r="B65" s="424"/>
      <c r="C65" s="425"/>
      <c r="D65" s="424"/>
      <c r="G65" s="425" t="s">
        <v>7893</v>
      </c>
      <c r="H65" s="424">
        <v>41</v>
      </c>
      <c r="I65" s="430" t="s">
        <v>8185</v>
      </c>
      <c r="J65" s="424" t="s">
        <v>2521</v>
      </c>
    </row>
    <row r="66" spans="1:10" x14ac:dyDescent="0.25">
      <c r="A66" s="425" t="s">
        <v>2457</v>
      </c>
      <c r="B66" s="424">
        <v>54</v>
      </c>
      <c r="C66" s="425" t="s">
        <v>8184</v>
      </c>
      <c r="D66" s="424" t="s">
        <v>56</v>
      </c>
      <c r="G66" s="425"/>
      <c r="H66" s="424"/>
      <c r="I66" s="425"/>
      <c r="J66" s="424"/>
    </row>
    <row r="67" spans="1:10" x14ac:dyDescent="0.25">
      <c r="A67" s="425" t="s">
        <v>2457</v>
      </c>
      <c r="B67" s="424">
        <v>55</v>
      </c>
      <c r="C67" s="425" t="s">
        <v>8183</v>
      </c>
      <c r="D67" s="424" t="s">
        <v>56</v>
      </c>
      <c r="G67" s="425" t="s">
        <v>7893</v>
      </c>
      <c r="H67" s="424">
        <v>42</v>
      </c>
      <c r="I67" s="430" t="s">
        <v>8182</v>
      </c>
      <c r="J67" s="424" t="s">
        <v>56</v>
      </c>
    </row>
    <row r="68" spans="1:10" x14ac:dyDescent="0.25">
      <c r="A68" s="425" t="s">
        <v>2457</v>
      </c>
      <c r="B68" s="424">
        <v>56</v>
      </c>
      <c r="C68" s="427" t="s">
        <v>8180</v>
      </c>
      <c r="D68" s="426" t="s">
        <v>2521</v>
      </c>
      <c r="E68" s="422" t="s">
        <v>8167</v>
      </c>
      <c r="F68" s="422" t="s">
        <v>8181</v>
      </c>
      <c r="G68" s="425" t="s">
        <v>7893</v>
      </c>
      <c r="H68" s="424">
        <v>43</v>
      </c>
      <c r="I68" s="427" t="s">
        <v>8180</v>
      </c>
      <c r="J68" s="426" t="s">
        <v>2521</v>
      </c>
    </row>
    <row r="69" spans="1:10" x14ac:dyDescent="0.25">
      <c r="A69" s="425" t="s">
        <v>2457</v>
      </c>
      <c r="B69" s="424">
        <v>57</v>
      </c>
      <c r="C69" s="425" t="s">
        <v>8179</v>
      </c>
      <c r="D69" s="424" t="s">
        <v>56</v>
      </c>
      <c r="G69" s="425" t="s">
        <v>7893</v>
      </c>
      <c r="H69" s="424">
        <v>44</v>
      </c>
      <c r="I69" s="98" t="s">
        <v>8179</v>
      </c>
      <c r="J69" s="424" t="s">
        <v>56</v>
      </c>
    </row>
    <row r="70" spans="1:10" ht="114" x14ac:dyDescent="0.25">
      <c r="A70" s="425" t="s">
        <v>2457</v>
      </c>
      <c r="B70" s="424">
        <v>58</v>
      </c>
      <c r="C70" s="429" t="s">
        <v>8177</v>
      </c>
      <c r="D70" s="428" t="s">
        <v>2521</v>
      </c>
      <c r="F70" s="422" t="s">
        <v>8178</v>
      </c>
      <c r="G70" s="425" t="s">
        <v>7893</v>
      </c>
      <c r="H70" s="424">
        <v>45</v>
      </c>
      <c r="I70" s="429" t="s">
        <v>8177</v>
      </c>
      <c r="J70" s="428" t="s">
        <v>2521</v>
      </c>
    </row>
    <row r="71" spans="1:10" x14ac:dyDescent="0.25">
      <c r="A71" s="425" t="s">
        <v>2457</v>
      </c>
      <c r="B71" s="424">
        <v>59</v>
      </c>
      <c r="C71" s="429" t="s">
        <v>8176</v>
      </c>
      <c r="D71" s="428" t="s">
        <v>2521</v>
      </c>
      <c r="G71" s="425" t="s">
        <v>7893</v>
      </c>
      <c r="H71" s="424">
        <v>46</v>
      </c>
      <c r="I71" s="429" t="s">
        <v>8176</v>
      </c>
      <c r="J71" s="428" t="s">
        <v>2521</v>
      </c>
    </row>
    <row r="72" spans="1:10" ht="42.75" x14ac:dyDescent="0.25">
      <c r="A72" s="425" t="s">
        <v>2457</v>
      </c>
      <c r="B72" s="424">
        <v>60</v>
      </c>
      <c r="C72" s="427" t="s">
        <v>8174</v>
      </c>
      <c r="D72" s="426" t="s">
        <v>2521</v>
      </c>
      <c r="E72" s="422" t="s">
        <v>8167</v>
      </c>
      <c r="F72" s="422" t="s">
        <v>8175</v>
      </c>
      <c r="G72" s="425" t="s">
        <v>7893</v>
      </c>
      <c r="H72" s="424">
        <v>47</v>
      </c>
      <c r="I72" s="427" t="s">
        <v>8174</v>
      </c>
      <c r="J72" s="426" t="s">
        <v>2521</v>
      </c>
    </row>
    <row r="73" spans="1:10" x14ac:dyDescent="0.25">
      <c r="A73" s="425" t="s">
        <v>2457</v>
      </c>
      <c r="B73" s="424">
        <v>61</v>
      </c>
      <c r="C73" s="425" t="s">
        <v>8173</v>
      </c>
      <c r="D73" s="424" t="s">
        <v>56</v>
      </c>
      <c r="G73" s="425" t="s">
        <v>7893</v>
      </c>
      <c r="H73" s="424">
        <v>48</v>
      </c>
      <c r="I73" s="425" t="s">
        <v>8173</v>
      </c>
      <c r="J73" s="424" t="s">
        <v>56</v>
      </c>
    </row>
    <row r="74" spans="1:10" x14ac:dyDescent="0.25">
      <c r="A74" s="425" t="s">
        <v>2457</v>
      </c>
      <c r="B74" s="424">
        <v>62</v>
      </c>
      <c r="C74" s="425" t="s">
        <v>1252</v>
      </c>
      <c r="D74" s="424" t="s">
        <v>56</v>
      </c>
      <c r="G74" s="425" t="s">
        <v>7893</v>
      </c>
      <c r="H74" s="424">
        <v>49</v>
      </c>
      <c r="I74" s="425" t="s">
        <v>1252</v>
      </c>
      <c r="J74" s="424" t="s">
        <v>56</v>
      </c>
    </row>
    <row r="75" spans="1:10" ht="42.75" x14ac:dyDescent="0.25">
      <c r="A75" s="425" t="s">
        <v>2457</v>
      </c>
      <c r="B75" s="424">
        <v>63</v>
      </c>
      <c r="C75" s="425" t="s">
        <v>8172</v>
      </c>
      <c r="D75" s="424" t="s">
        <v>56</v>
      </c>
      <c r="G75" s="425" t="s">
        <v>7893</v>
      </c>
      <c r="H75" s="424">
        <v>50</v>
      </c>
      <c r="I75" s="425" t="s">
        <v>8172</v>
      </c>
      <c r="J75" s="424" t="s">
        <v>56</v>
      </c>
    </row>
    <row r="76" spans="1:10" ht="28.5" x14ac:dyDescent="0.25">
      <c r="A76" s="425" t="s">
        <v>2457</v>
      </c>
      <c r="B76" s="424">
        <v>64</v>
      </c>
      <c r="C76" s="425" t="s">
        <v>8171</v>
      </c>
      <c r="D76" s="424" t="s">
        <v>56</v>
      </c>
      <c r="G76" s="425" t="s">
        <v>7893</v>
      </c>
      <c r="H76" s="424">
        <v>51</v>
      </c>
      <c r="I76" s="425" t="s">
        <v>8171</v>
      </c>
      <c r="J76" s="424" t="s">
        <v>56</v>
      </c>
    </row>
    <row r="77" spans="1:10" ht="128.25" x14ac:dyDescent="0.25">
      <c r="A77" s="425" t="s">
        <v>2457</v>
      </c>
      <c r="B77" s="424">
        <v>65</v>
      </c>
      <c r="C77" s="427" t="s">
        <v>8169</v>
      </c>
      <c r="D77" s="426" t="s">
        <v>2521</v>
      </c>
      <c r="E77" s="422" t="s">
        <v>8167</v>
      </c>
      <c r="F77" s="422" t="s">
        <v>8170</v>
      </c>
      <c r="G77" s="425" t="s">
        <v>7893</v>
      </c>
      <c r="H77" s="424">
        <v>52</v>
      </c>
      <c r="I77" s="427" t="s">
        <v>8169</v>
      </c>
      <c r="J77" s="426" t="s">
        <v>2521</v>
      </c>
    </row>
    <row r="78" spans="1:10" x14ac:dyDescent="0.25">
      <c r="A78" s="425" t="s">
        <v>2457</v>
      </c>
      <c r="B78" s="424">
        <v>66</v>
      </c>
      <c r="C78" s="427" t="s">
        <v>8168</v>
      </c>
      <c r="D78" s="426" t="s">
        <v>2521</v>
      </c>
      <c r="E78" s="422" t="s">
        <v>8167</v>
      </c>
      <c r="G78" s="425" t="s">
        <v>7893</v>
      </c>
      <c r="H78" s="424">
        <v>53</v>
      </c>
      <c r="I78" s="427" t="s">
        <v>8168</v>
      </c>
      <c r="J78" s="426" t="s">
        <v>2521</v>
      </c>
    </row>
    <row r="79" spans="1:10" x14ac:dyDescent="0.25">
      <c r="A79" s="425" t="s">
        <v>2457</v>
      </c>
      <c r="B79" s="424">
        <v>67</v>
      </c>
      <c r="C79" s="427" t="s">
        <v>8166</v>
      </c>
      <c r="D79" s="426" t="s">
        <v>2521</v>
      </c>
      <c r="E79" s="422" t="s">
        <v>8167</v>
      </c>
      <c r="G79" s="425" t="s">
        <v>7893</v>
      </c>
      <c r="H79" s="424">
        <v>54</v>
      </c>
      <c r="I79" s="427" t="s">
        <v>8166</v>
      </c>
      <c r="J79" s="426" t="s">
        <v>2521</v>
      </c>
    </row>
    <row r="80" spans="1:10" x14ac:dyDescent="0.25">
      <c r="A80" s="425" t="s">
        <v>2457</v>
      </c>
      <c r="B80" s="424">
        <v>68</v>
      </c>
      <c r="C80" s="425" t="s">
        <v>8165</v>
      </c>
      <c r="D80" s="424" t="s">
        <v>56</v>
      </c>
      <c r="G80" s="425" t="s">
        <v>7893</v>
      </c>
      <c r="H80" s="424">
        <v>55</v>
      </c>
      <c r="I80" s="425" t="s">
        <v>8165</v>
      </c>
      <c r="J80" s="424" t="s">
        <v>56</v>
      </c>
    </row>
    <row r="81" spans="1:10" x14ac:dyDescent="0.25">
      <c r="A81" s="425" t="s">
        <v>2457</v>
      </c>
      <c r="B81" s="424">
        <v>69</v>
      </c>
      <c r="C81" s="425" t="s">
        <v>8164</v>
      </c>
      <c r="D81" s="424" t="s">
        <v>56</v>
      </c>
      <c r="G81" s="425" t="s">
        <v>7893</v>
      </c>
      <c r="H81" s="424">
        <v>56</v>
      </c>
      <c r="I81" s="425" t="s">
        <v>8164</v>
      </c>
      <c r="J81" s="424" t="s">
        <v>56</v>
      </c>
    </row>
    <row r="82" spans="1:10" x14ac:dyDescent="0.25">
      <c r="A82" s="425" t="s">
        <v>2457</v>
      </c>
      <c r="B82" s="424">
        <v>70</v>
      </c>
      <c r="C82" s="425" t="s">
        <v>8163</v>
      </c>
      <c r="D82" s="424" t="s">
        <v>56</v>
      </c>
      <c r="G82" s="425" t="s">
        <v>7893</v>
      </c>
      <c r="H82" s="424">
        <v>57</v>
      </c>
      <c r="I82" s="425" t="s">
        <v>8163</v>
      </c>
      <c r="J82" s="424" t="s">
        <v>56</v>
      </c>
    </row>
    <row r="83" spans="1:10" x14ac:dyDescent="0.25">
      <c r="A83" s="425" t="s">
        <v>2457</v>
      </c>
      <c r="B83" s="424">
        <v>100</v>
      </c>
      <c r="C83" s="425" t="s">
        <v>8162</v>
      </c>
      <c r="D83" s="424"/>
      <c r="G83" s="425" t="s">
        <v>7893</v>
      </c>
      <c r="H83" s="424">
        <v>100</v>
      </c>
      <c r="I83" s="425" t="s">
        <v>8162</v>
      </c>
      <c r="J83" s="424"/>
    </row>
    <row r="84" spans="1:10" x14ac:dyDescent="0.25">
      <c r="A84" s="425" t="s">
        <v>2457</v>
      </c>
      <c r="B84" s="424">
        <v>101</v>
      </c>
      <c r="C84" s="425" t="s">
        <v>8161</v>
      </c>
      <c r="D84" s="424"/>
      <c r="G84" s="425" t="s">
        <v>7893</v>
      </c>
      <c r="H84" s="424">
        <v>101</v>
      </c>
      <c r="I84" s="425" t="s">
        <v>8161</v>
      </c>
      <c r="J84" s="424"/>
    </row>
    <row r="85" spans="1:10" x14ac:dyDescent="0.25">
      <c r="A85" s="425" t="s">
        <v>2457</v>
      </c>
      <c r="B85" s="424">
        <v>102</v>
      </c>
      <c r="C85" s="425" t="s">
        <v>8160</v>
      </c>
      <c r="D85" s="424"/>
      <c r="G85" s="425" t="s">
        <v>7893</v>
      </c>
      <c r="H85" s="424">
        <v>102</v>
      </c>
      <c r="I85" s="425" t="s">
        <v>8160</v>
      </c>
      <c r="J85" s="424"/>
    </row>
    <row r="86" spans="1:10" x14ac:dyDescent="0.25">
      <c r="A86" s="425" t="s">
        <v>2457</v>
      </c>
      <c r="B86" s="424">
        <v>103</v>
      </c>
      <c r="C86" s="425" t="s">
        <v>8159</v>
      </c>
      <c r="D86" s="424"/>
      <c r="G86" s="425" t="s">
        <v>7893</v>
      </c>
      <c r="H86" s="424">
        <v>103</v>
      </c>
      <c r="I86" s="425" t="s">
        <v>8159</v>
      </c>
      <c r="J86" s="424"/>
    </row>
    <row r="87" spans="1:10" x14ac:dyDescent="0.25">
      <c r="A87" s="425" t="s">
        <v>2457</v>
      </c>
      <c r="B87" s="424">
        <v>104</v>
      </c>
      <c r="C87" s="425" t="s">
        <v>8158</v>
      </c>
      <c r="D87" s="424"/>
      <c r="G87" s="425" t="s">
        <v>7893</v>
      </c>
      <c r="H87" s="424">
        <v>104</v>
      </c>
      <c r="I87" s="425" t="s">
        <v>8158</v>
      </c>
      <c r="J87" s="424"/>
    </row>
    <row r="88" spans="1:10" x14ac:dyDescent="0.25">
      <c r="A88" s="425" t="s">
        <v>2457</v>
      </c>
      <c r="B88" s="424">
        <v>105</v>
      </c>
      <c r="C88" s="425" t="s">
        <v>8157</v>
      </c>
      <c r="D88" s="424"/>
      <c r="G88" s="425" t="s">
        <v>7893</v>
      </c>
      <c r="H88" s="424">
        <v>105</v>
      </c>
      <c r="I88" s="425" t="s">
        <v>8157</v>
      </c>
      <c r="J88" s="424"/>
    </row>
    <row r="89" spans="1:10" x14ac:dyDescent="0.25">
      <c r="A89" s="425" t="s">
        <v>2457</v>
      </c>
      <c r="B89" s="424">
        <v>106</v>
      </c>
      <c r="C89" s="425" t="s">
        <v>8156</v>
      </c>
      <c r="D89" s="424"/>
      <c r="G89" s="425" t="s">
        <v>7893</v>
      </c>
      <c r="H89" s="424">
        <v>106</v>
      </c>
      <c r="I89" s="425" t="s">
        <v>8156</v>
      </c>
      <c r="J89" s="424"/>
    </row>
    <row r="90" spans="1:10" x14ac:dyDescent="0.25">
      <c r="A90" s="425" t="s">
        <v>2457</v>
      </c>
      <c r="B90" s="424">
        <v>107</v>
      </c>
      <c r="C90" s="425" t="s">
        <v>2754</v>
      </c>
      <c r="D90" s="424"/>
      <c r="G90" s="425" t="s">
        <v>7893</v>
      </c>
      <c r="H90" s="424">
        <v>107</v>
      </c>
      <c r="I90" s="425" t="s">
        <v>2754</v>
      </c>
      <c r="J90" s="424"/>
    </row>
    <row r="91" spans="1:10" ht="28.5" x14ac:dyDescent="0.25">
      <c r="A91" s="425" t="s">
        <v>2457</v>
      </c>
      <c r="B91" s="424">
        <v>108</v>
      </c>
      <c r="C91" s="425" t="s">
        <v>1732</v>
      </c>
      <c r="D91" s="424"/>
      <c r="F91" s="422" t="s">
        <v>8155</v>
      </c>
      <c r="G91" s="425" t="s">
        <v>7893</v>
      </c>
      <c r="H91" s="424">
        <v>108</v>
      </c>
      <c r="I91" s="425" t="s">
        <v>1732</v>
      </c>
      <c r="J91" s="424"/>
    </row>
    <row r="92" spans="1:10" x14ac:dyDescent="0.25">
      <c r="A92" s="425" t="s">
        <v>2457</v>
      </c>
      <c r="B92" s="424">
        <v>109</v>
      </c>
      <c r="C92" s="425" t="s">
        <v>8154</v>
      </c>
      <c r="D92" s="424"/>
      <c r="G92" s="425" t="s">
        <v>7893</v>
      </c>
      <c r="H92" s="424">
        <v>109</v>
      </c>
      <c r="I92" s="425" t="s">
        <v>8154</v>
      </c>
      <c r="J92" s="42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workbookViewId="0">
      <selection activeCell="C19" sqref="C19"/>
    </sheetView>
  </sheetViews>
  <sheetFormatPr defaultRowHeight="15" x14ac:dyDescent="0.25"/>
  <cols>
    <col min="1" max="1" width="27.85546875" style="82" bestFit="1" customWidth="1"/>
    <col min="2" max="16384" width="9.140625" style="82"/>
  </cols>
  <sheetData>
    <row r="1" spans="1:1" x14ac:dyDescent="0.25">
      <c r="A1" s="351" t="s">
        <v>8249</v>
      </c>
    </row>
    <row r="2" spans="1:1" x14ac:dyDescent="0.25">
      <c r="A2" s="82" t="s">
        <v>2568</v>
      </c>
    </row>
    <row r="3" spans="1:1" x14ac:dyDescent="0.25">
      <c r="A3" s="82" t="s">
        <v>2909</v>
      </c>
    </row>
    <row r="4" spans="1:1" x14ac:dyDescent="0.25">
      <c r="A4" s="82" t="s">
        <v>2581</v>
      </c>
    </row>
    <row r="5" spans="1:1" x14ac:dyDescent="0.25">
      <c r="A5" s="82" t="s">
        <v>861</v>
      </c>
    </row>
    <row r="6" spans="1:1" x14ac:dyDescent="0.25">
      <c r="A6" s="82" t="s">
        <v>856</v>
      </c>
    </row>
    <row r="7" spans="1:1" x14ac:dyDescent="0.25">
      <c r="A7" s="82" t="s">
        <v>1904</v>
      </c>
    </row>
    <row r="8" spans="1:1" x14ac:dyDescent="0.25">
      <c r="A8" s="82" t="s">
        <v>2735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7"/>
  <sheetViews>
    <sheetView topLeftCell="A12" workbookViewId="0">
      <selection activeCell="B22" sqref="B22"/>
    </sheetView>
  </sheetViews>
  <sheetFormatPr defaultRowHeight="15" x14ac:dyDescent="0.25"/>
  <cols>
    <col min="1" max="1" width="32.28515625" style="20" bestFit="1" customWidth="1"/>
    <col min="2" max="5" width="32.28515625" style="20" customWidth="1"/>
    <col min="6" max="6" width="5.42578125" style="20" bestFit="1" customWidth="1"/>
    <col min="7" max="7" width="20.42578125" style="20" bestFit="1" customWidth="1"/>
    <col min="8" max="8" width="17.85546875" style="20" bestFit="1" customWidth="1"/>
    <col min="9" max="16384" width="9.140625" style="20"/>
  </cols>
  <sheetData>
    <row r="1" spans="1:8" x14ac:dyDescent="0.25">
      <c r="A1" s="443" t="s">
        <v>8408</v>
      </c>
      <c r="B1" s="831" t="s">
        <v>8513</v>
      </c>
      <c r="C1" s="832"/>
      <c r="D1" s="833" t="s">
        <v>8514</v>
      </c>
      <c r="E1" s="832"/>
      <c r="F1" s="444" t="s">
        <v>1969</v>
      </c>
      <c r="G1" s="444" t="s">
        <v>1970</v>
      </c>
      <c r="H1" s="443" t="s">
        <v>1971</v>
      </c>
    </row>
    <row r="2" spans="1:8" x14ac:dyDescent="0.25">
      <c r="A2" s="445" t="s">
        <v>1987</v>
      </c>
      <c r="B2" s="445"/>
      <c r="C2" s="445"/>
      <c r="D2" s="445"/>
      <c r="E2" s="445"/>
      <c r="F2" s="445">
        <v>1</v>
      </c>
      <c r="G2" s="445" t="s">
        <v>1902</v>
      </c>
      <c r="H2" s="83"/>
    </row>
    <row r="3" spans="1:8" x14ac:dyDescent="0.25">
      <c r="A3" s="445" t="s">
        <v>8406</v>
      </c>
      <c r="B3" s="445"/>
      <c r="C3" s="445"/>
      <c r="D3" s="445"/>
      <c r="E3" s="445"/>
      <c r="F3" s="445">
        <v>2</v>
      </c>
      <c r="G3" s="445" t="s">
        <v>1556</v>
      </c>
      <c r="H3" s="83"/>
    </row>
    <row r="4" spans="1:8" x14ac:dyDescent="0.25">
      <c r="A4" s="445" t="s">
        <v>1699</v>
      </c>
      <c r="B4" s="445"/>
      <c r="C4" s="445"/>
      <c r="D4" s="445"/>
      <c r="E4" s="445"/>
      <c r="F4" s="445">
        <v>3</v>
      </c>
      <c r="G4" s="445" t="s">
        <v>1556</v>
      </c>
      <c r="H4" s="83"/>
    </row>
    <row r="5" spans="1:8" x14ac:dyDescent="0.25">
      <c r="A5" s="445" t="s">
        <v>1861</v>
      </c>
      <c r="B5" s="445" t="s">
        <v>1860</v>
      </c>
      <c r="C5" s="446" t="s">
        <v>1862</v>
      </c>
      <c r="D5" s="446"/>
      <c r="E5" s="446"/>
      <c r="F5" s="445">
        <v>4</v>
      </c>
      <c r="G5" s="445" t="s">
        <v>1477</v>
      </c>
      <c r="H5" s="83"/>
    </row>
    <row r="6" spans="1:8" x14ac:dyDescent="0.25">
      <c r="A6" s="445" t="s">
        <v>8405</v>
      </c>
      <c r="B6" s="445"/>
      <c r="C6" s="445"/>
      <c r="D6" s="445"/>
      <c r="E6" s="445"/>
      <c r="F6" s="445">
        <v>5</v>
      </c>
      <c r="G6" s="445" t="s">
        <v>1983</v>
      </c>
      <c r="H6" s="83"/>
    </row>
    <row r="7" spans="1:8" x14ac:dyDescent="0.25">
      <c r="A7" s="445" t="s">
        <v>8404</v>
      </c>
      <c r="B7" s="445"/>
      <c r="C7" s="445"/>
      <c r="D7" s="445"/>
      <c r="E7" s="445"/>
      <c r="F7" s="445">
        <v>6</v>
      </c>
      <c r="G7" s="445" t="s">
        <v>1459</v>
      </c>
      <c r="H7" s="83"/>
    </row>
    <row r="8" spans="1:8" x14ac:dyDescent="0.25">
      <c r="A8" s="445" t="s">
        <v>8403</v>
      </c>
      <c r="B8" s="445"/>
      <c r="C8" s="445"/>
      <c r="D8" s="445"/>
      <c r="E8" s="445"/>
      <c r="F8" s="445">
        <v>7</v>
      </c>
      <c r="G8" s="445" t="s">
        <v>1506</v>
      </c>
      <c r="H8" s="83"/>
    </row>
    <row r="9" spans="1:8" x14ac:dyDescent="0.25">
      <c r="A9" s="445" t="s">
        <v>1864</v>
      </c>
      <c r="B9" s="446" t="s">
        <v>1863</v>
      </c>
      <c r="C9" s="445"/>
      <c r="D9" s="445"/>
      <c r="E9" s="445"/>
      <c r="F9" s="445">
        <v>8</v>
      </c>
      <c r="G9" s="445" t="s">
        <v>1506</v>
      </c>
      <c r="H9" s="83"/>
    </row>
    <row r="10" spans="1:8" x14ac:dyDescent="0.25">
      <c r="A10" s="445" t="s">
        <v>1866</v>
      </c>
      <c r="B10" s="446" t="s">
        <v>1865</v>
      </c>
      <c r="C10" s="445"/>
      <c r="D10" s="445"/>
      <c r="E10" s="445"/>
      <c r="F10" s="445">
        <v>9</v>
      </c>
      <c r="G10" s="445" t="s">
        <v>1456</v>
      </c>
      <c r="H10" s="83"/>
    </row>
    <row r="11" spans="1:8" x14ac:dyDescent="0.25">
      <c r="A11" s="445" t="s">
        <v>8402</v>
      </c>
      <c r="B11" s="445"/>
      <c r="C11" s="445"/>
      <c r="D11" s="445"/>
      <c r="E11" s="445"/>
      <c r="F11" s="445">
        <v>10</v>
      </c>
      <c r="G11" s="445" t="s">
        <v>1691</v>
      </c>
      <c r="H11" s="83"/>
    </row>
    <row r="12" spans="1:8" x14ac:dyDescent="0.25">
      <c r="A12" s="445" t="s">
        <v>1458</v>
      </c>
      <c r="B12" s="445"/>
      <c r="C12" s="445"/>
      <c r="D12" s="445"/>
      <c r="E12" s="445"/>
      <c r="F12" s="445">
        <v>11</v>
      </c>
      <c r="G12" s="445" t="s">
        <v>1459</v>
      </c>
      <c r="H12" s="83"/>
    </row>
    <row r="13" spans="1:8" x14ac:dyDescent="0.25">
      <c r="A13" s="445" t="s">
        <v>8401</v>
      </c>
      <c r="B13" s="445"/>
      <c r="C13" s="445"/>
      <c r="D13" s="445"/>
      <c r="E13" s="445"/>
      <c r="F13" s="445">
        <v>12</v>
      </c>
      <c r="G13" s="445" t="s">
        <v>1691</v>
      </c>
      <c r="H13" s="83"/>
    </row>
    <row r="14" spans="1:8" x14ac:dyDescent="0.25">
      <c r="A14" s="445" t="s">
        <v>1985</v>
      </c>
      <c r="B14" s="445"/>
      <c r="C14" s="445"/>
      <c r="D14" s="445"/>
      <c r="E14" s="445"/>
      <c r="F14" s="445">
        <v>13</v>
      </c>
      <c r="G14" s="445" t="s">
        <v>1463</v>
      </c>
      <c r="H14" s="83"/>
    </row>
    <row r="15" spans="1:8" x14ac:dyDescent="0.25">
      <c r="A15" s="445" t="s">
        <v>8400</v>
      </c>
      <c r="B15" s="445"/>
      <c r="C15" s="445"/>
      <c r="D15" s="445"/>
      <c r="E15" s="445"/>
      <c r="F15" s="445">
        <v>14</v>
      </c>
      <c r="G15" s="445" t="s">
        <v>1556</v>
      </c>
      <c r="H15" s="83"/>
    </row>
    <row r="16" spans="1:8" x14ac:dyDescent="0.25">
      <c r="A16" s="445" t="s">
        <v>1852</v>
      </c>
      <c r="B16" s="129" t="s">
        <v>1851</v>
      </c>
      <c r="C16" s="446" t="s">
        <v>1853</v>
      </c>
      <c r="D16" s="446"/>
      <c r="E16" s="446"/>
      <c r="F16" s="445">
        <v>15</v>
      </c>
      <c r="G16" s="445" t="s">
        <v>1463</v>
      </c>
      <c r="H16" s="83"/>
    </row>
    <row r="17" spans="1:8" x14ac:dyDescent="0.25">
      <c r="A17" s="445" t="s">
        <v>1876</v>
      </c>
      <c r="B17" s="446" t="s">
        <v>1875</v>
      </c>
      <c r="C17" s="445"/>
      <c r="D17" s="445"/>
      <c r="E17" s="445"/>
      <c r="F17" s="445">
        <v>16</v>
      </c>
      <c r="G17" s="445" t="s">
        <v>1856</v>
      </c>
      <c r="H17" s="83"/>
    </row>
    <row r="18" spans="1:8" x14ac:dyDescent="0.25">
      <c r="A18" s="445" t="s">
        <v>8399</v>
      </c>
      <c r="B18" s="445"/>
      <c r="C18" s="445"/>
      <c r="D18" s="445"/>
      <c r="E18" s="445"/>
      <c r="F18" s="445">
        <v>17</v>
      </c>
      <c r="G18" s="445" t="s">
        <v>1517</v>
      </c>
      <c r="H18" s="83"/>
    </row>
    <row r="19" spans="1:8" x14ac:dyDescent="0.25">
      <c r="A19" s="445" t="s">
        <v>1878</v>
      </c>
      <c r="B19" s="446" t="s">
        <v>1877</v>
      </c>
      <c r="C19" s="446" t="s">
        <v>1469</v>
      </c>
      <c r="D19" s="446"/>
      <c r="E19" s="446"/>
      <c r="F19" s="445">
        <v>18</v>
      </c>
      <c r="G19" s="445" t="s">
        <v>1556</v>
      </c>
      <c r="H19" s="83"/>
    </row>
    <row r="20" spans="1:8" x14ac:dyDescent="0.25">
      <c r="A20" s="445" t="s">
        <v>1880</v>
      </c>
      <c r="B20" s="446" t="s">
        <v>1879</v>
      </c>
      <c r="C20" s="446" t="s">
        <v>1469</v>
      </c>
      <c r="D20" s="446"/>
      <c r="E20" s="446"/>
      <c r="F20" s="445">
        <v>19</v>
      </c>
      <c r="G20" s="445" t="s">
        <v>1463</v>
      </c>
      <c r="H20" s="83"/>
    </row>
    <row r="21" spans="1:8" x14ac:dyDescent="0.25">
      <c r="A21" s="445" t="s">
        <v>1868</v>
      </c>
      <c r="B21" s="447" t="s">
        <v>1867</v>
      </c>
      <c r="C21" s="445"/>
      <c r="D21" s="445"/>
      <c r="E21" s="445"/>
      <c r="F21" s="445">
        <v>20</v>
      </c>
      <c r="G21" s="445" t="s">
        <v>1509</v>
      </c>
      <c r="H21" s="83"/>
    </row>
    <row r="22" spans="1:8" x14ac:dyDescent="0.25">
      <c r="A22" s="445" t="s">
        <v>1882</v>
      </c>
      <c r="B22" s="446" t="s">
        <v>1881</v>
      </c>
      <c r="C22" s="445"/>
      <c r="D22" s="445"/>
      <c r="E22" s="445"/>
      <c r="F22" s="445">
        <v>21</v>
      </c>
      <c r="G22" s="445" t="s">
        <v>1556</v>
      </c>
      <c r="H22" s="83"/>
    </row>
    <row r="23" spans="1:8" x14ac:dyDescent="0.25">
      <c r="A23" s="445" t="s">
        <v>1884</v>
      </c>
      <c r="B23" s="446" t="s">
        <v>1883</v>
      </c>
      <c r="C23" s="446" t="s">
        <v>1885</v>
      </c>
      <c r="D23" s="446"/>
      <c r="E23" s="446"/>
      <c r="F23" s="445"/>
      <c r="G23" s="445"/>
      <c r="H23" s="83"/>
    </row>
    <row r="24" spans="1:8" x14ac:dyDescent="0.25">
      <c r="A24" s="445" t="s">
        <v>1873</v>
      </c>
      <c r="B24" s="447" t="s">
        <v>1872</v>
      </c>
      <c r="C24" s="445"/>
      <c r="D24" s="445"/>
      <c r="E24" s="445"/>
      <c r="F24" s="445">
        <v>22</v>
      </c>
      <c r="G24" s="445" t="s">
        <v>1509</v>
      </c>
      <c r="H24" s="83"/>
    </row>
    <row r="25" spans="1:8" ht="45" x14ac:dyDescent="0.25">
      <c r="A25" s="445" t="s">
        <v>1855</v>
      </c>
      <c r="B25" s="448" t="s">
        <v>8398</v>
      </c>
      <c r="C25" s="445"/>
      <c r="D25" s="445"/>
      <c r="E25" s="445"/>
      <c r="F25" s="445">
        <v>23</v>
      </c>
      <c r="G25" s="445" t="s">
        <v>1856</v>
      </c>
      <c r="H25" s="83"/>
    </row>
    <row r="26" spans="1:8" x14ac:dyDescent="0.25">
      <c r="A26" s="445" t="s">
        <v>8397</v>
      </c>
      <c r="B26" s="445"/>
      <c r="C26" s="445"/>
      <c r="D26" s="445"/>
      <c r="E26" s="445"/>
      <c r="F26" s="445">
        <v>24</v>
      </c>
      <c r="G26" s="445" t="s">
        <v>1553</v>
      </c>
      <c r="H26" s="83"/>
    </row>
    <row r="27" spans="1:8" x14ac:dyDescent="0.25">
      <c r="A27" s="445" t="s">
        <v>8396</v>
      </c>
      <c r="B27" s="445"/>
      <c r="C27" s="445"/>
      <c r="D27" s="445"/>
      <c r="E27" s="445"/>
      <c r="F27" s="445">
        <v>25</v>
      </c>
      <c r="G27" s="445" t="s">
        <v>8395</v>
      </c>
      <c r="H27" s="83"/>
    </row>
    <row r="28" spans="1:8" x14ac:dyDescent="0.25">
      <c r="A28" s="445" t="s">
        <v>1859</v>
      </c>
      <c r="B28" s="446" t="s">
        <v>8394</v>
      </c>
      <c r="C28" s="445"/>
      <c r="D28" s="445"/>
      <c r="E28" s="445"/>
      <c r="F28" s="445">
        <v>26</v>
      </c>
      <c r="G28" s="445" t="s">
        <v>1856</v>
      </c>
      <c r="H28" s="83"/>
    </row>
    <row r="29" spans="1:8" x14ac:dyDescent="0.25">
      <c r="A29" s="445" t="s">
        <v>1887</v>
      </c>
      <c r="B29" s="446" t="s">
        <v>1886</v>
      </c>
      <c r="C29" s="445"/>
      <c r="D29" s="445"/>
      <c r="E29" s="445"/>
      <c r="F29" s="445">
        <v>27</v>
      </c>
      <c r="G29" s="445" t="s">
        <v>1856</v>
      </c>
      <c r="H29" s="83"/>
    </row>
    <row r="30" spans="1:8" x14ac:dyDescent="0.25">
      <c r="A30" s="445" t="s">
        <v>1889</v>
      </c>
      <c r="B30" s="446" t="s">
        <v>1888</v>
      </c>
      <c r="C30" s="445"/>
      <c r="D30" s="445"/>
      <c r="E30" s="445"/>
      <c r="F30" s="445">
        <v>28</v>
      </c>
      <c r="G30" s="445" t="s">
        <v>1856</v>
      </c>
      <c r="H30" s="83"/>
    </row>
    <row r="31" spans="1:8" x14ac:dyDescent="0.25">
      <c r="A31" s="445" t="s">
        <v>8393</v>
      </c>
      <c r="B31" s="445"/>
      <c r="C31" s="445"/>
      <c r="D31" s="445"/>
      <c r="E31" s="445"/>
      <c r="F31" s="445">
        <v>29</v>
      </c>
      <c r="G31" s="445" t="s">
        <v>1856</v>
      </c>
      <c r="H31" s="83"/>
    </row>
    <row r="32" spans="1:8" x14ac:dyDescent="0.25">
      <c r="A32" s="445" t="s">
        <v>8392</v>
      </c>
      <c r="B32" s="445"/>
      <c r="C32" s="445"/>
      <c r="D32" s="445"/>
      <c r="E32" s="445"/>
      <c r="F32" s="445">
        <v>30</v>
      </c>
      <c r="G32" s="445" t="s">
        <v>1856</v>
      </c>
      <c r="H32" s="83"/>
    </row>
    <row r="33" spans="1:8" x14ac:dyDescent="0.25">
      <c r="A33" s="445" t="s">
        <v>8391</v>
      </c>
      <c r="B33" s="445"/>
      <c r="C33" s="445"/>
      <c r="D33" s="445"/>
      <c r="E33" s="445"/>
      <c r="F33" s="445">
        <v>31</v>
      </c>
      <c r="G33" s="445" t="s">
        <v>1856</v>
      </c>
      <c r="H33" s="83"/>
    </row>
    <row r="34" spans="1:8" x14ac:dyDescent="0.25">
      <c r="A34" s="445" t="s">
        <v>8390</v>
      </c>
      <c r="B34" s="445"/>
      <c r="C34" s="445"/>
      <c r="D34" s="445"/>
      <c r="E34" s="445"/>
      <c r="F34" s="445">
        <v>32</v>
      </c>
      <c r="G34" s="445" t="s">
        <v>1856</v>
      </c>
      <c r="H34" s="83"/>
    </row>
    <row r="35" spans="1:8" x14ac:dyDescent="0.25">
      <c r="A35" s="445" t="s">
        <v>8389</v>
      </c>
      <c r="B35" s="445"/>
      <c r="C35" s="445"/>
      <c r="D35" s="445"/>
      <c r="E35" s="445"/>
      <c r="F35" s="445">
        <v>33</v>
      </c>
      <c r="G35" s="445" t="s">
        <v>1856</v>
      </c>
      <c r="H35" s="83"/>
    </row>
    <row r="36" spans="1:8" x14ac:dyDescent="0.25">
      <c r="A36" s="445" t="s">
        <v>8388</v>
      </c>
      <c r="B36" s="445"/>
      <c r="C36" s="445"/>
      <c r="D36" s="445"/>
      <c r="E36" s="445"/>
      <c r="F36" s="445">
        <v>34</v>
      </c>
      <c r="G36" s="445" t="s">
        <v>1856</v>
      </c>
      <c r="H36" s="83"/>
    </row>
    <row r="37" spans="1:8" x14ac:dyDescent="0.25">
      <c r="A37" s="445" t="s">
        <v>8387</v>
      </c>
      <c r="B37" s="445"/>
      <c r="C37" s="445"/>
      <c r="D37" s="445"/>
      <c r="E37" s="445"/>
      <c r="F37" s="445">
        <v>35</v>
      </c>
      <c r="G37" s="445" t="s">
        <v>1856</v>
      </c>
      <c r="H37" s="83"/>
    </row>
    <row r="38" spans="1:8" x14ac:dyDescent="0.25">
      <c r="A38" s="445" t="s">
        <v>8386</v>
      </c>
      <c r="B38" s="445"/>
      <c r="C38" s="445"/>
      <c r="D38" s="445"/>
      <c r="E38" s="445"/>
      <c r="F38" s="445">
        <v>36</v>
      </c>
      <c r="G38" s="445" t="s">
        <v>1856</v>
      </c>
      <c r="H38" s="83"/>
    </row>
    <row r="39" spans="1:8" x14ac:dyDescent="0.25">
      <c r="A39" s="445" t="s">
        <v>8385</v>
      </c>
      <c r="B39" s="445"/>
      <c r="C39" s="445"/>
      <c r="D39" s="445"/>
      <c r="E39" s="445"/>
      <c r="F39" s="445">
        <v>37</v>
      </c>
      <c r="G39" s="445" t="s">
        <v>1856</v>
      </c>
      <c r="H39" s="83"/>
    </row>
    <row r="40" spans="1:8" x14ac:dyDescent="0.25">
      <c r="A40" s="445" t="s">
        <v>1891</v>
      </c>
      <c r="B40" s="446" t="s">
        <v>1890</v>
      </c>
      <c r="C40" s="445"/>
      <c r="D40" s="445"/>
      <c r="E40" s="445"/>
      <c r="F40" s="445">
        <v>38</v>
      </c>
      <c r="G40" s="445" t="s">
        <v>1556</v>
      </c>
      <c r="H40" s="83"/>
    </row>
    <row r="41" spans="1:8" x14ac:dyDescent="0.25">
      <c r="A41" s="445" t="s">
        <v>8384</v>
      </c>
      <c r="B41" s="445"/>
      <c r="C41" s="445"/>
      <c r="D41" s="445"/>
      <c r="E41" s="445"/>
      <c r="F41" s="445">
        <v>39</v>
      </c>
      <c r="G41" s="445" t="s">
        <v>1856</v>
      </c>
      <c r="H41" s="83"/>
    </row>
    <row r="42" spans="1:8" x14ac:dyDescent="0.25">
      <c r="A42" s="445" t="s">
        <v>8383</v>
      </c>
      <c r="B42" s="445"/>
      <c r="C42" s="445"/>
      <c r="D42" s="445"/>
      <c r="E42" s="445"/>
      <c r="F42" s="445">
        <v>40</v>
      </c>
      <c r="G42" s="445" t="s">
        <v>1856</v>
      </c>
      <c r="H42" s="83"/>
    </row>
    <row r="43" spans="1:8" x14ac:dyDescent="0.25">
      <c r="A43" s="445" t="s">
        <v>8382</v>
      </c>
      <c r="B43" s="445"/>
      <c r="C43" s="445"/>
      <c r="D43" s="445"/>
      <c r="E43" s="445"/>
      <c r="F43" s="445">
        <v>41</v>
      </c>
      <c r="G43" s="445" t="s">
        <v>1856</v>
      </c>
      <c r="H43" s="83"/>
    </row>
    <row r="44" spans="1:8" x14ac:dyDescent="0.25">
      <c r="A44" s="445" t="s">
        <v>8381</v>
      </c>
      <c r="B44" s="445"/>
      <c r="C44" s="445"/>
      <c r="D44" s="445"/>
      <c r="E44" s="445"/>
      <c r="F44" s="445">
        <v>42</v>
      </c>
      <c r="G44" s="445" t="s">
        <v>1856</v>
      </c>
      <c r="H44" s="83"/>
    </row>
    <row r="45" spans="1:8" x14ac:dyDescent="0.25">
      <c r="A45" s="445" t="s">
        <v>8380</v>
      </c>
      <c r="B45" s="445"/>
      <c r="C45" s="445"/>
      <c r="D45" s="445"/>
      <c r="E45" s="445"/>
      <c r="F45" s="445">
        <v>43</v>
      </c>
      <c r="G45" s="445" t="s">
        <v>1856</v>
      </c>
      <c r="H45" s="83"/>
    </row>
    <row r="46" spans="1:8" x14ac:dyDescent="0.25">
      <c r="A46" s="445" t="s">
        <v>8379</v>
      </c>
      <c r="B46" s="445"/>
      <c r="C46" s="445"/>
      <c r="D46" s="445"/>
      <c r="E46" s="445"/>
      <c r="F46" s="445">
        <v>44</v>
      </c>
      <c r="G46" s="445" t="s">
        <v>1856</v>
      </c>
      <c r="H46" s="83"/>
    </row>
    <row r="47" spans="1:8" x14ac:dyDescent="0.25">
      <c r="A47" s="445" t="s">
        <v>8378</v>
      </c>
      <c r="B47" s="445"/>
      <c r="C47" s="445"/>
      <c r="D47" s="445"/>
      <c r="E47" s="445"/>
      <c r="F47" s="445">
        <v>45</v>
      </c>
      <c r="G47" s="445" t="s">
        <v>1856</v>
      </c>
      <c r="H47" s="83"/>
    </row>
    <row r="48" spans="1:8" x14ac:dyDescent="0.25">
      <c r="A48" s="445" t="s">
        <v>8377</v>
      </c>
      <c r="B48" s="445"/>
      <c r="C48" s="445"/>
      <c r="D48" s="445"/>
      <c r="E48" s="445"/>
      <c r="F48" s="445">
        <v>46</v>
      </c>
      <c r="G48" s="445" t="s">
        <v>1856</v>
      </c>
      <c r="H48" s="83"/>
    </row>
    <row r="49" spans="1:8" x14ac:dyDescent="0.25">
      <c r="A49" s="445" t="s">
        <v>8376</v>
      </c>
      <c r="B49" s="445"/>
      <c r="C49" s="445"/>
      <c r="D49" s="445"/>
      <c r="E49" s="445"/>
      <c r="F49" s="445">
        <v>47</v>
      </c>
      <c r="G49" s="445" t="s">
        <v>1856</v>
      </c>
      <c r="H49" s="83"/>
    </row>
    <row r="50" spans="1:8" x14ac:dyDescent="0.25">
      <c r="A50" s="445" t="s">
        <v>1893</v>
      </c>
      <c r="B50" s="446" t="s">
        <v>1892</v>
      </c>
      <c r="C50" s="445"/>
      <c r="D50" s="445"/>
      <c r="E50" s="445"/>
      <c r="F50" s="445">
        <v>48</v>
      </c>
      <c r="G50" s="445" t="s">
        <v>1815</v>
      </c>
      <c r="H50" s="83"/>
    </row>
    <row r="51" spans="1:8" x14ac:dyDescent="0.25">
      <c r="A51" s="445" t="s">
        <v>1895</v>
      </c>
      <c r="B51" s="446" t="s">
        <v>1894</v>
      </c>
      <c r="C51" s="445"/>
      <c r="D51" s="445"/>
      <c r="E51" s="445"/>
      <c r="F51" s="445">
        <v>49</v>
      </c>
      <c r="G51" s="445" t="s">
        <v>1815</v>
      </c>
      <c r="H51" s="83"/>
    </row>
    <row r="52" spans="1:8" x14ac:dyDescent="0.25">
      <c r="A52" s="445" t="s">
        <v>8375</v>
      </c>
      <c r="B52" s="445"/>
      <c r="C52" s="445"/>
      <c r="D52" s="445"/>
      <c r="E52" s="445"/>
      <c r="F52" s="445">
        <v>50</v>
      </c>
      <c r="G52" s="445" t="s">
        <v>1856</v>
      </c>
      <c r="H52" s="83"/>
    </row>
    <row r="53" spans="1:8" x14ac:dyDescent="0.25">
      <c r="A53" s="445" t="s">
        <v>1897</v>
      </c>
      <c r="B53" s="446" t="s">
        <v>1896</v>
      </c>
      <c r="C53" s="445"/>
      <c r="D53" s="445"/>
      <c r="E53" s="445"/>
      <c r="F53" s="445">
        <v>51</v>
      </c>
      <c r="G53" s="445" t="s">
        <v>1509</v>
      </c>
      <c r="H53" s="83"/>
    </row>
    <row r="54" spans="1:8" x14ac:dyDescent="0.25">
      <c r="A54" s="445" t="s">
        <v>1899</v>
      </c>
      <c r="B54" s="446" t="s">
        <v>1898</v>
      </c>
      <c r="C54" s="446" t="s">
        <v>1469</v>
      </c>
      <c r="D54" s="446"/>
      <c r="E54" s="446"/>
      <c r="F54" s="445">
        <v>52</v>
      </c>
      <c r="G54" s="445" t="s">
        <v>1463</v>
      </c>
      <c r="H54" s="83"/>
    </row>
    <row r="55" spans="1:8" x14ac:dyDescent="0.25">
      <c r="A55" s="445" t="s">
        <v>8374</v>
      </c>
      <c r="B55" s="445"/>
      <c r="C55" s="445"/>
      <c r="D55" s="445"/>
      <c r="E55" s="445"/>
      <c r="F55" s="445">
        <v>53</v>
      </c>
      <c r="G55" s="445" t="s">
        <v>1556</v>
      </c>
      <c r="H55" s="83"/>
    </row>
    <row r="56" spans="1:8" x14ac:dyDescent="0.25">
      <c r="A56" s="445" t="s">
        <v>8373</v>
      </c>
      <c r="B56" s="445"/>
      <c r="C56" s="445"/>
      <c r="D56" s="445"/>
      <c r="E56" s="445"/>
      <c r="F56" s="445">
        <v>54</v>
      </c>
      <c r="G56" s="445" t="s">
        <v>1556</v>
      </c>
      <c r="H56" s="83"/>
    </row>
    <row r="57" spans="1:8" x14ac:dyDescent="0.25">
      <c r="A57" s="445" t="s">
        <v>8372</v>
      </c>
      <c r="B57" s="445"/>
      <c r="C57" s="445"/>
      <c r="D57" s="445"/>
      <c r="E57" s="445"/>
      <c r="F57" s="445">
        <v>55</v>
      </c>
      <c r="G57" s="445" t="s">
        <v>8341</v>
      </c>
      <c r="H57" s="83"/>
    </row>
    <row r="58" spans="1:8" x14ac:dyDescent="0.25">
      <c r="A58" s="445" t="s">
        <v>8371</v>
      </c>
      <c r="B58" s="445"/>
      <c r="C58" s="445"/>
      <c r="D58" s="445"/>
      <c r="E58" s="445"/>
      <c r="F58" s="445">
        <v>56</v>
      </c>
      <c r="G58" s="445" t="s">
        <v>1556</v>
      </c>
      <c r="H58" s="83"/>
    </row>
    <row r="59" spans="1:8" x14ac:dyDescent="0.25">
      <c r="A59" s="445" t="s">
        <v>8370</v>
      </c>
      <c r="B59" s="445"/>
      <c r="C59" s="445"/>
      <c r="D59" s="445"/>
      <c r="E59" s="445"/>
      <c r="F59" s="445">
        <v>57</v>
      </c>
      <c r="G59" s="445" t="s">
        <v>1556</v>
      </c>
      <c r="H59" s="83"/>
    </row>
    <row r="60" spans="1:8" x14ac:dyDescent="0.25">
      <c r="A60" s="445" t="s">
        <v>8369</v>
      </c>
      <c r="B60" s="445"/>
      <c r="C60" s="445"/>
      <c r="D60" s="445"/>
      <c r="E60" s="445"/>
      <c r="F60" s="445">
        <v>58</v>
      </c>
      <c r="G60" s="445" t="s">
        <v>1463</v>
      </c>
      <c r="H60" s="83"/>
    </row>
    <row r="61" spans="1:8" x14ac:dyDescent="0.25">
      <c r="A61" s="445" t="s">
        <v>8368</v>
      </c>
      <c r="B61" s="445"/>
      <c r="C61" s="445"/>
      <c r="D61" s="445"/>
      <c r="E61" s="445"/>
      <c r="F61" s="445">
        <v>59</v>
      </c>
      <c r="G61" s="445" t="s">
        <v>1509</v>
      </c>
      <c r="H61" s="83"/>
    </row>
    <row r="62" spans="1:8" x14ac:dyDescent="0.25">
      <c r="A62" s="445" t="s">
        <v>8367</v>
      </c>
      <c r="B62" s="445"/>
      <c r="C62" s="445"/>
      <c r="D62" s="445"/>
      <c r="E62" s="445"/>
      <c r="F62" s="445">
        <v>60</v>
      </c>
      <c r="G62" s="445" t="s">
        <v>1856</v>
      </c>
      <c r="H62" s="83"/>
    </row>
    <row r="63" spans="1:8" x14ac:dyDescent="0.25">
      <c r="A63" s="445" t="s">
        <v>8366</v>
      </c>
      <c r="B63" s="445"/>
      <c r="C63" s="445"/>
      <c r="D63" s="445"/>
      <c r="E63" s="445"/>
      <c r="F63" s="445">
        <v>61</v>
      </c>
      <c r="G63" s="445" t="s">
        <v>1556</v>
      </c>
      <c r="H63" s="83"/>
    </row>
    <row r="64" spans="1:8" x14ac:dyDescent="0.25">
      <c r="A64" s="445" t="s">
        <v>8365</v>
      </c>
      <c r="B64" s="445"/>
      <c r="C64" s="445"/>
      <c r="D64" s="445"/>
      <c r="E64" s="445"/>
      <c r="F64" s="445">
        <v>62</v>
      </c>
      <c r="G64" s="445" t="s">
        <v>1556</v>
      </c>
      <c r="H64" s="83"/>
    </row>
    <row r="65" spans="1:8" x14ac:dyDescent="0.25">
      <c r="A65" s="445" t="s">
        <v>8364</v>
      </c>
      <c r="B65" s="445"/>
      <c r="C65" s="445"/>
      <c r="D65" s="445"/>
      <c r="E65" s="445"/>
      <c r="F65" s="445">
        <v>63</v>
      </c>
      <c r="G65" s="445" t="s">
        <v>1509</v>
      </c>
      <c r="H65" s="83"/>
    </row>
    <row r="66" spans="1:8" x14ac:dyDescent="0.25">
      <c r="A66" s="445" t="s">
        <v>8363</v>
      </c>
      <c r="B66" s="445"/>
      <c r="C66" s="445"/>
      <c r="D66" s="445"/>
      <c r="E66" s="445"/>
      <c r="F66" s="445">
        <v>64</v>
      </c>
      <c r="G66" s="445" t="s">
        <v>1726</v>
      </c>
      <c r="H66" s="83"/>
    </row>
    <row r="67" spans="1:8" x14ac:dyDescent="0.25">
      <c r="A67" s="445" t="s">
        <v>2018</v>
      </c>
      <c r="B67" s="445"/>
      <c r="C67" s="445"/>
      <c r="D67" s="445"/>
      <c r="E67" s="445"/>
      <c r="F67" s="445">
        <v>65</v>
      </c>
      <c r="G67" s="445" t="s">
        <v>1496</v>
      </c>
      <c r="H67" s="83"/>
    </row>
    <row r="68" spans="1:8" x14ac:dyDescent="0.25">
      <c r="A68" s="445" t="s">
        <v>1706</v>
      </c>
      <c r="B68" s="445"/>
      <c r="C68" s="445"/>
      <c r="D68" s="445"/>
      <c r="E68" s="445"/>
      <c r="F68" s="445">
        <v>66</v>
      </c>
      <c r="G68" s="445" t="s">
        <v>1509</v>
      </c>
      <c r="H68" s="83"/>
    </row>
    <row r="69" spans="1:8" x14ac:dyDescent="0.25">
      <c r="A69" s="445" t="s">
        <v>2019</v>
      </c>
      <c r="B69" s="445"/>
      <c r="C69" s="445"/>
      <c r="D69" s="445"/>
      <c r="E69" s="445"/>
      <c r="F69" s="445">
        <v>67</v>
      </c>
      <c r="G69" s="445" t="s">
        <v>1496</v>
      </c>
      <c r="H69" s="83"/>
    </row>
    <row r="70" spans="1:8" x14ac:dyDescent="0.25">
      <c r="A70" s="445" t="s">
        <v>1643</v>
      </c>
      <c r="B70" s="445"/>
      <c r="C70" s="445"/>
      <c r="D70" s="445"/>
      <c r="E70" s="445"/>
      <c r="F70" s="445">
        <v>68</v>
      </c>
      <c r="G70" s="445" t="s">
        <v>1509</v>
      </c>
      <c r="H70" s="83"/>
    </row>
    <row r="71" spans="1:8" x14ac:dyDescent="0.25">
      <c r="A71" s="445" t="s">
        <v>8362</v>
      </c>
      <c r="B71" s="445"/>
      <c r="C71" s="445"/>
      <c r="D71" s="445"/>
      <c r="E71" s="445"/>
      <c r="F71" s="445">
        <v>69</v>
      </c>
      <c r="G71" s="445" t="s">
        <v>1721</v>
      </c>
      <c r="H71" s="83"/>
    </row>
    <row r="72" spans="1:8" x14ac:dyDescent="0.25">
      <c r="A72" s="445" t="s">
        <v>8361</v>
      </c>
      <c r="B72" s="445"/>
      <c r="C72" s="445"/>
      <c r="D72" s="445"/>
      <c r="E72" s="445"/>
      <c r="F72" s="445">
        <v>70</v>
      </c>
      <c r="G72" s="445" t="s">
        <v>1556</v>
      </c>
      <c r="H72" s="83"/>
    </row>
    <row r="73" spans="1:8" x14ac:dyDescent="0.25">
      <c r="A73" s="445" t="s">
        <v>8360</v>
      </c>
      <c r="B73" s="445"/>
      <c r="C73" s="445"/>
      <c r="D73" s="445"/>
      <c r="E73" s="445"/>
      <c r="F73" s="445">
        <v>71</v>
      </c>
      <c r="G73" s="445" t="s">
        <v>8255</v>
      </c>
      <c r="H73" s="83"/>
    </row>
    <row r="74" spans="1:8" x14ac:dyDescent="0.25">
      <c r="A74" s="445" t="s">
        <v>8359</v>
      </c>
      <c r="B74" s="445"/>
      <c r="C74" s="445"/>
      <c r="D74" s="445"/>
      <c r="E74" s="445"/>
      <c r="F74" s="445">
        <v>72</v>
      </c>
      <c r="G74" s="445" t="s">
        <v>1556</v>
      </c>
      <c r="H74" s="83"/>
    </row>
    <row r="75" spans="1:8" x14ac:dyDescent="0.25">
      <c r="A75" s="445" t="s">
        <v>8250</v>
      </c>
      <c r="B75" s="445"/>
      <c r="C75" s="445"/>
      <c r="D75" s="445"/>
      <c r="E75" s="445"/>
      <c r="F75" s="445">
        <v>73</v>
      </c>
      <c r="G75" s="445" t="s">
        <v>1509</v>
      </c>
      <c r="H75" s="83"/>
    </row>
    <row r="76" spans="1:8" x14ac:dyDescent="0.25">
      <c r="A76" s="445" t="s">
        <v>8358</v>
      </c>
      <c r="B76" s="445"/>
      <c r="C76" s="445"/>
      <c r="D76" s="445"/>
      <c r="E76" s="445"/>
      <c r="F76" s="445">
        <v>74</v>
      </c>
      <c r="G76" s="445" t="s">
        <v>2028</v>
      </c>
      <c r="H76" s="83"/>
    </row>
    <row r="77" spans="1:8" x14ac:dyDescent="0.25">
      <c r="A77" s="445" t="s">
        <v>8357</v>
      </c>
      <c r="B77" s="445"/>
      <c r="C77" s="445"/>
      <c r="D77" s="445"/>
      <c r="E77" s="445"/>
      <c r="F77" s="445">
        <v>75</v>
      </c>
      <c r="G77" s="445" t="s">
        <v>1463</v>
      </c>
      <c r="H77" s="83"/>
    </row>
    <row r="78" spans="1:8" x14ac:dyDescent="0.25">
      <c r="A78" s="445" t="s">
        <v>8356</v>
      </c>
      <c r="B78" s="445"/>
      <c r="C78" s="445"/>
      <c r="D78" s="445"/>
      <c r="E78" s="445"/>
      <c r="F78" s="445">
        <v>76</v>
      </c>
      <c r="G78" s="445" t="s">
        <v>1856</v>
      </c>
      <c r="H78" s="83"/>
    </row>
    <row r="79" spans="1:8" x14ac:dyDescent="0.25">
      <c r="A79" s="445" t="s">
        <v>8355</v>
      </c>
      <c r="B79" s="445"/>
      <c r="C79" s="445"/>
      <c r="D79" s="445"/>
      <c r="E79" s="445"/>
      <c r="F79" s="445">
        <v>77</v>
      </c>
      <c r="G79" s="445" t="s">
        <v>1856</v>
      </c>
      <c r="H79" s="83"/>
    </row>
    <row r="80" spans="1:8" x14ac:dyDescent="0.25">
      <c r="A80" s="445" t="s">
        <v>8354</v>
      </c>
      <c r="B80" s="445"/>
      <c r="C80" s="445"/>
      <c r="D80" s="445"/>
      <c r="E80" s="445"/>
      <c r="F80" s="445">
        <v>78</v>
      </c>
      <c r="G80" s="445" t="s">
        <v>1506</v>
      </c>
      <c r="H80" s="83"/>
    </row>
    <row r="81" spans="1:8" x14ac:dyDescent="0.25">
      <c r="A81" s="445" t="s">
        <v>8353</v>
      </c>
      <c r="B81" s="445"/>
      <c r="C81" s="445"/>
      <c r="D81" s="445"/>
      <c r="E81" s="445"/>
      <c r="F81" s="445">
        <v>79</v>
      </c>
      <c r="G81" s="445" t="s">
        <v>1815</v>
      </c>
      <c r="H81" s="83"/>
    </row>
    <row r="82" spans="1:8" x14ac:dyDescent="0.25">
      <c r="A82" s="445" t="s">
        <v>8352</v>
      </c>
      <c r="B82" s="445"/>
      <c r="C82" s="445"/>
      <c r="D82" s="445"/>
      <c r="E82" s="445"/>
      <c r="F82" s="445">
        <v>80</v>
      </c>
      <c r="G82" s="445" t="s">
        <v>1815</v>
      </c>
      <c r="H82" s="83"/>
    </row>
    <row r="83" spans="1:8" x14ac:dyDescent="0.25">
      <c r="A83" s="445" t="s">
        <v>1708</v>
      </c>
      <c r="B83" s="445"/>
      <c r="C83" s="445"/>
      <c r="D83" s="445"/>
      <c r="E83" s="445"/>
      <c r="F83" s="445">
        <v>81</v>
      </c>
      <c r="G83" s="445" t="s">
        <v>1707</v>
      </c>
      <c r="H83" s="83"/>
    </row>
    <row r="84" spans="1:8" x14ac:dyDescent="0.25">
      <c r="A84" s="445" t="s">
        <v>8351</v>
      </c>
      <c r="B84" s="445"/>
      <c r="C84" s="445"/>
      <c r="D84" s="445"/>
      <c r="E84" s="445"/>
      <c r="F84" s="445">
        <v>82</v>
      </c>
      <c r="G84" s="445" t="s">
        <v>1463</v>
      </c>
      <c r="H84" s="83"/>
    </row>
    <row r="85" spans="1:8" x14ac:dyDescent="0.25">
      <c r="A85" s="445" t="s">
        <v>8350</v>
      </c>
      <c r="B85" s="445"/>
      <c r="C85" s="445"/>
      <c r="D85" s="445"/>
      <c r="E85" s="445"/>
      <c r="F85" s="445">
        <v>83</v>
      </c>
      <c r="G85" s="445" t="s">
        <v>1556</v>
      </c>
      <c r="H85" s="83"/>
    </row>
    <row r="86" spans="1:8" x14ac:dyDescent="0.25">
      <c r="A86" s="445" t="s">
        <v>1870</v>
      </c>
      <c r="B86" s="447" t="s">
        <v>1869</v>
      </c>
      <c r="C86" s="446" t="s">
        <v>1871</v>
      </c>
      <c r="D86" s="446"/>
      <c r="E86" s="446"/>
      <c r="F86" s="445">
        <v>84</v>
      </c>
      <c r="G86" s="445" t="s">
        <v>1707</v>
      </c>
      <c r="H86" s="83"/>
    </row>
    <row r="87" spans="1:8" x14ac:dyDescent="0.25">
      <c r="A87" s="445" t="s">
        <v>8349</v>
      </c>
      <c r="B87" s="445"/>
      <c r="C87" s="445"/>
      <c r="D87" s="445"/>
      <c r="E87" s="445"/>
      <c r="F87" s="445">
        <v>85</v>
      </c>
      <c r="G87" s="445" t="s">
        <v>1856</v>
      </c>
      <c r="H87" s="83"/>
    </row>
    <row r="88" spans="1:8" x14ac:dyDescent="0.25">
      <c r="A88" s="445" t="s">
        <v>8348</v>
      </c>
      <c r="B88" s="445"/>
      <c r="C88" s="445"/>
      <c r="D88" s="445"/>
      <c r="E88" s="445"/>
      <c r="F88" s="445">
        <v>86</v>
      </c>
      <c r="G88" s="445" t="s">
        <v>1556</v>
      </c>
      <c r="H88" s="83"/>
    </row>
    <row r="89" spans="1:8" x14ac:dyDescent="0.25">
      <c r="A89" s="445" t="s">
        <v>8347</v>
      </c>
      <c r="B89" s="445"/>
      <c r="C89" s="445"/>
      <c r="D89" s="445"/>
      <c r="E89" s="445"/>
      <c r="F89" s="445">
        <v>87</v>
      </c>
      <c r="G89" s="445" t="s">
        <v>1556</v>
      </c>
      <c r="H89" s="83"/>
    </row>
    <row r="90" spans="1:8" x14ac:dyDescent="0.25">
      <c r="A90" s="445" t="s">
        <v>8346</v>
      </c>
      <c r="B90" s="445"/>
      <c r="C90" s="445"/>
      <c r="D90" s="445"/>
      <c r="E90" s="445"/>
      <c r="F90" s="445">
        <v>88</v>
      </c>
      <c r="G90" s="445" t="s">
        <v>1556</v>
      </c>
      <c r="H90" s="83"/>
    </row>
    <row r="91" spans="1:8" x14ac:dyDescent="0.25">
      <c r="A91" s="445" t="s">
        <v>8345</v>
      </c>
      <c r="B91" s="445"/>
      <c r="C91" s="445"/>
      <c r="D91" s="445"/>
      <c r="E91" s="445"/>
      <c r="F91" s="445">
        <v>89</v>
      </c>
      <c r="G91" s="445" t="s">
        <v>1856</v>
      </c>
      <c r="H91" s="83"/>
    </row>
    <row r="92" spans="1:8" x14ac:dyDescent="0.25">
      <c r="A92" s="445" t="s">
        <v>8344</v>
      </c>
      <c r="B92" s="445"/>
      <c r="C92" s="445"/>
      <c r="D92" s="445"/>
      <c r="E92" s="445"/>
      <c r="F92" s="445">
        <v>90</v>
      </c>
      <c r="G92" s="445" t="s">
        <v>1556</v>
      </c>
      <c r="H92" s="83"/>
    </row>
    <row r="93" spans="1:8" x14ac:dyDescent="0.25">
      <c r="A93" s="445" t="s">
        <v>8343</v>
      </c>
      <c r="B93" s="445"/>
      <c r="C93" s="445"/>
      <c r="D93" s="445"/>
      <c r="E93" s="445"/>
      <c r="F93" s="445">
        <v>91</v>
      </c>
      <c r="G93" s="445" t="s">
        <v>1556</v>
      </c>
      <c r="H93" s="83"/>
    </row>
    <row r="94" spans="1:8" x14ac:dyDescent="0.25">
      <c r="A94" s="445" t="s">
        <v>8342</v>
      </c>
      <c r="B94" s="445"/>
      <c r="C94" s="445"/>
      <c r="D94" s="445"/>
      <c r="E94" s="445"/>
      <c r="F94" s="445">
        <v>92</v>
      </c>
      <c r="G94" s="445" t="s">
        <v>8341</v>
      </c>
      <c r="H94" s="83"/>
    </row>
    <row r="95" spans="1:8" x14ac:dyDescent="0.25">
      <c r="A95" s="445" t="s">
        <v>8340</v>
      </c>
      <c r="B95" s="445"/>
      <c r="C95" s="445"/>
      <c r="D95" s="445"/>
      <c r="E95" s="445"/>
      <c r="F95" s="445">
        <v>93</v>
      </c>
      <c r="G95" s="445" t="s">
        <v>1509</v>
      </c>
      <c r="H95" s="83"/>
    </row>
    <row r="96" spans="1:8" x14ac:dyDescent="0.25">
      <c r="A96" s="445" t="s">
        <v>8339</v>
      </c>
      <c r="B96" s="445"/>
      <c r="C96" s="445"/>
      <c r="D96" s="445"/>
      <c r="E96" s="445"/>
      <c r="F96" s="445">
        <v>94</v>
      </c>
      <c r="G96" s="445" t="s">
        <v>1496</v>
      </c>
      <c r="H96" s="83"/>
    </row>
    <row r="97" spans="1:8" x14ac:dyDescent="0.25">
      <c r="A97" s="445" t="s">
        <v>1849</v>
      </c>
      <c r="B97" s="129" t="s">
        <v>1848</v>
      </c>
      <c r="C97" s="446" t="s">
        <v>1850</v>
      </c>
      <c r="D97" s="446"/>
      <c r="E97" s="446"/>
      <c r="F97" s="445">
        <v>95</v>
      </c>
      <c r="G97" s="445" t="s">
        <v>1707</v>
      </c>
      <c r="H97" s="83"/>
    </row>
    <row r="98" spans="1:8" x14ac:dyDescent="0.25">
      <c r="A98" s="445" t="s">
        <v>8338</v>
      </c>
      <c r="B98" s="445"/>
      <c r="C98" s="445"/>
      <c r="D98" s="445"/>
      <c r="E98" s="445"/>
      <c r="F98" s="445">
        <v>96</v>
      </c>
      <c r="G98" s="445" t="s">
        <v>1509</v>
      </c>
      <c r="H98" s="83"/>
    </row>
    <row r="99" spans="1:8" x14ac:dyDescent="0.25">
      <c r="A99" s="445" t="s">
        <v>8337</v>
      </c>
      <c r="B99" s="445"/>
      <c r="C99" s="445"/>
      <c r="D99" s="445"/>
      <c r="E99" s="445"/>
      <c r="F99" s="445">
        <v>97</v>
      </c>
      <c r="G99" s="445" t="s">
        <v>1509</v>
      </c>
      <c r="H99" s="83"/>
    </row>
    <row r="100" spans="1:8" x14ac:dyDescent="0.25">
      <c r="A100" s="445" t="s">
        <v>8336</v>
      </c>
      <c r="B100" s="445"/>
      <c r="C100" s="445"/>
      <c r="D100" s="445"/>
      <c r="E100" s="445"/>
      <c r="F100" s="445">
        <v>98</v>
      </c>
      <c r="G100" s="445" t="s">
        <v>1856</v>
      </c>
      <c r="H100" s="83"/>
    </row>
    <row r="101" spans="1:8" x14ac:dyDescent="0.25">
      <c r="A101" s="445" t="s">
        <v>8335</v>
      </c>
      <c r="B101" s="445"/>
      <c r="C101" s="445"/>
      <c r="D101" s="445"/>
      <c r="E101" s="445"/>
      <c r="F101" s="445">
        <v>99</v>
      </c>
      <c r="G101" s="445" t="s">
        <v>1556</v>
      </c>
      <c r="H101" s="83"/>
    </row>
    <row r="102" spans="1:8" x14ac:dyDescent="0.25">
      <c r="A102" s="445" t="s">
        <v>8334</v>
      </c>
      <c r="B102" s="445"/>
      <c r="C102" s="445"/>
      <c r="D102" s="445"/>
      <c r="E102" s="445"/>
      <c r="F102" s="445">
        <v>100</v>
      </c>
      <c r="G102" s="445" t="s">
        <v>8255</v>
      </c>
      <c r="H102" s="83"/>
    </row>
    <row r="103" spans="1:8" x14ac:dyDescent="0.25">
      <c r="A103" s="445" t="s">
        <v>8333</v>
      </c>
      <c r="B103" s="445"/>
      <c r="C103" s="445"/>
      <c r="D103" s="445"/>
      <c r="E103" s="445"/>
      <c r="F103" s="445">
        <v>101</v>
      </c>
      <c r="G103" s="445" t="s">
        <v>1856</v>
      </c>
      <c r="H103" s="83"/>
    </row>
    <row r="104" spans="1:8" x14ac:dyDescent="0.25">
      <c r="A104" s="445" t="s">
        <v>8332</v>
      </c>
      <c r="B104" s="445"/>
      <c r="C104" s="445"/>
      <c r="D104" s="445"/>
      <c r="E104" s="445"/>
      <c r="F104" s="445">
        <v>102</v>
      </c>
      <c r="G104" s="445" t="s">
        <v>1463</v>
      </c>
      <c r="H104" s="83"/>
    </row>
    <row r="105" spans="1:8" x14ac:dyDescent="0.25">
      <c r="A105" s="445" t="s">
        <v>8331</v>
      </c>
      <c r="B105" s="445"/>
      <c r="C105" s="445"/>
      <c r="D105" s="445"/>
      <c r="E105" s="445"/>
      <c r="F105" s="445">
        <v>103</v>
      </c>
      <c r="G105" s="445" t="s">
        <v>1556</v>
      </c>
      <c r="H105" s="83"/>
    </row>
    <row r="106" spans="1:8" x14ac:dyDescent="0.25">
      <c r="A106" s="445" t="s">
        <v>8330</v>
      </c>
      <c r="B106" s="445"/>
      <c r="C106" s="445"/>
      <c r="D106" s="445"/>
      <c r="E106" s="445"/>
      <c r="F106" s="445">
        <v>104</v>
      </c>
      <c r="G106" s="445" t="s">
        <v>1556</v>
      </c>
      <c r="H106" s="83"/>
    </row>
    <row r="107" spans="1:8" x14ac:dyDescent="0.25">
      <c r="A107" s="445" t="s">
        <v>8329</v>
      </c>
      <c r="B107" s="445"/>
      <c r="C107" s="445"/>
      <c r="D107" s="445"/>
      <c r="E107" s="445"/>
      <c r="F107" s="445">
        <v>105</v>
      </c>
      <c r="G107" s="445" t="s">
        <v>1463</v>
      </c>
      <c r="H107" s="83"/>
    </row>
    <row r="108" spans="1:8" x14ac:dyDescent="0.25">
      <c r="A108" s="445" t="s">
        <v>8328</v>
      </c>
      <c r="B108" s="445"/>
      <c r="C108" s="445"/>
      <c r="D108" s="445"/>
      <c r="E108" s="445"/>
      <c r="F108" s="445">
        <v>106</v>
      </c>
      <c r="G108" s="445" t="s">
        <v>1556</v>
      </c>
      <c r="H108" s="83"/>
    </row>
    <row r="109" spans="1:8" x14ac:dyDescent="0.25">
      <c r="A109" s="445" t="s">
        <v>8327</v>
      </c>
      <c r="B109" s="445"/>
      <c r="C109" s="445"/>
      <c r="D109" s="445"/>
      <c r="E109" s="445"/>
      <c r="F109" s="445">
        <v>107</v>
      </c>
      <c r="G109" s="445" t="s">
        <v>1509</v>
      </c>
      <c r="H109" s="83"/>
    </row>
    <row r="110" spans="1:8" x14ac:dyDescent="0.25">
      <c r="A110" s="445" t="s">
        <v>8326</v>
      </c>
      <c r="B110" s="445"/>
      <c r="C110" s="445"/>
      <c r="D110" s="445"/>
      <c r="E110" s="445"/>
      <c r="F110" s="445">
        <v>108</v>
      </c>
      <c r="G110" s="445" t="s">
        <v>1556</v>
      </c>
      <c r="H110" s="83"/>
    </row>
    <row r="111" spans="1:8" x14ac:dyDescent="0.25">
      <c r="A111" s="445" t="s">
        <v>8325</v>
      </c>
      <c r="B111" s="445"/>
      <c r="C111" s="445"/>
      <c r="D111" s="445"/>
      <c r="E111" s="445"/>
      <c r="F111" s="445">
        <v>109</v>
      </c>
      <c r="G111" s="445" t="s">
        <v>1556</v>
      </c>
      <c r="H111" s="83"/>
    </row>
    <row r="112" spans="1:8" x14ac:dyDescent="0.25">
      <c r="A112" s="445" t="s">
        <v>8324</v>
      </c>
      <c r="B112" s="445"/>
      <c r="C112" s="445"/>
      <c r="D112" s="445"/>
      <c r="E112" s="445"/>
      <c r="F112" s="445">
        <v>110</v>
      </c>
      <c r="G112" s="445" t="s">
        <v>1556</v>
      </c>
      <c r="H112" s="83"/>
    </row>
    <row r="113" spans="1:8" x14ac:dyDescent="0.25">
      <c r="A113" s="445" t="s">
        <v>8323</v>
      </c>
      <c r="B113" s="445"/>
      <c r="C113" s="445"/>
      <c r="D113" s="445"/>
      <c r="E113" s="445"/>
      <c r="F113" s="445">
        <v>111</v>
      </c>
      <c r="G113" s="445" t="s">
        <v>1902</v>
      </c>
      <c r="H113" s="83"/>
    </row>
    <row r="114" spans="1:8" x14ac:dyDescent="0.25">
      <c r="A114" s="445" t="s">
        <v>8322</v>
      </c>
      <c r="B114" s="445"/>
      <c r="C114" s="445"/>
      <c r="D114" s="445"/>
      <c r="E114" s="445"/>
      <c r="F114" s="445">
        <v>112</v>
      </c>
      <c r="G114" s="445" t="s">
        <v>2005</v>
      </c>
      <c r="H114" s="83"/>
    </row>
    <row r="115" spans="1:8" x14ac:dyDescent="0.25">
      <c r="A115" s="445" t="s">
        <v>8321</v>
      </c>
      <c r="B115" s="445"/>
      <c r="C115" s="445"/>
      <c r="D115" s="445"/>
      <c r="E115" s="445"/>
      <c r="F115" s="445">
        <v>113</v>
      </c>
      <c r="G115" s="445" t="s">
        <v>1456</v>
      </c>
      <c r="H115" s="83"/>
    </row>
    <row r="116" spans="1:8" x14ac:dyDescent="0.25">
      <c r="A116" s="445" t="s">
        <v>8320</v>
      </c>
      <c r="B116" s="445"/>
      <c r="C116" s="445"/>
      <c r="D116" s="445"/>
      <c r="E116" s="445"/>
      <c r="F116" s="445">
        <v>114</v>
      </c>
      <c r="G116" s="445" t="s">
        <v>1463</v>
      </c>
      <c r="H116" s="83"/>
    </row>
    <row r="117" spans="1:8" x14ac:dyDescent="0.25">
      <c r="A117" s="445" t="s">
        <v>8319</v>
      </c>
      <c r="B117" s="445"/>
      <c r="C117" s="445"/>
      <c r="D117" s="445"/>
      <c r="E117" s="445"/>
      <c r="F117" s="445">
        <v>115</v>
      </c>
      <c r="G117" s="445" t="s">
        <v>1691</v>
      </c>
      <c r="H117" s="83"/>
    </row>
    <row r="118" spans="1:8" x14ac:dyDescent="0.25">
      <c r="A118" s="445" t="s">
        <v>2037</v>
      </c>
      <c r="B118" s="445"/>
      <c r="C118" s="445"/>
      <c r="D118" s="445"/>
      <c r="E118" s="445"/>
      <c r="F118" s="445">
        <v>116</v>
      </c>
      <c r="G118" s="445" t="s">
        <v>1553</v>
      </c>
      <c r="H118" s="83"/>
    </row>
    <row r="119" spans="1:8" x14ac:dyDescent="0.25">
      <c r="A119" s="445" t="s">
        <v>8318</v>
      </c>
      <c r="B119" s="445"/>
      <c r="C119" s="445"/>
      <c r="D119" s="445"/>
      <c r="E119" s="445"/>
      <c r="F119" s="445">
        <v>117</v>
      </c>
      <c r="G119" s="445" t="s">
        <v>1902</v>
      </c>
      <c r="H119" s="83"/>
    </row>
    <row r="120" spans="1:8" x14ac:dyDescent="0.25">
      <c r="A120" s="445" t="s">
        <v>8317</v>
      </c>
      <c r="B120" s="445"/>
      <c r="C120" s="445"/>
      <c r="D120" s="445"/>
      <c r="E120" s="445"/>
      <c r="F120" s="445">
        <v>118</v>
      </c>
      <c r="G120" s="445" t="s">
        <v>1556</v>
      </c>
      <c r="H120" s="83"/>
    </row>
    <row r="121" spans="1:8" x14ac:dyDescent="0.25">
      <c r="A121" s="445" t="s">
        <v>8316</v>
      </c>
      <c r="B121" s="445"/>
      <c r="C121" s="445"/>
      <c r="D121" s="445"/>
      <c r="E121" s="445"/>
      <c r="F121" s="445">
        <v>119</v>
      </c>
      <c r="G121" s="445" t="s">
        <v>8315</v>
      </c>
      <c r="H121" s="83"/>
    </row>
    <row r="122" spans="1:8" x14ac:dyDescent="0.25">
      <c r="A122" s="445" t="s">
        <v>8314</v>
      </c>
      <c r="B122" s="445"/>
      <c r="C122" s="445"/>
      <c r="D122" s="445"/>
      <c r="E122" s="445"/>
      <c r="F122" s="445">
        <v>120</v>
      </c>
      <c r="G122" s="445" t="s">
        <v>8255</v>
      </c>
      <c r="H122" s="83"/>
    </row>
    <row r="123" spans="1:8" x14ac:dyDescent="0.25">
      <c r="A123" s="445" t="s">
        <v>8313</v>
      </c>
      <c r="B123" s="445"/>
      <c r="C123" s="445"/>
      <c r="D123" s="445"/>
      <c r="E123" s="445"/>
      <c r="F123" s="445">
        <v>121</v>
      </c>
      <c r="G123" s="445" t="s">
        <v>1856</v>
      </c>
      <c r="H123" s="83"/>
    </row>
    <row r="124" spans="1:8" x14ac:dyDescent="0.25">
      <c r="A124" s="445" t="s">
        <v>8312</v>
      </c>
      <c r="B124" s="445"/>
      <c r="C124" s="445"/>
      <c r="D124" s="445"/>
      <c r="E124" s="445"/>
      <c r="F124" s="445">
        <v>122</v>
      </c>
      <c r="G124" s="445" t="s">
        <v>1556</v>
      </c>
      <c r="H124" s="83"/>
    </row>
    <row r="125" spans="1:8" x14ac:dyDescent="0.25">
      <c r="A125" s="445" t="s">
        <v>8311</v>
      </c>
      <c r="B125" s="445"/>
      <c r="C125" s="445"/>
      <c r="D125" s="445"/>
      <c r="E125" s="445"/>
      <c r="F125" s="445">
        <v>123</v>
      </c>
      <c r="G125" s="445" t="s">
        <v>1463</v>
      </c>
      <c r="H125" s="83"/>
    </row>
    <row r="126" spans="1:8" x14ac:dyDescent="0.25">
      <c r="A126" s="445" t="s">
        <v>8310</v>
      </c>
      <c r="B126" s="445"/>
      <c r="C126" s="445"/>
      <c r="D126" s="445"/>
      <c r="E126" s="445"/>
      <c r="F126" s="445">
        <v>124</v>
      </c>
      <c r="G126" s="445" t="s">
        <v>1721</v>
      </c>
      <c r="H126" s="83"/>
    </row>
    <row r="127" spans="1:8" x14ac:dyDescent="0.25">
      <c r="A127" s="445" t="s">
        <v>8309</v>
      </c>
      <c r="B127" s="445"/>
      <c r="C127" s="445"/>
      <c r="D127" s="445"/>
      <c r="E127" s="445"/>
      <c r="F127" s="445">
        <v>125</v>
      </c>
      <c r="G127" s="445" t="s">
        <v>1721</v>
      </c>
      <c r="H127" s="83"/>
    </row>
    <row r="128" spans="1:8" x14ac:dyDescent="0.25">
      <c r="A128" s="445" t="s">
        <v>8308</v>
      </c>
      <c r="B128" s="445"/>
      <c r="C128" s="445"/>
      <c r="D128" s="445"/>
      <c r="E128" s="445"/>
      <c r="F128" s="445">
        <v>126</v>
      </c>
      <c r="G128" s="445" t="s">
        <v>1856</v>
      </c>
      <c r="H128" s="83"/>
    </row>
    <row r="129" spans="1:8" x14ac:dyDescent="0.25">
      <c r="A129" s="445" t="s">
        <v>8307</v>
      </c>
      <c r="B129" s="445"/>
      <c r="C129" s="445"/>
      <c r="D129" s="445"/>
      <c r="E129" s="445"/>
      <c r="F129" s="445">
        <v>127</v>
      </c>
      <c r="G129" s="445" t="s">
        <v>1856</v>
      </c>
      <c r="H129" s="83"/>
    </row>
    <row r="130" spans="1:8" x14ac:dyDescent="0.25">
      <c r="A130" s="445" t="s">
        <v>8306</v>
      </c>
      <c r="B130" s="445"/>
      <c r="C130" s="445"/>
      <c r="D130" s="445"/>
      <c r="E130" s="445"/>
      <c r="F130" s="445">
        <v>128</v>
      </c>
      <c r="G130" s="445" t="s">
        <v>1856</v>
      </c>
      <c r="H130" s="83"/>
    </row>
    <row r="131" spans="1:8" x14ac:dyDescent="0.25">
      <c r="A131" s="445" t="s">
        <v>8305</v>
      </c>
      <c r="B131" s="445"/>
      <c r="C131" s="445"/>
      <c r="D131" s="445"/>
      <c r="E131" s="445"/>
      <c r="F131" s="445">
        <v>129</v>
      </c>
      <c r="G131" s="445" t="s">
        <v>1856</v>
      </c>
      <c r="H131" s="83"/>
    </row>
    <row r="132" spans="1:8" x14ac:dyDescent="0.25">
      <c r="A132" s="445" t="s">
        <v>8304</v>
      </c>
      <c r="B132" s="445"/>
      <c r="C132" s="445"/>
      <c r="D132" s="445"/>
      <c r="E132" s="445"/>
      <c r="F132" s="445">
        <v>130</v>
      </c>
      <c r="G132" s="445" t="s">
        <v>1856</v>
      </c>
      <c r="H132" s="83"/>
    </row>
    <row r="133" spans="1:8" x14ac:dyDescent="0.25">
      <c r="A133" s="445" t="s">
        <v>8303</v>
      </c>
      <c r="B133" s="445"/>
      <c r="C133" s="445"/>
      <c r="D133" s="445"/>
      <c r="E133" s="445"/>
      <c r="F133" s="445">
        <v>131</v>
      </c>
      <c r="G133" s="445" t="s">
        <v>1556</v>
      </c>
      <c r="H133" s="83"/>
    </row>
    <row r="134" spans="1:8" x14ac:dyDescent="0.25">
      <c r="A134" s="445" t="s">
        <v>8302</v>
      </c>
      <c r="B134" s="445"/>
      <c r="C134" s="445"/>
      <c r="D134" s="445"/>
      <c r="E134" s="445"/>
      <c r="F134" s="445">
        <v>132</v>
      </c>
      <c r="G134" s="445" t="s">
        <v>1556</v>
      </c>
      <c r="H134" s="83"/>
    </row>
    <row r="135" spans="1:8" x14ac:dyDescent="0.25">
      <c r="A135" s="445" t="s">
        <v>8301</v>
      </c>
      <c r="B135" s="445"/>
      <c r="C135" s="445"/>
      <c r="D135" s="445"/>
      <c r="E135" s="445"/>
      <c r="F135" s="445">
        <v>133</v>
      </c>
      <c r="G135" s="445" t="s">
        <v>1509</v>
      </c>
      <c r="H135" s="83"/>
    </row>
    <row r="136" spans="1:8" x14ac:dyDescent="0.25">
      <c r="A136" s="445" t="s">
        <v>8300</v>
      </c>
      <c r="B136" s="445"/>
      <c r="C136" s="445"/>
      <c r="D136" s="445"/>
      <c r="E136" s="445"/>
      <c r="F136" s="445">
        <v>134</v>
      </c>
      <c r="G136" s="445" t="s">
        <v>8299</v>
      </c>
      <c r="H136" s="83"/>
    </row>
    <row r="137" spans="1:8" x14ac:dyDescent="0.25">
      <c r="H137" s="83"/>
    </row>
    <row r="138" spans="1:8" x14ac:dyDescent="0.25">
      <c r="A138" s="449" t="s">
        <v>2630</v>
      </c>
      <c r="B138" s="449" t="s">
        <v>8298</v>
      </c>
      <c r="C138" s="449"/>
      <c r="D138" s="449"/>
      <c r="E138" s="449"/>
      <c r="H138" s="83"/>
    </row>
    <row r="139" spans="1:8" x14ac:dyDescent="0.25">
      <c r="A139" s="445" t="s">
        <v>1987</v>
      </c>
      <c r="B139" s="445"/>
      <c r="C139" s="445"/>
      <c r="D139" s="445"/>
      <c r="E139" s="445"/>
      <c r="F139" s="445">
        <v>1</v>
      </c>
      <c r="G139" s="445" t="s">
        <v>1902</v>
      </c>
      <c r="H139" s="83"/>
    </row>
    <row r="140" spans="1:8" x14ac:dyDescent="0.25">
      <c r="A140" s="445" t="s">
        <v>8297</v>
      </c>
      <c r="B140" s="445"/>
      <c r="C140" s="445"/>
      <c r="D140" s="445"/>
      <c r="E140" s="445"/>
      <c r="F140" s="445">
        <v>2</v>
      </c>
      <c r="G140" s="445" t="s">
        <v>1463</v>
      </c>
      <c r="H140" s="83"/>
    </row>
    <row r="141" spans="1:8" x14ac:dyDescent="0.25">
      <c r="A141" s="445" t="s">
        <v>8296</v>
      </c>
      <c r="B141" s="445"/>
      <c r="C141" s="445"/>
      <c r="D141" s="445"/>
      <c r="E141" s="445"/>
      <c r="F141" s="445">
        <v>3</v>
      </c>
      <c r="G141" s="445" t="s">
        <v>1463</v>
      </c>
      <c r="H141" s="83"/>
    </row>
    <row r="142" spans="1:8" x14ac:dyDescent="0.25">
      <c r="A142" s="445" t="s">
        <v>8295</v>
      </c>
      <c r="B142" s="445"/>
      <c r="C142" s="445"/>
      <c r="D142" s="445"/>
      <c r="E142" s="445"/>
      <c r="F142" s="445">
        <v>4</v>
      </c>
      <c r="G142" s="445" t="s">
        <v>1463</v>
      </c>
      <c r="H142" s="83"/>
    </row>
    <row r="143" spans="1:8" x14ac:dyDescent="0.25">
      <c r="A143" s="445" t="s">
        <v>8294</v>
      </c>
      <c r="B143" s="445"/>
      <c r="C143" s="445"/>
      <c r="D143" s="445"/>
      <c r="E143" s="445"/>
      <c r="F143" s="445">
        <v>5</v>
      </c>
      <c r="G143" s="445" t="s">
        <v>1463</v>
      </c>
      <c r="H143" s="83"/>
    </row>
    <row r="144" spans="1:8" x14ac:dyDescent="0.25">
      <c r="A144" s="445" t="s">
        <v>8293</v>
      </c>
      <c r="B144" s="445"/>
      <c r="C144" s="445"/>
      <c r="D144" s="445"/>
      <c r="E144" s="445"/>
      <c r="F144" s="445">
        <v>6</v>
      </c>
      <c r="G144" s="445" t="s">
        <v>1463</v>
      </c>
      <c r="H144" s="83"/>
    </row>
    <row r="145" spans="1:8" x14ac:dyDescent="0.25">
      <c r="A145" s="445" t="s">
        <v>8292</v>
      </c>
      <c r="B145" s="445"/>
      <c r="C145" s="445"/>
      <c r="D145" s="445"/>
      <c r="E145" s="445"/>
      <c r="F145" s="445">
        <v>7</v>
      </c>
      <c r="G145" s="445" t="s">
        <v>1463</v>
      </c>
      <c r="H145" s="83"/>
    </row>
    <row r="146" spans="1:8" x14ac:dyDescent="0.25">
      <c r="A146" s="445" t="s">
        <v>8291</v>
      </c>
      <c r="B146" s="445"/>
      <c r="C146" s="445"/>
      <c r="D146" s="445"/>
      <c r="E146" s="445"/>
      <c r="F146" s="445">
        <v>8</v>
      </c>
      <c r="G146" s="445" t="s">
        <v>1463</v>
      </c>
      <c r="H146" s="83"/>
    </row>
    <row r="147" spans="1:8" x14ac:dyDescent="0.25">
      <c r="A147" s="445" t="s">
        <v>2018</v>
      </c>
      <c r="B147" s="445"/>
      <c r="C147" s="445"/>
      <c r="D147" s="445"/>
      <c r="E147" s="445"/>
      <c r="F147" s="445">
        <v>9</v>
      </c>
      <c r="G147" s="445" t="s">
        <v>1496</v>
      </c>
      <c r="H147" s="83"/>
    </row>
    <row r="148" spans="1:8" x14ac:dyDescent="0.25">
      <c r="A148" s="445" t="s">
        <v>1706</v>
      </c>
      <c r="B148" s="445"/>
      <c r="C148" s="445"/>
      <c r="D148" s="445"/>
      <c r="E148" s="445"/>
      <c r="F148" s="445">
        <v>10</v>
      </c>
      <c r="G148" s="445" t="s">
        <v>1509</v>
      </c>
      <c r="H148" s="83"/>
    </row>
    <row r="149" spans="1:8" x14ac:dyDescent="0.25">
      <c r="A149" s="445" t="s">
        <v>2019</v>
      </c>
      <c r="B149" s="445"/>
      <c r="C149" s="445"/>
      <c r="D149" s="445"/>
      <c r="E149" s="445"/>
      <c r="F149" s="445">
        <v>11</v>
      </c>
      <c r="G149" s="445" t="s">
        <v>1496</v>
      </c>
      <c r="H149" s="83"/>
    </row>
    <row r="150" spans="1:8" x14ac:dyDescent="0.25">
      <c r="A150" s="445" t="s">
        <v>1643</v>
      </c>
      <c r="B150" s="445"/>
      <c r="C150" s="445"/>
      <c r="D150" s="445"/>
      <c r="E150" s="445"/>
      <c r="F150" s="445">
        <v>12</v>
      </c>
      <c r="G150" s="445" t="s">
        <v>1509</v>
      </c>
      <c r="H150" s="83"/>
    </row>
    <row r="151" spans="1:8" x14ac:dyDescent="0.25">
      <c r="A151" s="445" t="s">
        <v>1461</v>
      </c>
      <c r="B151" s="445"/>
      <c r="C151" s="445"/>
      <c r="D151" s="445"/>
      <c r="E151" s="445"/>
      <c r="F151" s="445">
        <v>13</v>
      </c>
      <c r="G151" s="445" t="s">
        <v>1463</v>
      </c>
      <c r="H151" s="83"/>
    </row>
    <row r="152" spans="1:8" x14ac:dyDescent="0.25">
      <c r="A152" s="445" t="s">
        <v>1711</v>
      </c>
      <c r="B152" s="445"/>
      <c r="C152" s="445"/>
      <c r="D152" s="445"/>
      <c r="E152" s="445"/>
      <c r="F152" s="445">
        <v>14</v>
      </c>
      <c r="G152" s="445" t="s">
        <v>1463</v>
      </c>
      <c r="H152" s="83"/>
    </row>
    <row r="153" spans="1:8" x14ac:dyDescent="0.25">
      <c r="A153" s="445" t="s">
        <v>1542</v>
      </c>
      <c r="B153" s="445"/>
      <c r="C153" s="445"/>
      <c r="D153" s="445"/>
      <c r="E153" s="445"/>
      <c r="F153" s="445">
        <v>15</v>
      </c>
      <c r="G153" s="445" t="s">
        <v>1463</v>
      </c>
      <c r="H153" s="83"/>
    </row>
    <row r="154" spans="1:8" x14ac:dyDescent="0.25">
      <c r="A154" s="445" t="s">
        <v>8290</v>
      </c>
      <c r="B154" s="445"/>
      <c r="C154" s="445"/>
      <c r="D154" s="445"/>
      <c r="E154" s="445"/>
      <c r="F154" s="445">
        <v>16</v>
      </c>
      <c r="G154" s="445" t="s">
        <v>1463</v>
      </c>
      <c r="H154" s="83"/>
    </row>
    <row r="155" spans="1:8" x14ac:dyDescent="0.25">
      <c r="A155" s="445" t="s">
        <v>8289</v>
      </c>
      <c r="B155" s="445"/>
      <c r="C155" s="445"/>
      <c r="D155" s="445"/>
      <c r="E155" s="445"/>
      <c r="F155" s="445">
        <v>17</v>
      </c>
      <c r="G155" s="445" t="s">
        <v>1463</v>
      </c>
      <c r="H155" s="83"/>
    </row>
    <row r="156" spans="1:8" x14ac:dyDescent="0.25">
      <c r="A156" s="445" t="s">
        <v>8288</v>
      </c>
      <c r="B156" s="445"/>
      <c r="C156" s="445"/>
      <c r="D156" s="445"/>
      <c r="E156" s="445"/>
      <c r="F156" s="445">
        <v>18</v>
      </c>
      <c r="G156" s="445" t="s">
        <v>1463</v>
      </c>
      <c r="H156" s="83"/>
    </row>
    <row r="157" spans="1:8" x14ac:dyDescent="0.25">
      <c r="A157" s="445" t="s">
        <v>8287</v>
      </c>
      <c r="B157" s="445"/>
      <c r="C157" s="445"/>
      <c r="D157" s="445"/>
      <c r="E157" s="445"/>
      <c r="F157" s="445">
        <v>19</v>
      </c>
      <c r="G157" s="445" t="s">
        <v>1463</v>
      </c>
      <c r="H157" s="83"/>
    </row>
    <row r="158" spans="1:8" x14ac:dyDescent="0.25">
      <c r="A158" s="445" t="s">
        <v>8286</v>
      </c>
      <c r="B158" s="445"/>
      <c r="C158" s="445"/>
      <c r="D158" s="445"/>
      <c r="E158" s="445"/>
      <c r="F158" s="445">
        <v>20</v>
      </c>
      <c r="G158" s="445" t="s">
        <v>1463</v>
      </c>
      <c r="H158" s="83"/>
    </row>
    <row r="159" spans="1:8" x14ac:dyDescent="0.25">
      <c r="A159" s="445" t="s">
        <v>8285</v>
      </c>
      <c r="B159" s="445"/>
      <c r="C159" s="445"/>
      <c r="D159" s="445"/>
      <c r="E159" s="445"/>
      <c r="F159" s="445">
        <v>21</v>
      </c>
      <c r="G159" s="445" t="s">
        <v>1463</v>
      </c>
      <c r="H159" s="83"/>
    </row>
    <row r="160" spans="1:8" x14ac:dyDescent="0.25">
      <c r="A160" s="445" t="s">
        <v>8284</v>
      </c>
      <c r="B160" s="445"/>
      <c r="C160" s="445"/>
      <c r="D160" s="445"/>
      <c r="E160" s="445"/>
      <c r="F160" s="445">
        <v>22</v>
      </c>
      <c r="G160" s="445" t="s">
        <v>1463</v>
      </c>
      <c r="H160" s="83"/>
    </row>
    <row r="161" spans="1:8" x14ac:dyDescent="0.25">
      <c r="A161" s="445" t="s">
        <v>1549</v>
      </c>
      <c r="B161" s="445"/>
      <c r="C161" s="445"/>
      <c r="D161" s="445"/>
      <c r="E161" s="445"/>
      <c r="F161" s="445">
        <v>23</v>
      </c>
      <c r="G161" s="445" t="s">
        <v>1463</v>
      </c>
      <c r="H161" s="83"/>
    </row>
    <row r="162" spans="1:8" x14ac:dyDescent="0.25">
      <c r="A162" s="445" t="s">
        <v>8283</v>
      </c>
      <c r="B162" s="445"/>
      <c r="C162" s="445"/>
      <c r="D162" s="445"/>
      <c r="E162" s="445"/>
      <c r="F162" s="445">
        <v>24</v>
      </c>
      <c r="G162" s="445" t="s">
        <v>1463</v>
      </c>
      <c r="H162" s="83"/>
    </row>
    <row r="163" spans="1:8" x14ac:dyDescent="0.25">
      <c r="A163" s="445" t="s">
        <v>8282</v>
      </c>
      <c r="B163" s="445"/>
      <c r="C163" s="445"/>
      <c r="D163" s="445"/>
      <c r="E163" s="445"/>
      <c r="F163" s="445">
        <v>25</v>
      </c>
      <c r="G163" s="445" t="s">
        <v>1463</v>
      </c>
      <c r="H163" s="83"/>
    </row>
    <row r="164" spans="1:8" x14ac:dyDescent="0.25">
      <c r="A164" s="445" t="s">
        <v>8281</v>
      </c>
      <c r="B164" s="445"/>
      <c r="C164" s="445"/>
      <c r="D164" s="445"/>
      <c r="E164" s="445"/>
      <c r="F164" s="445">
        <v>26</v>
      </c>
      <c r="G164" s="445" t="s">
        <v>1902</v>
      </c>
      <c r="H164" s="83"/>
    </row>
    <row r="165" spans="1:8" x14ac:dyDescent="0.25">
      <c r="A165" s="445" t="s">
        <v>8280</v>
      </c>
      <c r="B165" s="445"/>
      <c r="C165" s="445"/>
      <c r="D165" s="445"/>
      <c r="E165" s="445"/>
      <c r="F165" s="445">
        <v>27</v>
      </c>
      <c r="G165" s="445" t="s">
        <v>1902</v>
      </c>
      <c r="H165" s="83"/>
    </row>
    <row r="166" spans="1:8" x14ac:dyDescent="0.25">
      <c r="A166" s="445" t="s">
        <v>8279</v>
      </c>
      <c r="B166" s="445"/>
      <c r="C166" s="445"/>
      <c r="D166" s="445"/>
      <c r="E166" s="445"/>
      <c r="F166" s="445">
        <v>28</v>
      </c>
      <c r="G166" s="445" t="s">
        <v>1556</v>
      </c>
      <c r="H166" s="83"/>
    </row>
    <row r="167" spans="1:8" x14ac:dyDescent="0.25">
      <c r="A167" s="445" t="s">
        <v>8278</v>
      </c>
      <c r="B167" s="445"/>
      <c r="C167" s="445"/>
      <c r="D167" s="445"/>
      <c r="E167" s="445"/>
      <c r="F167" s="445">
        <v>29</v>
      </c>
      <c r="G167" s="445" t="s">
        <v>1556</v>
      </c>
      <c r="H167" s="83"/>
    </row>
    <row r="168" spans="1:8" x14ac:dyDescent="0.25">
      <c r="A168" s="445" t="s">
        <v>8277</v>
      </c>
      <c r="B168" s="445"/>
      <c r="C168" s="445"/>
      <c r="D168" s="445"/>
      <c r="E168" s="445"/>
      <c r="F168" s="445">
        <v>30</v>
      </c>
      <c r="G168" s="445" t="s">
        <v>1556</v>
      </c>
      <c r="H168" s="83"/>
    </row>
    <row r="169" spans="1:8" x14ac:dyDescent="0.25">
      <c r="A169" s="445" t="s">
        <v>8276</v>
      </c>
      <c r="B169" s="445"/>
      <c r="C169" s="445"/>
      <c r="D169" s="445"/>
      <c r="E169" s="445"/>
      <c r="F169" s="445">
        <v>31</v>
      </c>
      <c r="G169" s="445" t="s">
        <v>1509</v>
      </c>
      <c r="H169" s="83"/>
    </row>
    <row r="170" spans="1:8" x14ac:dyDescent="0.25">
      <c r="A170" s="445" t="s">
        <v>8275</v>
      </c>
      <c r="B170" s="445"/>
      <c r="C170" s="445"/>
      <c r="D170" s="445"/>
      <c r="E170" s="445"/>
      <c r="F170" s="445">
        <v>32</v>
      </c>
      <c r="G170" s="445" t="s">
        <v>1509</v>
      </c>
      <c r="H170" s="83"/>
    </row>
    <row r="171" spans="1:8" x14ac:dyDescent="0.25">
      <c r="A171" s="445" t="s">
        <v>8274</v>
      </c>
      <c r="B171" s="445"/>
      <c r="C171" s="445"/>
      <c r="D171" s="445"/>
      <c r="E171" s="445"/>
      <c r="F171" s="445">
        <v>33</v>
      </c>
      <c r="G171" s="445" t="s">
        <v>1463</v>
      </c>
      <c r="H171" s="83"/>
    </row>
    <row r="172" spans="1:8" x14ac:dyDescent="0.25">
      <c r="A172" s="445" t="s">
        <v>2037</v>
      </c>
      <c r="B172" s="445"/>
      <c r="C172" s="445"/>
      <c r="D172" s="445"/>
      <c r="E172" s="445"/>
      <c r="F172" s="445">
        <v>34</v>
      </c>
      <c r="G172" s="445" t="s">
        <v>1553</v>
      </c>
      <c r="H172" s="83"/>
    </row>
    <row r="173" spans="1:8" x14ac:dyDescent="0.25">
      <c r="A173" s="445" t="s">
        <v>8273</v>
      </c>
      <c r="B173" s="445"/>
      <c r="C173" s="445"/>
      <c r="D173" s="445"/>
      <c r="E173" s="445"/>
      <c r="F173" s="445">
        <v>35</v>
      </c>
      <c r="G173" s="445" t="s">
        <v>1553</v>
      </c>
      <c r="H173" s="83"/>
    </row>
    <row r="174" spans="1:8" x14ac:dyDescent="0.25">
      <c r="A174" s="445" t="s">
        <v>8272</v>
      </c>
      <c r="B174" s="445"/>
      <c r="C174" s="445"/>
      <c r="D174" s="445"/>
      <c r="E174" s="445"/>
      <c r="F174" s="445">
        <v>36</v>
      </c>
      <c r="G174" s="445" t="s">
        <v>1509</v>
      </c>
      <c r="H174" s="83"/>
    </row>
    <row r="175" spans="1:8" x14ac:dyDescent="0.25">
      <c r="A175" s="445" t="s">
        <v>8271</v>
      </c>
      <c r="B175" s="445"/>
      <c r="C175" s="445"/>
      <c r="D175" s="445"/>
      <c r="E175" s="445"/>
      <c r="F175" s="445">
        <v>37</v>
      </c>
      <c r="G175" s="445" t="s">
        <v>1556</v>
      </c>
      <c r="H175" s="83"/>
    </row>
    <row r="176" spans="1:8" x14ac:dyDescent="0.25">
      <c r="A176" s="445" t="s">
        <v>8270</v>
      </c>
      <c r="B176" s="445"/>
      <c r="C176" s="445"/>
      <c r="D176" s="445"/>
      <c r="E176" s="445"/>
      <c r="F176" s="445">
        <v>38</v>
      </c>
      <c r="G176" s="445" t="s">
        <v>1556</v>
      </c>
      <c r="H176" s="83"/>
    </row>
    <row r="177" spans="1:8" x14ac:dyDescent="0.25">
      <c r="A177" s="445" t="s">
        <v>8269</v>
      </c>
      <c r="B177" s="445"/>
      <c r="C177" s="445"/>
      <c r="D177" s="445"/>
      <c r="E177" s="445"/>
      <c r="F177" s="445">
        <v>39</v>
      </c>
      <c r="G177" s="445" t="s">
        <v>1456</v>
      </c>
      <c r="H177" s="83"/>
    </row>
    <row r="178" spans="1:8" x14ac:dyDescent="0.25">
      <c r="A178" s="445" t="s">
        <v>8268</v>
      </c>
      <c r="B178" s="445"/>
      <c r="C178" s="445"/>
      <c r="D178" s="445"/>
      <c r="E178" s="445"/>
      <c r="F178" s="445">
        <v>40</v>
      </c>
      <c r="G178" s="445" t="s">
        <v>1456</v>
      </c>
      <c r="H178" s="83"/>
    </row>
    <row r="179" spans="1:8" x14ac:dyDescent="0.25">
      <c r="A179" s="445" t="s">
        <v>1519</v>
      </c>
      <c r="B179" s="445"/>
      <c r="C179" s="445"/>
      <c r="D179" s="445"/>
      <c r="E179" s="445"/>
      <c r="F179" s="445">
        <v>41</v>
      </c>
      <c r="G179" s="445" t="s">
        <v>1456</v>
      </c>
      <c r="H179" s="83"/>
    </row>
    <row r="180" spans="1:8" x14ac:dyDescent="0.25">
      <c r="A180" s="445" t="s">
        <v>8267</v>
      </c>
      <c r="B180" s="445"/>
      <c r="C180" s="445"/>
      <c r="D180" s="445"/>
      <c r="E180" s="445"/>
      <c r="F180" s="445">
        <v>42</v>
      </c>
      <c r="G180" s="445" t="s">
        <v>1456</v>
      </c>
      <c r="H180" s="83"/>
    </row>
    <row r="181" spans="1:8" x14ac:dyDescent="0.25">
      <c r="A181" s="445" t="s">
        <v>8266</v>
      </c>
      <c r="B181" s="445"/>
      <c r="C181" s="445"/>
      <c r="D181" s="445"/>
      <c r="E181" s="445"/>
      <c r="F181" s="445">
        <v>43</v>
      </c>
      <c r="G181" s="445" t="s">
        <v>1456</v>
      </c>
      <c r="H181" s="83"/>
    </row>
    <row r="182" spans="1:8" x14ac:dyDescent="0.25">
      <c r="A182" s="445" t="s">
        <v>8265</v>
      </c>
      <c r="B182" s="445"/>
      <c r="C182" s="445"/>
      <c r="D182" s="445"/>
      <c r="E182" s="445"/>
      <c r="F182" s="445">
        <v>44</v>
      </c>
      <c r="G182" s="445" t="s">
        <v>1456</v>
      </c>
      <c r="H182" s="83"/>
    </row>
    <row r="183" spans="1:8" x14ac:dyDescent="0.25">
      <c r="A183" s="445" t="s">
        <v>8264</v>
      </c>
      <c r="B183" s="445"/>
      <c r="C183" s="445"/>
      <c r="D183" s="445"/>
      <c r="E183" s="445"/>
      <c r="F183" s="445">
        <v>45</v>
      </c>
      <c r="G183" s="445" t="s">
        <v>1456</v>
      </c>
      <c r="H183" s="83"/>
    </row>
    <row r="184" spans="1:8" x14ac:dyDescent="0.25">
      <c r="A184" s="445" t="s">
        <v>8263</v>
      </c>
      <c r="B184" s="445"/>
      <c r="C184" s="445"/>
      <c r="D184" s="445"/>
      <c r="E184" s="445"/>
      <c r="F184" s="445">
        <v>46</v>
      </c>
      <c r="G184" s="445" t="s">
        <v>1456</v>
      </c>
      <c r="H184" s="83"/>
    </row>
    <row r="185" spans="1:8" x14ac:dyDescent="0.25">
      <c r="A185" s="445" t="s">
        <v>1696</v>
      </c>
      <c r="B185" s="445"/>
      <c r="C185" s="445"/>
      <c r="D185" s="445"/>
      <c r="E185" s="445"/>
      <c r="F185" s="445">
        <v>47</v>
      </c>
      <c r="G185" s="445" t="s">
        <v>1456</v>
      </c>
      <c r="H185" s="83"/>
    </row>
    <row r="186" spans="1:8" x14ac:dyDescent="0.25">
      <c r="A186" s="445" t="s">
        <v>8262</v>
      </c>
      <c r="B186" s="445"/>
      <c r="C186" s="445"/>
      <c r="D186" s="445"/>
      <c r="E186" s="445"/>
      <c r="F186" s="445">
        <v>48</v>
      </c>
      <c r="G186" s="445" t="s">
        <v>1456</v>
      </c>
      <c r="H186" s="83"/>
    </row>
    <row r="187" spans="1:8" x14ac:dyDescent="0.25">
      <c r="A187" s="445" t="s">
        <v>8261</v>
      </c>
      <c r="B187" s="445"/>
      <c r="C187" s="445"/>
      <c r="D187" s="445"/>
      <c r="E187" s="445"/>
      <c r="F187" s="445">
        <v>49</v>
      </c>
      <c r="G187" s="445" t="s">
        <v>1456</v>
      </c>
      <c r="H187" s="83"/>
    </row>
    <row r="188" spans="1:8" x14ac:dyDescent="0.25">
      <c r="A188" s="445" t="s">
        <v>8260</v>
      </c>
      <c r="B188" s="445"/>
      <c r="C188" s="445"/>
      <c r="D188" s="445"/>
      <c r="E188" s="445"/>
      <c r="F188" s="445">
        <v>50</v>
      </c>
      <c r="G188" s="445" t="s">
        <v>1456</v>
      </c>
      <c r="H188" s="83"/>
    </row>
    <row r="189" spans="1:8" x14ac:dyDescent="0.25">
      <c r="A189" s="445" t="s">
        <v>8259</v>
      </c>
      <c r="B189" s="445"/>
      <c r="C189" s="445"/>
      <c r="D189" s="445"/>
      <c r="E189" s="445"/>
      <c r="F189" s="445">
        <v>51</v>
      </c>
      <c r="G189" s="445" t="s">
        <v>1456</v>
      </c>
      <c r="H189" s="83"/>
    </row>
    <row r="190" spans="1:8" x14ac:dyDescent="0.25">
      <c r="A190" s="445" t="s">
        <v>8258</v>
      </c>
      <c r="B190" s="445"/>
      <c r="C190" s="445"/>
      <c r="D190" s="445"/>
      <c r="E190" s="445"/>
      <c r="F190" s="445">
        <v>52</v>
      </c>
      <c r="G190" s="445" t="s">
        <v>1456</v>
      </c>
      <c r="H190" s="83"/>
    </row>
    <row r="191" spans="1:8" x14ac:dyDescent="0.25">
      <c r="A191" s="445" t="s">
        <v>8257</v>
      </c>
      <c r="B191" s="445"/>
      <c r="C191" s="445"/>
      <c r="D191" s="445"/>
      <c r="E191" s="445"/>
      <c r="F191" s="445">
        <v>53</v>
      </c>
      <c r="G191" s="445" t="s">
        <v>1456</v>
      </c>
      <c r="H191" s="83"/>
    </row>
    <row r="192" spans="1:8" x14ac:dyDescent="0.25">
      <c r="A192" s="445" t="s">
        <v>8256</v>
      </c>
      <c r="B192" s="445"/>
      <c r="C192" s="445"/>
      <c r="D192" s="445"/>
      <c r="E192" s="445"/>
      <c r="F192" s="445">
        <v>54</v>
      </c>
      <c r="G192" s="445" t="s">
        <v>8255</v>
      </c>
      <c r="H192" s="83"/>
    </row>
    <row r="193" spans="1:8" x14ac:dyDescent="0.25">
      <c r="A193" s="445" t="s">
        <v>2802</v>
      </c>
      <c r="B193" s="445"/>
      <c r="C193" s="445"/>
      <c r="D193" s="445"/>
      <c r="E193" s="445"/>
      <c r="F193" s="445">
        <v>55</v>
      </c>
      <c r="G193" s="445" t="s">
        <v>8254</v>
      </c>
      <c r="H193" s="83"/>
    </row>
    <row r="194" spans="1:8" x14ac:dyDescent="0.25">
      <c r="A194" s="445" t="s">
        <v>8253</v>
      </c>
      <c r="B194" s="445"/>
      <c r="C194" s="445"/>
      <c r="D194" s="445"/>
      <c r="E194" s="445"/>
      <c r="F194" s="445">
        <v>56</v>
      </c>
      <c r="G194" s="445" t="s">
        <v>1556</v>
      </c>
      <c r="H194" s="83"/>
    </row>
    <row r="195" spans="1:8" x14ac:dyDescent="0.25">
      <c r="A195" s="445" t="s">
        <v>8252</v>
      </c>
      <c r="B195" s="445"/>
      <c r="C195" s="445"/>
      <c r="D195" s="445"/>
      <c r="E195" s="445"/>
      <c r="F195" s="445">
        <v>57</v>
      </c>
      <c r="G195" s="445" t="s">
        <v>1556</v>
      </c>
      <c r="H195" s="83"/>
    </row>
    <row r="196" spans="1:8" x14ac:dyDescent="0.25">
      <c r="A196" s="445" t="s">
        <v>8251</v>
      </c>
      <c r="B196" s="445"/>
      <c r="C196" s="445"/>
      <c r="D196" s="445"/>
      <c r="E196" s="445"/>
      <c r="F196" s="445">
        <v>58</v>
      </c>
      <c r="G196" s="445" t="s">
        <v>1556</v>
      </c>
      <c r="H196" s="83"/>
    </row>
    <row r="197" spans="1:8" x14ac:dyDescent="0.25">
      <c r="A197" s="445" t="s">
        <v>8250</v>
      </c>
      <c r="B197" s="445"/>
      <c r="C197" s="445"/>
      <c r="D197" s="445"/>
      <c r="E197" s="445"/>
      <c r="F197" s="445">
        <v>59</v>
      </c>
      <c r="G197" s="445" t="s">
        <v>1509</v>
      </c>
      <c r="H197" s="83"/>
    </row>
  </sheetData>
  <mergeCells count="2">
    <mergeCell ref="B1:C1"/>
    <mergeCell ref="D1:E1"/>
  </mergeCells>
  <pageMargins left="0.75" right="0.75" top="1" bottom="1" header="0.5" footer="0.5"/>
  <pageSetup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7"/>
  <sheetViews>
    <sheetView workbookViewId="0">
      <pane ySplit="1" topLeftCell="A4" activePane="bottomLeft" state="frozen"/>
      <selection activeCell="C19" sqref="C19"/>
      <selection pane="bottomLeft" activeCell="B16" sqref="B16"/>
    </sheetView>
  </sheetViews>
  <sheetFormatPr defaultRowHeight="12.75" x14ac:dyDescent="0.2"/>
  <cols>
    <col min="1" max="1" width="29.28515625" style="438" bestFit="1" customWidth="1"/>
    <col min="2" max="2" width="32" style="438" bestFit="1" customWidth="1"/>
    <col min="3" max="3" width="32" style="438" customWidth="1"/>
    <col min="4" max="4" width="32.42578125" style="438" customWidth="1"/>
    <col min="5" max="5" width="25.42578125" style="438" customWidth="1"/>
    <col min="6" max="6" width="31" style="438" customWidth="1"/>
    <col min="7" max="7" width="17.85546875" style="438" bestFit="1" customWidth="1"/>
    <col min="8" max="16384" width="9.140625" style="438"/>
  </cols>
  <sheetData>
    <row r="1" spans="1:9" s="442" customFormat="1" ht="15" x14ac:dyDescent="0.25">
      <c r="A1" s="292" t="s">
        <v>1966</v>
      </c>
      <c r="B1" s="292" t="s">
        <v>8407</v>
      </c>
      <c r="C1" s="834" t="s">
        <v>8515</v>
      </c>
      <c r="D1" s="835"/>
      <c r="E1" s="833" t="s">
        <v>8514</v>
      </c>
      <c r="F1" s="832"/>
      <c r="G1" s="292" t="s">
        <v>1969</v>
      </c>
      <c r="H1" s="292" t="s">
        <v>1970</v>
      </c>
      <c r="I1" s="292" t="s">
        <v>1971</v>
      </c>
    </row>
    <row r="2" spans="1:9" ht="15" x14ac:dyDescent="0.25">
      <c r="A2" s="83" t="s">
        <v>1458</v>
      </c>
      <c r="B2" s="83"/>
      <c r="C2" s="83" t="s">
        <v>1457</v>
      </c>
      <c r="D2" s="83"/>
      <c r="E2" s="445"/>
      <c r="F2" s="445"/>
      <c r="G2" s="83">
        <v>1</v>
      </c>
      <c r="H2" s="83" t="s">
        <v>1459</v>
      </c>
      <c r="I2" s="83"/>
    </row>
    <row r="3" spans="1:9" ht="15" x14ac:dyDescent="0.25">
      <c r="A3" s="83" t="s">
        <v>8406</v>
      </c>
      <c r="B3" s="83"/>
      <c r="C3" s="83"/>
      <c r="D3" s="83"/>
      <c r="E3" s="445"/>
      <c r="F3" s="445"/>
      <c r="G3" s="83">
        <v>2</v>
      </c>
      <c r="H3" s="83" t="s">
        <v>1556</v>
      </c>
      <c r="I3" s="83"/>
    </row>
    <row r="4" spans="1:9" ht="45" x14ac:dyDescent="0.25">
      <c r="A4" s="83" t="s">
        <v>1699</v>
      </c>
      <c r="B4" s="83"/>
      <c r="C4" s="83"/>
      <c r="D4" s="81" t="s">
        <v>1698</v>
      </c>
      <c r="E4" s="445" t="s">
        <v>1697</v>
      </c>
      <c r="F4" s="445"/>
      <c r="G4" s="83">
        <v>3</v>
      </c>
      <c r="H4" s="83" t="s">
        <v>1556</v>
      </c>
      <c r="I4" s="83"/>
    </row>
    <row r="5" spans="1:9" ht="15" x14ac:dyDescent="0.25">
      <c r="A5" s="83" t="s">
        <v>1692</v>
      </c>
      <c r="B5" s="83"/>
      <c r="C5" s="83" t="s">
        <v>8512</v>
      </c>
      <c r="D5" s="83"/>
      <c r="E5" s="445" t="s">
        <v>1660</v>
      </c>
      <c r="F5" s="446"/>
      <c r="G5" s="83">
        <v>4</v>
      </c>
      <c r="H5" s="83" t="s">
        <v>1691</v>
      </c>
      <c r="I5" s="83"/>
    </row>
    <row r="6" spans="1:9" ht="45" x14ac:dyDescent="0.25">
      <c r="A6" s="83" t="s">
        <v>1690</v>
      </c>
      <c r="B6" s="83"/>
      <c r="C6" s="83" t="s">
        <v>1652</v>
      </c>
      <c r="D6" s="81" t="s">
        <v>8511</v>
      </c>
      <c r="E6" s="445" t="s">
        <v>1652</v>
      </c>
      <c r="F6" s="445"/>
      <c r="G6" s="83">
        <v>5</v>
      </c>
      <c r="H6" s="83" t="s">
        <v>1463</v>
      </c>
      <c r="I6" s="83"/>
    </row>
    <row r="7" spans="1:9" ht="15" x14ac:dyDescent="0.25">
      <c r="A7" s="83" t="s">
        <v>1454</v>
      </c>
      <c r="B7" s="83"/>
      <c r="C7" s="83" t="s">
        <v>1452</v>
      </c>
      <c r="D7" s="83"/>
      <c r="E7" s="445" t="s">
        <v>1654</v>
      </c>
      <c r="F7" s="445"/>
      <c r="G7" s="83">
        <v>6</v>
      </c>
      <c r="H7" s="83" t="s">
        <v>1456</v>
      </c>
      <c r="I7" s="83"/>
    </row>
    <row r="8" spans="1:9" ht="15" x14ac:dyDescent="0.25">
      <c r="A8" s="83" t="s">
        <v>8510</v>
      </c>
      <c r="B8" s="83"/>
      <c r="C8" s="83"/>
      <c r="D8" s="83"/>
      <c r="E8" s="445" t="s">
        <v>1771</v>
      </c>
      <c r="F8" s="445"/>
      <c r="G8" s="83">
        <v>7</v>
      </c>
      <c r="H8" s="83" t="s">
        <v>1512</v>
      </c>
      <c r="I8" s="83"/>
    </row>
    <row r="9" spans="1:9" ht="15" x14ac:dyDescent="0.25">
      <c r="A9" s="83" t="s">
        <v>8509</v>
      </c>
      <c r="B9" s="83"/>
      <c r="C9" s="83"/>
      <c r="D9" s="83"/>
      <c r="E9" s="445" t="s">
        <v>1773</v>
      </c>
      <c r="F9" s="445"/>
      <c r="G9" s="83">
        <v>8</v>
      </c>
      <c r="H9" s="83" t="s">
        <v>1512</v>
      </c>
      <c r="I9" s="83"/>
    </row>
    <row r="10" spans="1:9" ht="15" x14ac:dyDescent="0.25">
      <c r="A10" s="83" t="s">
        <v>8508</v>
      </c>
      <c r="B10" s="83"/>
      <c r="C10" s="83"/>
      <c r="D10" s="83"/>
      <c r="E10" s="445" t="s">
        <v>1782</v>
      </c>
      <c r="F10" s="445"/>
      <c r="G10" s="83">
        <v>9</v>
      </c>
      <c r="H10" s="83" t="s">
        <v>1463</v>
      </c>
      <c r="I10" s="83"/>
    </row>
    <row r="11" spans="1:9" ht="15" x14ac:dyDescent="0.25">
      <c r="A11" s="83" t="s">
        <v>8507</v>
      </c>
      <c r="B11" s="83"/>
      <c r="C11" s="83"/>
      <c r="D11" s="83"/>
      <c r="E11" s="445" t="s">
        <v>1784</v>
      </c>
      <c r="F11" s="445"/>
      <c r="G11" s="83">
        <v>10</v>
      </c>
      <c r="H11" s="83" t="s">
        <v>1463</v>
      </c>
      <c r="I11" s="83"/>
    </row>
    <row r="12" spans="1:9" ht="15" x14ac:dyDescent="0.25">
      <c r="A12" s="83" t="s">
        <v>8506</v>
      </c>
      <c r="B12" s="83"/>
      <c r="C12" s="83"/>
      <c r="D12" s="83"/>
      <c r="E12" s="445" t="s">
        <v>1775</v>
      </c>
      <c r="F12" s="445"/>
      <c r="G12" s="83">
        <v>11</v>
      </c>
      <c r="H12" s="83" t="s">
        <v>1517</v>
      </c>
      <c r="I12" s="83"/>
    </row>
    <row r="13" spans="1:9" ht="15" x14ac:dyDescent="0.25">
      <c r="A13" s="83" t="s">
        <v>8505</v>
      </c>
      <c r="B13" s="83"/>
      <c r="C13" s="83"/>
      <c r="D13" s="83"/>
      <c r="E13" s="445" t="s">
        <v>1780</v>
      </c>
      <c r="F13" s="445"/>
      <c r="G13" s="83">
        <v>12</v>
      </c>
      <c r="H13" s="83" t="s">
        <v>1463</v>
      </c>
      <c r="I13" s="83"/>
    </row>
    <row r="14" spans="1:9" ht="15" x14ac:dyDescent="0.25">
      <c r="A14" s="83" t="s">
        <v>8504</v>
      </c>
      <c r="B14" s="83"/>
      <c r="C14" s="83"/>
      <c r="D14" s="83"/>
      <c r="E14" s="445"/>
      <c r="F14" s="445"/>
      <c r="G14" s="83">
        <v>13</v>
      </c>
      <c r="H14" s="83" t="s">
        <v>1496</v>
      </c>
      <c r="I14" s="83"/>
    </row>
    <row r="15" spans="1:9" ht="15" x14ac:dyDescent="0.25">
      <c r="A15" s="83" t="s">
        <v>8503</v>
      </c>
      <c r="B15" s="83"/>
      <c r="C15" s="83"/>
      <c r="D15" s="83"/>
      <c r="E15" s="445" t="s">
        <v>1754</v>
      </c>
      <c r="F15" s="445"/>
      <c r="G15" s="83">
        <v>14</v>
      </c>
      <c r="H15" s="83" t="s">
        <v>1496</v>
      </c>
      <c r="I15" s="83"/>
    </row>
    <row r="16" spans="1:9" ht="15" x14ac:dyDescent="0.25">
      <c r="A16" s="83" t="s">
        <v>1735</v>
      </c>
      <c r="B16" s="83"/>
      <c r="C16" s="83"/>
      <c r="D16" s="83"/>
      <c r="E16" s="445" t="s">
        <v>1732</v>
      </c>
      <c r="F16" s="446"/>
      <c r="G16" s="83">
        <v>15</v>
      </c>
      <c r="H16" s="83" t="s">
        <v>1556</v>
      </c>
      <c r="I16" s="83"/>
    </row>
    <row r="17" spans="1:9" ht="15" x14ac:dyDescent="0.25">
      <c r="A17" s="83" t="s">
        <v>8502</v>
      </c>
      <c r="B17" s="83"/>
      <c r="C17" s="119" t="s">
        <v>1536</v>
      </c>
      <c r="D17" s="83"/>
      <c r="E17" s="445"/>
      <c r="F17" s="445"/>
      <c r="G17" s="83">
        <v>16</v>
      </c>
      <c r="H17" s="83" t="s">
        <v>1463</v>
      </c>
      <c r="I17" s="83"/>
    </row>
    <row r="18" spans="1:9" ht="15" x14ac:dyDescent="0.25">
      <c r="A18" s="83" t="s">
        <v>1511</v>
      </c>
      <c r="B18" s="83"/>
      <c r="C18" s="450" t="s">
        <v>1510</v>
      </c>
      <c r="D18" s="83"/>
      <c r="E18" s="445" t="s">
        <v>1759</v>
      </c>
      <c r="F18" s="445"/>
      <c r="G18" s="83">
        <v>17</v>
      </c>
      <c r="H18" s="83" t="s">
        <v>1512</v>
      </c>
      <c r="I18" s="83"/>
    </row>
    <row r="19" spans="1:9" ht="15" x14ac:dyDescent="0.25">
      <c r="A19" s="83" t="s">
        <v>1514</v>
      </c>
      <c r="B19" s="83"/>
      <c r="C19" s="450" t="s">
        <v>1513</v>
      </c>
      <c r="D19" s="83"/>
      <c r="E19" s="445" t="s">
        <v>1760</v>
      </c>
      <c r="F19" s="446"/>
      <c r="G19" s="83">
        <v>18</v>
      </c>
      <c r="H19" s="83" t="s">
        <v>1512</v>
      </c>
      <c r="I19" s="83"/>
    </row>
    <row r="20" spans="1:9" ht="15" x14ac:dyDescent="0.25">
      <c r="A20" s="83" t="s">
        <v>8501</v>
      </c>
      <c r="B20" s="83"/>
      <c r="C20" s="83"/>
      <c r="D20" s="83"/>
      <c r="E20" s="445" t="s">
        <v>1766</v>
      </c>
      <c r="F20" s="446"/>
      <c r="G20" s="83">
        <v>19</v>
      </c>
      <c r="H20" s="83" t="s">
        <v>1463</v>
      </c>
      <c r="I20" s="83"/>
    </row>
    <row r="21" spans="1:9" ht="15" x14ac:dyDescent="0.25">
      <c r="A21" s="83" t="s">
        <v>8500</v>
      </c>
      <c r="B21" s="83"/>
      <c r="C21" s="83"/>
      <c r="D21" s="83"/>
      <c r="E21" s="445" t="s">
        <v>1763</v>
      </c>
      <c r="F21" s="445"/>
      <c r="G21" s="83">
        <v>20</v>
      </c>
      <c r="H21" s="83" t="s">
        <v>1463</v>
      </c>
      <c r="I21" s="83"/>
    </row>
    <row r="22" spans="1:9" ht="15" x14ac:dyDescent="0.25">
      <c r="A22" s="83" t="s">
        <v>1516</v>
      </c>
      <c r="B22" s="83"/>
      <c r="C22" s="450" t="s">
        <v>1515</v>
      </c>
      <c r="D22" s="83"/>
      <c r="E22" s="445" t="s">
        <v>1761</v>
      </c>
      <c r="F22" s="445"/>
      <c r="G22" s="83">
        <v>21</v>
      </c>
      <c r="H22" s="83" t="s">
        <v>1517</v>
      </c>
      <c r="I22" s="83"/>
    </row>
    <row r="23" spans="1:9" ht="15" x14ac:dyDescent="0.25">
      <c r="A23" s="83" t="s">
        <v>1491</v>
      </c>
      <c r="B23" s="83"/>
      <c r="C23" s="102" t="s">
        <v>1540</v>
      </c>
      <c r="D23" s="83" t="s">
        <v>1492</v>
      </c>
      <c r="E23" s="445" t="s">
        <v>1715</v>
      </c>
      <c r="F23" s="446"/>
      <c r="G23" s="83">
        <v>22</v>
      </c>
      <c r="H23" s="83" t="s">
        <v>1463</v>
      </c>
      <c r="I23" s="83"/>
    </row>
    <row r="24" spans="1:9" ht="15" x14ac:dyDescent="0.25">
      <c r="A24" s="83" t="s">
        <v>1495</v>
      </c>
      <c r="B24" s="83"/>
      <c r="C24" s="450" t="s">
        <v>1494</v>
      </c>
      <c r="D24" s="83"/>
      <c r="E24" s="445" t="s">
        <v>1757</v>
      </c>
      <c r="F24" s="445"/>
      <c r="G24" s="83">
        <v>23</v>
      </c>
      <c r="H24" s="83" t="s">
        <v>1496</v>
      </c>
      <c r="I24" s="83"/>
    </row>
    <row r="25" spans="1:9" ht="15" x14ac:dyDescent="0.25">
      <c r="A25" s="83" t="s">
        <v>1503</v>
      </c>
      <c r="B25" s="83"/>
      <c r="C25" s="450" t="s">
        <v>1502</v>
      </c>
      <c r="D25" s="83"/>
      <c r="E25" s="445" t="s">
        <v>1756</v>
      </c>
      <c r="F25" s="445"/>
      <c r="G25" s="83">
        <v>24</v>
      </c>
      <c r="H25" s="83" t="s">
        <v>1496</v>
      </c>
      <c r="I25" s="83"/>
    </row>
    <row r="26" spans="1:9" ht="15" x14ac:dyDescent="0.25">
      <c r="A26" s="83" t="s">
        <v>8499</v>
      </c>
      <c r="B26" s="83"/>
      <c r="C26" s="83"/>
      <c r="D26" s="83"/>
      <c r="E26" s="445"/>
      <c r="F26" s="445"/>
      <c r="G26" s="83">
        <v>25</v>
      </c>
      <c r="H26" s="83" t="s">
        <v>1496</v>
      </c>
      <c r="I26" s="83"/>
    </row>
    <row r="27" spans="1:9" ht="15" x14ac:dyDescent="0.25">
      <c r="A27" s="83" t="s">
        <v>1468</v>
      </c>
      <c r="B27" s="83"/>
      <c r="C27" s="451" t="s">
        <v>1467</v>
      </c>
      <c r="D27" s="83" t="s">
        <v>1469</v>
      </c>
      <c r="E27" s="445" t="s">
        <v>1745</v>
      </c>
      <c r="F27" s="445"/>
      <c r="G27" s="83">
        <v>26</v>
      </c>
      <c r="H27" s="83" t="s">
        <v>1463</v>
      </c>
      <c r="I27" s="83"/>
    </row>
    <row r="28" spans="1:9" ht="15" x14ac:dyDescent="0.25">
      <c r="A28" s="83" t="s">
        <v>8498</v>
      </c>
      <c r="B28" s="83"/>
      <c r="C28" s="83"/>
      <c r="D28" s="83"/>
      <c r="E28" s="445"/>
      <c r="F28" s="445"/>
      <c r="G28" s="83">
        <v>27</v>
      </c>
      <c r="H28" s="83" t="s">
        <v>1463</v>
      </c>
      <c r="I28" s="83"/>
    </row>
    <row r="29" spans="1:9" ht="15" x14ac:dyDescent="0.25">
      <c r="A29" s="83" t="s">
        <v>8497</v>
      </c>
      <c r="B29" s="83"/>
      <c r="C29" s="83"/>
      <c r="D29" s="83"/>
      <c r="E29" s="445"/>
      <c r="F29" s="445"/>
      <c r="G29" s="83">
        <v>28</v>
      </c>
      <c r="H29" s="83" t="s">
        <v>1463</v>
      </c>
      <c r="I29" s="83"/>
    </row>
    <row r="30" spans="1:9" ht="15" x14ac:dyDescent="0.25">
      <c r="A30" s="83" t="s">
        <v>8496</v>
      </c>
      <c r="B30" s="83"/>
      <c r="C30" s="83"/>
      <c r="D30" s="83"/>
      <c r="E30" s="445"/>
      <c r="F30" s="445"/>
      <c r="G30" s="83">
        <v>29</v>
      </c>
      <c r="H30" s="83" t="s">
        <v>1463</v>
      </c>
      <c r="I30" s="83"/>
    </row>
    <row r="31" spans="1:9" ht="15" x14ac:dyDescent="0.25">
      <c r="A31" s="83" t="s">
        <v>8495</v>
      </c>
      <c r="B31" s="83"/>
      <c r="C31" s="83"/>
      <c r="D31" s="83"/>
      <c r="E31" s="445"/>
      <c r="F31" s="445"/>
      <c r="G31" s="83">
        <v>30</v>
      </c>
      <c r="H31" s="83" t="s">
        <v>1509</v>
      </c>
      <c r="I31" s="83"/>
    </row>
    <row r="32" spans="1:9" ht="15" x14ac:dyDescent="0.25">
      <c r="A32" s="83" t="s">
        <v>1579</v>
      </c>
      <c r="B32" s="83"/>
      <c r="C32" s="83" t="s">
        <v>1700</v>
      </c>
      <c r="D32" s="83" t="s">
        <v>1469</v>
      </c>
      <c r="E32" s="445" t="s">
        <v>1700</v>
      </c>
      <c r="F32" s="445"/>
      <c r="G32" s="83">
        <v>31</v>
      </c>
      <c r="H32" s="83" t="s">
        <v>1463</v>
      </c>
      <c r="I32" s="83"/>
    </row>
    <row r="33" spans="1:9" ht="15" x14ac:dyDescent="0.25">
      <c r="A33" s="83" t="s">
        <v>1581</v>
      </c>
      <c r="B33" s="83"/>
      <c r="C33" s="83" t="s">
        <v>1580</v>
      </c>
      <c r="D33" s="83"/>
      <c r="E33" s="445" t="s">
        <v>1580</v>
      </c>
      <c r="F33" s="445"/>
      <c r="G33" s="83">
        <v>32</v>
      </c>
      <c r="H33" s="83" t="s">
        <v>1509</v>
      </c>
      <c r="I33" s="83"/>
    </row>
    <row r="34" spans="1:9" ht="15" x14ac:dyDescent="0.25">
      <c r="A34" s="83" t="s">
        <v>8494</v>
      </c>
      <c r="B34" s="83"/>
      <c r="C34" s="83"/>
      <c r="D34" s="83"/>
      <c r="E34" s="445"/>
      <c r="F34" s="445"/>
      <c r="G34" s="83">
        <v>33</v>
      </c>
      <c r="H34" s="83" t="s">
        <v>8341</v>
      </c>
      <c r="I34" s="83"/>
    </row>
    <row r="35" spans="1:9" ht="15" x14ac:dyDescent="0.25">
      <c r="A35" s="83" t="s">
        <v>8493</v>
      </c>
      <c r="B35" s="83"/>
      <c r="C35" s="83"/>
      <c r="D35" s="83"/>
      <c r="E35" s="445"/>
      <c r="F35" s="445"/>
      <c r="G35" s="83">
        <v>34</v>
      </c>
      <c r="H35" s="83" t="s">
        <v>8492</v>
      </c>
      <c r="I35" s="83"/>
    </row>
    <row r="36" spans="1:9" ht="15" x14ac:dyDescent="0.25">
      <c r="A36" s="83" t="s">
        <v>8491</v>
      </c>
      <c r="B36" s="83"/>
      <c r="C36" s="83"/>
      <c r="D36" s="83"/>
      <c r="E36" s="445"/>
      <c r="F36" s="445"/>
      <c r="G36" s="83">
        <v>35</v>
      </c>
      <c r="H36" s="83" t="s">
        <v>1553</v>
      </c>
      <c r="I36" s="83"/>
    </row>
    <row r="37" spans="1:9" ht="15" x14ac:dyDescent="0.25">
      <c r="A37" s="83" t="s">
        <v>1834</v>
      </c>
      <c r="B37" s="83"/>
      <c r="C37" s="83"/>
      <c r="D37" s="83"/>
      <c r="E37" s="445" t="s">
        <v>1833</v>
      </c>
      <c r="F37" s="445"/>
      <c r="G37" s="83">
        <v>36</v>
      </c>
      <c r="H37" s="83" t="s">
        <v>1459</v>
      </c>
      <c r="I37" s="83"/>
    </row>
    <row r="38" spans="1:9" ht="15" x14ac:dyDescent="0.25">
      <c r="A38" s="83" t="s">
        <v>1836</v>
      </c>
      <c r="B38" s="83"/>
      <c r="C38" s="83"/>
      <c r="D38" s="83"/>
      <c r="E38" s="445" t="s">
        <v>1835</v>
      </c>
      <c r="F38" s="445"/>
      <c r="G38" s="83">
        <v>37</v>
      </c>
      <c r="H38" s="83" t="s">
        <v>1463</v>
      </c>
      <c r="I38" s="83"/>
    </row>
    <row r="39" spans="1:9" ht="15" x14ac:dyDescent="0.25">
      <c r="A39" s="83" t="s">
        <v>1838</v>
      </c>
      <c r="B39" s="83"/>
      <c r="C39" s="83"/>
      <c r="D39" s="83"/>
      <c r="E39" s="445" t="s">
        <v>1837</v>
      </c>
      <c r="F39" s="445"/>
      <c r="G39" s="83">
        <v>38</v>
      </c>
      <c r="H39" s="83" t="s">
        <v>1603</v>
      </c>
      <c r="I39" s="83"/>
    </row>
    <row r="40" spans="1:9" ht="15" x14ac:dyDescent="0.25">
      <c r="A40" s="83" t="s">
        <v>1840</v>
      </c>
      <c r="B40" s="83"/>
      <c r="C40" s="83"/>
      <c r="D40" s="83"/>
      <c r="E40" s="445" t="s">
        <v>1839</v>
      </c>
      <c r="F40" s="445"/>
      <c r="G40" s="83">
        <v>39</v>
      </c>
      <c r="H40" s="83" t="s">
        <v>1463</v>
      </c>
      <c r="I40" s="83"/>
    </row>
    <row r="41" spans="1:9" ht="135" x14ac:dyDescent="0.25">
      <c r="A41" s="83" t="s">
        <v>1465</v>
      </c>
      <c r="B41" s="81" t="s">
        <v>8490</v>
      </c>
      <c r="C41" s="81" t="s">
        <v>1464</v>
      </c>
      <c r="D41" s="83"/>
      <c r="E41" s="445" t="s">
        <v>1464</v>
      </c>
      <c r="F41" s="445"/>
      <c r="G41" s="83">
        <v>40</v>
      </c>
      <c r="H41" s="83" t="s">
        <v>1463</v>
      </c>
      <c r="I41" s="83"/>
    </row>
    <row r="42" spans="1:9" ht="15" x14ac:dyDescent="0.25">
      <c r="A42" s="83" t="s">
        <v>8489</v>
      </c>
      <c r="B42" s="83"/>
      <c r="C42" s="83"/>
      <c r="D42" s="83"/>
      <c r="E42" s="445"/>
      <c r="F42" s="445"/>
      <c r="G42" s="83">
        <v>41</v>
      </c>
      <c r="H42" s="83" t="s">
        <v>1691</v>
      </c>
      <c r="I42" s="83"/>
    </row>
    <row r="43" spans="1:9" ht="15" x14ac:dyDescent="0.25">
      <c r="A43" s="83" t="s">
        <v>1521</v>
      </c>
      <c r="B43" s="83"/>
      <c r="C43" s="83" t="s">
        <v>1520</v>
      </c>
      <c r="D43" s="83" t="s">
        <v>1469</v>
      </c>
      <c r="E43" s="445" t="s">
        <v>1520</v>
      </c>
      <c r="F43" s="445"/>
      <c r="G43" s="83">
        <v>42</v>
      </c>
      <c r="H43" s="83" t="s">
        <v>1463</v>
      </c>
      <c r="I43" s="83"/>
    </row>
    <row r="44" spans="1:9" ht="15" x14ac:dyDescent="0.25">
      <c r="A44" s="83" t="s">
        <v>8488</v>
      </c>
      <c r="B44" s="83"/>
      <c r="C44" s="83"/>
      <c r="D44" s="83"/>
      <c r="E44" s="445"/>
      <c r="F44" s="445"/>
      <c r="G44" s="83">
        <v>43</v>
      </c>
      <c r="H44" s="83" t="s">
        <v>1517</v>
      </c>
      <c r="I44" s="83"/>
    </row>
    <row r="45" spans="1:9" ht="15" x14ac:dyDescent="0.25">
      <c r="A45" s="83" t="s">
        <v>8487</v>
      </c>
      <c r="B45" s="83"/>
      <c r="C45" s="83"/>
      <c r="D45" s="83"/>
      <c r="E45" s="445"/>
      <c r="F45" s="445"/>
      <c r="G45" s="83">
        <v>44</v>
      </c>
      <c r="H45" s="83" t="s">
        <v>1509</v>
      </c>
      <c r="I45" s="83"/>
    </row>
    <row r="46" spans="1:9" ht="15" x14ac:dyDescent="0.25">
      <c r="A46" s="83" t="s">
        <v>8486</v>
      </c>
      <c r="B46" s="83"/>
      <c r="C46" s="83"/>
      <c r="D46" s="83"/>
      <c r="E46" s="445"/>
      <c r="F46" s="445"/>
      <c r="G46" s="83">
        <v>45</v>
      </c>
      <c r="H46" s="83" t="s">
        <v>1856</v>
      </c>
      <c r="I46" s="83"/>
    </row>
    <row r="47" spans="1:9" ht="15" x14ac:dyDescent="0.25">
      <c r="A47" s="83" t="s">
        <v>8485</v>
      </c>
      <c r="B47" s="83"/>
      <c r="C47" s="83"/>
      <c r="D47" s="83"/>
      <c r="E47" s="445"/>
      <c r="F47" s="445"/>
      <c r="G47" s="83">
        <v>46</v>
      </c>
      <c r="H47" s="83" t="s">
        <v>1856</v>
      </c>
      <c r="I47" s="83"/>
    </row>
    <row r="48" spans="1:9" ht="15" x14ac:dyDescent="0.25">
      <c r="A48" s="83" t="s">
        <v>8484</v>
      </c>
      <c r="B48" s="83"/>
      <c r="C48" s="83"/>
      <c r="D48" s="83"/>
      <c r="E48" s="445"/>
      <c r="F48" s="445"/>
      <c r="G48" s="83">
        <v>47</v>
      </c>
      <c r="H48" s="83" t="s">
        <v>1856</v>
      </c>
      <c r="I48" s="83"/>
    </row>
    <row r="49" spans="1:9" ht="15" x14ac:dyDescent="0.25">
      <c r="A49" s="83" t="s">
        <v>8483</v>
      </c>
      <c r="B49" s="83"/>
      <c r="C49" s="83"/>
      <c r="D49" s="83"/>
      <c r="E49" s="445"/>
      <c r="F49" s="445"/>
      <c r="G49" s="83">
        <v>48</v>
      </c>
      <c r="H49" s="83" t="s">
        <v>1856</v>
      </c>
      <c r="I49" s="83"/>
    </row>
    <row r="50" spans="1:9" ht="15" x14ac:dyDescent="0.25">
      <c r="A50" s="83" t="s">
        <v>8482</v>
      </c>
      <c r="B50" s="83"/>
      <c r="C50" s="83"/>
      <c r="D50" s="83"/>
      <c r="E50" s="445"/>
      <c r="F50" s="445"/>
      <c r="G50" s="83">
        <v>49</v>
      </c>
      <c r="H50" s="83" t="s">
        <v>1856</v>
      </c>
      <c r="I50" s="83"/>
    </row>
    <row r="51" spans="1:9" ht="15" x14ac:dyDescent="0.25">
      <c r="A51" s="83" t="s">
        <v>8481</v>
      </c>
      <c r="B51" s="83"/>
      <c r="C51" s="83"/>
      <c r="D51" s="83"/>
      <c r="E51" s="445"/>
      <c r="F51" s="445"/>
      <c r="G51" s="83">
        <v>50</v>
      </c>
      <c r="H51" s="83" t="s">
        <v>1509</v>
      </c>
      <c r="I51" s="83"/>
    </row>
    <row r="52" spans="1:9" ht="15" x14ac:dyDescent="0.25">
      <c r="A52" s="83" t="s">
        <v>8480</v>
      </c>
      <c r="B52" s="83"/>
      <c r="C52" s="83"/>
      <c r="D52" s="83"/>
      <c r="E52" s="445"/>
      <c r="F52" s="445"/>
      <c r="G52" s="83">
        <v>51</v>
      </c>
      <c r="H52" s="83" t="s">
        <v>1815</v>
      </c>
      <c r="I52" s="83"/>
    </row>
    <row r="53" spans="1:9" ht="15" x14ac:dyDescent="0.25">
      <c r="A53" s="83" t="s">
        <v>8479</v>
      </c>
      <c r="B53" s="83"/>
      <c r="C53" s="83"/>
      <c r="D53" s="83"/>
      <c r="E53" s="445"/>
      <c r="F53" s="445"/>
      <c r="G53" s="83">
        <v>52</v>
      </c>
      <c r="H53" s="83" t="s">
        <v>1815</v>
      </c>
      <c r="I53" s="83"/>
    </row>
    <row r="54" spans="1:9" ht="15" x14ac:dyDescent="0.25">
      <c r="A54" s="83" t="s">
        <v>8478</v>
      </c>
      <c r="B54" s="83"/>
      <c r="C54" s="83"/>
      <c r="D54" s="83"/>
      <c r="E54" s="445"/>
      <c r="F54" s="446"/>
      <c r="G54" s="83">
        <v>53</v>
      </c>
      <c r="H54" s="83" t="s">
        <v>1509</v>
      </c>
      <c r="I54" s="83"/>
    </row>
    <row r="55" spans="1:9" ht="15" x14ac:dyDescent="0.25">
      <c r="A55" s="83" t="s">
        <v>8477</v>
      </c>
      <c r="B55" s="83"/>
      <c r="C55" s="83"/>
      <c r="D55" s="83"/>
      <c r="E55" s="445"/>
      <c r="F55" s="445"/>
      <c r="G55" s="83">
        <v>54</v>
      </c>
      <c r="H55" s="83" t="s">
        <v>1856</v>
      </c>
      <c r="I55" s="83"/>
    </row>
    <row r="56" spans="1:9" ht="15" x14ac:dyDescent="0.25">
      <c r="A56" s="83" t="s">
        <v>1472</v>
      </c>
      <c r="B56" s="83"/>
      <c r="C56" s="452" t="s">
        <v>1471</v>
      </c>
      <c r="D56" s="83" t="s">
        <v>1473</v>
      </c>
      <c r="E56" s="445"/>
      <c r="F56" s="445"/>
      <c r="G56" s="83">
        <v>55</v>
      </c>
      <c r="H56" s="83" t="s">
        <v>1463</v>
      </c>
      <c r="I56" s="83"/>
    </row>
    <row r="57" spans="1:9" ht="15" x14ac:dyDescent="0.25">
      <c r="A57" s="83" t="s">
        <v>8476</v>
      </c>
      <c r="B57" s="83"/>
      <c r="C57" s="83"/>
      <c r="D57" s="83"/>
      <c r="E57" s="445"/>
      <c r="F57" s="445"/>
      <c r="G57" s="83">
        <v>56</v>
      </c>
      <c r="H57" s="83" t="s">
        <v>8458</v>
      </c>
      <c r="I57" s="83"/>
    </row>
    <row r="58" spans="1:9" ht="15" x14ac:dyDescent="0.25">
      <c r="A58" s="83" t="s">
        <v>1702</v>
      </c>
      <c r="B58" s="83"/>
      <c r="C58" s="83"/>
      <c r="D58" s="83"/>
      <c r="E58" s="445" t="s">
        <v>1701</v>
      </c>
      <c r="F58" s="445"/>
      <c r="G58" s="83">
        <v>57</v>
      </c>
      <c r="H58" s="83" t="s">
        <v>1556</v>
      </c>
      <c r="I58" s="83"/>
    </row>
    <row r="59" spans="1:9" ht="15" x14ac:dyDescent="0.25">
      <c r="A59" s="83" t="s">
        <v>1555</v>
      </c>
      <c r="B59" s="83"/>
      <c r="C59" s="83" t="s">
        <v>1554</v>
      </c>
      <c r="D59" s="83" t="s">
        <v>1480</v>
      </c>
      <c r="E59" s="445" t="s">
        <v>1554</v>
      </c>
      <c r="F59" s="445"/>
      <c r="G59" s="83">
        <v>58</v>
      </c>
      <c r="H59" s="83" t="s">
        <v>1556</v>
      </c>
      <c r="I59" s="83"/>
    </row>
    <row r="60" spans="1:9" ht="15" x14ac:dyDescent="0.25">
      <c r="A60" s="83" t="s">
        <v>1583</v>
      </c>
      <c r="B60" s="83"/>
      <c r="C60" s="83" t="s">
        <v>1582</v>
      </c>
      <c r="D60" s="83" t="s">
        <v>1469</v>
      </c>
      <c r="E60" s="445" t="s">
        <v>1582</v>
      </c>
      <c r="F60" s="445"/>
      <c r="G60" s="83">
        <v>59</v>
      </c>
      <c r="H60" s="83" t="s">
        <v>1463</v>
      </c>
      <c r="I60" s="83"/>
    </row>
    <row r="61" spans="1:9" ht="15" x14ac:dyDescent="0.25">
      <c r="A61" s="83" t="s">
        <v>1704</v>
      </c>
      <c r="B61" s="83"/>
      <c r="C61" s="83"/>
      <c r="D61" s="83"/>
      <c r="E61" s="445" t="s">
        <v>1703</v>
      </c>
      <c r="F61" s="445"/>
      <c r="G61" s="83">
        <v>60</v>
      </c>
      <c r="H61" s="83" t="s">
        <v>1556</v>
      </c>
      <c r="I61" s="83"/>
    </row>
    <row r="62" spans="1:9" ht="15" x14ac:dyDescent="0.25">
      <c r="A62" s="83" t="s">
        <v>8475</v>
      </c>
      <c r="B62" s="83"/>
      <c r="C62" s="83"/>
      <c r="D62" s="83"/>
      <c r="E62" s="445"/>
      <c r="F62" s="445"/>
      <c r="G62" s="83">
        <v>61</v>
      </c>
      <c r="H62" s="83" t="s">
        <v>1499</v>
      </c>
      <c r="I62" s="83"/>
    </row>
    <row r="63" spans="1:9" ht="15" x14ac:dyDescent="0.25">
      <c r="A63" s="83" t="s">
        <v>8397</v>
      </c>
      <c r="B63" s="83"/>
      <c r="C63" s="83"/>
      <c r="D63" s="83"/>
      <c r="E63" s="445"/>
      <c r="F63" s="445"/>
      <c r="G63" s="83">
        <v>62</v>
      </c>
      <c r="H63" s="83" t="s">
        <v>1553</v>
      </c>
      <c r="I63" s="83"/>
    </row>
    <row r="64" spans="1:9" ht="15" x14ac:dyDescent="0.25">
      <c r="A64" s="83" t="s">
        <v>2018</v>
      </c>
      <c r="B64" s="83"/>
      <c r="C64" s="83"/>
      <c r="D64" s="83"/>
      <c r="E64" s="445"/>
      <c r="F64" s="445"/>
      <c r="G64" s="83">
        <v>63</v>
      </c>
      <c r="H64" s="83" t="s">
        <v>1496</v>
      </c>
      <c r="I64" s="83"/>
    </row>
    <row r="65" spans="1:9" ht="15" x14ac:dyDescent="0.25">
      <c r="A65" s="83" t="s">
        <v>1706</v>
      </c>
      <c r="B65" s="83"/>
      <c r="C65" s="83"/>
      <c r="D65" s="83"/>
      <c r="E65" s="445" t="s">
        <v>1705</v>
      </c>
      <c r="F65" s="445"/>
      <c r="G65" s="83">
        <v>64</v>
      </c>
      <c r="H65" s="83" t="s">
        <v>1509</v>
      </c>
      <c r="I65" s="83"/>
    </row>
    <row r="66" spans="1:9" ht="15" x14ac:dyDescent="0.25">
      <c r="A66" s="83" t="s">
        <v>2019</v>
      </c>
      <c r="B66" s="83"/>
      <c r="C66" s="83"/>
      <c r="D66" s="83"/>
      <c r="E66" s="445"/>
      <c r="F66" s="445"/>
      <c r="G66" s="83">
        <v>65</v>
      </c>
      <c r="H66" s="83" t="s">
        <v>1496</v>
      </c>
      <c r="I66" s="83"/>
    </row>
    <row r="67" spans="1:9" ht="15" x14ac:dyDescent="0.25">
      <c r="A67" s="83" t="s">
        <v>1643</v>
      </c>
      <c r="B67" s="83"/>
      <c r="C67" s="83" t="s">
        <v>8474</v>
      </c>
      <c r="D67" s="83"/>
      <c r="E67" s="445"/>
      <c r="F67" s="445"/>
      <c r="G67" s="83">
        <v>66</v>
      </c>
      <c r="H67" s="83" t="s">
        <v>1509</v>
      </c>
      <c r="I67" s="83"/>
    </row>
    <row r="68" spans="1:9" ht="15" x14ac:dyDescent="0.25">
      <c r="A68" s="83" t="s">
        <v>8473</v>
      </c>
      <c r="B68" s="83"/>
      <c r="C68" s="83"/>
      <c r="D68" s="83"/>
      <c r="E68" s="445"/>
      <c r="F68" s="445"/>
      <c r="G68" s="83">
        <v>67</v>
      </c>
      <c r="H68" s="83" t="s">
        <v>1463</v>
      </c>
      <c r="I68" s="83"/>
    </row>
    <row r="69" spans="1:9" ht="15" x14ac:dyDescent="0.25">
      <c r="A69" s="83" t="s">
        <v>8472</v>
      </c>
      <c r="B69" s="83"/>
      <c r="C69" s="83"/>
      <c r="D69" s="83"/>
      <c r="E69" s="445"/>
      <c r="F69" s="445"/>
      <c r="G69" s="83">
        <v>68</v>
      </c>
      <c r="H69" s="83" t="s">
        <v>1509</v>
      </c>
      <c r="I69" s="83"/>
    </row>
    <row r="70" spans="1:9" ht="15" x14ac:dyDescent="0.25">
      <c r="A70" s="83" t="s">
        <v>1558</v>
      </c>
      <c r="B70" s="83"/>
      <c r="C70" s="83" t="s">
        <v>1557</v>
      </c>
      <c r="D70" s="83" t="s">
        <v>1469</v>
      </c>
      <c r="E70" s="445"/>
      <c r="F70" s="445"/>
      <c r="G70" s="83">
        <v>69</v>
      </c>
      <c r="H70" s="83" t="s">
        <v>1463</v>
      </c>
      <c r="I70" s="83"/>
    </row>
    <row r="71" spans="1:9" ht="15" x14ac:dyDescent="0.25">
      <c r="A71" s="83" t="s">
        <v>8471</v>
      </c>
      <c r="B71" s="83"/>
      <c r="C71" s="83"/>
      <c r="D71" s="83"/>
      <c r="E71" s="445"/>
      <c r="F71" s="445"/>
      <c r="G71" s="83">
        <v>70</v>
      </c>
      <c r="H71" s="83" t="s">
        <v>1463</v>
      </c>
      <c r="I71" s="83"/>
    </row>
    <row r="72" spans="1:9" ht="15" x14ac:dyDescent="0.25">
      <c r="A72" s="83" t="s">
        <v>8470</v>
      </c>
      <c r="B72" s="83"/>
      <c r="C72" s="83"/>
      <c r="D72" s="83"/>
      <c r="E72" s="445"/>
      <c r="F72" s="445"/>
      <c r="G72" s="83">
        <v>71</v>
      </c>
      <c r="H72" s="83" t="s">
        <v>1459</v>
      </c>
      <c r="I72" s="83"/>
    </row>
    <row r="73" spans="1:9" ht="15" x14ac:dyDescent="0.25">
      <c r="A73" s="83" t="s">
        <v>1552</v>
      </c>
      <c r="B73" s="83"/>
      <c r="C73" s="83" t="s">
        <v>1551</v>
      </c>
      <c r="D73" s="83"/>
      <c r="E73" s="445" t="s">
        <v>1551</v>
      </c>
      <c r="F73" s="445"/>
      <c r="G73" s="83">
        <v>72</v>
      </c>
      <c r="H73" s="83" t="s">
        <v>1553</v>
      </c>
      <c r="I73" s="83"/>
    </row>
    <row r="74" spans="1:9" ht="15" x14ac:dyDescent="0.25">
      <c r="A74" s="83" t="s">
        <v>8469</v>
      </c>
      <c r="B74" s="83"/>
      <c r="C74" s="83"/>
      <c r="D74" s="83"/>
      <c r="E74" s="445"/>
      <c r="F74" s="445"/>
      <c r="G74" s="83">
        <v>73</v>
      </c>
      <c r="H74" s="83" t="s">
        <v>1556</v>
      </c>
      <c r="I74" s="83"/>
    </row>
    <row r="75" spans="1:9" ht="15" x14ac:dyDescent="0.25">
      <c r="A75" s="83" t="s">
        <v>8468</v>
      </c>
      <c r="B75" s="83"/>
      <c r="C75" s="83"/>
      <c r="D75" s="83"/>
      <c r="E75" s="445"/>
      <c r="F75" s="445"/>
      <c r="G75" s="83">
        <v>74</v>
      </c>
      <c r="H75" s="83" t="s">
        <v>1983</v>
      </c>
      <c r="I75" s="83"/>
    </row>
    <row r="76" spans="1:9" ht="15" x14ac:dyDescent="0.25">
      <c r="A76" s="83" t="s">
        <v>8467</v>
      </c>
      <c r="B76" s="83"/>
      <c r="C76" s="83"/>
      <c r="D76" s="83"/>
      <c r="E76" s="445"/>
      <c r="F76" s="445"/>
      <c r="G76" s="83">
        <v>75</v>
      </c>
      <c r="H76" s="83" t="s">
        <v>1509</v>
      </c>
      <c r="I76" s="83"/>
    </row>
    <row r="77" spans="1:9" ht="15" x14ac:dyDescent="0.25">
      <c r="A77" s="83" t="s">
        <v>8466</v>
      </c>
      <c r="B77" s="83"/>
      <c r="C77" s="83"/>
      <c r="D77" s="83"/>
      <c r="E77" s="445"/>
      <c r="F77" s="445"/>
      <c r="G77" s="83">
        <v>76</v>
      </c>
      <c r="H77" s="83" t="s">
        <v>1856</v>
      </c>
      <c r="I77" s="83"/>
    </row>
    <row r="78" spans="1:9" ht="15" x14ac:dyDescent="0.25">
      <c r="A78" s="83" t="s">
        <v>8465</v>
      </c>
      <c r="B78" s="83"/>
      <c r="C78" s="83"/>
      <c r="D78" s="83"/>
      <c r="E78" s="445"/>
      <c r="F78" s="445"/>
      <c r="G78" s="83">
        <v>77</v>
      </c>
      <c r="H78" s="83" t="s">
        <v>8464</v>
      </c>
      <c r="I78" s="83"/>
    </row>
    <row r="79" spans="1:9" ht="15" x14ac:dyDescent="0.25">
      <c r="A79" s="83" t="s">
        <v>1505</v>
      </c>
      <c r="B79" s="83"/>
      <c r="C79" s="83" t="s">
        <v>1504</v>
      </c>
      <c r="D79" s="83"/>
      <c r="E79" s="445" t="s">
        <v>1717</v>
      </c>
      <c r="F79" s="445"/>
      <c r="G79" s="83">
        <v>78</v>
      </c>
      <c r="H79" s="83" t="s">
        <v>1506</v>
      </c>
      <c r="I79" s="83"/>
    </row>
    <row r="80" spans="1:9" ht="15" x14ac:dyDescent="0.25">
      <c r="A80" s="83" t="s">
        <v>8463</v>
      </c>
      <c r="B80" s="83"/>
      <c r="C80" s="83"/>
      <c r="D80" s="83"/>
      <c r="E80" s="445"/>
      <c r="F80" s="445"/>
      <c r="G80" s="83">
        <v>79</v>
      </c>
      <c r="H80" s="83" t="s">
        <v>1556</v>
      </c>
      <c r="I80" s="83"/>
    </row>
    <row r="81" spans="1:9" ht="15" x14ac:dyDescent="0.25">
      <c r="A81" s="83" t="s">
        <v>8462</v>
      </c>
      <c r="B81" s="83"/>
      <c r="C81" s="83"/>
      <c r="D81" s="83"/>
      <c r="E81" s="445"/>
      <c r="F81" s="445"/>
      <c r="G81" s="83">
        <v>80</v>
      </c>
      <c r="H81" s="83" t="s">
        <v>1556</v>
      </c>
      <c r="I81" s="83"/>
    </row>
    <row r="82" spans="1:9" ht="15" x14ac:dyDescent="0.25">
      <c r="A82" s="83" t="s">
        <v>8461</v>
      </c>
      <c r="B82" s="83"/>
      <c r="C82" s="83"/>
      <c r="D82" s="83"/>
      <c r="E82" s="445"/>
      <c r="F82" s="445"/>
      <c r="G82" s="83">
        <v>81</v>
      </c>
      <c r="H82" s="83" t="s">
        <v>8460</v>
      </c>
      <c r="I82" s="83"/>
    </row>
    <row r="83" spans="1:9" ht="15" x14ac:dyDescent="0.25">
      <c r="A83" s="83" t="s">
        <v>8459</v>
      </c>
      <c r="B83" s="83"/>
      <c r="C83" s="83"/>
      <c r="D83" s="83"/>
      <c r="E83" s="445"/>
      <c r="F83" s="445"/>
      <c r="G83" s="83">
        <v>82</v>
      </c>
      <c r="H83" s="83" t="s">
        <v>8458</v>
      </c>
      <c r="I83" s="83"/>
    </row>
    <row r="84" spans="1:9" ht="15" x14ac:dyDescent="0.25">
      <c r="A84" s="83" t="s">
        <v>8457</v>
      </c>
      <c r="B84" s="83"/>
      <c r="C84" s="83"/>
      <c r="D84" s="83"/>
      <c r="E84" s="445"/>
      <c r="F84" s="445"/>
      <c r="G84" s="83">
        <v>83</v>
      </c>
      <c r="H84" s="83" t="s">
        <v>1556</v>
      </c>
      <c r="I84" s="83"/>
    </row>
    <row r="85" spans="1:9" ht="15" x14ac:dyDescent="0.25">
      <c r="A85" s="83" t="s">
        <v>1508</v>
      </c>
      <c r="B85" s="83"/>
      <c r="C85" s="450" t="s">
        <v>1507</v>
      </c>
      <c r="D85" s="83"/>
      <c r="E85" s="445" t="s">
        <v>1730</v>
      </c>
      <c r="F85" s="445"/>
      <c r="G85" s="83">
        <v>84</v>
      </c>
      <c r="H85" s="83" t="s">
        <v>1509</v>
      </c>
      <c r="I85" s="83"/>
    </row>
    <row r="86" spans="1:9" ht="15" x14ac:dyDescent="0.25">
      <c r="A86" s="83" t="s">
        <v>3022</v>
      </c>
      <c r="B86" s="83"/>
      <c r="C86" s="83"/>
      <c r="D86" s="83"/>
      <c r="E86" s="445"/>
      <c r="F86" s="446"/>
      <c r="G86" s="83">
        <v>85</v>
      </c>
      <c r="H86" s="83" t="s">
        <v>1726</v>
      </c>
      <c r="I86" s="83"/>
    </row>
    <row r="87" spans="1:9" ht="15" x14ac:dyDescent="0.25">
      <c r="A87" s="83" t="s">
        <v>1722</v>
      </c>
      <c r="B87" s="83"/>
      <c r="C87" s="83"/>
      <c r="D87" s="83"/>
      <c r="E87" s="445" t="s">
        <v>1719</v>
      </c>
      <c r="F87" s="445"/>
      <c r="G87" s="83">
        <v>86</v>
      </c>
      <c r="H87" s="83" t="s">
        <v>1721</v>
      </c>
      <c r="I87" s="83"/>
    </row>
    <row r="88" spans="1:9" ht="15" x14ac:dyDescent="0.25">
      <c r="A88" s="83" t="s">
        <v>1724</v>
      </c>
      <c r="B88" s="83"/>
      <c r="C88" s="83"/>
      <c r="D88" s="83"/>
      <c r="E88" s="445" t="s">
        <v>1723</v>
      </c>
      <c r="F88" s="445"/>
      <c r="G88" s="83">
        <v>87</v>
      </c>
      <c r="H88" s="83" t="s">
        <v>1509</v>
      </c>
      <c r="I88" s="83"/>
    </row>
    <row r="89" spans="1:9" ht="15" x14ac:dyDescent="0.25">
      <c r="A89" s="83" t="s">
        <v>1727</v>
      </c>
      <c r="B89" s="83"/>
      <c r="C89" s="83"/>
      <c r="D89" s="83"/>
      <c r="E89" s="445" t="s">
        <v>1725</v>
      </c>
      <c r="F89" s="445"/>
      <c r="G89" s="83">
        <v>88</v>
      </c>
      <c r="H89" s="83" t="s">
        <v>1726</v>
      </c>
      <c r="I89" s="83"/>
    </row>
    <row r="90" spans="1:9" ht="15" x14ac:dyDescent="0.25">
      <c r="A90" s="83" t="s">
        <v>1729</v>
      </c>
      <c r="B90" s="83"/>
      <c r="C90" s="83"/>
      <c r="D90" s="83"/>
      <c r="E90" s="445" t="s">
        <v>1728</v>
      </c>
      <c r="F90" s="445"/>
      <c r="G90" s="83">
        <v>89</v>
      </c>
      <c r="H90" s="83" t="s">
        <v>1509</v>
      </c>
      <c r="I90" s="83"/>
    </row>
    <row r="91" spans="1:9" ht="15" x14ac:dyDescent="0.25">
      <c r="A91" s="83" t="s">
        <v>1739</v>
      </c>
      <c r="B91" s="83"/>
      <c r="C91" s="83"/>
      <c r="D91" s="83"/>
      <c r="E91" s="445" t="s">
        <v>1736</v>
      </c>
      <c r="F91" s="445"/>
      <c r="G91" s="83">
        <v>90</v>
      </c>
      <c r="H91" s="83" t="s">
        <v>1463</v>
      </c>
      <c r="I91" s="83"/>
    </row>
    <row r="92" spans="1:9" ht="15" x14ac:dyDescent="0.25">
      <c r="A92" s="83" t="s">
        <v>8456</v>
      </c>
      <c r="B92" s="83"/>
      <c r="C92" s="83"/>
      <c r="D92" s="83"/>
      <c r="E92" s="445" t="s">
        <v>1777</v>
      </c>
      <c r="F92" s="445"/>
      <c r="G92" s="83">
        <v>91</v>
      </c>
      <c r="H92" s="83" t="s">
        <v>1496</v>
      </c>
      <c r="I92" s="83"/>
    </row>
    <row r="93" spans="1:9" ht="15" x14ac:dyDescent="0.25">
      <c r="A93" s="83" t="s">
        <v>8455</v>
      </c>
      <c r="B93" s="83"/>
      <c r="C93" s="83"/>
      <c r="D93" s="83"/>
      <c r="E93" s="445"/>
      <c r="F93" s="445"/>
      <c r="G93" s="83">
        <v>92</v>
      </c>
      <c r="H93" s="83" t="s">
        <v>1496</v>
      </c>
      <c r="I93" s="83"/>
    </row>
    <row r="94" spans="1:9" ht="15" x14ac:dyDescent="0.25">
      <c r="A94" s="83" t="s">
        <v>8269</v>
      </c>
      <c r="B94" s="83"/>
      <c r="C94" s="83"/>
      <c r="D94" s="83"/>
      <c r="E94" s="445"/>
      <c r="F94" s="445"/>
      <c r="G94" s="83">
        <v>93</v>
      </c>
      <c r="H94" s="83" t="s">
        <v>1496</v>
      </c>
      <c r="I94" s="83"/>
    </row>
    <row r="95" spans="1:9" ht="15" x14ac:dyDescent="0.25">
      <c r="A95" s="83" t="s">
        <v>8268</v>
      </c>
      <c r="B95" s="83"/>
      <c r="C95" s="83"/>
      <c r="D95" s="83"/>
      <c r="E95" s="445"/>
      <c r="F95" s="445"/>
      <c r="G95" s="83">
        <v>94</v>
      </c>
      <c r="H95" s="83" t="s">
        <v>1496</v>
      </c>
      <c r="I95" s="83"/>
    </row>
    <row r="96" spans="1:9" ht="15" x14ac:dyDescent="0.25">
      <c r="A96" s="83" t="s">
        <v>1519</v>
      </c>
      <c r="B96" s="83"/>
      <c r="C96" s="453" t="s">
        <v>1518</v>
      </c>
      <c r="D96" s="83"/>
      <c r="E96" s="445" t="s">
        <v>1518</v>
      </c>
      <c r="F96" s="445"/>
      <c r="G96" s="83">
        <v>95</v>
      </c>
      <c r="H96" s="83" t="s">
        <v>1496</v>
      </c>
      <c r="I96" s="83"/>
    </row>
    <row r="97" spans="1:9" ht="15" x14ac:dyDescent="0.25">
      <c r="A97" s="83" t="s">
        <v>8267</v>
      </c>
      <c r="B97" s="83"/>
      <c r="C97" s="83"/>
      <c r="D97" s="83"/>
      <c r="E97" s="445"/>
      <c r="F97" s="446"/>
      <c r="G97" s="83">
        <v>96</v>
      </c>
      <c r="H97" s="83" t="s">
        <v>1496</v>
      </c>
      <c r="I97" s="83"/>
    </row>
    <row r="98" spans="1:9" ht="15" x14ac:dyDescent="0.25">
      <c r="A98" s="83" t="s">
        <v>8266</v>
      </c>
      <c r="B98" s="83"/>
      <c r="C98" s="83"/>
      <c r="D98" s="83"/>
      <c r="E98" s="445"/>
      <c r="F98" s="445"/>
      <c r="G98" s="83">
        <v>97</v>
      </c>
      <c r="H98" s="83" t="s">
        <v>1496</v>
      </c>
      <c r="I98" s="83"/>
    </row>
    <row r="99" spans="1:9" ht="15" x14ac:dyDescent="0.25">
      <c r="A99" s="83" t="s">
        <v>8265</v>
      </c>
      <c r="B99" s="83"/>
      <c r="C99" s="83"/>
      <c r="D99" s="83"/>
      <c r="E99" s="445"/>
      <c r="F99" s="445"/>
      <c r="G99" s="83">
        <v>98</v>
      </c>
      <c r="H99" s="83" t="s">
        <v>1496</v>
      </c>
      <c r="I99" s="83"/>
    </row>
    <row r="100" spans="1:9" ht="15" x14ac:dyDescent="0.25">
      <c r="A100" s="83" t="s">
        <v>8264</v>
      </c>
      <c r="B100" s="83"/>
      <c r="C100" s="83"/>
      <c r="D100" s="83"/>
      <c r="E100" s="445"/>
      <c r="F100" s="445"/>
      <c r="G100" s="83">
        <v>99</v>
      </c>
      <c r="H100" s="83" t="s">
        <v>1496</v>
      </c>
      <c r="I100" s="83"/>
    </row>
    <row r="101" spans="1:9" ht="15" x14ac:dyDescent="0.25">
      <c r="A101" s="83" t="s">
        <v>8263</v>
      </c>
      <c r="B101" s="83"/>
      <c r="C101" s="83"/>
      <c r="D101" s="83"/>
      <c r="E101" s="445"/>
      <c r="F101" s="445"/>
      <c r="G101" s="83">
        <v>100</v>
      </c>
      <c r="H101" s="83" t="s">
        <v>1496</v>
      </c>
      <c r="I101" s="83"/>
    </row>
    <row r="102" spans="1:9" ht="15" x14ac:dyDescent="0.25">
      <c r="A102" s="83" t="s">
        <v>1696</v>
      </c>
      <c r="B102" s="83" t="s">
        <v>1694</v>
      </c>
      <c r="C102" s="83"/>
      <c r="D102" s="83"/>
      <c r="E102" s="445" t="s">
        <v>1694</v>
      </c>
      <c r="F102" s="445"/>
      <c r="G102" s="83">
        <v>101</v>
      </c>
      <c r="H102" s="83" t="s">
        <v>1496</v>
      </c>
      <c r="I102" s="83"/>
    </row>
    <row r="103" spans="1:9" ht="15" x14ac:dyDescent="0.25">
      <c r="A103" s="83" t="s">
        <v>8262</v>
      </c>
      <c r="B103" s="83"/>
      <c r="C103" s="83"/>
      <c r="D103" s="83"/>
      <c r="E103" s="445"/>
      <c r="F103" s="445"/>
      <c r="G103" s="83">
        <v>102</v>
      </c>
      <c r="H103" s="83" t="s">
        <v>1496</v>
      </c>
      <c r="I103" s="83"/>
    </row>
    <row r="104" spans="1:9" ht="15" x14ac:dyDescent="0.25">
      <c r="A104" s="83" t="s">
        <v>8261</v>
      </c>
      <c r="B104" s="83"/>
      <c r="C104" s="83"/>
      <c r="D104" s="83"/>
      <c r="E104" s="445"/>
      <c r="F104" s="445"/>
      <c r="G104" s="83">
        <v>103</v>
      </c>
      <c r="H104" s="83" t="s">
        <v>1496</v>
      </c>
      <c r="I104" s="83"/>
    </row>
    <row r="105" spans="1:9" ht="15" x14ac:dyDescent="0.25">
      <c r="A105" s="83" t="s">
        <v>8260</v>
      </c>
      <c r="B105" s="83"/>
      <c r="C105" s="83"/>
      <c r="D105" s="83"/>
      <c r="E105" s="445"/>
      <c r="F105" s="445"/>
      <c r="G105" s="83">
        <v>104</v>
      </c>
      <c r="H105" s="83" t="s">
        <v>1496</v>
      </c>
      <c r="I105" s="83"/>
    </row>
    <row r="106" spans="1:9" ht="15" x14ac:dyDescent="0.25">
      <c r="A106" s="83" t="s">
        <v>8259</v>
      </c>
      <c r="B106" s="83"/>
      <c r="C106" s="83"/>
      <c r="D106" s="83"/>
      <c r="E106" s="445"/>
      <c r="F106" s="445"/>
      <c r="G106" s="83">
        <v>105</v>
      </c>
      <c r="H106" s="83" t="s">
        <v>1496</v>
      </c>
      <c r="I106" s="83"/>
    </row>
    <row r="107" spans="1:9" ht="15" x14ac:dyDescent="0.25">
      <c r="A107" s="83" t="s">
        <v>8258</v>
      </c>
      <c r="B107" s="83"/>
      <c r="C107" s="83"/>
      <c r="D107" s="83"/>
      <c r="E107" s="445"/>
      <c r="F107" s="445"/>
      <c r="G107" s="83">
        <v>106</v>
      </c>
      <c r="H107" s="83" t="s">
        <v>1496</v>
      </c>
      <c r="I107" s="83"/>
    </row>
    <row r="108" spans="1:9" ht="15" x14ac:dyDescent="0.25">
      <c r="A108" s="83" t="s">
        <v>8257</v>
      </c>
      <c r="B108" s="83"/>
      <c r="C108" s="83"/>
      <c r="D108" s="83"/>
      <c r="E108" s="445"/>
      <c r="F108" s="445"/>
      <c r="G108" s="83">
        <v>107</v>
      </c>
      <c r="H108" s="83" t="s">
        <v>1496</v>
      </c>
      <c r="I108" s="83"/>
    </row>
    <row r="109" spans="1:9" ht="15" x14ac:dyDescent="0.25">
      <c r="A109" s="83" t="s">
        <v>8343</v>
      </c>
      <c r="B109" s="83"/>
      <c r="C109" s="83"/>
      <c r="D109" s="83"/>
      <c r="E109" s="445"/>
      <c r="F109" s="445"/>
      <c r="G109" s="83">
        <v>108</v>
      </c>
      <c r="H109" s="83" t="s">
        <v>1556</v>
      </c>
      <c r="I109" s="83"/>
    </row>
    <row r="110" spans="1:9" ht="15" x14ac:dyDescent="0.25">
      <c r="A110" s="83" t="s">
        <v>8342</v>
      </c>
      <c r="B110" s="83"/>
      <c r="C110" s="83"/>
      <c r="D110" s="83"/>
      <c r="E110" s="445"/>
      <c r="F110" s="445"/>
      <c r="G110" s="83">
        <v>109</v>
      </c>
      <c r="H110" s="83" t="s">
        <v>8341</v>
      </c>
      <c r="I110" s="83"/>
    </row>
    <row r="111" spans="1:9" ht="15" x14ac:dyDescent="0.25">
      <c r="A111" s="83" t="s">
        <v>8454</v>
      </c>
      <c r="B111" s="83"/>
      <c r="C111" s="83"/>
      <c r="D111" s="83"/>
      <c r="E111" s="445"/>
      <c r="F111" s="445"/>
      <c r="G111" s="83">
        <v>110</v>
      </c>
      <c r="H111" s="83" t="s">
        <v>1509</v>
      </c>
      <c r="I111" s="83"/>
    </row>
    <row r="112" spans="1:9" ht="15" x14ac:dyDescent="0.25">
      <c r="A112" s="83" t="s">
        <v>8339</v>
      </c>
      <c r="B112" s="83"/>
      <c r="C112" s="83"/>
      <c r="D112" s="83"/>
      <c r="E112" s="445"/>
      <c r="F112" s="445"/>
      <c r="G112" s="83">
        <v>111</v>
      </c>
      <c r="H112" s="83" t="s">
        <v>1496</v>
      </c>
      <c r="I112" s="83"/>
    </row>
    <row r="113" spans="1:9" ht="15" x14ac:dyDescent="0.25">
      <c r="A113" s="83" t="s">
        <v>8453</v>
      </c>
      <c r="B113" s="83"/>
      <c r="C113" s="83"/>
      <c r="D113" s="83"/>
      <c r="E113" s="445"/>
      <c r="F113" s="445"/>
      <c r="G113" s="83">
        <v>112</v>
      </c>
      <c r="H113" s="83" t="s">
        <v>1721</v>
      </c>
      <c r="I113" s="83"/>
    </row>
    <row r="114" spans="1:9" ht="15" x14ac:dyDescent="0.25">
      <c r="A114" s="83" t="s">
        <v>8452</v>
      </c>
      <c r="B114" s="83"/>
      <c r="C114" s="83"/>
      <c r="D114" s="83"/>
      <c r="E114" s="445"/>
      <c r="F114" s="445"/>
      <c r="G114" s="83">
        <v>113</v>
      </c>
      <c r="H114" s="83" t="s">
        <v>1556</v>
      </c>
      <c r="I114" s="83"/>
    </row>
    <row r="115" spans="1:9" ht="15" x14ac:dyDescent="0.25">
      <c r="A115" s="83" t="s">
        <v>8332</v>
      </c>
      <c r="B115" s="83"/>
      <c r="C115" s="83"/>
      <c r="D115" s="83"/>
      <c r="E115" s="445"/>
      <c r="F115" s="445"/>
      <c r="G115" s="83">
        <v>114</v>
      </c>
      <c r="H115" s="83" t="s">
        <v>1463</v>
      </c>
      <c r="I115" s="83"/>
    </row>
    <row r="116" spans="1:9" ht="15" x14ac:dyDescent="0.25">
      <c r="A116" s="83" t="s">
        <v>8451</v>
      </c>
      <c r="B116" s="83"/>
      <c r="C116" s="83"/>
      <c r="D116" s="83"/>
      <c r="E116" s="445"/>
      <c r="F116" s="445"/>
      <c r="G116" s="83">
        <v>115</v>
      </c>
      <c r="H116" s="83" t="s">
        <v>1506</v>
      </c>
      <c r="I116" s="83"/>
    </row>
    <row r="117" spans="1:9" ht="15" x14ac:dyDescent="0.25">
      <c r="A117" s="83" t="s">
        <v>8450</v>
      </c>
      <c r="B117" s="83"/>
      <c r="C117" s="83"/>
      <c r="D117" s="83"/>
      <c r="E117" s="445"/>
      <c r="F117" s="445"/>
      <c r="G117" s="83">
        <v>116</v>
      </c>
      <c r="H117" s="83" t="s">
        <v>1477</v>
      </c>
      <c r="I117" s="83"/>
    </row>
    <row r="118" spans="1:9" ht="15" x14ac:dyDescent="0.25">
      <c r="A118" s="83" t="s">
        <v>8449</v>
      </c>
      <c r="B118" s="83"/>
      <c r="C118" s="83"/>
      <c r="D118" s="83"/>
      <c r="E118" s="445"/>
      <c r="F118" s="445"/>
      <c r="G118" s="83">
        <v>117</v>
      </c>
      <c r="H118" s="83" t="s">
        <v>1556</v>
      </c>
      <c r="I118" s="83"/>
    </row>
    <row r="119" spans="1:9" ht="15" x14ac:dyDescent="0.25">
      <c r="A119" s="83" t="s">
        <v>8448</v>
      </c>
      <c r="B119" s="83"/>
      <c r="C119" s="83"/>
      <c r="D119" s="83"/>
      <c r="E119" s="445"/>
      <c r="F119" s="445"/>
      <c r="G119" s="83">
        <v>118</v>
      </c>
      <c r="H119" s="83" t="s">
        <v>1509</v>
      </c>
      <c r="I119" s="83"/>
    </row>
    <row r="120" spans="1:9" ht="15" x14ac:dyDescent="0.25">
      <c r="A120" s="83" t="s">
        <v>8447</v>
      </c>
      <c r="B120" s="83"/>
      <c r="C120" s="83"/>
      <c r="D120" s="83"/>
      <c r="E120" s="445"/>
      <c r="F120" s="445"/>
      <c r="G120" s="83">
        <v>119</v>
      </c>
      <c r="H120" s="83" t="s">
        <v>1509</v>
      </c>
      <c r="I120" s="83"/>
    </row>
    <row r="121" spans="1:9" ht="15" x14ac:dyDescent="0.25">
      <c r="A121" s="83" t="s">
        <v>8446</v>
      </c>
      <c r="B121" s="83"/>
      <c r="C121" s="83"/>
      <c r="D121" s="83"/>
      <c r="E121" s="445"/>
      <c r="F121" s="445"/>
      <c r="G121" s="83">
        <v>120</v>
      </c>
      <c r="H121" s="83" t="s">
        <v>2012</v>
      </c>
      <c r="I121" s="83"/>
    </row>
    <row r="122" spans="1:9" ht="15" x14ac:dyDescent="0.25">
      <c r="A122" s="83" t="s">
        <v>8445</v>
      </c>
      <c r="B122" s="83"/>
      <c r="C122" s="83"/>
      <c r="D122" s="83"/>
      <c r="E122" s="445"/>
      <c r="F122" s="445"/>
      <c r="G122" s="83">
        <v>121</v>
      </c>
      <c r="H122" s="83" t="s">
        <v>1456</v>
      </c>
      <c r="I122" s="83"/>
    </row>
    <row r="123" spans="1:9" ht="15" x14ac:dyDescent="0.25">
      <c r="A123" s="83" t="s">
        <v>1708</v>
      </c>
      <c r="B123" s="83"/>
      <c r="C123" s="83"/>
      <c r="D123" s="83"/>
      <c r="E123" s="445" t="s">
        <v>128</v>
      </c>
      <c r="F123" s="445"/>
      <c r="G123" s="83">
        <v>122</v>
      </c>
      <c r="H123" s="83" t="s">
        <v>1707</v>
      </c>
      <c r="I123" s="83"/>
    </row>
    <row r="124" spans="1:9" ht="15" x14ac:dyDescent="0.25">
      <c r="A124" s="83" t="s">
        <v>8444</v>
      </c>
      <c r="B124" s="83"/>
      <c r="C124" s="83"/>
      <c r="D124" s="83"/>
      <c r="E124" s="445"/>
      <c r="F124" s="445"/>
      <c r="G124" s="83">
        <v>123</v>
      </c>
      <c r="H124" s="83" t="s">
        <v>1556</v>
      </c>
      <c r="I124" s="83"/>
    </row>
    <row r="125" spans="1:9" ht="15" x14ac:dyDescent="0.25">
      <c r="A125" s="83" t="s">
        <v>8321</v>
      </c>
      <c r="B125" s="83"/>
      <c r="C125" s="83"/>
      <c r="D125" s="83"/>
      <c r="E125" s="445"/>
      <c r="F125" s="445"/>
      <c r="G125" s="83">
        <v>124</v>
      </c>
      <c r="H125" s="83" t="s">
        <v>1456</v>
      </c>
      <c r="I125" s="83"/>
    </row>
    <row r="126" spans="1:9" ht="15" x14ac:dyDescent="0.25">
      <c r="A126" s="83" t="s">
        <v>8320</v>
      </c>
      <c r="B126" s="83"/>
      <c r="C126" s="83"/>
      <c r="D126" s="83"/>
      <c r="E126" s="445"/>
      <c r="F126" s="445"/>
      <c r="G126" s="83">
        <v>125</v>
      </c>
      <c r="H126" s="83" t="s">
        <v>1463</v>
      </c>
      <c r="I126" s="83"/>
    </row>
    <row r="127" spans="1:9" ht="15" x14ac:dyDescent="0.25">
      <c r="A127" s="83" t="s">
        <v>8319</v>
      </c>
      <c r="B127" s="83"/>
      <c r="C127" s="83"/>
      <c r="D127" s="83"/>
      <c r="E127" s="445"/>
      <c r="F127" s="445"/>
      <c r="G127" s="83">
        <v>126</v>
      </c>
      <c r="H127" s="83" t="s">
        <v>1691</v>
      </c>
      <c r="I127" s="83"/>
    </row>
    <row r="128" spans="1:9" ht="15" x14ac:dyDescent="0.25">
      <c r="A128" s="83" t="s">
        <v>1498</v>
      </c>
      <c r="B128" s="83"/>
      <c r="C128" s="450" t="s">
        <v>1497</v>
      </c>
      <c r="D128" s="83"/>
      <c r="E128" s="445" t="s">
        <v>1664</v>
      </c>
      <c r="F128" s="445"/>
      <c r="G128" s="83">
        <v>127</v>
      </c>
      <c r="H128" s="83" t="s">
        <v>1499</v>
      </c>
      <c r="I128" s="83"/>
    </row>
    <row r="129" spans="1:9" ht="15" x14ac:dyDescent="0.25">
      <c r="A129" s="83" t="s">
        <v>2037</v>
      </c>
      <c r="B129" s="83"/>
      <c r="C129" s="83"/>
      <c r="D129" s="83"/>
      <c r="E129" s="445"/>
      <c r="F129" s="445"/>
      <c r="G129" s="83">
        <v>128</v>
      </c>
      <c r="H129" s="83" t="s">
        <v>1553</v>
      </c>
      <c r="I129" s="83"/>
    </row>
    <row r="130" spans="1:9" ht="15" x14ac:dyDescent="0.25">
      <c r="A130" s="83" t="s">
        <v>8443</v>
      </c>
      <c r="B130" s="83"/>
      <c r="C130" s="83"/>
      <c r="D130" s="83"/>
      <c r="E130" s="445"/>
      <c r="F130" s="445"/>
      <c r="G130" s="83">
        <v>129</v>
      </c>
      <c r="H130" s="83" t="s">
        <v>1556</v>
      </c>
      <c r="I130" s="83"/>
    </row>
    <row r="131" spans="1:9" ht="15" x14ac:dyDescent="0.25">
      <c r="A131" s="83" t="s">
        <v>8442</v>
      </c>
      <c r="B131" s="83"/>
      <c r="C131" s="83"/>
      <c r="D131" s="83"/>
      <c r="E131" s="445"/>
      <c r="F131" s="445"/>
      <c r="G131" s="83">
        <v>130</v>
      </c>
      <c r="H131" s="83" t="s">
        <v>1556</v>
      </c>
      <c r="I131" s="83"/>
    </row>
    <row r="132" spans="1:9" ht="15" x14ac:dyDescent="0.25">
      <c r="A132" s="83" t="s">
        <v>8441</v>
      </c>
      <c r="B132" s="83"/>
      <c r="C132" s="83"/>
      <c r="D132" s="83"/>
      <c r="E132" s="445"/>
      <c r="F132" s="445"/>
      <c r="G132" s="83">
        <v>131</v>
      </c>
      <c r="H132" s="83" t="s">
        <v>1556</v>
      </c>
      <c r="I132" s="83"/>
    </row>
    <row r="133" spans="1:9" ht="15" x14ac:dyDescent="0.25">
      <c r="A133" s="83" t="s">
        <v>8440</v>
      </c>
      <c r="B133" s="83"/>
      <c r="C133" s="83"/>
      <c r="D133" s="83"/>
      <c r="E133" s="445"/>
      <c r="F133" s="445"/>
      <c r="G133" s="83">
        <v>132</v>
      </c>
      <c r="H133" s="83" t="s">
        <v>1463</v>
      </c>
      <c r="I133" s="83"/>
    </row>
    <row r="134" spans="1:9" ht="15" x14ac:dyDescent="0.25">
      <c r="A134" s="83" t="s">
        <v>1475</v>
      </c>
      <c r="B134" s="83"/>
      <c r="C134" s="83" t="s">
        <v>1474</v>
      </c>
      <c r="D134" s="83" t="s">
        <v>1476</v>
      </c>
      <c r="E134" s="445" t="s">
        <v>1474</v>
      </c>
      <c r="F134" s="445"/>
      <c r="G134" s="83">
        <v>133</v>
      </c>
      <c r="H134" s="83" t="s">
        <v>1477</v>
      </c>
      <c r="I134" s="83"/>
    </row>
    <row r="135" spans="1:9" ht="15" x14ac:dyDescent="0.25">
      <c r="A135" s="83" t="s">
        <v>8439</v>
      </c>
      <c r="B135" s="83"/>
      <c r="C135" s="83"/>
      <c r="D135" s="83"/>
      <c r="E135" s="445"/>
      <c r="F135" s="445"/>
      <c r="G135" s="83">
        <v>134</v>
      </c>
      <c r="H135" s="83" t="s">
        <v>1556</v>
      </c>
      <c r="I135" s="83"/>
    </row>
    <row r="136" spans="1:9" ht="15" x14ac:dyDescent="0.25">
      <c r="A136" s="83" t="s">
        <v>8438</v>
      </c>
      <c r="B136" s="83"/>
      <c r="C136" s="83"/>
      <c r="D136" s="83"/>
      <c r="E136" s="445"/>
      <c r="F136" s="445"/>
      <c r="G136" s="83">
        <v>135</v>
      </c>
      <c r="H136" s="83" t="s">
        <v>1509</v>
      </c>
      <c r="I136" s="83"/>
    </row>
    <row r="137" spans="1:9" ht="15" x14ac:dyDescent="0.25">
      <c r="A137" s="83" t="s">
        <v>8437</v>
      </c>
      <c r="B137" s="83"/>
      <c r="C137" s="83"/>
      <c r="D137" s="83"/>
      <c r="E137" s="445"/>
      <c r="F137" s="20"/>
      <c r="G137" s="83">
        <v>136</v>
      </c>
      <c r="H137" s="83" t="s">
        <v>1556</v>
      </c>
      <c r="I137" s="83"/>
    </row>
    <row r="138" spans="1:9" ht="15" x14ac:dyDescent="0.25">
      <c r="A138" s="83" t="s">
        <v>8436</v>
      </c>
      <c r="B138" s="83"/>
      <c r="C138" s="83"/>
      <c r="D138" s="83"/>
      <c r="E138" s="445"/>
      <c r="F138" s="449"/>
      <c r="G138" s="83">
        <v>137</v>
      </c>
      <c r="H138" s="83" t="s">
        <v>1509</v>
      </c>
      <c r="I138" s="83"/>
    </row>
    <row r="139" spans="1:9" ht="15" x14ac:dyDescent="0.25">
      <c r="A139" s="83" t="s">
        <v>8317</v>
      </c>
      <c r="B139" s="83"/>
      <c r="C139" s="83"/>
      <c r="D139" s="83"/>
      <c r="E139" s="445"/>
      <c r="F139" s="445"/>
      <c r="G139" s="83">
        <v>138</v>
      </c>
      <c r="H139" s="83" t="s">
        <v>1556</v>
      </c>
      <c r="I139" s="83"/>
    </row>
    <row r="140" spans="1:9" ht="15" x14ac:dyDescent="0.25">
      <c r="A140" s="83" t="s">
        <v>1795</v>
      </c>
      <c r="B140" s="83"/>
      <c r="C140" s="83"/>
      <c r="D140" s="83"/>
      <c r="E140" s="445" t="s">
        <v>1510</v>
      </c>
      <c r="F140" s="445"/>
      <c r="G140" s="83">
        <v>139</v>
      </c>
      <c r="H140" s="83" t="s">
        <v>1512</v>
      </c>
      <c r="I140" s="83"/>
    </row>
    <row r="141" spans="1:9" ht="15" x14ac:dyDescent="0.25">
      <c r="A141" s="83" t="s">
        <v>1796</v>
      </c>
      <c r="B141" s="83"/>
      <c r="C141" s="83"/>
      <c r="D141" s="83"/>
      <c r="E141" s="445" t="s">
        <v>1513</v>
      </c>
      <c r="F141" s="445"/>
      <c r="G141" s="83">
        <v>140</v>
      </c>
      <c r="H141" s="83" t="s">
        <v>1512</v>
      </c>
      <c r="I141" s="83"/>
    </row>
    <row r="142" spans="1:9" ht="15" x14ac:dyDescent="0.25">
      <c r="A142" s="83" t="s">
        <v>1798</v>
      </c>
      <c r="B142" s="83"/>
      <c r="C142" s="83"/>
      <c r="D142" s="83"/>
      <c r="E142" s="445" t="s">
        <v>1797</v>
      </c>
      <c r="F142" s="445"/>
      <c r="G142" s="83">
        <v>141</v>
      </c>
      <c r="H142" s="83" t="s">
        <v>1463</v>
      </c>
      <c r="I142" s="83"/>
    </row>
    <row r="143" spans="1:9" ht="15" x14ac:dyDescent="0.25">
      <c r="A143" s="83" t="s">
        <v>1800</v>
      </c>
      <c r="B143" s="83"/>
      <c r="C143" s="83"/>
      <c r="D143" s="83"/>
      <c r="E143" s="445" t="s">
        <v>1799</v>
      </c>
      <c r="F143" s="445"/>
      <c r="G143" s="83">
        <v>142</v>
      </c>
      <c r="H143" s="83" t="s">
        <v>1463</v>
      </c>
      <c r="I143" s="83"/>
    </row>
    <row r="144" spans="1:9" ht="15" x14ac:dyDescent="0.25">
      <c r="A144" s="83" t="s">
        <v>1802</v>
      </c>
      <c r="B144" s="83"/>
      <c r="C144" s="83"/>
      <c r="D144" s="83"/>
      <c r="E144" s="445" t="s">
        <v>1801</v>
      </c>
      <c r="F144" s="445"/>
      <c r="G144" s="83">
        <v>143</v>
      </c>
      <c r="H144" s="83" t="s">
        <v>1517</v>
      </c>
      <c r="I144" s="83"/>
    </row>
    <row r="145" spans="1:9" ht="15" x14ac:dyDescent="0.25">
      <c r="A145" s="83" t="s">
        <v>1804</v>
      </c>
      <c r="B145" s="83"/>
      <c r="C145" s="83"/>
      <c r="D145" s="83"/>
      <c r="E145" s="445" t="s">
        <v>1803</v>
      </c>
      <c r="F145" s="445"/>
      <c r="G145" s="83">
        <v>144</v>
      </c>
      <c r="H145" s="83" t="s">
        <v>1463</v>
      </c>
      <c r="I145" s="83"/>
    </row>
    <row r="146" spans="1:9" ht="15" x14ac:dyDescent="0.25">
      <c r="A146" s="83" t="s">
        <v>1806</v>
      </c>
      <c r="B146" s="83"/>
      <c r="C146" s="83"/>
      <c r="D146" s="83"/>
      <c r="E146" s="445" t="s">
        <v>1805</v>
      </c>
      <c r="F146" s="445"/>
      <c r="G146" s="83">
        <v>145</v>
      </c>
      <c r="H146" s="83" t="s">
        <v>1496</v>
      </c>
      <c r="I146" s="83"/>
    </row>
    <row r="147" spans="1:9" ht="15" x14ac:dyDescent="0.25">
      <c r="A147" s="83" t="s">
        <v>1808</v>
      </c>
      <c r="B147" s="83"/>
      <c r="C147" s="83"/>
      <c r="D147" s="83"/>
      <c r="E147" s="445" t="s">
        <v>1807</v>
      </c>
      <c r="F147" s="445"/>
      <c r="G147" s="83">
        <v>146</v>
      </c>
      <c r="H147" s="83" t="s">
        <v>1496</v>
      </c>
      <c r="I147" s="83"/>
    </row>
    <row r="148" spans="1:9" ht="15" x14ac:dyDescent="0.25">
      <c r="A148" s="83" t="s">
        <v>1810</v>
      </c>
      <c r="B148" s="83"/>
      <c r="C148" s="83"/>
      <c r="D148" s="83"/>
      <c r="E148" s="445" t="s">
        <v>1809</v>
      </c>
      <c r="F148" s="445"/>
      <c r="G148" s="83">
        <v>147</v>
      </c>
      <c r="H148" s="83" t="s">
        <v>1496</v>
      </c>
      <c r="I148" s="83"/>
    </row>
    <row r="149" spans="1:9" ht="15" x14ac:dyDescent="0.25">
      <c r="A149" s="83" t="s">
        <v>1812</v>
      </c>
      <c r="B149" s="83"/>
      <c r="C149" s="83"/>
      <c r="D149" s="83"/>
      <c r="E149" s="445" t="s">
        <v>1811</v>
      </c>
      <c r="F149" s="445"/>
      <c r="G149" s="83">
        <v>148</v>
      </c>
      <c r="H149" s="83" t="s">
        <v>1499</v>
      </c>
      <c r="I149" s="83"/>
    </row>
    <row r="150" spans="1:9" ht="15" x14ac:dyDescent="0.25">
      <c r="A150" s="83" t="s">
        <v>1501</v>
      </c>
      <c r="B150" s="83"/>
      <c r="C150" s="450" t="s">
        <v>1500</v>
      </c>
      <c r="D150" s="83"/>
      <c r="E150" s="445" t="s">
        <v>1779</v>
      </c>
      <c r="F150" s="445"/>
      <c r="G150" s="83">
        <v>149</v>
      </c>
      <c r="H150" s="83" t="s">
        <v>1499</v>
      </c>
      <c r="I150" s="83"/>
    </row>
    <row r="151" spans="1:9" ht="15" x14ac:dyDescent="0.25">
      <c r="A151" s="83" t="s">
        <v>8435</v>
      </c>
      <c r="B151" s="83"/>
      <c r="C151" s="83"/>
      <c r="D151" s="83"/>
      <c r="E151" s="445"/>
      <c r="F151" s="445"/>
      <c r="G151" s="83">
        <v>150</v>
      </c>
      <c r="H151" s="83" t="s">
        <v>1721</v>
      </c>
      <c r="I151" s="83"/>
    </row>
    <row r="152" spans="1:9" ht="15" x14ac:dyDescent="0.25">
      <c r="A152" s="83" t="s">
        <v>8434</v>
      </c>
      <c r="B152" s="83"/>
      <c r="C152" s="83"/>
      <c r="D152" s="83"/>
      <c r="E152" s="445"/>
      <c r="F152" s="445"/>
      <c r="G152" s="83">
        <v>151</v>
      </c>
      <c r="H152" s="83" t="s">
        <v>1815</v>
      </c>
      <c r="I152" s="83"/>
    </row>
    <row r="153" spans="1:9" ht="15" x14ac:dyDescent="0.25">
      <c r="A153" s="83" t="s">
        <v>8433</v>
      </c>
      <c r="B153" s="83"/>
      <c r="C153" s="83"/>
      <c r="D153" s="83"/>
      <c r="E153" s="445"/>
      <c r="F153" s="445"/>
      <c r="G153" s="83">
        <v>152</v>
      </c>
      <c r="H153" s="83" t="s">
        <v>1509</v>
      </c>
      <c r="I153" s="83"/>
    </row>
    <row r="154" spans="1:9" ht="15" x14ac:dyDescent="0.25">
      <c r="A154" s="83" t="s">
        <v>8432</v>
      </c>
      <c r="B154" s="83"/>
      <c r="C154" s="83"/>
      <c r="D154" s="83"/>
      <c r="E154" s="445"/>
      <c r="F154" s="445"/>
      <c r="G154" s="83">
        <v>153</v>
      </c>
      <c r="H154" s="83" t="s">
        <v>1902</v>
      </c>
      <c r="I154" s="83"/>
    </row>
    <row r="155" spans="1:9" ht="15" x14ac:dyDescent="0.25">
      <c r="A155" s="83" t="s">
        <v>8431</v>
      </c>
      <c r="B155" s="83"/>
      <c r="C155" s="83"/>
      <c r="D155" s="83"/>
      <c r="E155" s="445"/>
      <c r="F155" s="445"/>
      <c r="G155" s="83">
        <v>154</v>
      </c>
      <c r="H155" s="83" t="s">
        <v>1496</v>
      </c>
      <c r="I155" s="83"/>
    </row>
    <row r="156" spans="1:9" ht="15" x14ac:dyDescent="0.25">
      <c r="A156" s="83" t="s">
        <v>8430</v>
      </c>
      <c r="B156" s="83"/>
      <c r="C156" s="83"/>
      <c r="D156" s="83"/>
      <c r="E156" s="445"/>
      <c r="F156" s="445"/>
      <c r="G156" s="83">
        <v>155</v>
      </c>
      <c r="H156" s="83" t="s">
        <v>1496</v>
      </c>
      <c r="I156" s="83"/>
    </row>
    <row r="157" spans="1:9" ht="15" x14ac:dyDescent="0.25">
      <c r="A157" s="83" t="s">
        <v>8429</v>
      </c>
      <c r="B157" s="83"/>
      <c r="C157" s="83"/>
      <c r="D157" s="83"/>
      <c r="E157" s="445"/>
      <c r="F157" s="445"/>
      <c r="G157" s="83">
        <v>156</v>
      </c>
      <c r="H157" s="83" t="s">
        <v>1496</v>
      </c>
      <c r="I157" s="83"/>
    </row>
    <row r="158" spans="1:9" ht="15" x14ac:dyDescent="0.25">
      <c r="A158" s="83" t="s">
        <v>1816</v>
      </c>
      <c r="B158" s="83"/>
      <c r="C158" s="83"/>
      <c r="D158" s="83"/>
      <c r="E158" s="445" t="s">
        <v>1814</v>
      </c>
      <c r="F158" s="445"/>
      <c r="G158" s="83">
        <v>157</v>
      </c>
      <c r="H158" s="83" t="s">
        <v>1815</v>
      </c>
      <c r="I158" s="83"/>
    </row>
    <row r="159" spans="1:9" ht="15" x14ac:dyDescent="0.25">
      <c r="A159" s="83" t="s">
        <v>8428</v>
      </c>
      <c r="B159" s="83"/>
      <c r="C159" s="83"/>
      <c r="D159" s="83"/>
      <c r="E159" s="445"/>
      <c r="F159" s="445"/>
      <c r="G159" s="83">
        <v>158</v>
      </c>
      <c r="H159" s="83" t="s">
        <v>1721</v>
      </c>
      <c r="I159" s="83"/>
    </row>
    <row r="160" spans="1:9" ht="15" x14ac:dyDescent="0.25">
      <c r="A160" s="83" t="s">
        <v>8427</v>
      </c>
      <c r="B160" s="83"/>
      <c r="C160" s="83"/>
      <c r="D160" s="83"/>
      <c r="E160" s="445"/>
      <c r="F160" s="445"/>
      <c r="G160" s="83">
        <v>159</v>
      </c>
      <c r="H160" s="83" t="s">
        <v>1459</v>
      </c>
      <c r="I160" s="83"/>
    </row>
    <row r="161" spans="1:9" ht="15" x14ac:dyDescent="0.25">
      <c r="A161" s="83" t="s">
        <v>8426</v>
      </c>
      <c r="B161" s="83"/>
      <c r="C161" s="83"/>
      <c r="D161" s="83"/>
      <c r="E161" s="445"/>
      <c r="F161" s="445"/>
      <c r="G161" s="83">
        <v>160</v>
      </c>
      <c r="H161" s="83" t="s">
        <v>1556</v>
      </c>
      <c r="I161" s="83"/>
    </row>
    <row r="162" spans="1:9" ht="15" x14ac:dyDescent="0.25">
      <c r="A162" s="83" t="s">
        <v>8425</v>
      </c>
      <c r="B162" s="83"/>
      <c r="C162" s="83"/>
      <c r="D162" s="83"/>
      <c r="E162" s="445"/>
      <c r="F162" s="445"/>
      <c r="G162" s="83">
        <v>161</v>
      </c>
      <c r="H162" s="83" t="s">
        <v>1856</v>
      </c>
      <c r="I162" s="83"/>
    </row>
    <row r="163" spans="1:9" ht="15" x14ac:dyDescent="0.25">
      <c r="A163" s="83" t="s">
        <v>8424</v>
      </c>
      <c r="B163" s="83"/>
      <c r="C163" s="83"/>
      <c r="D163" s="83"/>
      <c r="E163" s="445"/>
      <c r="F163" s="445"/>
      <c r="G163" s="83">
        <v>162</v>
      </c>
      <c r="H163" s="83" t="s">
        <v>1726</v>
      </c>
      <c r="I163" s="83"/>
    </row>
    <row r="164" spans="1:9" ht="15" x14ac:dyDescent="0.25">
      <c r="A164" s="83" t="s">
        <v>8423</v>
      </c>
      <c r="B164" s="83"/>
      <c r="C164" s="83"/>
      <c r="D164" s="83"/>
      <c r="E164" s="445"/>
      <c r="F164" s="445"/>
      <c r="G164" s="83">
        <v>163</v>
      </c>
      <c r="H164" s="83" t="s">
        <v>1456</v>
      </c>
      <c r="I164" s="83"/>
    </row>
    <row r="165" spans="1:9" ht="15" x14ac:dyDescent="0.25">
      <c r="A165" s="83" t="s">
        <v>8422</v>
      </c>
      <c r="B165" s="83"/>
      <c r="C165" s="83"/>
      <c r="D165" s="83"/>
      <c r="E165" s="445"/>
      <c r="F165" s="445"/>
      <c r="G165" s="83">
        <v>164</v>
      </c>
      <c r="H165" s="83" t="s">
        <v>1456</v>
      </c>
      <c r="I165" s="83"/>
    </row>
    <row r="166" spans="1:9" ht="15" x14ac:dyDescent="0.25">
      <c r="A166" s="83" t="s">
        <v>8421</v>
      </c>
      <c r="B166" s="83"/>
      <c r="C166" s="83"/>
      <c r="D166" s="83"/>
      <c r="E166" s="445"/>
      <c r="F166" s="445"/>
      <c r="G166" s="83">
        <v>165</v>
      </c>
      <c r="H166" s="83" t="s">
        <v>1456</v>
      </c>
      <c r="I166" s="83"/>
    </row>
    <row r="167" spans="1:9" ht="15" x14ac:dyDescent="0.25">
      <c r="A167" s="83" t="s">
        <v>8420</v>
      </c>
      <c r="B167" s="83"/>
      <c r="C167" s="83"/>
      <c r="D167" s="83"/>
      <c r="E167" s="445"/>
      <c r="F167" s="445"/>
      <c r="G167" s="83">
        <v>166</v>
      </c>
      <c r="H167" s="83" t="s">
        <v>1556</v>
      </c>
      <c r="I167" s="83"/>
    </row>
    <row r="168" spans="1:9" ht="15" x14ac:dyDescent="0.25">
      <c r="A168" s="83" t="s">
        <v>8419</v>
      </c>
      <c r="B168" s="83"/>
      <c r="C168" s="83"/>
      <c r="D168" s="83"/>
      <c r="E168" s="445"/>
      <c r="F168" s="445"/>
      <c r="G168" s="83">
        <v>167</v>
      </c>
      <c r="H168" s="83" t="s">
        <v>1496</v>
      </c>
      <c r="I168" s="83"/>
    </row>
    <row r="169" spans="1:9" ht="15" x14ac:dyDescent="0.25">
      <c r="A169" s="83" t="s">
        <v>8300</v>
      </c>
      <c r="B169" s="83"/>
      <c r="C169" s="83"/>
      <c r="D169" s="83"/>
      <c r="E169" s="445"/>
      <c r="F169" s="445"/>
      <c r="G169" s="83">
        <v>168</v>
      </c>
      <c r="H169" s="83" t="s">
        <v>8299</v>
      </c>
      <c r="I169" s="83"/>
    </row>
    <row r="170" spans="1:9" ht="15" x14ac:dyDescent="0.25">
      <c r="A170" s="83" t="s">
        <v>8418</v>
      </c>
      <c r="B170" s="83"/>
      <c r="C170" s="83"/>
      <c r="D170" s="83"/>
      <c r="E170" s="445"/>
      <c r="F170" s="445"/>
      <c r="G170" s="83">
        <v>169</v>
      </c>
      <c r="H170" s="83" t="s">
        <v>8412</v>
      </c>
      <c r="I170" s="83"/>
    </row>
    <row r="171" spans="1:9" ht="15" x14ac:dyDescent="0.25">
      <c r="A171" s="83" t="s">
        <v>8417</v>
      </c>
      <c r="B171" s="83"/>
      <c r="C171" s="83"/>
      <c r="D171" s="83"/>
      <c r="E171" s="445"/>
      <c r="F171" s="445"/>
      <c r="G171" s="83">
        <v>170</v>
      </c>
      <c r="H171" s="83" t="s">
        <v>8412</v>
      </c>
      <c r="I171" s="83"/>
    </row>
    <row r="172" spans="1:9" ht="15" x14ac:dyDescent="0.25">
      <c r="A172" s="83" t="s">
        <v>8416</v>
      </c>
      <c r="B172" s="83"/>
      <c r="C172" s="83"/>
      <c r="D172" s="83"/>
      <c r="E172" s="445"/>
      <c r="F172" s="445"/>
      <c r="G172" s="83">
        <v>171</v>
      </c>
      <c r="H172" s="83" t="s">
        <v>8412</v>
      </c>
      <c r="I172" s="83"/>
    </row>
    <row r="173" spans="1:9" ht="15" x14ac:dyDescent="0.25">
      <c r="A173" s="83" t="s">
        <v>8415</v>
      </c>
      <c r="B173" s="83"/>
      <c r="C173" s="83"/>
      <c r="D173" s="83"/>
      <c r="E173" s="445"/>
      <c r="F173" s="445"/>
      <c r="G173" s="83">
        <v>172</v>
      </c>
      <c r="H173" s="83" t="s">
        <v>8412</v>
      </c>
      <c r="I173" s="83"/>
    </row>
    <row r="174" spans="1:9" ht="15" x14ac:dyDescent="0.25">
      <c r="A174" s="83" t="s">
        <v>8414</v>
      </c>
      <c r="B174" s="83"/>
      <c r="C174" s="83"/>
      <c r="D174" s="83"/>
      <c r="E174" s="445"/>
      <c r="F174" s="445"/>
      <c r="G174" s="83">
        <v>173</v>
      </c>
      <c r="H174" s="83" t="s">
        <v>8412</v>
      </c>
      <c r="I174" s="83"/>
    </row>
    <row r="175" spans="1:9" ht="15" x14ac:dyDescent="0.25">
      <c r="A175" s="83" t="s">
        <v>8413</v>
      </c>
      <c r="B175" s="83"/>
      <c r="C175" s="83"/>
      <c r="D175" s="83"/>
      <c r="E175" s="445"/>
      <c r="F175" s="445"/>
      <c r="G175" s="83">
        <v>174</v>
      </c>
      <c r="H175" s="83" t="s">
        <v>8412</v>
      </c>
      <c r="I175" s="83"/>
    </row>
    <row r="178" spans="1:6" ht="51" x14ac:dyDescent="0.2">
      <c r="A178" s="438" t="s">
        <v>1461</v>
      </c>
      <c r="B178" s="438" t="s">
        <v>8411</v>
      </c>
      <c r="C178" s="441" t="s">
        <v>1460</v>
      </c>
      <c r="D178" s="440" t="s">
        <v>1462</v>
      </c>
      <c r="F178" s="438" t="s">
        <v>1463</v>
      </c>
    </row>
    <row r="179" spans="1:6" x14ac:dyDescent="0.2">
      <c r="A179" s="438" t="s">
        <v>1711</v>
      </c>
      <c r="B179" s="438" t="s">
        <v>8410</v>
      </c>
      <c r="D179" s="438" t="s">
        <v>1469</v>
      </c>
      <c r="F179" s="438" t="s">
        <v>1463</v>
      </c>
    </row>
    <row r="180" spans="1:6" x14ac:dyDescent="0.2">
      <c r="A180" s="438" t="s">
        <v>1542</v>
      </c>
      <c r="C180" s="439" t="s">
        <v>1541</v>
      </c>
      <c r="F180" s="438" t="s">
        <v>1463</v>
      </c>
    </row>
    <row r="181" spans="1:6" x14ac:dyDescent="0.2">
      <c r="A181" s="438" t="s">
        <v>8290</v>
      </c>
      <c r="F181" s="438" t="s">
        <v>1463</v>
      </c>
    </row>
    <row r="182" spans="1:6" x14ac:dyDescent="0.2">
      <c r="A182" s="438" t="s">
        <v>8286</v>
      </c>
      <c r="F182" s="438" t="s">
        <v>1463</v>
      </c>
    </row>
    <row r="183" spans="1:6" x14ac:dyDescent="0.2">
      <c r="A183" s="438" t="s">
        <v>8285</v>
      </c>
      <c r="F183" s="438" t="s">
        <v>1463</v>
      </c>
    </row>
    <row r="184" spans="1:6" x14ac:dyDescent="0.2">
      <c r="A184" s="438" t="s">
        <v>8284</v>
      </c>
      <c r="F184" s="438" t="s">
        <v>1463</v>
      </c>
    </row>
    <row r="185" spans="1:6" x14ac:dyDescent="0.2">
      <c r="A185" s="438" t="s">
        <v>1549</v>
      </c>
      <c r="B185" s="438" t="s">
        <v>8409</v>
      </c>
      <c r="C185" s="439" t="s">
        <v>1548</v>
      </c>
      <c r="D185" s="438" t="s">
        <v>1550</v>
      </c>
      <c r="F185" s="438" t="s">
        <v>1463</v>
      </c>
    </row>
    <row r="186" spans="1:6" x14ac:dyDescent="0.2">
      <c r="A186" s="438" t="s">
        <v>8283</v>
      </c>
      <c r="F186" s="438" t="s">
        <v>1463</v>
      </c>
    </row>
    <row r="187" spans="1:6" x14ac:dyDescent="0.2">
      <c r="A187" s="438" t="s">
        <v>8282</v>
      </c>
      <c r="F187" s="438" t="s">
        <v>1463</v>
      </c>
    </row>
  </sheetData>
  <mergeCells count="2">
    <mergeCell ref="C1:D1"/>
    <mergeCell ref="E1:F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workbookViewId="0">
      <selection activeCell="A7" sqref="A7"/>
    </sheetView>
  </sheetViews>
  <sheetFormatPr defaultRowHeight="12.75" x14ac:dyDescent="0.2"/>
  <cols>
    <col min="1" max="1" width="25" style="437" bestFit="1" customWidth="1"/>
    <col min="2" max="2" width="12.85546875" style="437" bestFit="1" customWidth="1"/>
    <col min="3" max="3" width="5.42578125" style="437" bestFit="1" customWidth="1"/>
    <col min="4" max="4" width="19.42578125" style="437" bestFit="1" customWidth="1"/>
    <col min="5" max="5" width="17.85546875" style="438" bestFit="1" customWidth="1"/>
    <col min="6" max="16384" width="9.140625" style="437"/>
  </cols>
  <sheetData>
    <row r="1" spans="1:5" ht="15" x14ac:dyDescent="0.25">
      <c r="A1" s="292" t="s">
        <v>1966</v>
      </c>
      <c r="B1" s="292" t="s">
        <v>1968</v>
      </c>
      <c r="C1" s="292" t="s">
        <v>1969</v>
      </c>
      <c r="D1" s="454" t="s">
        <v>1970</v>
      </c>
      <c r="E1" s="292" t="s">
        <v>1971</v>
      </c>
    </row>
    <row r="2" spans="1:5" ht="15" x14ac:dyDescent="0.25">
      <c r="A2" s="47" t="s">
        <v>1972</v>
      </c>
      <c r="B2" s="47"/>
      <c r="C2" s="47">
        <v>1</v>
      </c>
      <c r="D2" s="455" t="s">
        <v>1509</v>
      </c>
      <c r="E2" s="83"/>
    </row>
    <row r="3" spans="1:5" ht="15" x14ac:dyDescent="0.25">
      <c r="A3" s="47" t="s">
        <v>1974</v>
      </c>
      <c r="B3" s="47"/>
      <c r="C3" s="47">
        <v>2</v>
      </c>
      <c r="D3" s="455" t="s">
        <v>1459</v>
      </c>
      <c r="E3" s="83"/>
    </row>
    <row r="4" spans="1:5" ht="15" x14ac:dyDescent="0.25">
      <c r="A4" s="47" t="s">
        <v>1975</v>
      </c>
      <c r="B4" s="47"/>
      <c r="C4" s="47">
        <v>3</v>
      </c>
      <c r="D4" s="455" t="s">
        <v>1976</v>
      </c>
      <c r="E4" s="83"/>
    </row>
    <row r="5" spans="1:5" ht="15" x14ac:dyDescent="0.25">
      <c r="A5" s="47" t="s">
        <v>1699</v>
      </c>
      <c r="B5" s="47"/>
      <c r="C5" s="47">
        <v>4</v>
      </c>
      <c r="D5" s="455" t="s">
        <v>1556</v>
      </c>
      <c r="E5" s="83"/>
    </row>
    <row r="6" spans="1:5" ht="15" x14ac:dyDescent="0.25">
      <c r="A6" s="47" t="s">
        <v>1978</v>
      </c>
      <c r="B6" s="47"/>
      <c r="C6" s="47">
        <v>5</v>
      </c>
      <c r="D6" s="455" t="s">
        <v>1556</v>
      </c>
      <c r="E6" s="83"/>
    </row>
    <row r="7" spans="1:5" ht="15" x14ac:dyDescent="0.25">
      <c r="A7" s="47" t="s">
        <v>1980</v>
      </c>
      <c r="B7" s="47"/>
      <c r="C7" s="47">
        <v>6</v>
      </c>
      <c r="D7" s="455" t="s">
        <v>1983</v>
      </c>
      <c r="E7" s="83"/>
    </row>
    <row r="8" spans="1:5" ht="15" x14ac:dyDescent="0.25">
      <c r="A8" s="47" t="s">
        <v>1984</v>
      </c>
      <c r="B8" s="47"/>
      <c r="C8" s="47">
        <v>7</v>
      </c>
      <c r="D8" s="455" t="s">
        <v>1556</v>
      </c>
      <c r="E8" s="83"/>
    </row>
    <row r="9" spans="1:5" ht="15" x14ac:dyDescent="0.25">
      <c r="A9" s="47" t="s">
        <v>1985</v>
      </c>
      <c r="B9" s="47"/>
      <c r="C9" s="47">
        <v>8</v>
      </c>
      <c r="D9" s="455" t="s">
        <v>1463</v>
      </c>
      <c r="E9" s="83"/>
    </row>
    <row r="10" spans="1:5" ht="15" x14ac:dyDescent="0.25">
      <c r="A10" s="47" t="s">
        <v>1987</v>
      </c>
      <c r="B10" s="47"/>
      <c r="C10" s="47">
        <v>9</v>
      </c>
      <c r="D10" s="455" t="s">
        <v>1902</v>
      </c>
      <c r="E10" s="83"/>
    </row>
    <row r="11" spans="1:5" ht="15" x14ac:dyDescent="0.25">
      <c r="A11" s="47" t="s">
        <v>1989</v>
      </c>
      <c r="B11" s="47"/>
      <c r="C11" s="47">
        <v>10</v>
      </c>
      <c r="D11" s="455" t="s">
        <v>1509</v>
      </c>
      <c r="E11" s="83"/>
    </row>
    <row r="12" spans="1:5" ht="15" x14ac:dyDescent="0.25">
      <c r="A12" s="47" t="s">
        <v>1991</v>
      </c>
      <c r="B12" s="47"/>
      <c r="C12" s="47">
        <v>11</v>
      </c>
      <c r="D12" s="455" t="s">
        <v>1856</v>
      </c>
      <c r="E12" s="83"/>
    </row>
    <row r="13" spans="1:5" ht="15" x14ac:dyDescent="0.25">
      <c r="A13" s="47" t="s">
        <v>1993</v>
      </c>
      <c r="B13" s="47"/>
      <c r="C13" s="47">
        <v>12</v>
      </c>
      <c r="D13" s="455" t="s">
        <v>1499</v>
      </c>
      <c r="E13" s="83"/>
    </row>
    <row r="14" spans="1:5" ht="15" x14ac:dyDescent="0.25">
      <c r="A14" s="47" t="s">
        <v>1996</v>
      </c>
      <c r="B14" s="47"/>
      <c r="C14" s="47">
        <v>13</v>
      </c>
      <c r="D14" s="455" t="s">
        <v>1496</v>
      </c>
      <c r="E14" s="83"/>
    </row>
    <row r="15" spans="1:5" ht="15" x14ac:dyDescent="0.25">
      <c r="A15" s="47" t="s">
        <v>1997</v>
      </c>
      <c r="B15" s="47"/>
      <c r="C15" s="47">
        <v>14</v>
      </c>
      <c r="D15" s="455" t="s">
        <v>1496</v>
      </c>
      <c r="E15" s="83"/>
    </row>
    <row r="16" spans="1:5" ht="15" x14ac:dyDescent="0.25">
      <c r="A16" s="47" t="s">
        <v>1998</v>
      </c>
      <c r="B16" s="47"/>
      <c r="C16" s="47">
        <v>15</v>
      </c>
      <c r="D16" s="455" t="s">
        <v>1496</v>
      </c>
      <c r="E16" s="83"/>
    </row>
    <row r="17" spans="1:5" ht="15" x14ac:dyDescent="0.25">
      <c r="A17" s="47" t="s">
        <v>1999</v>
      </c>
      <c r="B17" s="47"/>
      <c r="C17" s="47">
        <v>16</v>
      </c>
      <c r="D17" s="455" t="s">
        <v>1509</v>
      </c>
      <c r="E17" s="83"/>
    </row>
    <row r="18" spans="1:5" ht="15" x14ac:dyDescent="0.25">
      <c r="A18" s="47" t="s">
        <v>2000</v>
      </c>
      <c r="B18" s="47"/>
      <c r="C18" s="47">
        <v>17</v>
      </c>
      <c r="D18" s="455" t="s">
        <v>1509</v>
      </c>
      <c r="E18" s="83"/>
    </row>
    <row r="19" spans="1:5" ht="15" x14ac:dyDescent="0.25">
      <c r="A19" s="47" t="s">
        <v>2001</v>
      </c>
      <c r="B19" s="47"/>
      <c r="C19" s="47">
        <v>18</v>
      </c>
      <c r="D19" s="455" t="s">
        <v>1509</v>
      </c>
      <c r="E19" s="83"/>
    </row>
    <row r="20" spans="1:5" ht="15" x14ac:dyDescent="0.25">
      <c r="A20" s="47" t="s">
        <v>2002</v>
      </c>
      <c r="B20" s="47"/>
      <c r="C20" s="47">
        <v>19</v>
      </c>
      <c r="D20" s="455" t="s">
        <v>1463</v>
      </c>
      <c r="E20" s="83"/>
    </row>
    <row r="21" spans="1:5" ht="15" x14ac:dyDescent="0.25">
      <c r="A21" s="47" t="s">
        <v>2003</v>
      </c>
      <c r="B21" s="47"/>
      <c r="C21" s="47">
        <v>20</v>
      </c>
      <c r="D21" s="455" t="s">
        <v>2005</v>
      </c>
      <c r="E21" s="83"/>
    </row>
    <row r="22" spans="1:5" ht="15" x14ac:dyDescent="0.25">
      <c r="A22" s="47" t="s">
        <v>2006</v>
      </c>
      <c r="B22" s="47"/>
      <c r="C22" s="47">
        <v>21</v>
      </c>
      <c r="D22" s="455" t="s">
        <v>1463</v>
      </c>
      <c r="E22" s="83"/>
    </row>
    <row r="23" spans="1:5" ht="15" x14ac:dyDescent="0.25">
      <c r="A23" s="47" t="s">
        <v>2007</v>
      </c>
      <c r="B23" s="47"/>
      <c r="C23" s="47">
        <v>22</v>
      </c>
      <c r="D23" s="455" t="s">
        <v>1509</v>
      </c>
      <c r="E23" s="83"/>
    </row>
    <row r="24" spans="1:5" ht="15" x14ac:dyDescent="0.25">
      <c r="A24" s="47" t="s">
        <v>2008</v>
      </c>
      <c r="B24" s="47"/>
      <c r="C24" s="47">
        <v>23</v>
      </c>
      <c r="D24" s="455" t="s">
        <v>1506</v>
      </c>
      <c r="E24" s="83"/>
    </row>
    <row r="25" spans="1:5" ht="15" x14ac:dyDescent="0.25">
      <c r="A25" s="47" t="s">
        <v>2009</v>
      </c>
      <c r="B25" s="47"/>
      <c r="C25" s="47">
        <v>24</v>
      </c>
      <c r="D25" s="455" t="s">
        <v>1517</v>
      </c>
      <c r="E25" s="83"/>
    </row>
    <row r="26" spans="1:5" ht="15" x14ac:dyDescent="0.25">
      <c r="A26" s="47" t="s">
        <v>2010</v>
      </c>
      <c r="B26" s="47"/>
      <c r="C26" s="47">
        <v>25</v>
      </c>
      <c r="D26" s="455" t="s">
        <v>2012</v>
      </c>
      <c r="E26" s="83"/>
    </row>
    <row r="27" spans="1:5" ht="15" x14ac:dyDescent="0.25">
      <c r="A27" s="47" t="s">
        <v>2013</v>
      </c>
      <c r="B27" s="47"/>
      <c r="C27" s="47">
        <v>26</v>
      </c>
      <c r="D27" s="455" t="s">
        <v>1556</v>
      </c>
      <c r="E27" s="83"/>
    </row>
    <row r="28" spans="1:5" ht="15" x14ac:dyDescent="0.25">
      <c r="A28" s="47" t="s">
        <v>2014</v>
      </c>
      <c r="B28" s="47"/>
      <c r="C28" s="47">
        <v>27</v>
      </c>
      <c r="D28" s="455" t="s">
        <v>1556</v>
      </c>
      <c r="E28" s="83"/>
    </row>
    <row r="29" spans="1:5" ht="15" x14ac:dyDescent="0.25">
      <c r="A29" s="47" t="s">
        <v>2015</v>
      </c>
      <c r="B29" s="47"/>
      <c r="C29" s="47">
        <v>28</v>
      </c>
      <c r="D29" s="455" t="s">
        <v>1556</v>
      </c>
      <c r="E29" s="83"/>
    </row>
    <row r="30" spans="1:5" ht="15" x14ac:dyDescent="0.25">
      <c r="A30" s="47" t="s">
        <v>2016</v>
      </c>
      <c r="B30" s="47"/>
      <c r="C30" s="47">
        <v>29</v>
      </c>
      <c r="D30" s="455" t="s">
        <v>1856</v>
      </c>
      <c r="E30" s="83"/>
    </row>
    <row r="31" spans="1:5" ht="15" x14ac:dyDescent="0.25">
      <c r="A31" s="47" t="s">
        <v>2017</v>
      </c>
      <c r="B31" s="47"/>
      <c r="C31" s="47">
        <v>30</v>
      </c>
      <c r="D31" s="455" t="s">
        <v>1556</v>
      </c>
      <c r="E31" s="83"/>
    </row>
    <row r="32" spans="1:5" ht="15" x14ac:dyDescent="0.25">
      <c r="A32" s="47" t="s">
        <v>2018</v>
      </c>
      <c r="B32" s="47"/>
      <c r="C32" s="47">
        <v>31</v>
      </c>
      <c r="D32" s="455" t="s">
        <v>1496</v>
      </c>
      <c r="E32" s="83"/>
    </row>
    <row r="33" spans="1:5" ht="15" x14ac:dyDescent="0.25">
      <c r="A33" s="47" t="s">
        <v>1706</v>
      </c>
      <c r="B33" s="47"/>
      <c r="C33" s="47">
        <v>32</v>
      </c>
      <c r="D33" s="455" t="s">
        <v>1509</v>
      </c>
      <c r="E33" s="83"/>
    </row>
    <row r="34" spans="1:5" ht="15" x14ac:dyDescent="0.25">
      <c r="A34" s="47" t="s">
        <v>2019</v>
      </c>
      <c r="B34" s="47"/>
      <c r="C34" s="47">
        <v>33</v>
      </c>
      <c r="D34" s="455" t="s">
        <v>1496</v>
      </c>
      <c r="E34" s="83"/>
    </row>
    <row r="35" spans="1:5" ht="15" x14ac:dyDescent="0.25">
      <c r="A35" s="47" t="s">
        <v>1643</v>
      </c>
      <c r="B35" s="47"/>
      <c r="C35" s="47">
        <v>34</v>
      </c>
      <c r="D35" s="455" t="s">
        <v>1509</v>
      </c>
      <c r="E35" s="83"/>
    </row>
    <row r="36" spans="1:5" ht="15" x14ac:dyDescent="0.25">
      <c r="A36" s="47" t="s">
        <v>1458</v>
      </c>
      <c r="B36" s="47"/>
      <c r="C36" s="47">
        <v>35</v>
      </c>
      <c r="D36" s="455" t="s">
        <v>1459</v>
      </c>
      <c r="E36" s="83"/>
    </row>
    <row r="37" spans="1:5" ht="15" x14ac:dyDescent="0.25">
      <c r="A37" s="47" t="s">
        <v>2020</v>
      </c>
      <c r="B37" s="47"/>
      <c r="C37" s="47">
        <v>36</v>
      </c>
      <c r="D37" s="455" t="s">
        <v>1556</v>
      </c>
      <c r="E37" s="83"/>
    </row>
    <row r="38" spans="1:5" ht="15" x14ac:dyDescent="0.25">
      <c r="A38" s="47" t="s">
        <v>2021</v>
      </c>
      <c r="B38" s="47"/>
      <c r="C38" s="47">
        <v>37</v>
      </c>
      <c r="D38" s="455" t="s">
        <v>1707</v>
      </c>
      <c r="E38" s="83"/>
    </row>
    <row r="39" spans="1:5" ht="15" x14ac:dyDescent="0.25">
      <c r="A39" s="47" t="s">
        <v>2022</v>
      </c>
      <c r="B39" s="47"/>
      <c r="C39" s="47">
        <v>38</v>
      </c>
      <c r="D39" s="455" t="s">
        <v>1517</v>
      </c>
      <c r="E39" s="83"/>
    </row>
    <row r="40" spans="1:5" ht="15" x14ac:dyDescent="0.25">
      <c r="A40" s="47" t="s">
        <v>2023</v>
      </c>
      <c r="B40" s="47"/>
      <c r="C40" s="47">
        <v>39</v>
      </c>
      <c r="D40" s="455" t="s">
        <v>1856</v>
      </c>
      <c r="E40" s="83"/>
    </row>
    <row r="41" spans="1:5" ht="15" x14ac:dyDescent="0.25">
      <c r="A41" s="47" t="s">
        <v>2024</v>
      </c>
      <c r="B41" s="47"/>
      <c r="C41" s="47">
        <v>40</v>
      </c>
      <c r="D41" s="455" t="s">
        <v>1463</v>
      </c>
      <c r="E41" s="83"/>
    </row>
    <row r="42" spans="1:5" ht="15" x14ac:dyDescent="0.25">
      <c r="A42" s="47" t="s">
        <v>2025</v>
      </c>
      <c r="B42" s="47"/>
      <c r="C42" s="47">
        <v>41</v>
      </c>
      <c r="D42" s="455" t="s">
        <v>2028</v>
      </c>
      <c r="E42" s="83"/>
    </row>
    <row r="43" spans="1:5" ht="15" x14ac:dyDescent="0.25">
      <c r="A43" s="47" t="s">
        <v>1708</v>
      </c>
      <c r="B43" s="47"/>
      <c r="C43" s="47">
        <v>42</v>
      </c>
      <c r="D43" s="455" t="s">
        <v>1707</v>
      </c>
      <c r="E43" s="83"/>
    </row>
    <row r="44" spans="1:5" ht="15" x14ac:dyDescent="0.25">
      <c r="A44" s="47" t="s">
        <v>2030</v>
      </c>
      <c r="B44" s="47"/>
      <c r="C44" s="47">
        <v>43</v>
      </c>
      <c r="D44" s="455" t="s">
        <v>1556</v>
      </c>
      <c r="E44" s="83"/>
    </row>
    <row r="45" spans="1:5" ht="15" x14ac:dyDescent="0.25">
      <c r="A45" s="47" t="s">
        <v>2031</v>
      </c>
      <c r="B45" s="47"/>
      <c r="C45" s="47">
        <v>44</v>
      </c>
      <c r="D45" s="455" t="s">
        <v>1707</v>
      </c>
      <c r="E45" s="83"/>
    </row>
    <row r="46" spans="1:5" ht="15" x14ac:dyDescent="0.25">
      <c r="A46" s="47" t="s">
        <v>2032</v>
      </c>
      <c r="B46" s="47"/>
      <c r="C46" s="47">
        <v>45</v>
      </c>
      <c r="D46" s="455" t="s">
        <v>1707</v>
      </c>
      <c r="E46" s="83"/>
    </row>
    <row r="47" spans="1:5" ht="15" x14ac:dyDescent="0.25">
      <c r="A47" s="47" t="s">
        <v>2033</v>
      </c>
      <c r="B47" s="47"/>
      <c r="C47" s="47">
        <v>46</v>
      </c>
      <c r="D47" s="455" t="s">
        <v>1856</v>
      </c>
      <c r="E47" s="83"/>
    </row>
    <row r="48" spans="1:5" ht="15" x14ac:dyDescent="0.25">
      <c r="A48" s="47" t="s">
        <v>1861</v>
      </c>
      <c r="B48" s="47"/>
      <c r="C48" s="47">
        <v>47</v>
      </c>
      <c r="D48" s="455" t="s">
        <v>1477</v>
      </c>
      <c r="E48" s="83"/>
    </row>
    <row r="49" spans="1:5" ht="15" x14ac:dyDescent="0.25">
      <c r="A49" s="47" t="s">
        <v>2034</v>
      </c>
      <c r="B49" s="47"/>
      <c r="C49" s="47">
        <v>48</v>
      </c>
      <c r="D49" s="455" t="s">
        <v>1517</v>
      </c>
      <c r="E49" s="83"/>
    </row>
    <row r="50" spans="1:5" ht="15" x14ac:dyDescent="0.25">
      <c r="A50" s="47" t="s">
        <v>2035</v>
      </c>
      <c r="B50" s="47"/>
      <c r="C50" s="47">
        <v>49</v>
      </c>
      <c r="D50" s="455" t="s">
        <v>1506</v>
      </c>
      <c r="E50" s="83"/>
    </row>
    <row r="51" spans="1:5" ht="15" x14ac:dyDescent="0.25">
      <c r="A51" s="47" t="s">
        <v>2036</v>
      </c>
      <c r="B51" s="47"/>
      <c r="C51" s="47">
        <v>50</v>
      </c>
      <c r="D51" s="455" t="s">
        <v>2028</v>
      </c>
      <c r="E51" s="83"/>
    </row>
    <row r="52" spans="1:5" ht="15" x14ac:dyDescent="0.25">
      <c r="A52" s="47" t="s">
        <v>2037</v>
      </c>
      <c r="B52" s="47"/>
      <c r="C52" s="47">
        <v>51</v>
      </c>
      <c r="D52" s="455" t="s">
        <v>1553</v>
      </c>
      <c r="E52" s="83"/>
    </row>
    <row r="53" spans="1:5" ht="15" x14ac:dyDescent="0.25">
      <c r="A53" s="47" t="s">
        <v>2038</v>
      </c>
      <c r="B53" s="47"/>
      <c r="C53" s="47">
        <v>52</v>
      </c>
      <c r="D53" s="455" t="s">
        <v>2039</v>
      </c>
      <c r="E53" s="83"/>
    </row>
    <row r="54" spans="1:5" ht="15" x14ac:dyDescent="0.25">
      <c r="A54" s="47" t="s">
        <v>2040</v>
      </c>
      <c r="B54" s="47"/>
      <c r="C54" s="47">
        <v>53</v>
      </c>
      <c r="D54" s="455" t="s">
        <v>1463</v>
      </c>
      <c r="E54" s="8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
  <sheetViews>
    <sheetView workbookViewId="0">
      <selection activeCell="D5" sqref="D5"/>
    </sheetView>
  </sheetViews>
  <sheetFormatPr defaultRowHeight="15" x14ac:dyDescent="0.25"/>
  <sheetData>
    <row r="1" spans="1:8" x14ac:dyDescent="0.25">
      <c r="A1" s="444" t="s">
        <v>1124</v>
      </c>
      <c r="B1" s="444" t="s">
        <v>9187</v>
      </c>
      <c r="C1" s="444" t="s">
        <v>9188</v>
      </c>
      <c r="D1" s="444" t="s">
        <v>9189</v>
      </c>
      <c r="E1" s="444" t="s">
        <v>9190</v>
      </c>
      <c r="F1" s="444" t="s">
        <v>9191</v>
      </c>
      <c r="G1" s="444" t="s">
        <v>9192</v>
      </c>
      <c r="H1" s="444" t="s">
        <v>9193</v>
      </c>
    </row>
    <row r="2" spans="1:8" x14ac:dyDescent="0.25">
      <c r="A2" s="445" t="s">
        <v>9194</v>
      </c>
      <c r="B2" s="445" t="s">
        <v>9195</v>
      </c>
      <c r="C2" s="445" t="s">
        <v>7802</v>
      </c>
      <c r="D2" s="445" t="s">
        <v>9196</v>
      </c>
      <c r="E2" s="445">
        <v>-2554267.36</v>
      </c>
      <c r="F2" s="445">
        <v>4000000</v>
      </c>
      <c r="G2" s="445">
        <v>37565</v>
      </c>
      <c r="H2" s="445">
        <v>74524.36</v>
      </c>
    </row>
    <row r="3" spans="1:8" x14ac:dyDescent="0.25">
      <c r="A3" s="445" t="s">
        <v>9197</v>
      </c>
      <c r="B3" s="445" t="s">
        <v>9198</v>
      </c>
      <c r="C3" s="445" t="s">
        <v>7802</v>
      </c>
      <c r="D3" s="445" t="s">
        <v>9196</v>
      </c>
      <c r="E3" s="445">
        <v>-35668473.369999997</v>
      </c>
      <c r="F3" s="445">
        <v>35000000</v>
      </c>
      <c r="G3" s="445">
        <v>34992559.369999997</v>
      </c>
      <c r="H3" s="445">
        <v>675914</v>
      </c>
    </row>
    <row r="4" spans="1:8" x14ac:dyDescent="0.25">
      <c r="A4" s="445" t="s">
        <v>9199</v>
      </c>
      <c r="B4" s="445" t="s">
        <v>9200</v>
      </c>
      <c r="C4" s="445" t="s">
        <v>7774</v>
      </c>
      <c r="D4" s="445" t="s">
        <v>9201</v>
      </c>
      <c r="E4" s="445">
        <v>-3799890.88</v>
      </c>
      <c r="F4" s="445">
        <v>3448603.35</v>
      </c>
      <c r="G4" s="445">
        <v>3448603.35</v>
      </c>
      <c r="H4" s="445">
        <v>351287.53</v>
      </c>
    </row>
    <row r="5" spans="1:8" x14ac:dyDescent="0.25">
      <c r="A5" s="445" t="s">
        <v>9202</v>
      </c>
      <c r="B5" s="445" t="s">
        <v>9203</v>
      </c>
      <c r="C5" s="445" t="s">
        <v>7802</v>
      </c>
      <c r="D5" s="445" t="s">
        <v>9204</v>
      </c>
      <c r="E5" s="445">
        <v>-465069.71</v>
      </c>
      <c r="F5" s="445">
        <v>283268.93</v>
      </c>
      <c r="G5" s="445">
        <v>283268.93</v>
      </c>
      <c r="H5" s="445">
        <v>181800.78</v>
      </c>
    </row>
    <row r="6" spans="1:8" x14ac:dyDescent="0.25">
      <c r="A6" s="445" t="s">
        <v>9205</v>
      </c>
      <c r="B6" s="445" t="s">
        <v>9206</v>
      </c>
      <c r="C6" s="445" t="s">
        <v>7802</v>
      </c>
      <c r="D6" s="445" t="s">
        <v>9196</v>
      </c>
      <c r="E6" s="445">
        <v>-36694990.560000002</v>
      </c>
      <c r="F6" s="445">
        <v>35578900.560000002</v>
      </c>
      <c r="G6" s="445">
        <v>35578900.560000002</v>
      </c>
      <c r="H6" s="445">
        <v>1116090</v>
      </c>
    </row>
    <row r="7" spans="1:8" x14ac:dyDescent="0.25">
      <c r="A7" s="445" t="s">
        <v>9207</v>
      </c>
      <c r="B7" s="445" t="s">
        <v>9208</v>
      </c>
      <c r="C7" s="445" t="s">
        <v>7802</v>
      </c>
      <c r="D7" s="445" t="s">
        <v>3199</v>
      </c>
      <c r="E7" s="445">
        <v>-818980.76</v>
      </c>
      <c r="F7" s="445">
        <v>825691.76</v>
      </c>
      <c r="G7" s="445">
        <v>1941</v>
      </c>
      <c r="H7" s="445">
        <v>9002</v>
      </c>
    </row>
    <row r="8" spans="1:8" x14ac:dyDescent="0.25">
      <c r="A8" s="445" t="s">
        <v>9209</v>
      </c>
      <c r="B8" s="445" t="s">
        <v>9210</v>
      </c>
      <c r="C8" s="445" t="s">
        <v>7774</v>
      </c>
      <c r="D8" s="445" t="s">
        <v>3199</v>
      </c>
      <c r="E8" s="445">
        <v>-842549.08</v>
      </c>
      <c r="F8" s="445">
        <v>915000</v>
      </c>
      <c r="G8" s="445">
        <v>11714</v>
      </c>
      <c r="H8" s="445">
        <v>8151.08</v>
      </c>
    </row>
    <row r="9" spans="1:8" x14ac:dyDescent="0.25">
      <c r="A9" s="445" t="s">
        <v>9211</v>
      </c>
      <c r="B9" s="445" t="s">
        <v>9212</v>
      </c>
      <c r="C9" s="445" t="s">
        <v>7802</v>
      </c>
      <c r="D9" s="445" t="s">
        <v>9196</v>
      </c>
      <c r="E9" s="445">
        <v>-1140124.6399999999</v>
      </c>
      <c r="F9" s="445">
        <v>2207778</v>
      </c>
      <c r="G9" s="445">
        <v>445570.4</v>
      </c>
      <c r="H9" s="445">
        <v>19968.95</v>
      </c>
    </row>
    <row r="10" spans="1:8" x14ac:dyDescent="0.25">
      <c r="A10" s="445" t="s">
        <v>9213</v>
      </c>
      <c r="B10" s="445" t="s">
        <v>9214</v>
      </c>
      <c r="C10" s="445" t="s">
        <v>7802</v>
      </c>
      <c r="D10" s="445" t="s">
        <v>3199</v>
      </c>
      <c r="E10" s="445">
        <v>-802083.36</v>
      </c>
      <c r="F10" s="445">
        <v>1000000</v>
      </c>
      <c r="G10" s="445">
        <v>23866.36</v>
      </c>
      <c r="H10" s="445">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C13" sqref="C13"/>
    </sheetView>
  </sheetViews>
  <sheetFormatPr defaultRowHeight="15" x14ac:dyDescent="0.25"/>
  <sheetData>
    <row r="1" spans="1:7" x14ac:dyDescent="0.25">
      <c r="A1" s="444" t="s">
        <v>1124</v>
      </c>
      <c r="B1" s="444" t="s">
        <v>9187</v>
      </c>
      <c r="C1" s="444" t="s">
        <v>9188</v>
      </c>
      <c r="D1" s="444" t="s">
        <v>9189</v>
      </c>
      <c r="E1" s="444" t="s">
        <v>9215</v>
      </c>
      <c r="F1" s="444" t="s">
        <v>9216</v>
      </c>
      <c r="G1" s="444" t="s">
        <v>9217</v>
      </c>
    </row>
    <row r="2" spans="1:7" x14ac:dyDescent="0.25">
      <c r="A2" s="445" t="s">
        <v>9218</v>
      </c>
      <c r="B2" s="445" t="s">
        <v>9219</v>
      </c>
      <c r="C2" s="445" t="s">
        <v>7802</v>
      </c>
      <c r="D2" s="445" t="s">
        <v>3199</v>
      </c>
      <c r="E2" s="445"/>
      <c r="F2" s="445"/>
      <c r="G2" s="445">
        <v>0</v>
      </c>
    </row>
    <row r="3" spans="1:7" x14ac:dyDescent="0.25">
      <c r="A3" s="445" t="s">
        <v>9220</v>
      </c>
      <c r="B3" s="445" t="s">
        <v>9221</v>
      </c>
      <c r="C3" s="445" t="s">
        <v>7802</v>
      </c>
      <c r="D3" s="445" t="s">
        <v>3199</v>
      </c>
      <c r="E3" s="445"/>
      <c r="F3" s="445"/>
      <c r="G3" s="445">
        <v>0</v>
      </c>
    </row>
    <row r="4" spans="1:7" x14ac:dyDescent="0.25">
      <c r="A4" s="445" t="s">
        <v>9222</v>
      </c>
      <c r="B4" s="445" t="s">
        <v>9223</v>
      </c>
      <c r="C4" s="445" t="s">
        <v>7802</v>
      </c>
      <c r="D4" s="445" t="s">
        <v>3199</v>
      </c>
      <c r="E4" s="445"/>
      <c r="F4" s="445">
        <v>451554</v>
      </c>
      <c r="G4" s="445">
        <v>2</v>
      </c>
    </row>
    <row r="5" spans="1:7" x14ac:dyDescent="0.25">
      <c r="A5" s="445" t="s">
        <v>9222</v>
      </c>
      <c r="B5" s="445" t="s">
        <v>9224</v>
      </c>
      <c r="C5" s="445" t="s">
        <v>9225</v>
      </c>
      <c r="D5" s="445" t="s">
        <v>3199</v>
      </c>
      <c r="E5" s="445"/>
      <c r="F5" s="445"/>
      <c r="G5" s="445">
        <v>0</v>
      </c>
    </row>
    <row r="6" spans="1:7" x14ac:dyDescent="0.25">
      <c r="A6" s="445" t="s">
        <v>9222</v>
      </c>
      <c r="B6" s="445" t="s">
        <v>9226</v>
      </c>
      <c r="C6" s="445" t="s">
        <v>7774</v>
      </c>
      <c r="D6" s="445" t="s">
        <v>9196</v>
      </c>
      <c r="E6" s="445"/>
      <c r="F6" s="445"/>
      <c r="G6" s="445">
        <v>61</v>
      </c>
    </row>
    <row r="7" spans="1:7" x14ac:dyDescent="0.25">
      <c r="A7" s="445" t="s">
        <v>9222</v>
      </c>
      <c r="B7" s="445" t="s">
        <v>9227</v>
      </c>
      <c r="C7" s="445" t="s">
        <v>7802</v>
      </c>
      <c r="D7" s="445" t="s">
        <v>3199</v>
      </c>
      <c r="E7" s="445"/>
      <c r="F7" s="445"/>
      <c r="G7" s="445">
        <v>0</v>
      </c>
    </row>
    <row r="8" spans="1:7" x14ac:dyDescent="0.25">
      <c r="A8" s="445" t="s">
        <v>9228</v>
      </c>
      <c r="B8" s="445" t="s">
        <v>9229</v>
      </c>
      <c r="C8" s="445" t="s">
        <v>7802</v>
      </c>
      <c r="D8" s="445" t="s">
        <v>3199</v>
      </c>
      <c r="E8" s="445"/>
      <c r="F8" s="445"/>
      <c r="G8" s="445">
        <v>0</v>
      </c>
    </row>
    <row r="9" spans="1:7" x14ac:dyDescent="0.25">
      <c r="A9" s="445" t="s">
        <v>9230</v>
      </c>
      <c r="B9" s="445" t="s">
        <v>9231</v>
      </c>
      <c r="C9" s="445" t="s">
        <v>7802</v>
      </c>
      <c r="D9" s="445" t="s">
        <v>3199</v>
      </c>
      <c r="E9" s="445"/>
      <c r="F9" s="445"/>
      <c r="G9" s="445">
        <v>0</v>
      </c>
    </row>
    <row r="10" spans="1:7" x14ac:dyDescent="0.25">
      <c r="A10" s="445" t="s">
        <v>9232</v>
      </c>
      <c r="B10" s="445" t="s">
        <v>9233</v>
      </c>
      <c r="C10" s="445" t="s">
        <v>7802</v>
      </c>
      <c r="D10" s="445" t="s">
        <v>3199</v>
      </c>
      <c r="E10" s="445"/>
      <c r="F10" s="445"/>
      <c r="G10" s="445">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topLeftCell="A7" workbookViewId="0">
      <selection activeCell="B15" sqref="B15"/>
    </sheetView>
  </sheetViews>
  <sheetFormatPr defaultRowHeight="15" x14ac:dyDescent="0.25"/>
  <cols>
    <col min="1" max="1" width="7.85546875" style="82" bestFit="1" customWidth="1"/>
    <col min="2" max="2" width="50.42578125" style="82" customWidth="1"/>
    <col min="3" max="3" width="18.28515625" style="82" bestFit="1" customWidth="1"/>
    <col min="4" max="4" width="65" style="82" bestFit="1" customWidth="1"/>
    <col min="5" max="16384" width="9.140625" style="82"/>
  </cols>
  <sheetData>
    <row r="1" spans="1:4" ht="18.75" x14ac:dyDescent="0.3">
      <c r="A1" s="595" t="s">
        <v>9273</v>
      </c>
      <c r="B1" s="594" t="s">
        <v>9272</v>
      </c>
      <c r="C1" s="593" t="s">
        <v>9271</v>
      </c>
      <c r="D1" s="592" t="s">
        <v>9270</v>
      </c>
    </row>
    <row r="2" spans="1:4" x14ac:dyDescent="0.25">
      <c r="A2" s="587">
        <v>1</v>
      </c>
      <c r="B2" s="589" t="s">
        <v>9269</v>
      </c>
      <c r="C2" s="587">
        <v>300</v>
      </c>
      <c r="D2" s="591" t="s">
        <v>9268</v>
      </c>
    </row>
    <row r="3" spans="1:4" x14ac:dyDescent="0.25">
      <c r="A3" s="587">
        <f t="shared" ref="A3:A8" si="0">A2+1</f>
        <v>2</v>
      </c>
      <c r="B3" s="589" t="s">
        <v>9267</v>
      </c>
      <c r="C3" s="587">
        <v>60</v>
      </c>
      <c r="D3" s="591" t="s">
        <v>9266</v>
      </c>
    </row>
    <row r="4" spans="1:4" ht="30" x14ac:dyDescent="0.25">
      <c r="A4" s="587">
        <f t="shared" si="0"/>
        <v>3</v>
      </c>
      <c r="B4" s="589" t="s">
        <v>9265</v>
      </c>
      <c r="C4" s="590">
        <v>6000</v>
      </c>
      <c r="D4" s="584" t="s">
        <v>9264</v>
      </c>
    </row>
    <row r="5" spans="1:4" ht="30" x14ac:dyDescent="0.25">
      <c r="A5" s="587">
        <f t="shared" si="0"/>
        <v>4</v>
      </c>
      <c r="B5" s="589" t="s">
        <v>9263</v>
      </c>
      <c r="C5" s="585">
        <v>92000</v>
      </c>
      <c r="D5" s="584" t="s">
        <v>9262</v>
      </c>
    </row>
    <row r="6" spans="1:4" ht="30" x14ac:dyDescent="0.25">
      <c r="A6" s="587">
        <f t="shared" si="0"/>
        <v>5</v>
      </c>
      <c r="B6" s="588" t="s">
        <v>9261</v>
      </c>
      <c r="C6" s="585">
        <v>2</v>
      </c>
      <c r="D6" s="584" t="s">
        <v>9260</v>
      </c>
    </row>
    <row r="7" spans="1:4" ht="30" x14ac:dyDescent="0.25">
      <c r="A7" s="587">
        <f t="shared" si="0"/>
        <v>6</v>
      </c>
      <c r="B7" s="588" t="s">
        <v>9259</v>
      </c>
      <c r="C7" s="585">
        <v>3</v>
      </c>
      <c r="D7" s="584" t="s">
        <v>9258</v>
      </c>
    </row>
    <row r="8" spans="1:4" ht="30" x14ac:dyDescent="0.25">
      <c r="A8" s="587">
        <f t="shared" si="0"/>
        <v>7</v>
      </c>
      <c r="B8" s="586" t="s">
        <v>9257</v>
      </c>
      <c r="C8" s="585">
        <v>6</v>
      </c>
      <c r="D8" s="584" t="s">
        <v>9256</v>
      </c>
    </row>
    <row r="9" spans="1:4" x14ac:dyDescent="0.25">
      <c r="A9" s="583"/>
      <c r="C9" s="582"/>
      <c r="D9" s="581"/>
    </row>
    <row r="10" spans="1:4" x14ac:dyDescent="0.25">
      <c r="A10" s="583"/>
      <c r="B10" s="6" t="s">
        <v>9255</v>
      </c>
      <c r="C10" s="582"/>
      <c r="D10" s="581"/>
    </row>
    <row r="11" spans="1:4" ht="30" x14ac:dyDescent="0.25">
      <c r="A11" s="82">
        <v>8</v>
      </c>
      <c r="B11" s="580" t="s">
        <v>9254</v>
      </c>
    </row>
    <row r="12" spans="1:4" ht="45" x14ac:dyDescent="0.25">
      <c r="A12" s="82">
        <v>9</v>
      </c>
      <c r="B12" s="580" t="s">
        <v>9253</v>
      </c>
    </row>
    <row r="13" spans="1:4" ht="30" x14ac:dyDescent="0.25">
      <c r="A13" s="82">
        <v>10</v>
      </c>
      <c r="B13" s="580" t="s">
        <v>9252</v>
      </c>
    </row>
    <row r="14" spans="1:4" x14ac:dyDescent="0.25">
      <c r="A14" s="82">
        <v>11</v>
      </c>
      <c r="B14" s="82" t="s">
        <v>9251</v>
      </c>
    </row>
    <row r="15" spans="1:4" x14ac:dyDescent="0.25">
      <c r="A15" s="82">
        <v>12</v>
      </c>
      <c r="B15" s="82" t="s">
        <v>9250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B11" sqref="B11"/>
    </sheetView>
  </sheetViews>
  <sheetFormatPr defaultRowHeight="15" x14ac:dyDescent="0.25"/>
  <cols>
    <col min="1" max="1" width="9.140625" style="82"/>
    <col min="2" max="2" width="50.85546875" style="82" bestFit="1" customWidth="1"/>
    <col min="3" max="3" width="18.5703125" style="82" bestFit="1" customWidth="1"/>
    <col min="4" max="4" width="85.7109375" style="82" bestFit="1" customWidth="1"/>
    <col min="5" max="16384" width="9.140625" style="82"/>
  </cols>
  <sheetData>
    <row r="1" spans="1:4" ht="18.75" x14ac:dyDescent="0.3">
      <c r="A1" s="595" t="s">
        <v>9273</v>
      </c>
      <c r="B1" s="594" t="s">
        <v>9272</v>
      </c>
      <c r="C1" s="593" t="s">
        <v>9278</v>
      </c>
      <c r="D1" s="592" t="s">
        <v>9270</v>
      </c>
    </row>
    <row r="2" spans="1:4" x14ac:dyDescent="0.25">
      <c r="A2" s="587">
        <v>1</v>
      </c>
      <c r="B2" s="589" t="s">
        <v>9269</v>
      </c>
      <c r="C2" s="587">
        <v>440</v>
      </c>
      <c r="D2" s="591" t="s">
        <v>9268</v>
      </c>
    </row>
    <row r="3" spans="1:4" x14ac:dyDescent="0.25">
      <c r="A3" s="587">
        <f t="shared" ref="A3:A8" si="0">A2+1</f>
        <v>2</v>
      </c>
      <c r="B3" s="589" t="s">
        <v>9267</v>
      </c>
      <c r="C3" s="587">
        <v>90</v>
      </c>
      <c r="D3" s="591" t="s">
        <v>9266</v>
      </c>
    </row>
    <row r="4" spans="1:4" x14ac:dyDescent="0.25">
      <c r="A4" s="587">
        <f t="shared" si="0"/>
        <v>3</v>
      </c>
      <c r="B4" s="589" t="s">
        <v>9265</v>
      </c>
      <c r="C4" s="590">
        <v>12500</v>
      </c>
      <c r="D4" s="584" t="s">
        <v>9264</v>
      </c>
    </row>
    <row r="5" spans="1:4" x14ac:dyDescent="0.25">
      <c r="A5" s="587">
        <f t="shared" si="0"/>
        <v>4</v>
      </c>
      <c r="B5" s="589" t="s">
        <v>9263</v>
      </c>
      <c r="C5" s="585">
        <v>190800</v>
      </c>
      <c r="D5" s="584" t="s">
        <v>9262</v>
      </c>
    </row>
    <row r="6" spans="1:4" x14ac:dyDescent="0.25">
      <c r="A6" s="587">
        <f t="shared" si="0"/>
        <v>5</v>
      </c>
      <c r="B6" s="588" t="s">
        <v>9261</v>
      </c>
      <c r="C6" s="585">
        <v>11</v>
      </c>
      <c r="D6" s="584" t="s">
        <v>9260</v>
      </c>
    </row>
    <row r="7" spans="1:4" x14ac:dyDescent="0.25">
      <c r="A7" s="587">
        <f t="shared" si="0"/>
        <v>6</v>
      </c>
      <c r="B7" s="588" t="s">
        <v>9259</v>
      </c>
      <c r="C7" s="585">
        <v>5</v>
      </c>
      <c r="D7" s="584" t="s">
        <v>9277</v>
      </c>
    </row>
    <row r="8" spans="1:4" x14ac:dyDescent="0.25">
      <c r="A8" s="587">
        <f t="shared" si="0"/>
        <v>7</v>
      </c>
      <c r="B8" s="586" t="s">
        <v>9257</v>
      </c>
      <c r="C8" s="585">
        <v>10</v>
      </c>
      <c r="D8" s="584" t="s">
        <v>9256</v>
      </c>
    </row>
    <row r="9" spans="1:4" x14ac:dyDescent="0.25">
      <c r="A9" s="583"/>
      <c r="B9" s="580"/>
      <c r="C9" s="582"/>
      <c r="D9" s="581"/>
    </row>
    <row r="10" spans="1:4" x14ac:dyDescent="0.25">
      <c r="B10" s="6" t="s">
        <v>9255</v>
      </c>
    </row>
    <row r="11" spans="1:4" ht="30" x14ac:dyDescent="0.25">
      <c r="A11" s="82">
        <v>8</v>
      </c>
      <c r="B11" s="580" t="s">
        <v>9276</v>
      </c>
    </row>
    <row r="12" spans="1:4" ht="45" x14ac:dyDescent="0.25">
      <c r="A12" s="82">
        <v>9</v>
      </c>
      <c r="B12" s="580" t="s">
        <v>9275</v>
      </c>
    </row>
    <row r="13" spans="1:4" ht="30" x14ac:dyDescent="0.25">
      <c r="A13" s="82">
        <v>10</v>
      </c>
      <c r="B13" s="580" t="s">
        <v>9274</v>
      </c>
    </row>
    <row r="14" spans="1:4" x14ac:dyDescent="0.25">
      <c r="A14" s="82">
        <v>11</v>
      </c>
      <c r="B14" s="82" t="s">
        <v>9251</v>
      </c>
    </row>
    <row r="15" spans="1:4" x14ac:dyDescent="0.25">
      <c r="A15" s="82">
        <v>12</v>
      </c>
      <c r="B15" s="82" t="s">
        <v>9250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211"/>
  <sheetViews>
    <sheetView workbookViewId="0">
      <selection activeCell="C19" sqref="C19"/>
    </sheetView>
  </sheetViews>
  <sheetFormatPr defaultRowHeight="15.75" x14ac:dyDescent="0.3"/>
  <cols>
    <col min="1" max="1" width="9.42578125" customWidth="1"/>
    <col min="2" max="2" width="2.28515625" customWidth="1"/>
    <col min="3" max="3" width="4.140625" style="46" customWidth="1"/>
    <col min="4" max="4" width="31" customWidth="1"/>
    <col min="5" max="5" width="4.140625" style="46" bestFit="1" customWidth="1"/>
    <col min="6" max="6" width="36.140625" bestFit="1" customWidth="1"/>
    <col min="7" max="7" width="5.7109375" style="46" bestFit="1" customWidth="1"/>
    <col min="8" max="8" width="40" bestFit="1" customWidth="1"/>
    <col min="9" max="9" width="7.5703125" style="46" customWidth="1"/>
    <col min="10" max="10" width="40.140625" bestFit="1" customWidth="1"/>
    <col min="257" max="257" width="9.42578125" customWidth="1"/>
    <col min="258" max="258" width="2.28515625" customWidth="1"/>
    <col min="259" max="259" width="4.140625" customWidth="1"/>
    <col min="260" max="260" width="31" customWidth="1"/>
    <col min="261" max="261" width="4.140625" bestFit="1" customWidth="1"/>
    <col min="262" max="262" width="36.140625" bestFit="1" customWidth="1"/>
    <col min="263" max="263" width="5.7109375" bestFit="1" customWidth="1"/>
    <col min="264" max="264" width="40" bestFit="1" customWidth="1"/>
    <col min="265" max="265" width="7.5703125" customWidth="1"/>
    <col min="266" max="266" width="40.140625" bestFit="1" customWidth="1"/>
    <col min="513" max="513" width="9.42578125" customWidth="1"/>
    <col min="514" max="514" width="2.28515625" customWidth="1"/>
    <col min="515" max="515" width="4.140625" customWidth="1"/>
    <col min="516" max="516" width="31" customWidth="1"/>
    <col min="517" max="517" width="4.140625" bestFit="1" customWidth="1"/>
    <col min="518" max="518" width="36.140625" bestFit="1" customWidth="1"/>
    <col min="519" max="519" width="5.7109375" bestFit="1" customWidth="1"/>
    <col min="520" max="520" width="40" bestFit="1" customWidth="1"/>
    <col min="521" max="521" width="7.5703125" customWidth="1"/>
    <col min="522" max="522" width="40.140625" bestFit="1" customWidth="1"/>
    <col min="769" max="769" width="9.42578125" customWidth="1"/>
    <col min="770" max="770" width="2.28515625" customWidth="1"/>
    <col min="771" max="771" width="4.140625" customWidth="1"/>
    <col min="772" max="772" width="31" customWidth="1"/>
    <col min="773" max="773" width="4.140625" bestFit="1" customWidth="1"/>
    <col min="774" max="774" width="36.140625" bestFit="1" customWidth="1"/>
    <col min="775" max="775" width="5.7109375" bestFit="1" customWidth="1"/>
    <col min="776" max="776" width="40" bestFit="1" customWidth="1"/>
    <col min="777" max="777" width="7.5703125" customWidth="1"/>
    <col min="778" max="778" width="40.140625" bestFit="1" customWidth="1"/>
    <col min="1025" max="1025" width="9.42578125" customWidth="1"/>
    <col min="1026" max="1026" width="2.28515625" customWidth="1"/>
    <col min="1027" max="1027" width="4.140625" customWidth="1"/>
    <col min="1028" max="1028" width="31" customWidth="1"/>
    <col min="1029" max="1029" width="4.140625" bestFit="1" customWidth="1"/>
    <col min="1030" max="1030" width="36.140625" bestFit="1" customWidth="1"/>
    <col min="1031" max="1031" width="5.7109375" bestFit="1" customWidth="1"/>
    <col min="1032" max="1032" width="40" bestFit="1" customWidth="1"/>
    <col min="1033" max="1033" width="7.5703125" customWidth="1"/>
    <col min="1034" max="1034" width="40.140625" bestFit="1" customWidth="1"/>
    <col min="1281" max="1281" width="9.42578125" customWidth="1"/>
    <col min="1282" max="1282" width="2.28515625" customWidth="1"/>
    <col min="1283" max="1283" width="4.140625" customWidth="1"/>
    <col min="1284" max="1284" width="31" customWidth="1"/>
    <col min="1285" max="1285" width="4.140625" bestFit="1" customWidth="1"/>
    <col min="1286" max="1286" width="36.140625" bestFit="1" customWidth="1"/>
    <col min="1287" max="1287" width="5.7109375" bestFit="1" customWidth="1"/>
    <col min="1288" max="1288" width="40" bestFit="1" customWidth="1"/>
    <col min="1289" max="1289" width="7.5703125" customWidth="1"/>
    <col min="1290" max="1290" width="40.140625" bestFit="1" customWidth="1"/>
    <col min="1537" max="1537" width="9.42578125" customWidth="1"/>
    <col min="1538" max="1538" width="2.28515625" customWidth="1"/>
    <col min="1539" max="1539" width="4.140625" customWidth="1"/>
    <col min="1540" max="1540" width="31" customWidth="1"/>
    <col min="1541" max="1541" width="4.140625" bestFit="1" customWidth="1"/>
    <col min="1542" max="1542" width="36.140625" bestFit="1" customWidth="1"/>
    <col min="1543" max="1543" width="5.7109375" bestFit="1" customWidth="1"/>
    <col min="1544" max="1544" width="40" bestFit="1" customWidth="1"/>
    <col min="1545" max="1545" width="7.5703125" customWidth="1"/>
    <col min="1546" max="1546" width="40.140625" bestFit="1" customWidth="1"/>
    <col min="1793" max="1793" width="9.42578125" customWidth="1"/>
    <col min="1794" max="1794" width="2.28515625" customWidth="1"/>
    <col min="1795" max="1795" width="4.140625" customWidth="1"/>
    <col min="1796" max="1796" width="31" customWidth="1"/>
    <col min="1797" max="1797" width="4.140625" bestFit="1" customWidth="1"/>
    <col min="1798" max="1798" width="36.140625" bestFit="1" customWidth="1"/>
    <col min="1799" max="1799" width="5.7109375" bestFit="1" customWidth="1"/>
    <col min="1800" max="1800" width="40" bestFit="1" customWidth="1"/>
    <col min="1801" max="1801" width="7.5703125" customWidth="1"/>
    <col min="1802" max="1802" width="40.140625" bestFit="1" customWidth="1"/>
    <col min="2049" max="2049" width="9.42578125" customWidth="1"/>
    <col min="2050" max="2050" width="2.28515625" customWidth="1"/>
    <col min="2051" max="2051" width="4.140625" customWidth="1"/>
    <col min="2052" max="2052" width="31" customWidth="1"/>
    <col min="2053" max="2053" width="4.140625" bestFit="1" customWidth="1"/>
    <col min="2054" max="2054" width="36.140625" bestFit="1" customWidth="1"/>
    <col min="2055" max="2055" width="5.7109375" bestFit="1" customWidth="1"/>
    <col min="2056" max="2056" width="40" bestFit="1" customWidth="1"/>
    <col min="2057" max="2057" width="7.5703125" customWidth="1"/>
    <col min="2058" max="2058" width="40.140625" bestFit="1" customWidth="1"/>
    <col min="2305" max="2305" width="9.42578125" customWidth="1"/>
    <col min="2306" max="2306" width="2.28515625" customWidth="1"/>
    <col min="2307" max="2307" width="4.140625" customWidth="1"/>
    <col min="2308" max="2308" width="31" customWidth="1"/>
    <col min="2309" max="2309" width="4.140625" bestFit="1" customWidth="1"/>
    <col min="2310" max="2310" width="36.140625" bestFit="1" customWidth="1"/>
    <col min="2311" max="2311" width="5.7109375" bestFit="1" customWidth="1"/>
    <col min="2312" max="2312" width="40" bestFit="1" customWidth="1"/>
    <col min="2313" max="2313" width="7.5703125" customWidth="1"/>
    <col min="2314" max="2314" width="40.140625" bestFit="1" customWidth="1"/>
    <col min="2561" max="2561" width="9.42578125" customWidth="1"/>
    <col min="2562" max="2562" width="2.28515625" customWidth="1"/>
    <col min="2563" max="2563" width="4.140625" customWidth="1"/>
    <col min="2564" max="2564" width="31" customWidth="1"/>
    <col min="2565" max="2565" width="4.140625" bestFit="1" customWidth="1"/>
    <col min="2566" max="2566" width="36.140625" bestFit="1" customWidth="1"/>
    <col min="2567" max="2567" width="5.7109375" bestFit="1" customWidth="1"/>
    <col min="2568" max="2568" width="40" bestFit="1" customWidth="1"/>
    <col min="2569" max="2569" width="7.5703125" customWidth="1"/>
    <col min="2570" max="2570" width="40.140625" bestFit="1" customWidth="1"/>
    <col min="2817" max="2817" width="9.42578125" customWidth="1"/>
    <col min="2818" max="2818" width="2.28515625" customWidth="1"/>
    <col min="2819" max="2819" width="4.140625" customWidth="1"/>
    <col min="2820" max="2820" width="31" customWidth="1"/>
    <col min="2821" max="2821" width="4.140625" bestFit="1" customWidth="1"/>
    <col min="2822" max="2822" width="36.140625" bestFit="1" customWidth="1"/>
    <col min="2823" max="2823" width="5.7109375" bestFit="1" customWidth="1"/>
    <col min="2824" max="2824" width="40" bestFit="1" customWidth="1"/>
    <col min="2825" max="2825" width="7.5703125" customWidth="1"/>
    <col min="2826" max="2826" width="40.140625" bestFit="1" customWidth="1"/>
    <col min="3073" max="3073" width="9.42578125" customWidth="1"/>
    <col min="3074" max="3074" width="2.28515625" customWidth="1"/>
    <col min="3075" max="3075" width="4.140625" customWidth="1"/>
    <col min="3076" max="3076" width="31" customWidth="1"/>
    <col min="3077" max="3077" width="4.140625" bestFit="1" customWidth="1"/>
    <col min="3078" max="3078" width="36.140625" bestFit="1" customWidth="1"/>
    <col min="3079" max="3079" width="5.7109375" bestFit="1" customWidth="1"/>
    <col min="3080" max="3080" width="40" bestFit="1" customWidth="1"/>
    <col min="3081" max="3081" width="7.5703125" customWidth="1"/>
    <col min="3082" max="3082" width="40.140625" bestFit="1" customWidth="1"/>
    <col min="3329" max="3329" width="9.42578125" customWidth="1"/>
    <col min="3330" max="3330" width="2.28515625" customWidth="1"/>
    <col min="3331" max="3331" width="4.140625" customWidth="1"/>
    <col min="3332" max="3332" width="31" customWidth="1"/>
    <col min="3333" max="3333" width="4.140625" bestFit="1" customWidth="1"/>
    <col min="3334" max="3334" width="36.140625" bestFit="1" customWidth="1"/>
    <col min="3335" max="3335" width="5.7109375" bestFit="1" customWidth="1"/>
    <col min="3336" max="3336" width="40" bestFit="1" customWidth="1"/>
    <col min="3337" max="3337" width="7.5703125" customWidth="1"/>
    <col min="3338" max="3338" width="40.140625" bestFit="1" customWidth="1"/>
    <col min="3585" max="3585" width="9.42578125" customWidth="1"/>
    <col min="3586" max="3586" width="2.28515625" customWidth="1"/>
    <col min="3587" max="3587" width="4.140625" customWidth="1"/>
    <col min="3588" max="3588" width="31" customWidth="1"/>
    <col min="3589" max="3589" width="4.140625" bestFit="1" customWidth="1"/>
    <col min="3590" max="3590" width="36.140625" bestFit="1" customWidth="1"/>
    <col min="3591" max="3591" width="5.7109375" bestFit="1" customWidth="1"/>
    <col min="3592" max="3592" width="40" bestFit="1" customWidth="1"/>
    <col min="3593" max="3593" width="7.5703125" customWidth="1"/>
    <col min="3594" max="3594" width="40.140625" bestFit="1" customWidth="1"/>
    <col min="3841" max="3841" width="9.42578125" customWidth="1"/>
    <col min="3842" max="3842" width="2.28515625" customWidth="1"/>
    <col min="3843" max="3843" width="4.140625" customWidth="1"/>
    <col min="3844" max="3844" width="31" customWidth="1"/>
    <col min="3845" max="3845" width="4.140625" bestFit="1" customWidth="1"/>
    <col min="3846" max="3846" width="36.140625" bestFit="1" customWidth="1"/>
    <col min="3847" max="3847" width="5.7109375" bestFit="1" customWidth="1"/>
    <col min="3848" max="3848" width="40" bestFit="1" customWidth="1"/>
    <col min="3849" max="3849" width="7.5703125" customWidth="1"/>
    <col min="3850" max="3850" width="40.140625" bestFit="1" customWidth="1"/>
    <col min="4097" max="4097" width="9.42578125" customWidth="1"/>
    <col min="4098" max="4098" width="2.28515625" customWidth="1"/>
    <col min="4099" max="4099" width="4.140625" customWidth="1"/>
    <col min="4100" max="4100" width="31" customWidth="1"/>
    <col min="4101" max="4101" width="4.140625" bestFit="1" customWidth="1"/>
    <col min="4102" max="4102" width="36.140625" bestFit="1" customWidth="1"/>
    <col min="4103" max="4103" width="5.7109375" bestFit="1" customWidth="1"/>
    <col min="4104" max="4104" width="40" bestFit="1" customWidth="1"/>
    <col min="4105" max="4105" width="7.5703125" customWidth="1"/>
    <col min="4106" max="4106" width="40.140625" bestFit="1" customWidth="1"/>
    <col min="4353" max="4353" width="9.42578125" customWidth="1"/>
    <col min="4354" max="4354" width="2.28515625" customWidth="1"/>
    <col min="4355" max="4355" width="4.140625" customWidth="1"/>
    <col min="4356" max="4356" width="31" customWidth="1"/>
    <col min="4357" max="4357" width="4.140625" bestFit="1" customWidth="1"/>
    <col min="4358" max="4358" width="36.140625" bestFit="1" customWidth="1"/>
    <col min="4359" max="4359" width="5.7109375" bestFit="1" customWidth="1"/>
    <col min="4360" max="4360" width="40" bestFit="1" customWidth="1"/>
    <col min="4361" max="4361" width="7.5703125" customWidth="1"/>
    <col min="4362" max="4362" width="40.140625" bestFit="1" customWidth="1"/>
    <col min="4609" max="4609" width="9.42578125" customWidth="1"/>
    <col min="4610" max="4610" width="2.28515625" customWidth="1"/>
    <col min="4611" max="4611" width="4.140625" customWidth="1"/>
    <col min="4612" max="4612" width="31" customWidth="1"/>
    <col min="4613" max="4613" width="4.140625" bestFit="1" customWidth="1"/>
    <col min="4614" max="4614" width="36.140625" bestFit="1" customWidth="1"/>
    <col min="4615" max="4615" width="5.7109375" bestFit="1" customWidth="1"/>
    <col min="4616" max="4616" width="40" bestFit="1" customWidth="1"/>
    <col min="4617" max="4617" width="7.5703125" customWidth="1"/>
    <col min="4618" max="4618" width="40.140625" bestFit="1" customWidth="1"/>
    <col min="4865" max="4865" width="9.42578125" customWidth="1"/>
    <col min="4866" max="4866" width="2.28515625" customWidth="1"/>
    <col min="4867" max="4867" width="4.140625" customWidth="1"/>
    <col min="4868" max="4868" width="31" customWidth="1"/>
    <col min="4869" max="4869" width="4.140625" bestFit="1" customWidth="1"/>
    <col min="4870" max="4870" width="36.140625" bestFit="1" customWidth="1"/>
    <col min="4871" max="4871" width="5.7109375" bestFit="1" customWidth="1"/>
    <col min="4872" max="4872" width="40" bestFit="1" customWidth="1"/>
    <col min="4873" max="4873" width="7.5703125" customWidth="1"/>
    <col min="4874" max="4874" width="40.140625" bestFit="1" customWidth="1"/>
    <col min="5121" max="5121" width="9.42578125" customWidth="1"/>
    <col min="5122" max="5122" width="2.28515625" customWidth="1"/>
    <col min="5123" max="5123" width="4.140625" customWidth="1"/>
    <col min="5124" max="5124" width="31" customWidth="1"/>
    <col min="5125" max="5125" width="4.140625" bestFit="1" customWidth="1"/>
    <col min="5126" max="5126" width="36.140625" bestFit="1" customWidth="1"/>
    <col min="5127" max="5127" width="5.7109375" bestFit="1" customWidth="1"/>
    <col min="5128" max="5128" width="40" bestFit="1" customWidth="1"/>
    <col min="5129" max="5129" width="7.5703125" customWidth="1"/>
    <col min="5130" max="5130" width="40.140625" bestFit="1" customWidth="1"/>
    <col min="5377" max="5377" width="9.42578125" customWidth="1"/>
    <col min="5378" max="5378" width="2.28515625" customWidth="1"/>
    <col min="5379" max="5379" width="4.140625" customWidth="1"/>
    <col min="5380" max="5380" width="31" customWidth="1"/>
    <col min="5381" max="5381" width="4.140625" bestFit="1" customWidth="1"/>
    <col min="5382" max="5382" width="36.140625" bestFit="1" customWidth="1"/>
    <col min="5383" max="5383" width="5.7109375" bestFit="1" customWidth="1"/>
    <col min="5384" max="5384" width="40" bestFit="1" customWidth="1"/>
    <col min="5385" max="5385" width="7.5703125" customWidth="1"/>
    <col min="5386" max="5386" width="40.140625" bestFit="1" customWidth="1"/>
    <col min="5633" max="5633" width="9.42578125" customWidth="1"/>
    <col min="5634" max="5634" width="2.28515625" customWidth="1"/>
    <col min="5635" max="5635" width="4.140625" customWidth="1"/>
    <col min="5636" max="5636" width="31" customWidth="1"/>
    <col min="5637" max="5637" width="4.140625" bestFit="1" customWidth="1"/>
    <col min="5638" max="5638" width="36.140625" bestFit="1" customWidth="1"/>
    <col min="5639" max="5639" width="5.7109375" bestFit="1" customWidth="1"/>
    <col min="5640" max="5640" width="40" bestFit="1" customWidth="1"/>
    <col min="5641" max="5641" width="7.5703125" customWidth="1"/>
    <col min="5642" max="5642" width="40.140625" bestFit="1" customWidth="1"/>
    <col min="5889" max="5889" width="9.42578125" customWidth="1"/>
    <col min="5890" max="5890" width="2.28515625" customWidth="1"/>
    <col min="5891" max="5891" width="4.140625" customWidth="1"/>
    <col min="5892" max="5892" width="31" customWidth="1"/>
    <col min="5893" max="5893" width="4.140625" bestFit="1" customWidth="1"/>
    <col min="5894" max="5894" width="36.140625" bestFit="1" customWidth="1"/>
    <col min="5895" max="5895" width="5.7109375" bestFit="1" customWidth="1"/>
    <col min="5896" max="5896" width="40" bestFit="1" customWidth="1"/>
    <col min="5897" max="5897" width="7.5703125" customWidth="1"/>
    <col min="5898" max="5898" width="40.140625" bestFit="1" customWidth="1"/>
    <col min="6145" max="6145" width="9.42578125" customWidth="1"/>
    <col min="6146" max="6146" width="2.28515625" customWidth="1"/>
    <col min="6147" max="6147" width="4.140625" customWidth="1"/>
    <col min="6148" max="6148" width="31" customWidth="1"/>
    <col min="6149" max="6149" width="4.140625" bestFit="1" customWidth="1"/>
    <col min="6150" max="6150" width="36.140625" bestFit="1" customWidth="1"/>
    <col min="6151" max="6151" width="5.7109375" bestFit="1" customWidth="1"/>
    <col min="6152" max="6152" width="40" bestFit="1" customWidth="1"/>
    <col min="6153" max="6153" width="7.5703125" customWidth="1"/>
    <col min="6154" max="6154" width="40.140625" bestFit="1" customWidth="1"/>
    <col min="6401" max="6401" width="9.42578125" customWidth="1"/>
    <col min="6402" max="6402" width="2.28515625" customWidth="1"/>
    <col min="6403" max="6403" width="4.140625" customWidth="1"/>
    <col min="6404" max="6404" width="31" customWidth="1"/>
    <col min="6405" max="6405" width="4.140625" bestFit="1" customWidth="1"/>
    <col min="6406" max="6406" width="36.140625" bestFit="1" customWidth="1"/>
    <col min="6407" max="6407" width="5.7109375" bestFit="1" customWidth="1"/>
    <col min="6408" max="6408" width="40" bestFit="1" customWidth="1"/>
    <col min="6409" max="6409" width="7.5703125" customWidth="1"/>
    <col min="6410" max="6410" width="40.140625" bestFit="1" customWidth="1"/>
    <col min="6657" max="6657" width="9.42578125" customWidth="1"/>
    <col min="6658" max="6658" width="2.28515625" customWidth="1"/>
    <col min="6659" max="6659" width="4.140625" customWidth="1"/>
    <col min="6660" max="6660" width="31" customWidth="1"/>
    <col min="6661" max="6661" width="4.140625" bestFit="1" customWidth="1"/>
    <col min="6662" max="6662" width="36.140625" bestFit="1" customWidth="1"/>
    <col min="6663" max="6663" width="5.7109375" bestFit="1" customWidth="1"/>
    <col min="6664" max="6664" width="40" bestFit="1" customWidth="1"/>
    <col min="6665" max="6665" width="7.5703125" customWidth="1"/>
    <col min="6666" max="6666" width="40.140625" bestFit="1" customWidth="1"/>
    <col min="6913" max="6913" width="9.42578125" customWidth="1"/>
    <col min="6914" max="6914" width="2.28515625" customWidth="1"/>
    <col min="6915" max="6915" width="4.140625" customWidth="1"/>
    <col min="6916" max="6916" width="31" customWidth="1"/>
    <col min="6917" max="6917" width="4.140625" bestFit="1" customWidth="1"/>
    <col min="6918" max="6918" width="36.140625" bestFit="1" customWidth="1"/>
    <col min="6919" max="6919" width="5.7109375" bestFit="1" customWidth="1"/>
    <col min="6920" max="6920" width="40" bestFit="1" customWidth="1"/>
    <col min="6921" max="6921" width="7.5703125" customWidth="1"/>
    <col min="6922" max="6922" width="40.140625" bestFit="1" customWidth="1"/>
    <col min="7169" max="7169" width="9.42578125" customWidth="1"/>
    <col min="7170" max="7170" width="2.28515625" customWidth="1"/>
    <col min="7171" max="7171" width="4.140625" customWidth="1"/>
    <col min="7172" max="7172" width="31" customWidth="1"/>
    <col min="7173" max="7173" width="4.140625" bestFit="1" customWidth="1"/>
    <col min="7174" max="7174" width="36.140625" bestFit="1" customWidth="1"/>
    <col min="7175" max="7175" width="5.7109375" bestFit="1" customWidth="1"/>
    <col min="7176" max="7176" width="40" bestFit="1" customWidth="1"/>
    <col min="7177" max="7177" width="7.5703125" customWidth="1"/>
    <col min="7178" max="7178" width="40.140625" bestFit="1" customWidth="1"/>
    <col min="7425" max="7425" width="9.42578125" customWidth="1"/>
    <col min="7426" max="7426" width="2.28515625" customWidth="1"/>
    <col min="7427" max="7427" width="4.140625" customWidth="1"/>
    <col min="7428" max="7428" width="31" customWidth="1"/>
    <col min="7429" max="7429" width="4.140625" bestFit="1" customWidth="1"/>
    <col min="7430" max="7430" width="36.140625" bestFit="1" customWidth="1"/>
    <col min="7431" max="7431" width="5.7109375" bestFit="1" customWidth="1"/>
    <col min="7432" max="7432" width="40" bestFit="1" customWidth="1"/>
    <col min="7433" max="7433" width="7.5703125" customWidth="1"/>
    <col min="7434" max="7434" width="40.140625" bestFit="1" customWidth="1"/>
    <col min="7681" max="7681" width="9.42578125" customWidth="1"/>
    <col min="7682" max="7682" width="2.28515625" customWidth="1"/>
    <col min="7683" max="7683" width="4.140625" customWidth="1"/>
    <col min="7684" max="7684" width="31" customWidth="1"/>
    <col min="7685" max="7685" width="4.140625" bestFit="1" customWidth="1"/>
    <col min="7686" max="7686" width="36.140625" bestFit="1" customWidth="1"/>
    <col min="7687" max="7687" width="5.7109375" bestFit="1" customWidth="1"/>
    <col min="7688" max="7688" width="40" bestFit="1" customWidth="1"/>
    <col min="7689" max="7689" width="7.5703125" customWidth="1"/>
    <col min="7690" max="7690" width="40.140625" bestFit="1" customWidth="1"/>
    <col min="7937" max="7937" width="9.42578125" customWidth="1"/>
    <col min="7938" max="7938" width="2.28515625" customWidth="1"/>
    <col min="7939" max="7939" width="4.140625" customWidth="1"/>
    <col min="7940" max="7940" width="31" customWidth="1"/>
    <col min="7941" max="7941" width="4.140625" bestFit="1" customWidth="1"/>
    <col min="7942" max="7942" width="36.140625" bestFit="1" customWidth="1"/>
    <col min="7943" max="7943" width="5.7109375" bestFit="1" customWidth="1"/>
    <col min="7944" max="7944" width="40" bestFit="1" customWidth="1"/>
    <col min="7945" max="7945" width="7.5703125" customWidth="1"/>
    <col min="7946" max="7946" width="40.140625" bestFit="1" customWidth="1"/>
    <col min="8193" max="8193" width="9.42578125" customWidth="1"/>
    <col min="8194" max="8194" width="2.28515625" customWidth="1"/>
    <col min="8195" max="8195" width="4.140625" customWidth="1"/>
    <col min="8196" max="8196" width="31" customWidth="1"/>
    <col min="8197" max="8197" width="4.140625" bestFit="1" customWidth="1"/>
    <col min="8198" max="8198" width="36.140625" bestFit="1" customWidth="1"/>
    <col min="8199" max="8199" width="5.7109375" bestFit="1" customWidth="1"/>
    <col min="8200" max="8200" width="40" bestFit="1" customWidth="1"/>
    <col min="8201" max="8201" width="7.5703125" customWidth="1"/>
    <col min="8202" max="8202" width="40.140625" bestFit="1" customWidth="1"/>
    <col min="8449" max="8449" width="9.42578125" customWidth="1"/>
    <col min="8450" max="8450" width="2.28515625" customWidth="1"/>
    <col min="8451" max="8451" width="4.140625" customWidth="1"/>
    <col min="8452" max="8452" width="31" customWidth="1"/>
    <col min="8453" max="8453" width="4.140625" bestFit="1" customWidth="1"/>
    <col min="8454" max="8454" width="36.140625" bestFit="1" customWidth="1"/>
    <col min="8455" max="8455" width="5.7109375" bestFit="1" customWidth="1"/>
    <col min="8456" max="8456" width="40" bestFit="1" customWidth="1"/>
    <col min="8457" max="8457" width="7.5703125" customWidth="1"/>
    <col min="8458" max="8458" width="40.140625" bestFit="1" customWidth="1"/>
    <col min="8705" max="8705" width="9.42578125" customWidth="1"/>
    <col min="8706" max="8706" width="2.28515625" customWidth="1"/>
    <col min="8707" max="8707" width="4.140625" customWidth="1"/>
    <col min="8708" max="8708" width="31" customWidth="1"/>
    <col min="8709" max="8709" width="4.140625" bestFit="1" customWidth="1"/>
    <col min="8710" max="8710" width="36.140625" bestFit="1" customWidth="1"/>
    <col min="8711" max="8711" width="5.7109375" bestFit="1" customWidth="1"/>
    <col min="8712" max="8712" width="40" bestFit="1" customWidth="1"/>
    <col min="8713" max="8713" width="7.5703125" customWidth="1"/>
    <col min="8714" max="8714" width="40.140625" bestFit="1" customWidth="1"/>
    <col min="8961" max="8961" width="9.42578125" customWidth="1"/>
    <col min="8962" max="8962" width="2.28515625" customWidth="1"/>
    <col min="8963" max="8963" width="4.140625" customWidth="1"/>
    <col min="8964" max="8964" width="31" customWidth="1"/>
    <col min="8965" max="8965" width="4.140625" bestFit="1" customWidth="1"/>
    <col min="8966" max="8966" width="36.140625" bestFit="1" customWidth="1"/>
    <col min="8967" max="8967" width="5.7109375" bestFit="1" customWidth="1"/>
    <col min="8968" max="8968" width="40" bestFit="1" customWidth="1"/>
    <col min="8969" max="8969" width="7.5703125" customWidth="1"/>
    <col min="8970" max="8970" width="40.140625" bestFit="1" customWidth="1"/>
    <col min="9217" max="9217" width="9.42578125" customWidth="1"/>
    <col min="9218" max="9218" width="2.28515625" customWidth="1"/>
    <col min="9219" max="9219" width="4.140625" customWidth="1"/>
    <col min="9220" max="9220" width="31" customWidth="1"/>
    <col min="9221" max="9221" width="4.140625" bestFit="1" customWidth="1"/>
    <col min="9222" max="9222" width="36.140625" bestFit="1" customWidth="1"/>
    <col min="9223" max="9223" width="5.7109375" bestFit="1" customWidth="1"/>
    <col min="9224" max="9224" width="40" bestFit="1" customWidth="1"/>
    <col min="9225" max="9225" width="7.5703125" customWidth="1"/>
    <col min="9226" max="9226" width="40.140625" bestFit="1" customWidth="1"/>
    <col min="9473" max="9473" width="9.42578125" customWidth="1"/>
    <col min="9474" max="9474" width="2.28515625" customWidth="1"/>
    <col min="9475" max="9475" width="4.140625" customWidth="1"/>
    <col min="9476" max="9476" width="31" customWidth="1"/>
    <col min="9477" max="9477" width="4.140625" bestFit="1" customWidth="1"/>
    <col min="9478" max="9478" width="36.140625" bestFit="1" customWidth="1"/>
    <col min="9479" max="9479" width="5.7109375" bestFit="1" customWidth="1"/>
    <col min="9480" max="9480" width="40" bestFit="1" customWidth="1"/>
    <col min="9481" max="9481" width="7.5703125" customWidth="1"/>
    <col min="9482" max="9482" width="40.140625" bestFit="1" customWidth="1"/>
    <col min="9729" max="9729" width="9.42578125" customWidth="1"/>
    <col min="9730" max="9730" width="2.28515625" customWidth="1"/>
    <col min="9731" max="9731" width="4.140625" customWidth="1"/>
    <col min="9732" max="9732" width="31" customWidth="1"/>
    <col min="9733" max="9733" width="4.140625" bestFit="1" customWidth="1"/>
    <col min="9734" max="9734" width="36.140625" bestFit="1" customWidth="1"/>
    <col min="9735" max="9735" width="5.7109375" bestFit="1" customWidth="1"/>
    <col min="9736" max="9736" width="40" bestFit="1" customWidth="1"/>
    <col min="9737" max="9737" width="7.5703125" customWidth="1"/>
    <col min="9738" max="9738" width="40.140625" bestFit="1" customWidth="1"/>
    <col min="9985" max="9985" width="9.42578125" customWidth="1"/>
    <col min="9986" max="9986" width="2.28515625" customWidth="1"/>
    <col min="9987" max="9987" width="4.140625" customWidth="1"/>
    <col min="9988" max="9988" width="31" customWidth="1"/>
    <col min="9989" max="9989" width="4.140625" bestFit="1" customWidth="1"/>
    <col min="9990" max="9990" width="36.140625" bestFit="1" customWidth="1"/>
    <col min="9991" max="9991" width="5.7109375" bestFit="1" customWidth="1"/>
    <col min="9992" max="9992" width="40" bestFit="1" customWidth="1"/>
    <col min="9993" max="9993" width="7.5703125" customWidth="1"/>
    <col min="9994" max="9994" width="40.140625" bestFit="1" customWidth="1"/>
    <col min="10241" max="10241" width="9.42578125" customWidth="1"/>
    <col min="10242" max="10242" width="2.28515625" customWidth="1"/>
    <col min="10243" max="10243" width="4.140625" customWidth="1"/>
    <col min="10244" max="10244" width="31" customWidth="1"/>
    <col min="10245" max="10245" width="4.140625" bestFit="1" customWidth="1"/>
    <col min="10246" max="10246" width="36.140625" bestFit="1" customWidth="1"/>
    <col min="10247" max="10247" width="5.7109375" bestFit="1" customWidth="1"/>
    <col min="10248" max="10248" width="40" bestFit="1" customWidth="1"/>
    <col min="10249" max="10249" width="7.5703125" customWidth="1"/>
    <col min="10250" max="10250" width="40.140625" bestFit="1" customWidth="1"/>
    <col min="10497" max="10497" width="9.42578125" customWidth="1"/>
    <col min="10498" max="10498" width="2.28515625" customWidth="1"/>
    <col min="10499" max="10499" width="4.140625" customWidth="1"/>
    <col min="10500" max="10500" width="31" customWidth="1"/>
    <col min="10501" max="10501" width="4.140625" bestFit="1" customWidth="1"/>
    <col min="10502" max="10502" width="36.140625" bestFit="1" customWidth="1"/>
    <col min="10503" max="10503" width="5.7109375" bestFit="1" customWidth="1"/>
    <col min="10504" max="10504" width="40" bestFit="1" customWidth="1"/>
    <col min="10505" max="10505" width="7.5703125" customWidth="1"/>
    <col min="10506" max="10506" width="40.140625" bestFit="1" customWidth="1"/>
    <col min="10753" max="10753" width="9.42578125" customWidth="1"/>
    <col min="10754" max="10754" width="2.28515625" customWidth="1"/>
    <col min="10755" max="10755" width="4.140625" customWidth="1"/>
    <col min="10756" max="10756" width="31" customWidth="1"/>
    <col min="10757" max="10757" width="4.140625" bestFit="1" customWidth="1"/>
    <col min="10758" max="10758" width="36.140625" bestFit="1" customWidth="1"/>
    <col min="10759" max="10759" width="5.7109375" bestFit="1" customWidth="1"/>
    <col min="10760" max="10760" width="40" bestFit="1" customWidth="1"/>
    <col min="10761" max="10761" width="7.5703125" customWidth="1"/>
    <col min="10762" max="10762" width="40.140625" bestFit="1" customWidth="1"/>
    <col min="11009" max="11009" width="9.42578125" customWidth="1"/>
    <col min="11010" max="11010" width="2.28515625" customWidth="1"/>
    <col min="11011" max="11011" width="4.140625" customWidth="1"/>
    <col min="11012" max="11012" width="31" customWidth="1"/>
    <col min="11013" max="11013" width="4.140625" bestFit="1" customWidth="1"/>
    <col min="11014" max="11014" width="36.140625" bestFit="1" customWidth="1"/>
    <col min="11015" max="11015" width="5.7109375" bestFit="1" customWidth="1"/>
    <col min="11016" max="11016" width="40" bestFit="1" customWidth="1"/>
    <col min="11017" max="11017" width="7.5703125" customWidth="1"/>
    <col min="11018" max="11018" width="40.140625" bestFit="1" customWidth="1"/>
    <col min="11265" max="11265" width="9.42578125" customWidth="1"/>
    <col min="11266" max="11266" width="2.28515625" customWidth="1"/>
    <col min="11267" max="11267" width="4.140625" customWidth="1"/>
    <col min="11268" max="11268" width="31" customWidth="1"/>
    <col min="11269" max="11269" width="4.140625" bestFit="1" customWidth="1"/>
    <col min="11270" max="11270" width="36.140625" bestFit="1" customWidth="1"/>
    <col min="11271" max="11271" width="5.7109375" bestFit="1" customWidth="1"/>
    <col min="11272" max="11272" width="40" bestFit="1" customWidth="1"/>
    <col min="11273" max="11273" width="7.5703125" customWidth="1"/>
    <col min="11274" max="11274" width="40.140625" bestFit="1" customWidth="1"/>
    <col min="11521" max="11521" width="9.42578125" customWidth="1"/>
    <col min="11522" max="11522" width="2.28515625" customWidth="1"/>
    <col min="11523" max="11523" width="4.140625" customWidth="1"/>
    <col min="11524" max="11524" width="31" customWidth="1"/>
    <col min="11525" max="11525" width="4.140625" bestFit="1" customWidth="1"/>
    <col min="11526" max="11526" width="36.140625" bestFit="1" customWidth="1"/>
    <col min="11527" max="11527" width="5.7109375" bestFit="1" customWidth="1"/>
    <col min="11528" max="11528" width="40" bestFit="1" customWidth="1"/>
    <col min="11529" max="11529" width="7.5703125" customWidth="1"/>
    <col min="11530" max="11530" width="40.140625" bestFit="1" customWidth="1"/>
    <col min="11777" max="11777" width="9.42578125" customWidth="1"/>
    <col min="11778" max="11778" width="2.28515625" customWidth="1"/>
    <col min="11779" max="11779" width="4.140625" customWidth="1"/>
    <col min="11780" max="11780" width="31" customWidth="1"/>
    <col min="11781" max="11781" width="4.140625" bestFit="1" customWidth="1"/>
    <col min="11782" max="11782" width="36.140625" bestFit="1" customWidth="1"/>
    <col min="11783" max="11783" width="5.7109375" bestFit="1" customWidth="1"/>
    <col min="11784" max="11784" width="40" bestFit="1" customWidth="1"/>
    <col min="11785" max="11785" width="7.5703125" customWidth="1"/>
    <col min="11786" max="11786" width="40.140625" bestFit="1" customWidth="1"/>
    <col min="12033" max="12033" width="9.42578125" customWidth="1"/>
    <col min="12034" max="12034" width="2.28515625" customWidth="1"/>
    <col min="12035" max="12035" width="4.140625" customWidth="1"/>
    <col min="12036" max="12036" width="31" customWidth="1"/>
    <col min="12037" max="12037" width="4.140625" bestFit="1" customWidth="1"/>
    <col min="12038" max="12038" width="36.140625" bestFit="1" customWidth="1"/>
    <col min="12039" max="12039" width="5.7109375" bestFit="1" customWidth="1"/>
    <col min="12040" max="12040" width="40" bestFit="1" customWidth="1"/>
    <col min="12041" max="12041" width="7.5703125" customWidth="1"/>
    <col min="12042" max="12042" width="40.140625" bestFit="1" customWidth="1"/>
    <col min="12289" max="12289" width="9.42578125" customWidth="1"/>
    <col min="12290" max="12290" width="2.28515625" customWidth="1"/>
    <col min="12291" max="12291" width="4.140625" customWidth="1"/>
    <col min="12292" max="12292" width="31" customWidth="1"/>
    <col min="12293" max="12293" width="4.140625" bestFit="1" customWidth="1"/>
    <col min="12294" max="12294" width="36.140625" bestFit="1" customWidth="1"/>
    <col min="12295" max="12295" width="5.7109375" bestFit="1" customWidth="1"/>
    <col min="12296" max="12296" width="40" bestFit="1" customWidth="1"/>
    <col min="12297" max="12297" width="7.5703125" customWidth="1"/>
    <col min="12298" max="12298" width="40.140625" bestFit="1" customWidth="1"/>
    <col min="12545" max="12545" width="9.42578125" customWidth="1"/>
    <col min="12546" max="12546" width="2.28515625" customWidth="1"/>
    <col min="12547" max="12547" width="4.140625" customWidth="1"/>
    <col min="12548" max="12548" width="31" customWidth="1"/>
    <col min="12549" max="12549" width="4.140625" bestFit="1" customWidth="1"/>
    <col min="12550" max="12550" width="36.140625" bestFit="1" customWidth="1"/>
    <col min="12551" max="12551" width="5.7109375" bestFit="1" customWidth="1"/>
    <col min="12552" max="12552" width="40" bestFit="1" customWidth="1"/>
    <col min="12553" max="12553" width="7.5703125" customWidth="1"/>
    <col min="12554" max="12554" width="40.140625" bestFit="1" customWidth="1"/>
    <col min="12801" max="12801" width="9.42578125" customWidth="1"/>
    <col min="12802" max="12802" width="2.28515625" customWidth="1"/>
    <col min="12803" max="12803" width="4.140625" customWidth="1"/>
    <col min="12804" max="12804" width="31" customWidth="1"/>
    <col min="12805" max="12805" width="4.140625" bestFit="1" customWidth="1"/>
    <col min="12806" max="12806" width="36.140625" bestFit="1" customWidth="1"/>
    <col min="12807" max="12807" width="5.7109375" bestFit="1" customWidth="1"/>
    <col min="12808" max="12808" width="40" bestFit="1" customWidth="1"/>
    <col min="12809" max="12809" width="7.5703125" customWidth="1"/>
    <col min="12810" max="12810" width="40.140625" bestFit="1" customWidth="1"/>
    <col min="13057" max="13057" width="9.42578125" customWidth="1"/>
    <col min="13058" max="13058" width="2.28515625" customWidth="1"/>
    <col min="13059" max="13059" width="4.140625" customWidth="1"/>
    <col min="13060" max="13060" width="31" customWidth="1"/>
    <col min="13061" max="13061" width="4.140625" bestFit="1" customWidth="1"/>
    <col min="13062" max="13062" width="36.140625" bestFit="1" customWidth="1"/>
    <col min="13063" max="13063" width="5.7109375" bestFit="1" customWidth="1"/>
    <col min="13064" max="13064" width="40" bestFit="1" customWidth="1"/>
    <col min="13065" max="13065" width="7.5703125" customWidth="1"/>
    <col min="13066" max="13066" width="40.140625" bestFit="1" customWidth="1"/>
    <col min="13313" max="13313" width="9.42578125" customWidth="1"/>
    <col min="13314" max="13314" width="2.28515625" customWidth="1"/>
    <col min="13315" max="13315" width="4.140625" customWidth="1"/>
    <col min="13316" max="13316" width="31" customWidth="1"/>
    <col min="13317" max="13317" width="4.140625" bestFit="1" customWidth="1"/>
    <col min="13318" max="13318" width="36.140625" bestFit="1" customWidth="1"/>
    <col min="13319" max="13319" width="5.7109375" bestFit="1" customWidth="1"/>
    <col min="13320" max="13320" width="40" bestFit="1" customWidth="1"/>
    <col min="13321" max="13321" width="7.5703125" customWidth="1"/>
    <col min="13322" max="13322" width="40.140625" bestFit="1" customWidth="1"/>
    <col min="13569" max="13569" width="9.42578125" customWidth="1"/>
    <col min="13570" max="13570" width="2.28515625" customWidth="1"/>
    <col min="13571" max="13571" width="4.140625" customWidth="1"/>
    <col min="13572" max="13572" width="31" customWidth="1"/>
    <col min="13573" max="13573" width="4.140625" bestFit="1" customWidth="1"/>
    <col min="13574" max="13574" width="36.140625" bestFit="1" customWidth="1"/>
    <col min="13575" max="13575" width="5.7109375" bestFit="1" customWidth="1"/>
    <col min="13576" max="13576" width="40" bestFit="1" customWidth="1"/>
    <col min="13577" max="13577" width="7.5703125" customWidth="1"/>
    <col min="13578" max="13578" width="40.140625" bestFit="1" customWidth="1"/>
    <col min="13825" max="13825" width="9.42578125" customWidth="1"/>
    <col min="13826" max="13826" width="2.28515625" customWidth="1"/>
    <col min="13827" max="13827" width="4.140625" customWidth="1"/>
    <col min="13828" max="13828" width="31" customWidth="1"/>
    <col min="13829" max="13829" width="4.140625" bestFit="1" customWidth="1"/>
    <col min="13830" max="13830" width="36.140625" bestFit="1" customWidth="1"/>
    <col min="13831" max="13831" width="5.7109375" bestFit="1" customWidth="1"/>
    <col min="13832" max="13832" width="40" bestFit="1" customWidth="1"/>
    <col min="13833" max="13833" width="7.5703125" customWidth="1"/>
    <col min="13834" max="13834" width="40.140625" bestFit="1" customWidth="1"/>
    <col min="14081" max="14081" width="9.42578125" customWidth="1"/>
    <col min="14082" max="14082" width="2.28515625" customWidth="1"/>
    <col min="14083" max="14083" width="4.140625" customWidth="1"/>
    <col min="14084" max="14084" width="31" customWidth="1"/>
    <col min="14085" max="14085" width="4.140625" bestFit="1" customWidth="1"/>
    <col min="14086" max="14086" width="36.140625" bestFit="1" customWidth="1"/>
    <col min="14087" max="14087" width="5.7109375" bestFit="1" customWidth="1"/>
    <col min="14088" max="14088" width="40" bestFit="1" customWidth="1"/>
    <col min="14089" max="14089" width="7.5703125" customWidth="1"/>
    <col min="14090" max="14090" width="40.140625" bestFit="1" customWidth="1"/>
    <col min="14337" max="14337" width="9.42578125" customWidth="1"/>
    <col min="14338" max="14338" width="2.28515625" customWidth="1"/>
    <col min="14339" max="14339" width="4.140625" customWidth="1"/>
    <col min="14340" max="14340" width="31" customWidth="1"/>
    <col min="14341" max="14341" width="4.140625" bestFit="1" customWidth="1"/>
    <col min="14342" max="14342" width="36.140625" bestFit="1" customWidth="1"/>
    <col min="14343" max="14343" width="5.7109375" bestFit="1" customWidth="1"/>
    <col min="14344" max="14344" width="40" bestFit="1" customWidth="1"/>
    <col min="14345" max="14345" width="7.5703125" customWidth="1"/>
    <col min="14346" max="14346" width="40.140625" bestFit="1" customWidth="1"/>
    <col min="14593" max="14593" width="9.42578125" customWidth="1"/>
    <col min="14594" max="14594" width="2.28515625" customWidth="1"/>
    <col min="14595" max="14595" width="4.140625" customWidth="1"/>
    <col min="14596" max="14596" width="31" customWidth="1"/>
    <col min="14597" max="14597" width="4.140625" bestFit="1" customWidth="1"/>
    <col min="14598" max="14598" width="36.140625" bestFit="1" customWidth="1"/>
    <col min="14599" max="14599" width="5.7109375" bestFit="1" customWidth="1"/>
    <col min="14600" max="14600" width="40" bestFit="1" customWidth="1"/>
    <col min="14601" max="14601" width="7.5703125" customWidth="1"/>
    <col min="14602" max="14602" width="40.140625" bestFit="1" customWidth="1"/>
    <col min="14849" max="14849" width="9.42578125" customWidth="1"/>
    <col min="14850" max="14850" width="2.28515625" customWidth="1"/>
    <col min="14851" max="14851" width="4.140625" customWidth="1"/>
    <col min="14852" max="14852" width="31" customWidth="1"/>
    <col min="14853" max="14853" width="4.140625" bestFit="1" customWidth="1"/>
    <col min="14854" max="14854" width="36.140625" bestFit="1" customWidth="1"/>
    <col min="14855" max="14855" width="5.7109375" bestFit="1" customWidth="1"/>
    <col min="14856" max="14856" width="40" bestFit="1" customWidth="1"/>
    <col min="14857" max="14857" width="7.5703125" customWidth="1"/>
    <col min="14858" max="14858" width="40.140625" bestFit="1" customWidth="1"/>
    <col min="15105" max="15105" width="9.42578125" customWidth="1"/>
    <col min="15106" max="15106" width="2.28515625" customWidth="1"/>
    <col min="15107" max="15107" width="4.140625" customWidth="1"/>
    <col min="15108" max="15108" width="31" customWidth="1"/>
    <col min="15109" max="15109" width="4.140625" bestFit="1" customWidth="1"/>
    <col min="15110" max="15110" width="36.140625" bestFit="1" customWidth="1"/>
    <col min="15111" max="15111" width="5.7109375" bestFit="1" customWidth="1"/>
    <col min="15112" max="15112" width="40" bestFit="1" customWidth="1"/>
    <col min="15113" max="15113" width="7.5703125" customWidth="1"/>
    <col min="15114" max="15114" width="40.140625" bestFit="1" customWidth="1"/>
    <col min="15361" max="15361" width="9.42578125" customWidth="1"/>
    <col min="15362" max="15362" width="2.28515625" customWidth="1"/>
    <col min="15363" max="15363" width="4.140625" customWidth="1"/>
    <col min="15364" max="15364" width="31" customWidth="1"/>
    <col min="15365" max="15365" width="4.140625" bestFit="1" customWidth="1"/>
    <col min="15366" max="15366" width="36.140625" bestFit="1" customWidth="1"/>
    <col min="15367" max="15367" width="5.7109375" bestFit="1" customWidth="1"/>
    <col min="15368" max="15368" width="40" bestFit="1" customWidth="1"/>
    <col min="15369" max="15369" width="7.5703125" customWidth="1"/>
    <col min="15370" max="15370" width="40.140625" bestFit="1" customWidth="1"/>
    <col min="15617" max="15617" width="9.42578125" customWidth="1"/>
    <col min="15618" max="15618" width="2.28515625" customWidth="1"/>
    <col min="15619" max="15619" width="4.140625" customWidth="1"/>
    <col min="15620" max="15620" width="31" customWidth="1"/>
    <col min="15621" max="15621" width="4.140625" bestFit="1" customWidth="1"/>
    <col min="15622" max="15622" width="36.140625" bestFit="1" customWidth="1"/>
    <col min="15623" max="15623" width="5.7109375" bestFit="1" customWidth="1"/>
    <col min="15624" max="15624" width="40" bestFit="1" customWidth="1"/>
    <col min="15625" max="15625" width="7.5703125" customWidth="1"/>
    <col min="15626" max="15626" width="40.140625" bestFit="1" customWidth="1"/>
    <col min="15873" max="15873" width="9.42578125" customWidth="1"/>
    <col min="15874" max="15874" width="2.28515625" customWidth="1"/>
    <col min="15875" max="15875" width="4.140625" customWidth="1"/>
    <col min="15876" max="15876" width="31" customWidth="1"/>
    <col min="15877" max="15877" width="4.140625" bestFit="1" customWidth="1"/>
    <col min="15878" max="15878" width="36.140625" bestFit="1" customWidth="1"/>
    <col min="15879" max="15879" width="5.7109375" bestFit="1" customWidth="1"/>
    <col min="15880" max="15880" width="40" bestFit="1" customWidth="1"/>
    <col min="15881" max="15881" width="7.5703125" customWidth="1"/>
    <col min="15882" max="15882" width="40.140625" bestFit="1" customWidth="1"/>
    <col min="16129" max="16129" width="9.42578125" customWidth="1"/>
    <col min="16130" max="16130" width="2.28515625" customWidth="1"/>
    <col min="16131" max="16131" width="4.140625" customWidth="1"/>
    <col min="16132" max="16132" width="31" customWidth="1"/>
    <col min="16133" max="16133" width="4.140625" bestFit="1" customWidth="1"/>
    <col min="16134" max="16134" width="36.140625" bestFit="1" customWidth="1"/>
    <col min="16135" max="16135" width="5.7109375" bestFit="1" customWidth="1"/>
    <col min="16136" max="16136" width="40" bestFit="1" customWidth="1"/>
    <col min="16137" max="16137" width="7.5703125" customWidth="1"/>
    <col min="16138" max="16138" width="40.140625" bestFit="1" customWidth="1"/>
  </cols>
  <sheetData>
    <row r="1" spans="3:13" ht="47.25" customHeight="1" x14ac:dyDescent="0.3">
      <c r="C1" s="39">
        <v>1</v>
      </c>
      <c r="D1" s="40" t="s">
        <v>252</v>
      </c>
      <c r="E1" s="39">
        <v>2</v>
      </c>
      <c r="F1" s="41" t="s">
        <v>253</v>
      </c>
      <c r="G1" s="39">
        <v>3</v>
      </c>
      <c r="H1" s="41" t="s">
        <v>254</v>
      </c>
      <c r="I1" s="39">
        <v>4</v>
      </c>
      <c r="J1" s="40" t="s">
        <v>255</v>
      </c>
      <c r="K1" s="42"/>
      <c r="M1" s="42"/>
    </row>
    <row r="2" spans="3:13" x14ac:dyDescent="0.3">
      <c r="C2" s="42" t="str">
        <f t="shared" ref="C2:C65" si="0">LEFT(I2,1)</f>
        <v>E</v>
      </c>
      <c r="D2" s="43" t="s">
        <v>256</v>
      </c>
      <c r="E2" s="42" t="str">
        <f t="shared" ref="E2:E65" si="1">LEFT(I2,2)</f>
        <v>EA</v>
      </c>
      <c r="F2" s="43" t="s">
        <v>257</v>
      </c>
      <c r="G2" s="42" t="str">
        <f t="shared" ref="G2:G65" si="2">LEFT(I2,3)</f>
        <v>EAA</v>
      </c>
      <c r="H2" s="43" t="s">
        <v>258</v>
      </c>
      <c r="I2" s="42" t="s">
        <v>259</v>
      </c>
      <c r="J2" s="43" t="s">
        <v>260</v>
      </c>
    </row>
    <row r="3" spans="3:13" ht="12.75" customHeight="1" x14ac:dyDescent="0.3">
      <c r="C3" s="42" t="str">
        <f t="shared" si="0"/>
        <v>E</v>
      </c>
      <c r="D3" s="43" t="s">
        <v>256</v>
      </c>
      <c r="E3" s="42" t="str">
        <f t="shared" si="1"/>
        <v>EA</v>
      </c>
      <c r="F3" s="43" t="s">
        <v>257</v>
      </c>
      <c r="G3" s="42" t="str">
        <f t="shared" si="2"/>
        <v>EAA</v>
      </c>
      <c r="H3" s="43" t="s">
        <v>258</v>
      </c>
      <c r="I3" s="42" t="s">
        <v>261</v>
      </c>
      <c r="J3" s="43" t="s">
        <v>262</v>
      </c>
    </row>
    <row r="4" spans="3:13" ht="12.75" customHeight="1" x14ac:dyDescent="0.3">
      <c r="C4" s="42" t="str">
        <f t="shared" si="0"/>
        <v>E</v>
      </c>
      <c r="D4" s="43" t="s">
        <v>256</v>
      </c>
      <c r="E4" s="42" t="str">
        <f t="shared" si="1"/>
        <v>EA</v>
      </c>
      <c r="F4" s="43" t="s">
        <v>257</v>
      </c>
      <c r="G4" s="42" t="str">
        <f t="shared" si="2"/>
        <v>EAA</v>
      </c>
      <c r="H4" s="43" t="s">
        <v>258</v>
      </c>
      <c r="I4" s="42" t="s">
        <v>263</v>
      </c>
      <c r="J4" s="43" t="s">
        <v>264</v>
      </c>
    </row>
    <row r="5" spans="3:13" ht="12.75" customHeight="1" x14ac:dyDescent="0.3">
      <c r="C5" s="42" t="str">
        <f t="shared" si="0"/>
        <v>E</v>
      </c>
      <c r="D5" s="43" t="s">
        <v>256</v>
      </c>
      <c r="E5" s="42" t="str">
        <f t="shared" si="1"/>
        <v>EA</v>
      </c>
      <c r="F5" s="43" t="s">
        <v>257</v>
      </c>
      <c r="G5" s="42" t="str">
        <f t="shared" si="2"/>
        <v>EAA</v>
      </c>
      <c r="H5" s="43" t="s">
        <v>258</v>
      </c>
      <c r="I5" s="42" t="s">
        <v>265</v>
      </c>
      <c r="J5" s="43" t="s">
        <v>266</v>
      </c>
    </row>
    <row r="6" spans="3:13" ht="12.75" customHeight="1" x14ac:dyDescent="0.3">
      <c r="C6" s="42" t="str">
        <f t="shared" si="0"/>
        <v>E</v>
      </c>
      <c r="D6" s="43" t="s">
        <v>256</v>
      </c>
      <c r="E6" s="42" t="str">
        <f t="shared" si="1"/>
        <v>EA</v>
      </c>
      <c r="F6" s="43" t="s">
        <v>257</v>
      </c>
      <c r="G6" s="42" t="str">
        <f t="shared" si="2"/>
        <v>EAA</v>
      </c>
      <c r="H6" s="43" t="s">
        <v>258</v>
      </c>
      <c r="I6" s="42" t="s">
        <v>267</v>
      </c>
      <c r="J6" s="43" t="s">
        <v>268</v>
      </c>
    </row>
    <row r="7" spans="3:13" ht="12.75" customHeight="1" x14ac:dyDescent="0.3">
      <c r="C7" s="42" t="str">
        <f t="shared" si="0"/>
        <v>E</v>
      </c>
      <c r="D7" s="43" t="s">
        <v>256</v>
      </c>
      <c r="E7" s="42" t="str">
        <f t="shared" si="1"/>
        <v>EA</v>
      </c>
      <c r="F7" s="43" t="s">
        <v>257</v>
      </c>
      <c r="G7" s="42" t="str">
        <f t="shared" si="2"/>
        <v>EAA</v>
      </c>
      <c r="H7" s="43" t="s">
        <v>258</v>
      </c>
      <c r="I7" s="42" t="s">
        <v>269</v>
      </c>
      <c r="J7" s="43" t="s">
        <v>270</v>
      </c>
    </row>
    <row r="8" spans="3:13" ht="12.75" customHeight="1" x14ac:dyDescent="0.3">
      <c r="C8" s="42" t="str">
        <f t="shared" si="0"/>
        <v>E</v>
      </c>
      <c r="D8" s="43" t="s">
        <v>256</v>
      </c>
      <c r="E8" s="42" t="str">
        <f t="shared" si="1"/>
        <v>EA</v>
      </c>
      <c r="F8" s="43" t="s">
        <v>257</v>
      </c>
      <c r="G8" s="42" t="str">
        <f t="shared" si="2"/>
        <v>EAA</v>
      </c>
      <c r="H8" s="43" t="s">
        <v>258</v>
      </c>
      <c r="I8" s="42" t="s">
        <v>271</v>
      </c>
      <c r="J8" s="43" t="s">
        <v>272</v>
      </c>
    </row>
    <row r="9" spans="3:13" ht="12.75" customHeight="1" x14ac:dyDescent="0.3">
      <c r="C9" s="42" t="str">
        <f t="shared" si="0"/>
        <v>E</v>
      </c>
      <c r="D9" s="43" t="s">
        <v>256</v>
      </c>
      <c r="E9" s="42" t="str">
        <f t="shared" si="1"/>
        <v>EA</v>
      </c>
      <c r="F9" s="43" t="s">
        <v>257</v>
      </c>
      <c r="G9" s="42" t="str">
        <f t="shared" si="2"/>
        <v>EAA</v>
      </c>
      <c r="H9" s="43" t="s">
        <v>258</v>
      </c>
      <c r="I9" s="42" t="s">
        <v>273</v>
      </c>
      <c r="J9" s="43" t="s">
        <v>274</v>
      </c>
    </row>
    <row r="10" spans="3:13" ht="12.75" customHeight="1" x14ac:dyDescent="0.3">
      <c r="C10" s="42" t="str">
        <f t="shared" si="0"/>
        <v>E</v>
      </c>
      <c r="D10" s="43" t="s">
        <v>256</v>
      </c>
      <c r="E10" s="42" t="str">
        <f t="shared" si="1"/>
        <v>EA</v>
      </c>
      <c r="F10" s="43" t="s">
        <v>257</v>
      </c>
      <c r="G10" s="42" t="str">
        <f t="shared" si="2"/>
        <v>EAA</v>
      </c>
      <c r="H10" s="43" t="s">
        <v>258</v>
      </c>
      <c r="I10" s="42" t="s">
        <v>275</v>
      </c>
      <c r="J10" s="43" t="s">
        <v>276</v>
      </c>
    </row>
    <row r="11" spans="3:13" ht="12.75" customHeight="1" x14ac:dyDescent="0.3">
      <c r="C11" s="42" t="str">
        <f t="shared" si="0"/>
        <v>E</v>
      </c>
      <c r="D11" s="43" t="s">
        <v>256</v>
      </c>
      <c r="E11" s="42" t="str">
        <f t="shared" si="1"/>
        <v>EA</v>
      </c>
      <c r="F11" s="43" t="s">
        <v>257</v>
      </c>
      <c r="G11" s="42" t="str">
        <f t="shared" si="2"/>
        <v>EAA</v>
      </c>
      <c r="H11" s="43" t="s">
        <v>258</v>
      </c>
      <c r="I11" s="42" t="s">
        <v>277</v>
      </c>
      <c r="J11" s="43" t="s">
        <v>278</v>
      </c>
    </row>
    <row r="12" spans="3:13" ht="12.75" customHeight="1" x14ac:dyDescent="0.3">
      <c r="C12" s="42" t="str">
        <f t="shared" si="0"/>
        <v>E</v>
      </c>
      <c r="D12" s="43" t="s">
        <v>256</v>
      </c>
      <c r="E12" s="42" t="str">
        <f t="shared" si="1"/>
        <v>EA</v>
      </c>
      <c r="F12" s="43" t="s">
        <v>257</v>
      </c>
      <c r="G12" s="42" t="str">
        <f t="shared" si="2"/>
        <v>EAA</v>
      </c>
      <c r="H12" s="43" t="s">
        <v>258</v>
      </c>
      <c r="I12" s="42" t="s">
        <v>279</v>
      </c>
      <c r="J12" s="43" t="s">
        <v>280</v>
      </c>
    </row>
    <row r="13" spans="3:13" ht="12.75" customHeight="1" x14ac:dyDescent="0.3">
      <c r="C13" s="42" t="str">
        <f t="shared" si="0"/>
        <v>E</v>
      </c>
      <c r="D13" s="43" t="s">
        <v>256</v>
      </c>
      <c r="E13" s="42" t="str">
        <f t="shared" si="1"/>
        <v>EA</v>
      </c>
      <c r="F13" s="43" t="s">
        <v>257</v>
      </c>
      <c r="G13" s="42" t="str">
        <f t="shared" si="2"/>
        <v>EAA</v>
      </c>
      <c r="H13" s="43" t="s">
        <v>258</v>
      </c>
      <c r="I13" s="42" t="s">
        <v>281</v>
      </c>
      <c r="J13" s="43" t="s">
        <v>282</v>
      </c>
    </row>
    <row r="14" spans="3:13" ht="12.75" customHeight="1" x14ac:dyDescent="0.3">
      <c r="C14" s="42" t="str">
        <f t="shared" si="0"/>
        <v>E</v>
      </c>
      <c r="D14" s="43" t="s">
        <v>256</v>
      </c>
      <c r="E14" s="42" t="str">
        <f t="shared" si="1"/>
        <v>EA</v>
      </c>
      <c r="F14" s="43" t="s">
        <v>257</v>
      </c>
      <c r="G14" s="42" t="str">
        <f t="shared" si="2"/>
        <v>EAA</v>
      </c>
      <c r="H14" s="43" t="s">
        <v>258</v>
      </c>
      <c r="I14" s="42" t="s">
        <v>283</v>
      </c>
      <c r="J14" s="43" t="s">
        <v>284</v>
      </c>
    </row>
    <row r="15" spans="3:13" ht="12.75" customHeight="1" x14ac:dyDescent="0.3">
      <c r="C15" s="42" t="str">
        <f t="shared" si="0"/>
        <v>E</v>
      </c>
      <c r="D15" s="43" t="s">
        <v>256</v>
      </c>
      <c r="E15" s="42" t="str">
        <f t="shared" si="1"/>
        <v>EA</v>
      </c>
      <c r="F15" s="43" t="s">
        <v>257</v>
      </c>
      <c r="G15" s="42" t="str">
        <f t="shared" si="2"/>
        <v>EAA</v>
      </c>
      <c r="H15" s="43" t="s">
        <v>258</v>
      </c>
      <c r="I15" s="42" t="s">
        <v>285</v>
      </c>
      <c r="J15" s="43" t="s">
        <v>286</v>
      </c>
    </row>
    <row r="16" spans="3:13" ht="12.75" customHeight="1" x14ac:dyDescent="0.3">
      <c r="C16" s="42" t="str">
        <f t="shared" si="0"/>
        <v>E</v>
      </c>
      <c r="D16" s="43" t="s">
        <v>256</v>
      </c>
      <c r="E16" s="42" t="str">
        <f t="shared" si="1"/>
        <v>EA</v>
      </c>
      <c r="F16" s="43" t="s">
        <v>257</v>
      </c>
      <c r="G16" s="42" t="str">
        <f t="shared" si="2"/>
        <v>EAA</v>
      </c>
      <c r="H16" s="43" t="s">
        <v>258</v>
      </c>
      <c r="I16" s="42" t="s">
        <v>287</v>
      </c>
      <c r="J16" s="43" t="s">
        <v>288</v>
      </c>
    </row>
    <row r="17" spans="3:10" ht="12.75" customHeight="1" x14ac:dyDescent="0.3">
      <c r="C17" s="42" t="str">
        <f t="shared" si="0"/>
        <v>E</v>
      </c>
      <c r="D17" s="43" t="s">
        <v>256</v>
      </c>
      <c r="E17" s="42" t="str">
        <f t="shared" si="1"/>
        <v>EA</v>
      </c>
      <c r="F17" s="43" t="s">
        <v>257</v>
      </c>
      <c r="G17" s="42" t="str">
        <f t="shared" si="2"/>
        <v>EAA</v>
      </c>
      <c r="H17" s="43" t="s">
        <v>258</v>
      </c>
      <c r="I17" s="42" t="s">
        <v>289</v>
      </c>
      <c r="J17" s="43" t="s">
        <v>290</v>
      </c>
    </row>
    <row r="18" spans="3:10" ht="12.75" customHeight="1" x14ac:dyDescent="0.3">
      <c r="C18" s="42" t="str">
        <f t="shared" si="0"/>
        <v>E</v>
      </c>
      <c r="D18" s="43" t="s">
        <v>256</v>
      </c>
      <c r="E18" s="42" t="str">
        <f t="shared" si="1"/>
        <v>EA</v>
      </c>
      <c r="F18" s="43" t="s">
        <v>257</v>
      </c>
      <c r="G18" s="42" t="str">
        <f t="shared" si="2"/>
        <v>EAA</v>
      </c>
      <c r="H18" s="43" t="s">
        <v>258</v>
      </c>
      <c r="I18" s="42" t="s">
        <v>291</v>
      </c>
      <c r="J18" s="43" t="s">
        <v>292</v>
      </c>
    </row>
    <row r="19" spans="3:10" ht="12.75" customHeight="1" x14ac:dyDescent="0.3">
      <c r="C19" s="42" t="str">
        <f t="shared" si="0"/>
        <v>E</v>
      </c>
      <c r="D19" s="43" t="s">
        <v>256</v>
      </c>
      <c r="E19" s="42" t="str">
        <f t="shared" si="1"/>
        <v>EA</v>
      </c>
      <c r="F19" s="43" t="s">
        <v>257</v>
      </c>
      <c r="G19" s="42" t="str">
        <f t="shared" si="2"/>
        <v>EAA</v>
      </c>
      <c r="H19" s="43" t="s">
        <v>258</v>
      </c>
      <c r="I19" s="42" t="s">
        <v>293</v>
      </c>
      <c r="J19" s="43" t="s">
        <v>294</v>
      </c>
    </row>
    <row r="20" spans="3:10" ht="12.75" customHeight="1" x14ac:dyDescent="0.3">
      <c r="C20" s="42" t="str">
        <f t="shared" si="0"/>
        <v>E</v>
      </c>
      <c r="D20" s="43" t="s">
        <v>256</v>
      </c>
      <c r="E20" s="42" t="str">
        <f t="shared" si="1"/>
        <v>EA</v>
      </c>
      <c r="F20" s="43" t="s">
        <v>257</v>
      </c>
      <c r="G20" s="42" t="str">
        <f t="shared" si="2"/>
        <v>EAA</v>
      </c>
      <c r="H20" s="43" t="s">
        <v>258</v>
      </c>
      <c r="I20" s="42" t="s">
        <v>295</v>
      </c>
      <c r="J20" s="43" t="s">
        <v>296</v>
      </c>
    </row>
    <row r="21" spans="3:10" ht="12.75" customHeight="1" x14ac:dyDescent="0.3">
      <c r="C21" s="42" t="str">
        <f t="shared" si="0"/>
        <v>E</v>
      </c>
      <c r="D21" s="43" t="s">
        <v>256</v>
      </c>
      <c r="E21" s="42" t="str">
        <f t="shared" si="1"/>
        <v>EA</v>
      </c>
      <c r="F21" s="43" t="s">
        <v>257</v>
      </c>
      <c r="G21" s="42" t="str">
        <f t="shared" si="2"/>
        <v>EAA</v>
      </c>
      <c r="H21" s="43" t="s">
        <v>258</v>
      </c>
      <c r="I21" s="42" t="s">
        <v>297</v>
      </c>
      <c r="J21" s="43" t="s">
        <v>298</v>
      </c>
    </row>
    <row r="22" spans="3:10" ht="12.75" customHeight="1" x14ac:dyDescent="0.3">
      <c r="C22" s="42" t="str">
        <f t="shared" si="0"/>
        <v>E</v>
      </c>
      <c r="D22" s="43" t="s">
        <v>256</v>
      </c>
      <c r="E22" s="42" t="str">
        <f t="shared" si="1"/>
        <v>EA</v>
      </c>
      <c r="F22" s="43" t="s">
        <v>257</v>
      </c>
      <c r="G22" s="42" t="str">
        <f t="shared" si="2"/>
        <v>EAF</v>
      </c>
      <c r="H22" s="43" t="s">
        <v>299</v>
      </c>
      <c r="I22" s="42" t="s">
        <v>300</v>
      </c>
      <c r="J22" s="43" t="s">
        <v>301</v>
      </c>
    </row>
    <row r="23" spans="3:10" ht="12.75" customHeight="1" x14ac:dyDescent="0.3">
      <c r="C23" s="42" t="str">
        <f t="shared" si="0"/>
        <v>E</v>
      </c>
      <c r="D23" s="43" t="s">
        <v>256</v>
      </c>
      <c r="E23" s="42" t="str">
        <f t="shared" si="1"/>
        <v>EA</v>
      </c>
      <c r="F23" s="43" t="s">
        <v>257</v>
      </c>
      <c r="G23" s="42" t="str">
        <f t="shared" si="2"/>
        <v>EAF</v>
      </c>
      <c r="H23" s="43" t="s">
        <v>299</v>
      </c>
      <c r="I23" s="42" t="s">
        <v>302</v>
      </c>
      <c r="J23" s="43" t="s">
        <v>303</v>
      </c>
    </row>
    <row r="24" spans="3:10" ht="12.75" customHeight="1" x14ac:dyDescent="0.3">
      <c r="C24" s="42" t="str">
        <f t="shared" si="0"/>
        <v>E</v>
      </c>
      <c r="D24" s="43" t="s">
        <v>256</v>
      </c>
      <c r="E24" s="42" t="str">
        <f t="shared" si="1"/>
        <v>EA</v>
      </c>
      <c r="F24" s="43" t="s">
        <v>257</v>
      </c>
      <c r="G24" s="42" t="str">
        <f t="shared" si="2"/>
        <v>EAF</v>
      </c>
      <c r="H24" s="43" t="s">
        <v>299</v>
      </c>
      <c r="I24" s="42" t="s">
        <v>304</v>
      </c>
      <c r="J24" s="43" t="s">
        <v>305</v>
      </c>
    </row>
    <row r="25" spans="3:10" ht="12.75" customHeight="1" x14ac:dyDescent="0.3">
      <c r="C25" s="42" t="str">
        <f t="shared" si="0"/>
        <v>E</v>
      </c>
      <c r="D25" s="43" t="s">
        <v>256</v>
      </c>
      <c r="E25" s="42" t="str">
        <f t="shared" si="1"/>
        <v>EA</v>
      </c>
      <c r="F25" s="43" t="s">
        <v>257</v>
      </c>
      <c r="G25" s="42" t="str">
        <f t="shared" si="2"/>
        <v>EAF</v>
      </c>
      <c r="H25" s="43" t="s">
        <v>299</v>
      </c>
      <c r="I25" s="42" t="s">
        <v>306</v>
      </c>
      <c r="J25" s="43" t="s">
        <v>307</v>
      </c>
    </row>
    <row r="26" spans="3:10" ht="12.75" customHeight="1" x14ac:dyDescent="0.3">
      <c r="C26" s="42" t="str">
        <f t="shared" si="0"/>
        <v>E</v>
      </c>
      <c r="D26" s="43" t="s">
        <v>256</v>
      </c>
      <c r="E26" s="42" t="str">
        <f t="shared" si="1"/>
        <v>EA</v>
      </c>
      <c r="F26" s="43" t="s">
        <v>257</v>
      </c>
      <c r="G26" s="42" t="str">
        <f t="shared" si="2"/>
        <v>EAH</v>
      </c>
      <c r="H26" s="43" t="s">
        <v>308</v>
      </c>
      <c r="I26" s="42" t="s">
        <v>309</v>
      </c>
      <c r="J26" s="43" t="s">
        <v>310</v>
      </c>
    </row>
    <row r="27" spans="3:10" ht="12.75" customHeight="1" x14ac:dyDescent="0.3">
      <c r="C27" s="42" t="str">
        <f t="shared" si="0"/>
        <v>E</v>
      </c>
      <c r="D27" s="43" t="s">
        <v>256</v>
      </c>
      <c r="E27" s="42" t="str">
        <f t="shared" si="1"/>
        <v>EA</v>
      </c>
      <c r="F27" s="43" t="s">
        <v>257</v>
      </c>
      <c r="G27" s="42" t="str">
        <f t="shared" si="2"/>
        <v>EAH</v>
      </c>
      <c r="H27" s="43" t="s">
        <v>308</v>
      </c>
      <c r="I27" s="42" t="s">
        <v>311</v>
      </c>
      <c r="J27" s="43" t="s">
        <v>312</v>
      </c>
    </row>
    <row r="28" spans="3:10" ht="12.75" customHeight="1" x14ac:dyDescent="0.3">
      <c r="C28" s="42" t="str">
        <f t="shared" si="0"/>
        <v>E</v>
      </c>
      <c r="D28" s="43" t="s">
        <v>256</v>
      </c>
      <c r="E28" s="42" t="str">
        <f t="shared" si="1"/>
        <v>EA</v>
      </c>
      <c r="F28" s="43" t="s">
        <v>257</v>
      </c>
      <c r="G28" s="42" t="str">
        <f t="shared" si="2"/>
        <v>EAH</v>
      </c>
      <c r="H28" s="43" t="s">
        <v>308</v>
      </c>
      <c r="I28" s="42" t="s">
        <v>313</v>
      </c>
      <c r="J28" s="43" t="s">
        <v>314</v>
      </c>
    </row>
    <row r="29" spans="3:10" ht="12.75" customHeight="1" x14ac:dyDescent="0.3">
      <c r="C29" s="42" t="str">
        <f t="shared" si="0"/>
        <v>E</v>
      </c>
      <c r="D29" s="43" t="s">
        <v>256</v>
      </c>
      <c r="E29" s="42" t="str">
        <f t="shared" si="1"/>
        <v>EB</v>
      </c>
      <c r="F29" s="43" t="s">
        <v>315</v>
      </c>
      <c r="G29" s="42" t="str">
        <f t="shared" si="2"/>
        <v>EBC</v>
      </c>
      <c r="H29" s="43" t="s">
        <v>316</v>
      </c>
      <c r="I29" s="42" t="s">
        <v>317</v>
      </c>
      <c r="J29" s="43" t="s">
        <v>318</v>
      </c>
    </row>
    <row r="30" spans="3:10" ht="12.75" customHeight="1" x14ac:dyDescent="0.3">
      <c r="C30" s="42" t="str">
        <f t="shared" si="0"/>
        <v>E</v>
      </c>
      <c r="D30" s="43" t="s">
        <v>256</v>
      </c>
      <c r="E30" s="42" t="str">
        <f t="shared" si="1"/>
        <v>EB</v>
      </c>
      <c r="F30" s="43" t="s">
        <v>315</v>
      </c>
      <c r="G30" s="42" t="str">
        <f t="shared" si="2"/>
        <v>EBC</v>
      </c>
      <c r="H30" s="43" t="s">
        <v>316</v>
      </c>
      <c r="I30" s="42" t="s">
        <v>319</v>
      </c>
      <c r="J30" s="43" t="s">
        <v>320</v>
      </c>
    </row>
    <row r="31" spans="3:10" ht="12.75" customHeight="1" x14ac:dyDescent="0.3">
      <c r="C31" s="42" t="str">
        <f t="shared" si="0"/>
        <v>E</v>
      </c>
      <c r="D31" s="43" t="s">
        <v>256</v>
      </c>
      <c r="E31" s="42" t="str">
        <f t="shared" si="1"/>
        <v>EB</v>
      </c>
      <c r="F31" s="43" t="s">
        <v>315</v>
      </c>
      <c r="G31" s="42" t="str">
        <f t="shared" si="2"/>
        <v>EBC</v>
      </c>
      <c r="H31" s="43" t="s">
        <v>316</v>
      </c>
      <c r="I31" s="42" t="s">
        <v>321</v>
      </c>
      <c r="J31" s="43" t="s">
        <v>322</v>
      </c>
    </row>
    <row r="32" spans="3:10" ht="12.75" customHeight="1" x14ac:dyDescent="0.3">
      <c r="C32" s="42" t="str">
        <f t="shared" si="0"/>
        <v>E</v>
      </c>
      <c r="D32" s="43" t="s">
        <v>256</v>
      </c>
      <c r="E32" s="42" t="str">
        <f t="shared" si="1"/>
        <v>EB</v>
      </c>
      <c r="F32" s="43" t="s">
        <v>315</v>
      </c>
      <c r="G32" s="42" t="str">
        <f t="shared" si="2"/>
        <v>EBC</v>
      </c>
      <c r="H32" s="43" t="s">
        <v>316</v>
      </c>
      <c r="I32" s="42" t="s">
        <v>323</v>
      </c>
      <c r="J32" s="43" t="s">
        <v>324</v>
      </c>
    </row>
    <row r="33" spans="3:12" ht="12.75" customHeight="1" x14ac:dyDescent="0.3">
      <c r="C33" s="42" t="str">
        <f t="shared" si="0"/>
        <v>E</v>
      </c>
      <c r="D33" s="43" t="s">
        <v>256</v>
      </c>
      <c r="E33" s="42" t="str">
        <f t="shared" si="1"/>
        <v>EB</v>
      </c>
      <c r="F33" s="43" t="s">
        <v>315</v>
      </c>
      <c r="G33" s="42" t="str">
        <f t="shared" si="2"/>
        <v>EBC</v>
      </c>
      <c r="H33" s="43" t="s">
        <v>316</v>
      </c>
      <c r="I33" s="42" t="s">
        <v>325</v>
      </c>
      <c r="J33" s="43" t="s">
        <v>326</v>
      </c>
    </row>
    <row r="34" spans="3:12" ht="12.75" customHeight="1" x14ac:dyDescent="0.3">
      <c r="C34" s="42" t="str">
        <f t="shared" si="0"/>
        <v>E</v>
      </c>
      <c r="D34" s="43" t="s">
        <v>256</v>
      </c>
      <c r="E34" s="42" t="str">
        <f t="shared" si="1"/>
        <v>EB</v>
      </c>
      <c r="F34" s="43" t="s">
        <v>315</v>
      </c>
      <c r="G34" s="42" t="str">
        <f t="shared" si="2"/>
        <v>EBC</v>
      </c>
      <c r="H34" s="43" t="s">
        <v>316</v>
      </c>
      <c r="I34" s="42" t="s">
        <v>327</v>
      </c>
      <c r="J34" s="43" t="s">
        <v>328</v>
      </c>
    </row>
    <row r="35" spans="3:12" ht="12.75" customHeight="1" x14ac:dyDescent="0.3">
      <c r="C35" s="42" t="str">
        <f t="shared" si="0"/>
        <v>E</v>
      </c>
      <c r="D35" s="43" t="s">
        <v>256</v>
      </c>
      <c r="E35" s="42" t="str">
        <f t="shared" si="1"/>
        <v>EB</v>
      </c>
      <c r="F35" s="43" t="s">
        <v>315</v>
      </c>
      <c r="G35" s="42" t="str">
        <f t="shared" si="2"/>
        <v>EBC</v>
      </c>
      <c r="H35" s="43" t="s">
        <v>316</v>
      </c>
      <c r="I35" s="42" t="s">
        <v>329</v>
      </c>
      <c r="J35" s="43" t="s">
        <v>330</v>
      </c>
    </row>
    <row r="36" spans="3:12" ht="12.75" customHeight="1" x14ac:dyDescent="0.3">
      <c r="C36" s="42" t="str">
        <f t="shared" si="0"/>
        <v>E</v>
      </c>
      <c r="D36" s="43" t="s">
        <v>256</v>
      </c>
      <c r="E36" s="42" t="str">
        <f t="shared" si="1"/>
        <v>EB</v>
      </c>
      <c r="F36" s="43" t="s">
        <v>315</v>
      </c>
      <c r="G36" s="42" t="str">
        <f t="shared" si="2"/>
        <v>EBC</v>
      </c>
      <c r="H36" s="43" t="s">
        <v>316</v>
      </c>
      <c r="I36" s="42" t="s">
        <v>331</v>
      </c>
      <c r="J36" s="43" t="s">
        <v>332</v>
      </c>
    </row>
    <row r="37" spans="3:12" ht="12.75" customHeight="1" x14ac:dyDescent="0.3">
      <c r="C37" s="42" t="str">
        <f t="shared" si="0"/>
        <v>E</v>
      </c>
      <c r="D37" s="43" t="s">
        <v>256</v>
      </c>
      <c r="E37" s="42" t="str">
        <f t="shared" si="1"/>
        <v>EB</v>
      </c>
      <c r="F37" s="43" t="s">
        <v>315</v>
      </c>
      <c r="G37" s="42" t="str">
        <f t="shared" si="2"/>
        <v>EBH</v>
      </c>
      <c r="H37" s="43" t="s">
        <v>333</v>
      </c>
      <c r="I37" s="42" t="s">
        <v>334</v>
      </c>
      <c r="J37" s="43" t="s">
        <v>320</v>
      </c>
      <c r="L37" s="44"/>
    </row>
    <row r="38" spans="3:12" ht="12.75" customHeight="1" x14ac:dyDescent="0.3">
      <c r="C38" s="42" t="str">
        <f t="shared" si="0"/>
        <v>E</v>
      </c>
      <c r="D38" s="43" t="s">
        <v>256</v>
      </c>
      <c r="E38" s="42" t="str">
        <f t="shared" si="1"/>
        <v>EB</v>
      </c>
      <c r="F38" s="43" t="s">
        <v>315</v>
      </c>
      <c r="G38" s="42" t="str">
        <f t="shared" si="2"/>
        <v>EBH</v>
      </c>
      <c r="H38" s="43" t="s">
        <v>333</v>
      </c>
      <c r="I38" s="42" t="s">
        <v>335</v>
      </c>
      <c r="J38" s="43" t="s">
        <v>326</v>
      </c>
    </row>
    <row r="39" spans="3:12" ht="12.75" customHeight="1" x14ac:dyDescent="0.3">
      <c r="C39" s="42" t="str">
        <f t="shared" si="0"/>
        <v>E</v>
      </c>
      <c r="D39" s="43" t="s">
        <v>256</v>
      </c>
      <c r="E39" s="42" t="str">
        <f t="shared" si="1"/>
        <v>EB</v>
      </c>
      <c r="F39" s="43" t="s">
        <v>315</v>
      </c>
      <c r="G39" s="42" t="str">
        <f t="shared" si="2"/>
        <v>EBH</v>
      </c>
      <c r="H39" s="43" t="s">
        <v>333</v>
      </c>
      <c r="I39" s="42" t="s">
        <v>336</v>
      </c>
      <c r="J39" s="43" t="s">
        <v>337</v>
      </c>
      <c r="L39" s="45"/>
    </row>
    <row r="40" spans="3:12" ht="12.75" customHeight="1" x14ac:dyDescent="0.3">
      <c r="C40" s="42" t="str">
        <f t="shared" si="0"/>
        <v>E</v>
      </c>
      <c r="D40" s="43" t="s">
        <v>256</v>
      </c>
      <c r="E40" s="42" t="str">
        <f t="shared" si="1"/>
        <v>EB</v>
      </c>
      <c r="F40" s="43" t="s">
        <v>315</v>
      </c>
      <c r="G40" s="42" t="str">
        <f t="shared" si="2"/>
        <v>EBH</v>
      </c>
      <c r="H40" s="43" t="s">
        <v>333</v>
      </c>
      <c r="I40" s="42" t="s">
        <v>338</v>
      </c>
      <c r="J40" s="43" t="s">
        <v>328</v>
      </c>
    </row>
    <row r="41" spans="3:12" ht="12.75" customHeight="1" x14ac:dyDescent="0.3">
      <c r="C41" s="42" t="str">
        <f t="shared" si="0"/>
        <v>E</v>
      </c>
      <c r="D41" s="43" t="s">
        <v>256</v>
      </c>
      <c r="E41" s="42" t="str">
        <f t="shared" si="1"/>
        <v>EB</v>
      </c>
      <c r="F41" s="43" t="s">
        <v>315</v>
      </c>
      <c r="G41" s="42" t="str">
        <f t="shared" si="2"/>
        <v>EBR</v>
      </c>
      <c r="H41" s="43" t="s">
        <v>339</v>
      </c>
      <c r="I41" s="42" t="s">
        <v>340</v>
      </c>
      <c r="J41" s="43" t="s">
        <v>330</v>
      </c>
    </row>
    <row r="42" spans="3:12" ht="12.75" customHeight="1" x14ac:dyDescent="0.3">
      <c r="C42" s="42" t="str">
        <f t="shared" si="0"/>
        <v>E</v>
      </c>
      <c r="D42" s="43" t="s">
        <v>256</v>
      </c>
      <c r="E42" s="42" t="str">
        <f t="shared" si="1"/>
        <v>EB</v>
      </c>
      <c r="F42" s="43" t="s">
        <v>315</v>
      </c>
      <c r="G42" s="42" t="str">
        <f t="shared" si="2"/>
        <v>EBR</v>
      </c>
      <c r="H42" s="43" t="s">
        <v>339</v>
      </c>
      <c r="I42" s="42" t="s">
        <v>341</v>
      </c>
      <c r="J42" s="43" t="s">
        <v>342</v>
      </c>
    </row>
    <row r="43" spans="3:12" ht="12.75" customHeight="1" x14ac:dyDescent="0.3">
      <c r="C43" s="42" t="str">
        <f t="shared" si="0"/>
        <v>E</v>
      </c>
      <c r="D43" s="43" t="s">
        <v>256</v>
      </c>
      <c r="E43" s="42" t="str">
        <f t="shared" si="1"/>
        <v>EB</v>
      </c>
      <c r="F43" s="43" t="s">
        <v>315</v>
      </c>
      <c r="G43" s="42" t="str">
        <f t="shared" si="2"/>
        <v>EBR</v>
      </c>
      <c r="H43" s="43" t="s">
        <v>339</v>
      </c>
      <c r="I43" s="42" t="s">
        <v>343</v>
      </c>
      <c r="J43" s="43" t="s">
        <v>344</v>
      </c>
    </row>
    <row r="44" spans="3:12" ht="12.75" customHeight="1" x14ac:dyDescent="0.3">
      <c r="C44" s="42" t="str">
        <f t="shared" si="0"/>
        <v>E</v>
      </c>
      <c r="D44" s="43" t="s">
        <v>256</v>
      </c>
      <c r="E44" s="42" t="str">
        <f t="shared" si="1"/>
        <v>EB</v>
      </c>
      <c r="F44" s="43" t="s">
        <v>315</v>
      </c>
      <c r="G44" s="42" t="str">
        <f t="shared" si="2"/>
        <v>EBR</v>
      </c>
      <c r="H44" s="43" t="s">
        <v>339</v>
      </c>
      <c r="I44" s="42" t="s">
        <v>345</v>
      </c>
      <c r="J44" s="43" t="s">
        <v>346</v>
      </c>
    </row>
    <row r="45" spans="3:12" ht="12.75" customHeight="1" x14ac:dyDescent="0.3">
      <c r="C45" s="42" t="str">
        <f t="shared" si="0"/>
        <v>E</v>
      </c>
      <c r="D45" s="43" t="s">
        <v>256</v>
      </c>
      <c r="E45" s="42" t="str">
        <f t="shared" si="1"/>
        <v>EB</v>
      </c>
      <c r="F45" s="43" t="s">
        <v>315</v>
      </c>
      <c r="G45" s="42" t="str">
        <f t="shared" si="2"/>
        <v>EBR</v>
      </c>
      <c r="H45" s="43" t="s">
        <v>339</v>
      </c>
      <c r="I45" s="42" t="s">
        <v>347</v>
      </c>
      <c r="J45" s="43" t="s">
        <v>348</v>
      </c>
    </row>
    <row r="46" spans="3:12" ht="12.75" customHeight="1" x14ac:dyDescent="0.3">
      <c r="C46" s="42" t="str">
        <f t="shared" si="0"/>
        <v>E</v>
      </c>
      <c r="D46" s="43" t="s">
        <v>256</v>
      </c>
      <c r="E46" s="42" t="str">
        <f t="shared" si="1"/>
        <v>EE</v>
      </c>
      <c r="F46" s="43" t="s">
        <v>349</v>
      </c>
      <c r="G46" s="42" t="str">
        <f t="shared" si="2"/>
        <v>EEP</v>
      </c>
      <c r="H46" s="43" t="s">
        <v>350</v>
      </c>
      <c r="I46" s="42" t="s">
        <v>351</v>
      </c>
      <c r="J46" s="43" t="s">
        <v>352</v>
      </c>
    </row>
    <row r="47" spans="3:12" ht="12.75" customHeight="1" x14ac:dyDescent="0.3">
      <c r="C47" s="42" t="str">
        <f t="shared" si="0"/>
        <v>E</v>
      </c>
      <c r="D47" s="43" t="s">
        <v>256</v>
      </c>
      <c r="E47" s="42" t="str">
        <f t="shared" si="1"/>
        <v>EE</v>
      </c>
      <c r="F47" s="43" t="s">
        <v>349</v>
      </c>
      <c r="G47" s="42" t="str">
        <f t="shared" si="2"/>
        <v>EEW</v>
      </c>
      <c r="H47" s="43" t="s">
        <v>353</v>
      </c>
      <c r="I47" s="42" t="s">
        <v>354</v>
      </c>
      <c r="J47" s="43" t="s">
        <v>355</v>
      </c>
    </row>
    <row r="48" spans="3:12" ht="12.75" customHeight="1" x14ac:dyDescent="0.3">
      <c r="C48" s="42" t="str">
        <f t="shared" si="0"/>
        <v>E</v>
      </c>
      <c r="D48" s="43" t="s">
        <v>256</v>
      </c>
      <c r="E48" s="42" t="str">
        <f t="shared" si="1"/>
        <v>EF</v>
      </c>
      <c r="F48" s="43" t="s">
        <v>356</v>
      </c>
      <c r="G48" s="42" t="str">
        <f t="shared" si="2"/>
        <v>EFS</v>
      </c>
      <c r="H48" s="43" t="s">
        <v>356</v>
      </c>
      <c r="I48" s="42" t="s">
        <v>357</v>
      </c>
      <c r="J48" s="43" t="s">
        <v>358</v>
      </c>
    </row>
    <row r="49" spans="3:10" ht="12.75" customHeight="1" x14ac:dyDescent="0.3">
      <c r="C49" s="42" t="str">
        <f t="shared" si="0"/>
        <v>E</v>
      </c>
      <c r="D49" s="43" t="s">
        <v>256</v>
      </c>
      <c r="E49" s="42" t="str">
        <f t="shared" si="1"/>
        <v>EF</v>
      </c>
      <c r="F49" s="43" t="s">
        <v>356</v>
      </c>
      <c r="G49" s="42" t="str">
        <f t="shared" si="2"/>
        <v>EFS</v>
      </c>
      <c r="H49" s="43" t="s">
        <v>356</v>
      </c>
      <c r="I49" s="42" t="s">
        <v>359</v>
      </c>
      <c r="J49" s="43" t="s">
        <v>360</v>
      </c>
    </row>
    <row r="50" spans="3:10" ht="12.75" customHeight="1" x14ac:dyDescent="0.3">
      <c r="C50" s="42" t="str">
        <f t="shared" si="0"/>
        <v>E</v>
      </c>
      <c r="D50" s="43" t="s">
        <v>256</v>
      </c>
      <c r="E50" s="42" t="str">
        <f t="shared" si="1"/>
        <v>EF</v>
      </c>
      <c r="F50" s="43" t="s">
        <v>356</v>
      </c>
      <c r="G50" s="42" t="str">
        <f t="shared" si="2"/>
        <v>EFS</v>
      </c>
      <c r="H50" s="43" t="s">
        <v>356</v>
      </c>
      <c r="I50" s="42" t="s">
        <v>361</v>
      </c>
      <c r="J50" s="43" t="s">
        <v>362</v>
      </c>
    </row>
    <row r="51" spans="3:10" ht="12.75" customHeight="1" x14ac:dyDescent="0.3">
      <c r="C51" s="42" t="str">
        <f t="shared" si="0"/>
        <v>E</v>
      </c>
      <c r="D51" s="43" t="s">
        <v>256</v>
      </c>
      <c r="E51" s="42" t="str">
        <f t="shared" si="1"/>
        <v>EF</v>
      </c>
      <c r="F51" s="43" t="s">
        <v>356</v>
      </c>
      <c r="G51" s="42" t="str">
        <f t="shared" si="2"/>
        <v>EFS</v>
      </c>
      <c r="H51" s="43" t="s">
        <v>356</v>
      </c>
      <c r="I51" s="42" t="s">
        <v>363</v>
      </c>
      <c r="J51" s="43" t="s">
        <v>364</v>
      </c>
    </row>
    <row r="52" spans="3:10" ht="12.75" customHeight="1" x14ac:dyDescent="0.3">
      <c r="C52" s="42" t="str">
        <f t="shared" si="0"/>
        <v>E</v>
      </c>
      <c r="D52" s="43" t="s">
        <v>256</v>
      </c>
      <c r="E52" s="42" t="str">
        <f t="shared" si="1"/>
        <v>EF</v>
      </c>
      <c r="F52" s="43" t="s">
        <v>356</v>
      </c>
      <c r="G52" s="42" t="str">
        <f t="shared" si="2"/>
        <v>EFS</v>
      </c>
      <c r="H52" s="43" t="s">
        <v>356</v>
      </c>
      <c r="I52" s="42" t="s">
        <v>365</v>
      </c>
      <c r="J52" s="43" t="s">
        <v>366</v>
      </c>
    </row>
    <row r="53" spans="3:10" ht="12.75" customHeight="1" x14ac:dyDescent="0.3">
      <c r="C53" s="42" t="str">
        <f t="shared" si="0"/>
        <v>E</v>
      </c>
      <c r="D53" s="43" t="s">
        <v>256</v>
      </c>
      <c r="E53" s="42" t="str">
        <f t="shared" si="1"/>
        <v>EF</v>
      </c>
      <c r="F53" s="43" t="s">
        <v>356</v>
      </c>
      <c r="G53" s="42" t="str">
        <f t="shared" si="2"/>
        <v>EFS</v>
      </c>
      <c r="H53" s="43" t="s">
        <v>356</v>
      </c>
      <c r="I53" s="42" t="s">
        <v>367</v>
      </c>
      <c r="J53" s="43" t="s">
        <v>368</v>
      </c>
    </row>
    <row r="54" spans="3:10" ht="12.75" customHeight="1" x14ac:dyDescent="0.3">
      <c r="C54" s="42" t="str">
        <f t="shared" si="0"/>
        <v>E</v>
      </c>
      <c r="D54" s="43" t="s">
        <v>256</v>
      </c>
      <c r="E54" s="42" t="str">
        <f t="shared" si="1"/>
        <v>EF</v>
      </c>
      <c r="F54" s="43" t="s">
        <v>356</v>
      </c>
      <c r="G54" s="42" t="str">
        <f t="shared" si="2"/>
        <v>EFS</v>
      </c>
      <c r="H54" s="43" t="s">
        <v>356</v>
      </c>
      <c r="I54" s="42" t="s">
        <v>369</v>
      </c>
      <c r="J54" s="43" t="s">
        <v>370</v>
      </c>
    </row>
    <row r="55" spans="3:10" ht="12.75" customHeight="1" x14ac:dyDescent="0.3">
      <c r="C55" s="42" t="str">
        <f t="shared" si="0"/>
        <v>E</v>
      </c>
      <c r="D55" s="43" t="s">
        <v>256</v>
      </c>
      <c r="E55" s="42" t="str">
        <f t="shared" si="1"/>
        <v>EF</v>
      </c>
      <c r="F55" s="43" t="s">
        <v>356</v>
      </c>
      <c r="G55" s="42" t="str">
        <f t="shared" si="2"/>
        <v>EFS</v>
      </c>
      <c r="H55" s="43" t="s">
        <v>356</v>
      </c>
      <c r="I55" s="42" t="s">
        <v>371</v>
      </c>
      <c r="J55" s="43" t="s">
        <v>372</v>
      </c>
    </row>
    <row r="56" spans="3:10" ht="12.75" customHeight="1" x14ac:dyDescent="0.3">
      <c r="C56" s="42" t="str">
        <f t="shared" si="0"/>
        <v>E</v>
      </c>
      <c r="D56" s="43" t="s">
        <v>256</v>
      </c>
      <c r="E56" s="42" t="str">
        <f t="shared" si="1"/>
        <v>EF</v>
      </c>
      <c r="F56" s="43" t="s">
        <v>356</v>
      </c>
      <c r="G56" s="42" t="str">
        <f t="shared" si="2"/>
        <v>EFS</v>
      </c>
      <c r="H56" s="43" t="s">
        <v>356</v>
      </c>
      <c r="I56" s="42" t="s">
        <v>373</v>
      </c>
      <c r="J56" s="43" t="s">
        <v>374</v>
      </c>
    </row>
    <row r="57" spans="3:10" ht="12.75" customHeight="1" x14ac:dyDescent="0.3">
      <c r="C57" s="42" t="str">
        <f t="shared" si="0"/>
        <v>E</v>
      </c>
      <c r="D57" s="43" t="s">
        <v>256</v>
      </c>
      <c r="E57" s="42" t="str">
        <f t="shared" si="1"/>
        <v>EM</v>
      </c>
      <c r="F57" s="43" t="s">
        <v>375</v>
      </c>
      <c r="G57" s="42" t="str">
        <f t="shared" si="2"/>
        <v>EMB</v>
      </c>
      <c r="H57" s="43" t="s">
        <v>376</v>
      </c>
      <c r="I57" s="42" t="s">
        <v>377</v>
      </c>
      <c r="J57" s="43" t="s">
        <v>378</v>
      </c>
    </row>
    <row r="58" spans="3:10" ht="12.75" customHeight="1" x14ac:dyDescent="0.3">
      <c r="C58" s="42" t="str">
        <f t="shared" si="0"/>
        <v>E</v>
      </c>
      <c r="D58" s="43" t="s">
        <v>256</v>
      </c>
      <c r="E58" s="42" t="str">
        <f t="shared" si="1"/>
        <v>EM</v>
      </c>
      <c r="F58" s="43" t="s">
        <v>375</v>
      </c>
      <c r="G58" s="42" t="str">
        <f t="shared" si="2"/>
        <v>EMB</v>
      </c>
      <c r="H58" s="43" t="s">
        <v>376</v>
      </c>
      <c r="I58" s="42" t="s">
        <v>379</v>
      </c>
      <c r="J58" s="43" t="s">
        <v>380</v>
      </c>
    </row>
    <row r="59" spans="3:10" ht="12.75" customHeight="1" x14ac:dyDescent="0.3">
      <c r="C59" s="42" t="str">
        <f t="shared" si="0"/>
        <v>E</v>
      </c>
      <c r="D59" s="43" t="s">
        <v>256</v>
      </c>
      <c r="E59" s="42" t="str">
        <f t="shared" si="1"/>
        <v>EM</v>
      </c>
      <c r="F59" s="43" t="s">
        <v>375</v>
      </c>
      <c r="G59" s="42" t="str">
        <f t="shared" si="2"/>
        <v>EMB</v>
      </c>
      <c r="H59" s="43" t="s">
        <v>376</v>
      </c>
      <c r="I59" s="42" t="s">
        <v>381</v>
      </c>
      <c r="J59" s="43" t="s">
        <v>382</v>
      </c>
    </row>
    <row r="60" spans="3:10" ht="12.75" customHeight="1" x14ac:dyDescent="0.3">
      <c r="C60" s="42" t="str">
        <f t="shared" si="0"/>
        <v>E</v>
      </c>
      <c r="D60" s="43" t="s">
        <v>256</v>
      </c>
      <c r="E60" s="42" t="str">
        <f t="shared" si="1"/>
        <v>EM</v>
      </c>
      <c r="F60" s="43" t="s">
        <v>375</v>
      </c>
      <c r="G60" s="42" t="str">
        <f t="shared" si="2"/>
        <v>EMB</v>
      </c>
      <c r="H60" s="43" t="s">
        <v>376</v>
      </c>
      <c r="I60" s="42" t="s">
        <v>383</v>
      </c>
      <c r="J60" s="43" t="s">
        <v>384</v>
      </c>
    </row>
    <row r="61" spans="3:10" ht="12.75" customHeight="1" x14ac:dyDescent="0.3">
      <c r="C61" s="42" t="str">
        <f t="shared" si="0"/>
        <v>E</v>
      </c>
      <c r="D61" s="43" t="s">
        <v>256</v>
      </c>
      <c r="E61" s="42" t="str">
        <f t="shared" si="1"/>
        <v>EM</v>
      </c>
      <c r="F61" s="43" t="s">
        <v>375</v>
      </c>
      <c r="G61" s="42" t="str">
        <f t="shared" si="2"/>
        <v>EMB</v>
      </c>
      <c r="H61" s="43" t="s">
        <v>376</v>
      </c>
      <c r="I61" s="42" t="s">
        <v>385</v>
      </c>
      <c r="J61" s="43" t="s">
        <v>386</v>
      </c>
    </row>
    <row r="62" spans="3:10" ht="12.75" customHeight="1" x14ac:dyDescent="0.3">
      <c r="C62" s="42" t="str">
        <f t="shared" si="0"/>
        <v>E</v>
      </c>
      <c r="D62" s="43" t="s">
        <v>256</v>
      </c>
      <c r="E62" s="42" t="str">
        <f t="shared" si="1"/>
        <v>EM</v>
      </c>
      <c r="F62" s="43" t="s">
        <v>375</v>
      </c>
      <c r="G62" s="42" t="str">
        <f t="shared" si="2"/>
        <v>EMB</v>
      </c>
      <c r="H62" s="43" t="s">
        <v>376</v>
      </c>
      <c r="I62" s="42" t="s">
        <v>387</v>
      </c>
      <c r="J62" s="43" t="s">
        <v>388</v>
      </c>
    </row>
    <row r="63" spans="3:10" ht="12.75" customHeight="1" x14ac:dyDescent="0.3">
      <c r="C63" s="42" t="str">
        <f t="shared" si="0"/>
        <v>E</v>
      </c>
      <c r="D63" s="43" t="s">
        <v>256</v>
      </c>
      <c r="E63" s="42" t="str">
        <f t="shared" si="1"/>
        <v>EM</v>
      </c>
      <c r="F63" s="43" t="s">
        <v>375</v>
      </c>
      <c r="G63" s="42" t="str">
        <f t="shared" si="2"/>
        <v>EMB</v>
      </c>
      <c r="H63" s="43" t="s">
        <v>376</v>
      </c>
      <c r="I63" s="42" t="s">
        <v>389</v>
      </c>
      <c r="J63" s="43" t="s">
        <v>390</v>
      </c>
    </row>
    <row r="64" spans="3:10" ht="12.75" customHeight="1" x14ac:dyDescent="0.3">
      <c r="C64" s="42" t="str">
        <f t="shared" si="0"/>
        <v>E</v>
      </c>
      <c r="D64" s="43" t="s">
        <v>256</v>
      </c>
      <c r="E64" s="42" t="str">
        <f t="shared" si="1"/>
        <v>EM</v>
      </c>
      <c r="F64" s="43" t="s">
        <v>375</v>
      </c>
      <c r="G64" s="42" t="str">
        <f t="shared" si="2"/>
        <v>EMB</v>
      </c>
      <c r="H64" s="43" t="s">
        <v>376</v>
      </c>
      <c r="I64" s="42" t="s">
        <v>391</v>
      </c>
      <c r="J64" s="43" t="s">
        <v>392</v>
      </c>
    </row>
    <row r="65" spans="3:10" ht="12.75" customHeight="1" x14ac:dyDescent="0.3">
      <c r="C65" s="42" t="str">
        <f t="shared" si="0"/>
        <v>E</v>
      </c>
      <c r="D65" s="43" t="s">
        <v>256</v>
      </c>
      <c r="E65" s="42" t="str">
        <f t="shared" si="1"/>
        <v>EM</v>
      </c>
      <c r="F65" s="43" t="s">
        <v>375</v>
      </c>
      <c r="G65" s="42" t="str">
        <f t="shared" si="2"/>
        <v>EMB</v>
      </c>
      <c r="H65" s="43" t="s">
        <v>376</v>
      </c>
      <c r="I65" s="42" t="s">
        <v>393</v>
      </c>
      <c r="J65" s="43" t="s">
        <v>394</v>
      </c>
    </row>
    <row r="66" spans="3:10" ht="12.75" customHeight="1" x14ac:dyDescent="0.3">
      <c r="C66" s="42" t="str">
        <f t="shared" ref="C66:C129" si="3">LEFT(I66,1)</f>
        <v>E</v>
      </c>
      <c r="D66" s="43" t="s">
        <v>256</v>
      </c>
      <c r="E66" s="42" t="str">
        <f t="shared" ref="E66:E129" si="4">LEFT(I66,2)</f>
        <v>EM</v>
      </c>
      <c r="F66" s="43" t="s">
        <v>375</v>
      </c>
      <c r="G66" s="42" t="str">
        <f t="shared" ref="G66:G129" si="5">LEFT(I66,3)</f>
        <v>EMC</v>
      </c>
      <c r="H66" s="43" t="s">
        <v>395</v>
      </c>
      <c r="I66" s="42" t="s">
        <v>396</v>
      </c>
      <c r="J66" s="43" t="s">
        <v>397</v>
      </c>
    </row>
    <row r="67" spans="3:10" ht="12.75" customHeight="1" x14ac:dyDescent="0.3">
      <c r="C67" s="42" t="str">
        <f t="shared" si="3"/>
        <v>E</v>
      </c>
      <c r="D67" s="43" t="s">
        <v>256</v>
      </c>
      <c r="E67" s="42" t="str">
        <f t="shared" si="4"/>
        <v>EM</v>
      </c>
      <c r="F67" s="43" t="s">
        <v>375</v>
      </c>
      <c r="G67" s="42" t="str">
        <f t="shared" si="5"/>
        <v>EMC</v>
      </c>
      <c r="H67" s="43" t="s">
        <v>395</v>
      </c>
      <c r="I67" s="42" t="s">
        <v>398</v>
      </c>
      <c r="J67" s="43" t="s">
        <v>399</v>
      </c>
    </row>
    <row r="68" spans="3:10" ht="12.75" customHeight="1" x14ac:dyDescent="0.3">
      <c r="C68" s="42" t="str">
        <f t="shared" si="3"/>
        <v>E</v>
      </c>
      <c r="D68" s="43" t="s">
        <v>256</v>
      </c>
      <c r="E68" s="42" t="str">
        <f t="shared" si="4"/>
        <v>EM</v>
      </c>
      <c r="F68" s="43" t="s">
        <v>375</v>
      </c>
      <c r="G68" s="42" t="str">
        <f t="shared" si="5"/>
        <v>EMC</v>
      </c>
      <c r="H68" s="43" t="s">
        <v>395</v>
      </c>
      <c r="I68" s="42" t="s">
        <v>400</v>
      </c>
      <c r="J68" s="43" t="s">
        <v>401</v>
      </c>
    </row>
    <row r="69" spans="3:10" ht="12.75" customHeight="1" x14ac:dyDescent="0.3">
      <c r="C69" s="42" t="str">
        <f t="shared" si="3"/>
        <v>E</v>
      </c>
      <c r="D69" s="43" t="s">
        <v>256</v>
      </c>
      <c r="E69" s="42" t="str">
        <f t="shared" si="4"/>
        <v>EM</v>
      </c>
      <c r="F69" s="43" t="s">
        <v>375</v>
      </c>
      <c r="G69" s="42" t="str">
        <f t="shared" si="5"/>
        <v>EMC</v>
      </c>
      <c r="H69" s="43" t="s">
        <v>395</v>
      </c>
      <c r="I69" s="42" t="s">
        <v>402</v>
      </c>
      <c r="J69" s="43" t="s">
        <v>403</v>
      </c>
    </row>
    <row r="70" spans="3:10" ht="12.75" customHeight="1" x14ac:dyDescent="0.3">
      <c r="C70" s="42" t="str">
        <f t="shared" si="3"/>
        <v>E</v>
      </c>
      <c r="D70" s="43" t="s">
        <v>256</v>
      </c>
      <c r="E70" s="42" t="str">
        <f t="shared" si="4"/>
        <v>EM</v>
      </c>
      <c r="F70" s="43" t="s">
        <v>375</v>
      </c>
      <c r="G70" s="42" t="str">
        <f t="shared" si="5"/>
        <v>EMF</v>
      </c>
      <c r="H70" s="43" t="s">
        <v>404</v>
      </c>
      <c r="I70" s="42" t="s">
        <v>405</v>
      </c>
      <c r="J70" s="43" t="s">
        <v>406</v>
      </c>
    </row>
    <row r="71" spans="3:10" ht="12.75" customHeight="1" x14ac:dyDescent="0.3">
      <c r="C71" s="42" t="str">
        <f t="shared" si="3"/>
        <v>E</v>
      </c>
      <c r="D71" s="43" t="s">
        <v>256</v>
      </c>
      <c r="E71" s="42" t="str">
        <f t="shared" si="4"/>
        <v>EM</v>
      </c>
      <c r="F71" s="43" t="s">
        <v>375</v>
      </c>
      <c r="G71" s="42" t="str">
        <f t="shared" si="5"/>
        <v>EMF</v>
      </c>
      <c r="H71" s="43" t="s">
        <v>404</v>
      </c>
      <c r="I71" s="42" t="s">
        <v>407</v>
      </c>
      <c r="J71" s="43" t="s">
        <v>408</v>
      </c>
    </row>
    <row r="72" spans="3:10" ht="12.75" customHeight="1" x14ac:dyDescent="0.3">
      <c r="C72" s="42" t="str">
        <f t="shared" si="3"/>
        <v>E</v>
      </c>
      <c r="D72" s="43" t="s">
        <v>256</v>
      </c>
      <c r="E72" s="42" t="str">
        <f t="shared" si="4"/>
        <v>EM</v>
      </c>
      <c r="F72" s="43" t="s">
        <v>375</v>
      </c>
      <c r="G72" s="42" t="str">
        <f t="shared" si="5"/>
        <v>EMF</v>
      </c>
      <c r="H72" s="43" t="s">
        <v>404</v>
      </c>
      <c r="I72" s="42" t="s">
        <v>409</v>
      </c>
      <c r="J72" s="43" t="s">
        <v>410</v>
      </c>
    </row>
    <row r="73" spans="3:10" ht="12.75" customHeight="1" x14ac:dyDescent="0.3">
      <c r="C73" s="42" t="str">
        <f t="shared" si="3"/>
        <v>E</v>
      </c>
      <c r="D73" s="43" t="s">
        <v>256</v>
      </c>
      <c r="E73" s="42" t="str">
        <f t="shared" si="4"/>
        <v>EM</v>
      </c>
      <c r="F73" s="43" t="s">
        <v>375</v>
      </c>
      <c r="G73" s="42" t="str">
        <f t="shared" si="5"/>
        <v>EMF</v>
      </c>
      <c r="H73" s="43" t="s">
        <v>404</v>
      </c>
      <c r="I73" s="42" t="s">
        <v>411</v>
      </c>
      <c r="J73" s="43" t="s">
        <v>412</v>
      </c>
    </row>
    <row r="74" spans="3:10" ht="12.75" customHeight="1" x14ac:dyDescent="0.3">
      <c r="C74" s="42" t="str">
        <f t="shared" si="3"/>
        <v>E</v>
      </c>
      <c r="D74" s="43" t="s">
        <v>256</v>
      </c>
      <c r="E74" s="42" t="str">
        <f t="shared" si="4"/>
        <v>EM</v>
      </c>
      <c r="F74" s="43" t="s">
        <v>375</v>
      </c>
      <c r="G74" s="42" t="str">
        <f t="shared" si="5"/>
        <v>EMF</v>
      </c>
      <c r="H74" s="43" t="s">
        <v>404</v>
      </c>
      <c r="I74" s="42" t="s">
        <v>413</v>
      </c>
      <c r="J74" s="43" t="s">
        <v>414</v>
      </c>
    </row>
    <row r="75" spans="3:10" ht="12.75" customHeight="1" x14ac:dyDescent="0.3">
      <c r="C75" s="42" t="str">
        <f t="shared" si="3"/>
        <v>E</v>
      </c>
      <c r="D75" s="43" t="s">
        <v>256</v>
      </c>
      <c r="E75" s="42" t="str">
        <f t="shared" si="4"/>
        <v>EM</v>
      </c>
      <c r="F75" s="43" t="s">
        <v>375</v>
      </c>
      <c r="G75" s="42" t="str">
        <f t="shared" si="5"/>
        <v>EMM</v>
      </c>
      <c r="H75" s="43" t="s">
        <v>415</v>
      </c>
      <c r="I75" s="42" t="s">
        <v>416</v>
      </c>
      <c r="J75" s="43" t="s">
        <v>417</v>
      </c>
    </row>
    <row r="76" spans="3:10" ht="12.75" customHeight="1" x14ac:dyDescent="0.3">
      <c r="C76" s="42" t="str">
        <f t="shared" si="3"/>
        <v>E</v>
      </c>
      <c r="D76" s="43" t="s">
        <v>256</v>
      </c>
      <c r="E76" s="42" t="str">
        <f t="shared" si="4"/>
        <v>EM</v>
      </c>
      <c r="F76" s="43" t="s">
        <v>375</v>
      </c>
      <c r="G76" s="42" t="str">
        <f t="shared" si="5"/>
        <v>EMM</v>
      </c>
      <c r="H76" s="43" t="s">
        <v>415</v>
      </c>
      <c r="I76" s="42" t="s">
        <v>418</v>
      </c>
      <c r="J76" s="43" t="s">
        <v>419</v>
      </c>
    </row>
    <row r="77" spans="3:10" ht="12.75" customHeight="1" x14ac:dyDescent="0.3">
      <c r="C77" s="42" t="str">
        <f t="shared" si="3"/>
        <v>E</v>
      </c>
      <c r="D77" s="43" t="s">
        <v>256</v>
      </c>
      <c r="E77" s="42" t="str">
        <f t="shared" si="4"/>
        <v>EM</v>
      </c>
      <c r="F77" s="43" t="s">
        <v>375</v>
      </c>
      <c r="G77" s="42" t="str">
        <f t="shared" si="5"/>
        <v>EMN</v>
      </c>
      <c r="H77" s="43" t="s">
        <v>420</v>
      </c>
      <c r="I77" s="42" t="s">
        <v>421</v>
      </c>
      <c r="J77" s="43" t="s">
        <v>422</v>
      </c>
    </row>
    <row r="78" spans="3:10" ht="12.75" customHeight="1" x14ac:dyDescent="0.3">
      <c r="C78" s="42" t="str">
        <f t="shared" si="3"/>
        <v>E</v>
      </c>
      <c r="D78" s="43" t="s">
        <v>256</v>
      </c>
      <c r="E78" s="42" t="str">
        <f t="shared" si="4"/>
        <v>EM</v>
      </c>
      <c r="F78" s="43" t="s">
        <v>375</v>
      </c>
      <c r="G78" s="42" t="str">
        <f t="shared" si="5"/>
        <v>EMN</v>
      </c>
      <c r="H78" s="43" t="s">
        <v>420</v>
      </c>
      <c r="I78" s="42" t="s">
        <v>423</v>
      </c>
      <c r="J78" s="43" t="s">
        <v>424</v>
      </c>
    </row>
    <row r="79" spans="3:10" ht="12.75" customHeight="1" x14ac:dyDescent="0.3">
      <c r="C79" s="42" t="str">
        <f t="shared" si="3"/>
        <v>E</v>
      </c>
      <c r="D79" s="43" t="s">
        <v>256</v>
      </c>
      <c r="E79" s="42" t="str">
        <f t="shared" si="4"/>
        <v>EM</v>
      </c>
      <c r="F79" s="43" t="s">
        <v>375</v>
      </c>
      <c r="G79" s="42" t="str">
        <f t="shared" si="5"/>
        <v>EMN</v>
      </c>
      <c r="H79" s="43" t="s">
        <v>420</v>
      </c>
      <c r="I79" s="42" t="s">
        <v>425</v>
      </c>
      <c r="J79" s="43" t="s">
        <v>426</v>
      </c>
    </row>
    <row r="80" spans="3:10" ht="12.75" customHeight="1" x14ac:dyDescent="0.3">
      <c r="C80" s="42" t="str">
        <f t="shared" si="3"/>
        <v>E</v>
      </c>
      <c r="D80" s="43" t="s">
        <v>256</v>
      </c>
      <c r="E80" s="42" t="str">
        <f t="shared" si="4"/>
        <v>EM</v>
      </c>
      <c r="F80" s="43" t="s">
        <v>375</v>
      </c>
      <c r="G80" s="42" t="str">
        <f t="shared" si="5"/>
        <v>EMO</v>
      </c>
      <c r="H80" s="43" t="s">
        <v>427</v>
      </c>
      <c r="I80" s="42" t="s">
        <v>428</v>
      </c>
      <c r="J80" s="43" t="s">
        <v>429</v>
      </c>
    </row>
    <row r="81" spans="3:10" ht="12.75" customHeight="1" x14ac:dyDescent="0.3">
      <c r="C81" s="42" t="str">
        <f t="shared" si="3"/>
        <v>E</v>
      </c>
      <c r="D81" s="43" t="s">
        <v>256</v>
      </c>
      <c r="E81" s="42" t="str">
        <f t="shared" si="4"/>
        <v>EM</v>
      </c>
      <c r="F81" s="43" t="s">
        <v>375</v>
      </c>
      <c r="G81" s="42" t="str">
        <f t="shared" si="5"/>
        <v>EMP</v>
      </c>
      <c r="H81" s="43" t="s">
        <v>430</v>
      </c>
      <c r="I81" s="42" t="s">
        <v>431</v>
      </c>
      <c r="J81" s="43" t="s">
        <v>432</v>
      </c>
    </row>
    <row r="82" spans="3:10" ht="12.75" customHeight="1" x14ac:dyDescent="0.3">
      <c r="C82" s="42" t="str">
        <f t="shared" si="3"/>
        <v>E</v>
      </c>
      <c r="D82" s="43" t="s">
        <v>256</v>
      </c>
      <c r="E82" s="42" t="str">
        <f t="shared" si="4"/>
        <v>EM</v>
      </c>
      <c r="F82" s="43" t="s">
        <v>375</v>
      </c>
      <c r="G82" s="42" t="str">
        <f t="shared" si="5"/>
        <v>EMP</v>
      </c>
      <c r="H82" s="43" t="s">
        <v>430</v>
      </c>
      <c r="I82" s="42" t="s">
        <v>433</v>
      </c>
      <c r="J82" s="43" t="s">
        <v>434</v>
      </c>
    </row>
    <row r="83" spans="3:10" ht="12.75" customHeight="1" x14ac:dyDescent="0.3">
      <c r="C83" s="42" t="str">
        <f t="shared" si="3"/>
        <v>E</v>
      </c>
      <c r="D83" s="43" t="s">
        <v>256</v>
      </c>
      <c r="E83" s="42" t="str">
        <f t="shared" si="4"/>
        <v>EM</v>
      </c>
      <c r="F83" s="43" t="s">
        <v>375</v>
      </c>
      <c r="G83" s="42" t="str">
        <f t="shared" si="5"/>
        <v>EMT</v>
      </c>
      <c r="H83" s="43" t="s">
        <v>435</v>
      </c>
      <c r="I83" s="42" t="s">
        <v>436</v>
      </c>
      <c r="J83" s="43" t="s">
        <v>437</v>
      </c>
    </row>
    <row r="84" spans="3:10" ht="12.75" customHeight="1" x14ac:dyDescent="0.3">
      <c r="C84" s="42" t="str">
        <f t="shared" si="3"/>
        <v>E</v>
      </c>
      <c r="D84" s="43" t="s">
        <v>256</v>
      </c>
      <c r="E84" s="42" t="str">
        <f t="shared" si="4"/>
        <v>EM</v>
      </c>
      <c r="F84" s="43" t="s">
        <v>375</v>
      </c>
      <c r="G84" s="42" t="str">
        <f t="shared" si="5"/>
        <v>EMT</v>
      </c>
      <c r="H84" s="43" t="s">
        <v>435</v>
      </c>
      <c r="I84" s="42" t="s">
        <v>438</v>
      </c>
      <c r="J84" s="43" t="s">
        <v>439</v>
      </c>
    </row>
    <row r="85" spans="3:10" ht="12.75" customHeight="1" x14ac:dyDescent="0.3">
      <c r="C85" s="42" t="str">
        <f t="shared" si="3"/>
        <v>E</v>
      </c>
      <c r="D85" s="43" t="s">
        <v>256</v>
      </c>
      <c r="E85" s="42" t="str">
        <f t="shared" si="4"/>
        <v>EM</v>
      </c>
      <c r="F85" s="43" t="s">
        <v>375</v>
      </c>
      <c r="G85" s="42" t="str">
        <f t="shared" si="5"/>
        <v>EMT</v>
      </c>
      <c r="H85" s="43" t="s">
        <v>435</v>
      </c>
      <c r="I85" s="42" t="s">
        <v>440</v>
      </c>
      <c r="J85" s="43" t="s">
        <v>441</v>
      </c>
    </row>
    <row r="86" spans="3:10" ht="12.75" customHeight="1" x14ac:dyDescent="0.3">
      <c r="C86" s="42" t="str">
        <f t="shared" si="3"/>
        <v>E</v>
      </c>
      <c r="D86" s="43" t="s">
        <v>256</v>
      </c>
      <c r="E86" s="42" t="str">
        <f t="shared" si="4"/>
        <v>EM</v>
      </c>
      <c r="F86" s="43" t="s">
        <v>375</v>
      </c>
      <c r="G86" s="42" t="str">
        <f t="shared" si="5"/>
        <v>EMT</v>
      </c>
      <c r="H86" s="43" t="s">
        <v>435</v>
      </c>
      <c r="I86" s="42" t="s">
        <v>442</v>
      </c>
      <c r="J86" s="43" t="s">
        <v>443</v>
      </c>
    </row>
    <row r="87" spans="3:10" ht="12.75" customHeight="1" x14ac:dyDescent="0.3">
      <c r="C87" s="42" t="str">
        <f t="shared" si="3"/>
        <v>E</v>
      </c>
      <c r="D87" s="43" t="s">
        <v>256</v>
      </c>
      <c r="E87" s="42" t="str">
        <f t="shared" si="4"/>
        <v>EM</v>
      </c>
      <c r="F87" s="43" t="s">
        <v>375</v>
      </c>
      <c r="G87" s="42" t="str">
        <f t="shared" si="5"/>
        <v>EMW</v>
      </c>
      <c r="H87" s="43" t="s">
        <v>444</v>
      </c>
      <c r="I87" s="42" t="s">
        <v>445</v>
      </c>
      <c r="J87" s="43" t="s">
        <v>446</v>
      </c>
    </row>
    <row r="88" spans="3:10" ht="12.75" customHeight="1" x14ac:dyDescent="0.3">
      <c r="C88" s="42" t="str">
        <f t="shared" si="3"/>
        <v>E</v>
      </c>
      <c r="D88" s="43" t="s">
        <v>256</v>
      </c>
      <c r="E88" s="42" t="str">
        <f t="shared" si="4"/>
        <v>EM</v>
      </c>
      <c r="F88" s="43" t="s">
        <v>375</v>
      </c>
      <c r="G88" s="42" t="str">
        <f t="shared" si="5"/>
        <v>EMW</v>
      </c>
      <c r="H88" s="43" t="s">
        <v>444</v>
      </c>
      <c r="I88" s="42" t="s">
        <v>447</v>
      </c>
      <c r="J88" s="43" t="s">
        <v>448</v>
      </c>
    </row>
    <row r="89" spans="3:10" ht="12.75" customHeight="1" x14ac:dyDescent="0.3">
      <c r="C89" s="42" t="str">
        <f t="shared" si="3"/>
        <v>E</v>
      </c>
      <c r="D89" s="43" t="s">
        <v>256</v>
      </c>
      <c r="E89" s="42" t="str">
        <f t="shared" si="4"/>
        <v>EO</v>
      </c>
      <c r="F89" s="43" t="s">
        <v>449</v>
      </c>
      <c r="G89" s="42" t="str">
        <f t="shared" si="5"/>
        <v>EOO</v>
      </c>
      <c r="H89" s="43" t="s">
        <v>372</v>
      </c>
      <c r="I89" s="42" t="s">
        <v>450</v>
      </c>
      <c r="J89" s="43" t="s">
        <v>451</v>
      </c>
    </row>
    <row r="90" spans="3:10" ht="12.75" customHeight="1" x14ac:dyDescent="0.3">
      <c r="C90" s="42" t="str">
        <f t="shared" si="3"/>
        <v>E</v>
      </c>
      <c r="D90" s="43" t="s">
        <v>256</v>
      </c>
      <c r="E90" s="42" t="str">
        <f t="shared" si="4"/>
        <v>EQ</v>
      </c>
      <c r="F90" s="43" t="s">
        <v>452</v>
      </c>
      <c r="G90" s="42" t="str">
        <f t="shared" si="5"/>
        <v>EQM</v>
      </c>
      <c r="H90" s="43" t="s">
        <v>453</v>
      </c>
      <c r="I90" s="42" t="s">
        <v>454</v>
      </c>
      <c r="J90" s="43" t="s">
        <v>455</v>
      </c>
    </row>
    <row r="91" spans="3:10" ht="12.75" customHeight="1" x14ac:dyDescent="0.3">
      <c r="C91" s="42" t="str">
        <f t="shared" si="3"/>
        <v>E</v>
      </c>
      <c r="D91" s="43" t="s">
        <v>256</v>
      </c>
      <c r="E91" s="42" t="str">
        <f t="shared" si="4"/>
        <v>EQ</v>
      </c>
      <c r="F91" s="43" t="s">
        <v>452</v>
      </c>
      <c r="G91" s="42" t="str">
        <f t="shared" si="5"/>
        <v>EQM</v>
      </c>
      <c r="H91" s="43" t="s">
        <v>453</v>
      </c>
      <c r="I91" s="42" t="s">
        <v>456</v>
      </c>
      <c r="J91" s="43" t="s">
        <v>457</v>
      </c>
    </row>
    <row r="92" spans="3:10" ht="12.75" customHeight="1" x14ac:dyDescent="0.3">
      <c r="C92" s="42" t="str">
        <f t="shared" si="3"/>
        <v>E</v>
      </c>
      <c r="D92" s="43" t="s">
        <v>256</v>
      </c>
      <c r="E92" s="42" t="str">
        <f t="shared" si="4"/>
        <v>EQ</v>
      </c>
      <c r="F92" s="43" t="s">
        <v>452</v>
      </c>
      <c r="G92" s="42" t="str">
        <f t="shared" si="5"/>
        <v>EQP</v>
      </c>
      <c r="H92" s="43" t="s">
        <v>458</v>
      </c>
      <c r="I92" s="42" t="s">
        <v>459</v>
      </c>
      <c r="J92" s="43" t="s">
        <v>460</v>
      </c>
    </row>
    <row r="93" spans="3:10" ht="12.75" customHeight="1" x14ac:dyDescent="0.3">
      <c r="C93" s="42" t="str">
        <f t="shared" si="3"/>
        <v>E</v>
      </c>
      <c r="D93" s="43" t="s">
        <v>256</v>
      </c>
      <c r="E93" s="42" t="str">
        <f t="shared" si="4"/>
        <v>EQ</v>
      </c>
      <c r="F93" s="43" t="s">
        <v>452</v>
      </c>
      <c r="G93" s="42" t="str">
        <f t="shared" si="5"/>
        <v>EQP</v>
      </c>
      <c r="H93" s="43" t="s">
        <v>458</v>
      </c>
      <c r="I93" s="42" t="s">
        <v>461</v>
      </c>
      <c r="J93" s="43" t="s">
        <v>462</v>
      </c>
    </row>
    <row r="94" spans="3:10" ht="12.75" customHeight="1" x14ac:dyDescent="0.3">
      <c r="C94" s="42" t="str">
        <f t="shared" si="3"/>
        <v>E</v>
      </c>
      <c r="D94" s="43" t="s">
        <v>256</v>
      </c>
      <c r="E94" s="42" t="str">
        <f t="shared" si="4"/>
        <v>ER</v>
      </c>
      <c r="F94" s="43" t="s">
        <v>463</v>
      </c>
      <c r="G94" s="42" t="str">
        <f t="shared" si="5"/>
        <v>ERC</v>
      </c>
      <c r="H94" s="43" t="s">
        <v>464</v>
      </c>
      <c r="I94" s="42" t="s">
        <v>465</v>
      </c>
      <c r="J94" s="43" t="s">
        <v>466</v>
      </c>
    </row>
    <row r="95" spans="3:10" ht="12.75" customHeight="1" x14ac:dyDescent="0.3">
      <c r="C95" s="42" t="str">
        <f t="shared" si="3"/>
        <v>E</v>
      </c>
      <c r="D95" s="43" t="s">
        <v>256</v>
      </c>
      <c r="E95" s="42" t="str">
        <f t="shared" si="4"/>
        <v>ER</v>
      </c>
      <c r="F95" s="43" t="s">
        <v>463</v>
      </c>
      <c r="G95" s="42" t="str">
        <f t="shared" si="5"/>
        <v>ERC</v>
      </c>
      <c r="H95" s="43" t="s">
        <v>464</v>
      </c>
      <c r="I95" s="42" t="s">
        <v>467</v>
      </c>
      <c r="J95" s="43" t="s">
        <v>468</v>
      </c>
    </row>
    <row r="96" spans="3:10" ht="12.75" customHeight="1" x14ac:dyDescent="0.3">
      <c r="C96" s="42" t="str">
        <f t="shared" si="3"/>
        <v>E</v>
      </c>
      <c r="D96" s="43" t="s">
        <v>256</v>
      </c>
      <c r="E96" s="42" t="str">
        <f t="shared" si="4"/>
        <v>ER</v>
      </c>
      <c r="F96" s="43" t="s">
        <v>463</v>
      </c>
      <c r="G96" s="42" t="str">
        <f t="shared" si="5"/>
        <v>ERC</v>
      </c>
      <c r="H96" s="43" t="s">
        <v>464</v>
      </c>
      <c r="I96" s="42" t="s">
        <v>469</v>
      </c>
      <c r="J96" s="43" t="s">
        <v>470</v>
      </c>
    </row>
    <row r="97" spans="3:10" ht="12.75" customHeight="1" x14ac:dyDescent="0.3">
      <c r="C97" s="42" t="str">
        <f t="shared" si="3"/>
        <v>E</v>
      </c>
      <c r="D97" s="43" t="s">
        <v>256</v>
      </c>
      <c r="E97" s="42" t="str">
        <f t="shared" si="4"/>
        <v>ER</v>
      </c>
      <c r="F97" s="43" t="s">
        <v>463</v>
      </c>
      <c r="G97" s="42" t="str">
        <f t="shared" si="5"/>
        <v>ERR</v>
      </c>
      <c r="H97" s="43" t="s">
        <v>471</v>
      </c>
      <c r="I97" s="42" t="s">
        <v>472</v>
      </c>
      <c r="J97" s="43" t="s">
        <v>468</v>
      </c>
    </row>
    <row r="98" spans="3:10" ht="12.75" customHeight="1" x14ac:dyDescent="0.3">
      <c r="C98" s="42" t="str">
        <f t="shared" si="3"/>
        <v>E</v>
      </c>
      <c r="D98" s="43" t="s">
        <v>256</v>
      </c>
      <c r="E98" s="42" t="str">
        <f t="shared" si="4"/>
        <v>ER</v>
      </c>
      <c r="F98" s="43" t="s">
        <v>463</v>
      </c>
      <c r="G98" s="42" t="str">
        <f t="shared" si="5"/>
        <v>ERR</v>
      </c>
      <c r="H98" s="43" t="s">
        <v>471</v>
      </c>
      <c r="I98" s="42" t="s">
        <v>473</v>
      </c>
      <c r="J98" s="43" t="s">
        <v>470</v>
      </c>
    </row>
    <row r="99" spans="3:10" ht="12.75" customHeight="1" x14ac:dyDescent="0.3">
      <c r="C99" s="42" t="str">
        <f t="shared" si="3"/>
        <v>E</v>
      </c>
      <c r="D99" s="43" t="s">
        <v>256</v>
      </c>
      <c r="E99" s="42" t="str">
        <f t="shared" si="4"/>
        <v>ES</v>
      </c>
      <c r="F99" s="43" t="s">
        <v>474</v>
      </c>
      <c r="G99" s="42" t="str">
        <f t="shared" si="5"/>
        <v>ESC</v>
      </c>
      <c r="H99" s="43" t="s">
        <v>474</v>
      </c>
      <c r="I99" s="42" t="s">
        <v>475</v>
      </c>
      <c r="J99" s="43" t="s">
        <v>476</v>
      </c>
    </row>
    <row r="100" spans="3:10" ht="12.75" customHeight="1" x14ac:dyDescent="0.3">
      <c r="C100" s="42" t="str">
        <f t="shared" si="3"/>
        <v>E</v>
      </c>
      <c r="D100" s="43" t="s">
        <v>256</v>
      </c>
      <c r="E100" s="42" t="str">
        <f t="shared" si="4"/>
        <v>ES</v>
      </c>
      <c r="F100" s="43" t="s">
        <v>474</v>
      </c>
      <c r="G100" s="42" t="str">
        <f t="shared" si="5"/>
        <v>ESC</v>
      </c>
      <c r="H100" s="43" t="s">
        <v>474</v>
      </c>
      <c r="I100" s="42" t="s">
        <v>477</v>
      </c>
      <c r="J100" s="43" t="s">
        <v>478</v>
      </c>
    </row>
    <row r="101" spans="3:10" ht="12.75" customHeight="1" x14ac:dyDescent="0.3">
      <c r="C101" s="42" t="str">
        <f t="shared" si="3"/>
        <v>E</v>
      </c>
      <c r="D101" s="43" t="s">
        <v>256</v>
      </c>
      <c r="E101" s="42" t="str">
        <f t="shared" si="4"/>
        <v>ES</v>
      </c>
      <c r="F101" s="43" t="s">
        <v>474</v>
      </c>
      <c r="G101" s="42" t="str">
        <f t="shared" si="5"/>
        <v>ESC</v>
      </c>
      <c r="H101" s="43" t="s">
        <v>474</v>
      </c>
      <c r="I101" s="42" t="s">
        <v>479</v>
      </c>
      <c r="J101" s="43" t="s">
        <v>480</v>
      </c>
    </row>
    <row r="102" spans="3:10" ht="12.75" customHeight="1" x14ac:dyDescent="0.3">
      <c r="C102" s="42" t="str">
        <f t="shared" si="3"/>
        <v>E</v>
      </c>
      <c r="D102" s="43" t="s">
        <v>256</v>
      </c>
      <c r="E102" s="42" t="str">
        <f t="shared" si="4"/>
        <v>ES</v>
      </c>
      <c r="F102" s="43" t="s">
        <v>474</v>
      </c>
      <c r="G102" s="42" t="str">
        <f t="shared" si="5"/>
        <v>ESC</v>
      </c>
      <c r="H102" s="43" t="s">
        <v>474</v>
      </c>
      <c r="I102" s="42" t="s">
        <v>481</v>
      </c>
      <c r="J102" s="43" t="s">
        <v>482</v>
      </c>
    </row>
    <row r="103" spans="3:10" ht="12.75" customHeight="1" x14ac:dyDescent="0.3">
      <c r="C103" s="42" t="str">
        <f t="shared" si="3"/>
        <v>E</v>
      </c>
      <c r="D103" s="43" t="s">
        <v>256</v>
      </c>
      <c r="E103" s="42" t="str">
        <f t="shared" si="4"/>
        <v>ES</v>
      </c>
      <c r="F103" s="43" t="s">
        <v>474</v>
      </c>
      <c r="G103" s="42" t="str">
        <f t="shared" si="5"/>
        <v>ESC</v>
      </c>
      <c r="H103" s="43" t="s">
        <v>474</v>
      </c>
      <c r="I103" s="42" t="s">
        <v>483</v>
      </c>
      <c r="J103" s="43" t="s">
        <v>484</v>
      </c>
    </row>
    <row r="104" spans="3:10" ht="12.75" customHeight="1" x14ac:dyDescent="0.3">
      <c r="C104" s="42" t="str">
        <f t="shared" si="3"/>
        <v>E</v>
      </c>
      <c r="D104" s="43" t="s">
        <v>256</v>
      </c>
      <c r="E104" s="42" t="str">
        <f t="shared" si="4"/>
        <v>ES</v>
      </c>
      <c r="F104" s="43" t="s">
        <v>474</v>
      </c>
      <c r="G104" s="42" t="str">
        <f t="shared" si="5"/>
        <v>ESC</v>
      </c>
      <c r="H104" s="43" t="s">
        <v>474</v>
      </c>
      <c r="I104" s="42" t="s">
        <v>485</v>
      </c>
      <c r="J104" s="43" t="s">
        <v>486</v>
      </c>
    </row>
    <row r="105" spans="3:10" ht="12.75" customHeight="1" x14ac:dyDescent="0.3">
      <c r="C105" s="42" t="str">
        <f t="shared" si="3"/>
        <v>E</v>
      </c>
      <c r="D105" s="43" t="s">
        <v>256</v>
      </c>
      <c r="E105" s="42" t="str">
        <f t="shared" si="4"/>
        <v>ES</v>
      </c>
      <c r="F105" s="43" t="s">
        <v>474</v>
      </c>
      <c r="G105" s="42" t="str">
        <f t="shared" si="5"/>
        <v>ESC</v>
      </c>
      <c r="H105" s="43" t="s">
        <v>474</v>
      </c>
      <c r="I105" s="42" t="s">
        <v>487</v>
      </c>
      <c r="J105" s="43" t="s">
        <v>488</v>
      </c>
    </row>
    <row r="106" spans="3:10" ht="12.75" customHeight="1" x14ac:dyDescent="0.3">
      <c r="C106" s="42" t="str">
        <f t="shared" si="3"/>
        <v>E</v>
      </c>
      <c r="D106" s="43" t="s">
        <v>256</v>
      </c>
      <c r="E106" s="42" t="str">
        <f t="shared" si="4"/>
        <v>ES</v>
      </c>
      <c r="F106" s="43" t="s">
        <v>474</v>
      </c>
      <c r="G106" s="42" t="str">
        <f t="shared" si="5"/>
        <v>ESC</v>
      </c>
      <c r="H106" s="43" t="s">
        <v>474</v>
      </c>
      <c r="I106" s="42" t="s">
        <v>489</v>
      </c>
      <c r="J106" s="43" t="s">
        <v>490</v>
      </c>
    </row>
    <row r="107" spans="3:10" ht="12.75" customHeight="1" x14ac:dyDescent="0.3">
      <c r="C107" s="42" t="str">
        <f t="shared" si="3"/>
        <v>E</v>
      </c>
      <c r="D107" s="43" t="s">
        <v>256</v>
      </c>
      <c r="E107" s="42" t="str">
        <f t="shared" si="4"/>
        <v>ES</v>
      </c>
      <c r="F107" s="43" t="s">
        <v>474</v>
      </c>
      <c r="G107" s="42" t="str">
        <f t="shared" si="5"/>
        <v>ESC</v>
      </c>
      <c r="H107" s="43" t="s">
        <v>474</v>
      </c>
      <c r="I107" s="42" t="s">
        <v>491</v>
      </c>
      <c r="J107" s="43" t="s">
        <v>492</v>
      </c>
    </row>
    <row r="108" spans="3:10" ht="12.75" customHeight="1" x14ac:dyDescent="0.3">
      <c r="C108" s="42" t="str">
        <f t="shared" si="3"/>
        <v>E</v>
      </c>
      <c r="D108" s="43" t="s">
        <v>256</v>
      </c>
      <c r="E108" s="42" t="str">
        <f t="shared" si="4"/>
        <v>ES</v>
      </c>
      <c r="F108" s="43" t="s">
        <v>474</v>
      </c>
      <c r="G108" s="42" t="str">
        <f t="shared" si="5"/>
        <v>ESC</v>
      </c>
      <c r="H108" s="43" t="s">
        <v>474</v>
      </c>
      <c r="I108" s="42" t="s">
        <v>493</v>
      </c>
      <c r="J108" s="43" t="s">
        <v>494</v>
      </c>
    </row>
    <row r="109" spans="3:10" ht="12.75" customHeight="1" x14ac:dyDescent="0.3">
      <c r="C109" s="42" t="str">
        <f t="shared" si="3"/>
        <v>E</v>
      </c>
      <c r="D109" s="43" t="s">
        <v>256</v>
      </c>
      <c r="E109" s="42" t="str">
        <f t="shared" si="4"/>
        <v>ES</v>
      </c>
      <c r="F109" s="43" t="s">
        <v>474</v>
      </c>
      <c r="G109" s="42" t="str">
        <f t="shared" si="5"/>
        <v>ESC</v>
      </c>
      <c r="H109" s="43" t="s">
        <v>474</v>
      </c>
      <c r="I109" s="42" t="s">
        <v>495</v>
      </c>
      <c r="J109" s="43" t="s">
        <v>496</v>
      </c>
    </row>
    <row r="110" spans="3:10" ht="12.75" customHeight="1" x14ac:dyDescent="0.3">
      <c r="C110" s="42" t="str">
        <f t="shared" si="3"/>
        <v>E</v>
      </c>
      <c r="D110" s="43" t="s">
        <v>256</v>
      </c>
      <c r="E110" s="42" t="str">
        <f t="shared" si="4"/>
        <v>ET</v>
      </c>
      <c r="F110" s="43" t="s">
        <v>497</v>
      </c>
      <c r="G110" s="42" t="str">
        <f t="shared" si="5"/>
        <v>ETI</v>
      </c>
      <c r="H110" s="43" t="s">
        <v>498</v>
      </c>
      <c r="I110" s="42" t="s">
        <v>499</v>
      </c>
      <c r="J110" s="43" t="s">
        <v>500</v>
      </c>
    </row>
    <row r="111" spans="3:10" ht="12.75" customHeight="1" x14ac:dyDescent="0.3">
      <c r="C111" s="42" t="str">
        <f t="shared" si="3"/>
        <v>E</v>
      </c>
      <c r="D111" s="43" t="s">
        <v>256</v>
      </c>
      <c r="E111" s="42" t="str">
        <f t="shared" si="4"/>
        <v>ET</v>
      </c>
      <c r="F111" s="43" t="s">
        <v>497</v>
      </c>
      <c r="G111" s="42" t="str">
        <f t="shared" si="5"/>
        <v>ETI</v>
      </c>
      <c r="H111" s="43" t="s">
        <v>498</v>
      </c>
      <c r="I111" s="42" t="s">
        <v>501</v>
      </c>
      <c r="J111" s="43" t="s">
        <v>502</v>
      </c>
    </row>
    <row r="112" spans="3:10" ht="12.75" customHeight="1" x14ac:dyDescent="0.3">
      <c r="C112" s="42" t="str">
        <f t="shared" si="3"/>
        <v>E</v>
      </c>
      <c r="D112" s="43" t="s">
        <v>256</v>
      </c>
      <c r="E112" s="42" t="str">
        <f t="shared" si="4"/>
        <v>ET</v>
      </c>
      <c r="F112" s="43" t="s">
        <v>497</v>
      </c>
      <c r="G112" s="42" t="str">
        <f t="shared" si="5"/>
        <v>ETI</v>
      </c>
      <c r="H112" s="43" t="s">
        <v>498</v>
      </c>
      <c r="I112" s="42" t="s">
        <v>503</v>
      </c>
      <c r="J112" s="43" t="s">
        <v>504</v>
      </c>
    </row>
    <row r="113" spans="3:10" ht="12.75" customHeight="1" x14ac:dyDescent="0.3">
      <c r="C113" s="42" t="str">
        <f t="shared" si="3"/>
        <v>E</v>
      </c>
      <c r="D113" s="43" t="s">
        <v>256</v>
      </c>
      <c r="E113" s="42" t="str">
        <f t="shared" si="4"/>
        <v>ET</v>
      </c>
      <c r="F113" s="43" t="s">
        <v>497</v>
      </c>
      <c r="G113" s="42" t="str">
        <f t="shared" si="5"/>
        <v>ETI</v>
      </c>
      <c r="H113" s="43" t="s">
        <v>498</v>
      </c>
      <c r="I113" s="42" t="s">
        <v>505</v>
      </c>
      <c r="J113" s="43" t="s">
        <v>506</v>
      </c>
    </row>
    <row r="114" spans="3:10" ht="12.75" customHeight="1" x14ac:dyDescent="0.3">
      <c r="C114" s="42" t="str">
        <f t="shared" si="3"/>
        <v>E</v>
      </c>
      <c r="D114" s="43" t="s">
        <v>256</v>
      </c>
      <c r="E114" s="42" t="str">
        <f t="shared" si="4"/>
        <v>ET</v>
      </c>
      <c r="F114" s="43" t="s">
        <v>497</v>
      </c>
      <c r="G114" s="42" t="str">
        <f t="shared" si="5"/>
        <v>ETI</v>
      </c>
      <c r="H114" s="43" t="s">
        <v>498</v>
      </c>
      <c r="I114" s="42" t="s">
        <v>507</v>
      </c>
      <c r="J114" s="43" t="s">
        <v>508</v>
      </c>
    </row>
    <row r="115" spans="3:10" ht="12.75" customHeight="1" x14ac:dyDescent="0.3">
      <c r="C115" s="42" t="str">
        <f t="shared" si="3"/>
        <v>E</v>
      </c>
      <c r="D115" s="43" t="s">
        <v>256</v>
      </c>
      <c r="E115" s="42" t="str">
        <f t="shared" si="4"/>
        <v>ET</v>
      </c>
      <c r="F115" s="43" t="s">
        <v>497</v>
      </c>
      <c r="G115" s="42" t="str">
        <f t="shared" si="5"/>
        <v>ETI</v>
      </c>
      <c r="H115" s="43" t="s">
        <v>498</v>
      </c>
      <c r="I115" s="42" t="s">
        <v>509</v>
      </c>
      <c r="J115" s="43" t="s">
        <v>510</v>
      </c>
    </row>
    <row r="116" spans="3:10" ht="12.75" customHeight="1" x14ac:dyDescent="0.3">
      <c r="C116" s="42" t="str">
        <f t="shared" si="3"/>
        <v>E</v>
      </c>
      <c r="D116" s="43" t="s">
        <v>256</v>
      </c>
      <c r="E116" s="42" t="str">
        <f t="shared" si="4"/>
        <v>ET</v>
      </c>
      <c r="F116" s="43" t="s">
        <v>497</v>
      </c>
      <c r="G116" s="42" t="str">
        <f t="shared" si="5"/>
        <v>ETI</v>
      </c>
      <c r="H116" s="43" t="s">
        <v>498</v>
      </c>
      <c r="I116" s="42" t="s">
        <v>511</v>
      </c>
      <c r="J116" s="43" t="s">
        <v>512</v>
      </c>
    </row>
    <row r="117" spans="3:10" ht="12.75" customHeight="1" x14ac:dyDescent="0.3">
      <c r="C117" s="42" t="str">
        <f t="shared" si="3"/>
        <v>E</v>
      </c>
      <c r="D117" s="43" t="s">
        <v>256</v>
      </c>
      <c r="E117" s="42" t="str">
        <f t="shared" si="4"/>
        <v>ET</v>
      </c>
      <c r="F117" s="43" t="s">
        <v>497</v>
      </c>
      <c r="G117" s="42" t="str">
        <f t="shared" si="5"/>
        <v>ETI</v>
      </c>
      <c r="H117" s="43" t="s">
        <v>498</v>
      </c>
      <c r="I117" s="42" t="s">
        <v>513</v>
      </c>
      <c r="J117" s="43" t="s">
        <v>514</v>
      </c>
    </row>
    <row r="118" spans="3:10" ht="12.75" customHeight="1" x14ac:dyDescent="0.3">
      <c r="C118" s="42" t="str">
        <f t="shared" si="3"/>
        <v>E</v>
      </c>
      <c r="D118" s="43" t="s">
        <v>256</v>
      </c>
      <c r="E118" s="42" t="str">
        <f t="shared" si="4"/>
        <v>ET</v>
      </c>
      <c r="F118" s="43" t="s">
        <v>497</v>
      </c>
      <c r="G118" s="42" t="str">
        <f t="shared" si="5"/>
        <v>ETI</v>
      </c>
      <c r="H118" s="43" t="s">
        <v>498</v>
      </c>
      <c r="I118" s="42" t="s">
        <v>515</v>
      </c>
      <c r="J118" s="43" t="s">
        <v>516</v>
      </c>
    </row>
    <row r="119" spans="3:10" ht="12.75" customHeight="1" x14ac:dyDescent="0.3">
      <c r="C119" s="42" t="str">
        <f t="shared" si="3"/>
        <v>E</v>
      </c>
      <c r="D119" s="43" t="s">
        <v>256</v>
      </c>
      <c r="E119" s="42" t="str">
        <f t="shared" si="4"/>
        <v>ET</v>
      </c>
      <c r="F119" s="43" t="s">
        <v>497</v>
      </c>
      <c r="G119" s="42" t="str">
        <f t="shared" si="5"/>
        <v>ETT</v>
      </c>
      <c r="H119" s="43" t="s">
        <v>517</v>
      </c>
      <c r="I119" s="42" t="s">
        <v>518</v>
      </c>
      <c r="J119" s="43" t="s">
        <v>519</v>
      </c>
    </row>
    <row r="120" spans="3:10" ht="12.75" customHeight="1" x14ac:dyDescent="0.3">
      <c r="C120" s="42" t="str">
        <f t="shared" si="3"/>
        <v>E</v>
      </c>
      <c r="D120" s="43" t="s">
        <v>256</v>
      </c>
      <c r="E120" s="42" t="str">
        <f t="shared" si="4"/>
        <v>ET</v>
      </c>
      <c r="F120" s="43" t="s">
        <v>497</v>
      </c>
      <c r="G120" s="42" t="str">
        <f t="shared" si="5"/>
        <v>ETT</v>
      </c>
      <c r="H120" s="43" t="s">
        <v>517</v>
      </c>
      <c r="I120" s="42" t="s">
        <v>520</v>
      </c>
      <c r="J120" s="43" t="s">
        <v>521</v>
      </c>
    </row>
    <row r="121" spans="3:10" ht="12.75" customHeight="1" x14ac:dyDescent="0.3">
      <c r="C121" s="42" t="str">
        <f t="shared" si="3"/>
        <v>E</v>
      </c>
      <c r="D121" s="43" t="s">
        <v>256</v>
      </c>
      <c r="E121" s="42" t="str">
        <f t="shared" si="4"/>
        <v>ET</v>
      </c>
      <c r="F121" s="43" t="s">
        <v>497</v>
      </c>
      <c r="G121" s="42" t="str">
        <f t="shared" si="5"/>
        <v>ETT</v>
      </c>
      <c r="H121" s="43" t="s">
        <v>517</v>
      </c>
      <c r="I121" s="42" t="s">
        <v>522</v>
      </c>
      <c r="J121" s="43" t="s">
        <v>523</v>
      </c>
    </row>
    <row r="122" spans="3:10" ht="12.75" customHeight="1" x14ac:dyDescent="0.3">
      <c r="C122" s="42" t="str">
        <f t="shared" si="3"/>
        <v>E</v>
      </c>
      <c r="D122" s="43" t="s">
        <v>256</v>
      </c>
      <c r="E122" s="42" t="str">
        <f t="shared" si="4"/>
        <v>ET</v>
      </c>
      <c r="F122" s="43" t="s">
        <v>497</v>
      </c>
      <c r="G122" s="42" t="str">
        <f t="shared" si="5"/>
        <v>ETT</v>
      </c>
      <c r="H122" s="43" t="s">
        <v>517</v>
      </c>
      <c r="I122" s="42" t="s">
        <v>524</v>
      </c>
      <c r="J122" s="43" t="s">
        <v>525</v>
      </c>
    </row>
    <row r="123" spans="3:10" ht="12.75" customHeight="1" x14ac:dyDescent="0.3">
      <c r="C123" s="42" t="str">
        <f t="shared" si="3"/>
        <v>E</v>
      </c>
      <c r="D123" s="43" t="s">
        <v>256</v>
      </c>
      <c r="E123" s="42" t="str">
        <f t="shared" si="4"/>
        <v>ET</v>
      </c>
      <c r="F123" s="43" t="s">
        <v>497</v>
      </c>
      <c r="G123" s="42" t="str">
        <f t="shared" si="5"/>
        <v>ETT</v>
      </c>
      <c r="H123" s="43" t="s">
        <v>517</v>
      </c>
      <c r="I123" s="42" t="s">
        <v>526</v>
      </c>
      <c r="J123" s="43" t="s">
        <v>527</v>
      </c>
    </row>
    <row r="124" spans="3:10" ht="12.75" customHeight="1" x14ac:dyDescent="0.3">
      <c r="C124" s="42" t="str">
        <f t="shared" si="3"/>
        <v>E</v>
      </c>
      <c r="D124" s="43" t="s">
        <v>256</v>
      </c>
      <c r="E124" s="42" t="str">
        <f t="shared" si="4"/>
        <v>ET</v>
      </c>
      <c r="F124" s="43" t="s">
        <v>497</v>
      </c>
      <c r="G124" s="42" t="str">
        <f t="shared" si="5"/>
        <v>ETT</v>
      </c>
      <c r="H124" s="43" t="s">
        <v>517</v>
      </c>
      <c r="I124" s="42" t="s">
        <v>528</v>
      </c>
      <c r="J124" s="43" t="s">
        <v>529</v>
      </c>
    </row>
    <row r="125" spans="3:10" ht="12.75" customHeight="1" x14ac:dyDescent="0.3">
      <c r="C125" s="42" t="str">
        <f t="shared" si="3"/>
        <v>E</v>
      </c>
      <c r="D125" s="43" t="s">
        <v>256</v>
      </c>
      <c r="E125" s="42" t="str">
        <f t="shared" si="4"/>
        <v>ET</v>
      </c>
      <c r="F125" s="43" t="s">
        <v>497</v>
      </c>
      <c r="G125" s="42" t="str">
        <f t="shared" si="5"/>
        <v>ETT</v>
      </c>
      <c r="H125" s="43" t="s">
        <v>517</v>
      </c>
      <c r="I125" s="42" t="s">
        <v>530</v>
      </c>
      <c r="J125" s="43" t="s">
        <v>531</v>
      </c>
    </row>
    <row r="126" spans="3:10" ht="12.75" customHeight="1" x14ac:dyDescent="0.3">
      <c r="C126" s="42" t="str">
        <f t="shared" si="3"/>
        <v>E</v>
      </c>
      <c r="D126" s="43" t="s">
        <v>256</v>
      </c>
      <c r="E126" s="42" t="str">
        <f t="shared" si="4"/>
        <v>ET</v>
      </c>
      <c r="F126" s="43" t="s">
        <v>497</v>
      </c>
      <c r="G126" s="42" t="str">
        <f t="shared" si="5"/>
        <v>ETT</v>
      </c>
      <c r="H126" s="43" t="s">
        <v>517</v>
      </c>
      <c r="I126" s="42" t="s">
        <v>532</v>
      </c>
      <c r="J126" s="43" t="s">
        <v>533</v>
      </c>
    </row>
    <row r="127" spans="3:10" ht="12.75" customHeight="1" x14ac:dyDescent="0.3">
      <c r="C127" s="42" t="str">
        <f t="shared" si="3"/>
        <v>E</v>
      </c>
      <c r="D127" s="43" t="s">
        <v>256</v>
      </c>
      <c r="E127" s="42" t="str">
        <f t="shared" si="4"/>
        <v>ET</v>
      </c>
      <c r="F127" s="43" t="s">
        <v>497</v>
      </c>
      <c r="G127" s="42" t="str">
        <f t="shared" si="5"/>
        <v>ETT</v>
      </c>
      <c r="H127" s="43" t="s">
        <v>517</v>
      </c>
      <c r="I127" s="42" t="s">
        <v>534</v>
      </c>
      <c r="J127" s="43" t="s">
        <v>535</v>
      </c>
    </row>
    <row r="128" spans="3:10" ht="12.75" customHeight="1" x14ac:dyDescent="0.3">
      <c r="C128" s="42" t="str">
        <f t="shared" si="3"/>
        <v>E</v>
      </c>
      <c r="D128" s="43" t="s">
        <v>256</v>
      </c>
      <c r="E128" s="42" t="str">
        <f t="shared" si="4"/>
        <v>ET</v>
      </c>
      <c r="F128" s="43" t="s">
        <v>497</v>
      </c>
      <c r="G128" s="42" t="str">
        <f t="shared" si="5"/>
        <v>ETT</v>
      </c>
      <c r="H128" s="43" t="s">
        <v>517</v>
      </c>
      <c r="I128" s="42" t="s">
        <v>536</v>
      </c>
      <c r="J128" s="43" t="s">
        <v>537</v>
      </c>
    </row>
    <row r="129" spans="3:10" ht="12.75" customHeight="1" x14ac:dyDescent="0.3">
      <c r="C129" s="42" t="str">
        <f t="shared" si="3"/>
        <v>E</v>
      </c>
      <c r="D129" s="43" t="s">
        <v>256</v>
      </c>
      <c r="E129" s="42" t="str">
        <f t="shared" si="4"/>
        <v>EW</v>
      </c>
      <c r="F129" s="43" t="s">
        <v>538</v>
      </c>
      <c r="G129" s="42" t="str">
        <f t="shared" si="5"/>
        <v>EWR</v>
      </c>
      <c r="H129" s="43" t="s">
        <v>539</v>
      </c>
      <c r="I129" s="42" t="s">
        <v>540</v>
      </c>
      <c r="J129" s="43" t="s">
        <v>541</v>
      </c>
    </row>
    <row r="130" spans="3:10" ht="12.75" customHeight="1" x14ac:dyDescent="0.3">
      <c r="C130" s="42" t="str">
        <f t="shared" ref="C130:C193" si="6">LEFT(I130,1)</f>
        <v>E</v>
      </c>
      <c r="D130" s="43" t="s">
        <v>256</v>
      </c>
      <c r="E130" s="42" t="str">
        <f t="shared" ref="E130:E193" si="7">LEFT(I130,2)</f>
        <v>EW</v>
      </c>
      <c r="F130" s="43" t="s">
        <v>538</v>
      </c>
      <c r="G130" s="42" t="str">
        <f t="shared" ref="G130:G193" si="8">LEFT(I130,3)</f>
        <v>EWR</v>
      </c>
      <c r="H130" s="43" t="s">
        <v>539</v>
      </c>
      <c r="I130" s="42" t="s">
        <v>542</v>
      </c>
      <c r="J130" s="43" t="s">
        <v>543</v>
      </c>
    </row>
    <row r="131" spans="3:10" ht="12.75" customHeight="1" x14ac:dyDescent="0.3">
      <c r="C131" s="42" t="str">
        <f t="shared" si="6"/>
        <v>E</v>
      </c>
      <c r="D131" s="43" t="s">
        <v>256</v>
      </c>
      <c r="E131" s="42" t="str">
        <f t="shared" si="7"/>
        <v>EW</v>
      </c>
      <c r="F131" s="43" t="s">
        <v>538</v>
      </c>
      <c r="G131" s="42" t="str">
        <f t="shared" si="8"/>
        <v>EWR</v>
      </c>
      <c r="H131" s="43" t="s">
        <v>539</v>
      </c>
      <c r="I131" s="42" t="s">
        <v>544</v>
      </c>
      <c r="J131" s="43" t="s">
        <v>545</v>
      </c>
    </row>
    <row r="132" spans="3:10" ht="12.75" customHeight="1" x14ac:dyDescent="0.3">
      <c r="C132" s="42" t="str">
        <f t="shared" si="6"/>
        <v>E</v>
      </c>
      <c r="D132" s="43" t="s">
        <v>256</v>
      </c>
      <c r="E132" s="42" t="str">
        <f t="shared" si="7"/>
        <v>EW</v>
      </c>
      <c r="F132" s="43" t="s">
        <v>538</v>
      </c>
      <c r="G132" s="42" t="str">
        <f t="shared" si="8"/>
        <v>EWR</v>
      </c>
      <c r="H132" s="43" t="s">
        <v>539</v>
      </c>
      <c r="I132" s="42" t="s">
        <v>546</v>
      </c>
      <c r="J132" s="43" t="s">
        <v>547</v>
      </c>
    </row>
    <row r="133" spans="3:10" ht="12.75" customHeight="1" x14ac:dyDescent="0.3">
      <c r="C133" s="42" t="str">
        <f t="shared" si="6"/>
        <v>E</v>
      </c>
      <c r="D133" s="43" t="s">
        <v>256</v>
      </c>
      <c r="E133" s="42" t="str">
        <f t="shared" si="7"/>
        <v>EW</v>
      </c>
      <c r="F133" s="43" t="s">
        <v>538</v>
      </c>
      <c r="G133" s="42" t="str">
        <f t="shared" si="8"/>
        <v>EWW</v>
      </c>
      <c r="H133" s="43" t="s">
        <v>548</v>
      </c>
      <c r="I133" s="42" t="s">
        <v>549</v>
      </c>
      <c r="J133" s="43" t="s">
        <v>550</v>
      </c>
    </row>
    <row r="134" spans="3:10" ht="12.75" customHeight="1" x14ac:dyDescent="0.3">
      <c r="C134" s="42" t="str">
        <f t="shared" si="6"/>
        <v>E</v>
      </c>
      <c r="D134" s="43" t="s">
        <v>256</v>
      </c>
      <c r="E134" s="42" t="str">
        <f t="shared" si="7"/>
        <v>EW</v>
      </c>
      <c r="F134" s="43" t="s">
        <v>538</v>
      </c>
      <c r="G134" s="42" t="str">
        <f t="shared" si="8"/>
        <v>EWW</v>
      </c>
      <c r="H134" s="43" t="s">
        <v>548</v>
      </c>
      <c r="I134" s="42" t="s">
        <v>551</v>
      </c>
      <c r="J134" s="43" t="s">
        <v>552</v>
      </c>
    </row>
    <row r="135" spans="3:10" ht="12.75" customHeight="1" x14ac:dyDescent="0.3">
      <c r="C135" s="42" t="str">
        <f t="shared" si="6"/>
        <v>E</v>
      </c>
      <c r="D135" s="43" t="s">
        <v>256</v>
      </c>
      <c r="E135" s="42" t="str">
        <f t="shared" si="7"/>
        <v>EW</v>
      </c>
      <c r="F135" s="43" t="s">
        <v>538</v>
      </c>
      <c r="G135" s="42" t="str">
        <f t="shared" si="8"/>
        <v>EWW</v>
      </c>
      <c r="H135" s="43" t="s">
        <v>548</v>
      </c>
      <c r="I135" s="42" t="s">
        <v>553</v>
      </c>
      <c r="J135" s="43" t="s">
        <v>554</v>
      </c>
    </row>
    <row r="136" spans="3:10" ht="12.75" customHeight="1" x14ac:dyDescent="0.3">
      <c r="C136" s="42" t="str">
        <f t="shared" si="6"/>
        <v>E</v>
      </c>
      <c r="D136" s="43" t="s">
        <v>256</v>
      </c>
      <c r="E136" s="42" t="str">
        <f t="shared" si="7"/>
        <v>EW</v>
      </c>
      <c r="F136" s="43" t="s">
        <v>538</v>
      </c>
      <c r="G136" s="42" t="str">
        <f t="shared" si="8"/>
        <v>EWW</v>
      </c>
      <c r="H136" s="43" t="s">
        <v>548</v>
      </c>
      <c r="I136" s="42" t="s">
        <v>555</v>
      </c>
      <c r="J136" s="43" t="s">
        <v>556</v>
      </c>
    </row>
    <row r="137" spans="3:10" ht="12.75" customHeight="1" x14ac:dyDescent="0.3">
      <c r="C137" s="42" t="str">
        <f t="shared" si="6"/>
        <v>E</v>
      </c>
      <c r="D137" s="43" t="s">
        <v>256</v>
      </c>
      <c r="E137" s="42" t="str">
        <f t="shared" si="7"/>
        <v>EW</v>
      </c>
      <c r="F137" s="43" t="s">
        <v>538</v>
      </c>
      <c r="G137" s="42" t="str">
        <f t="shared" si="8"/>
        <v>EWW</v>
      </c>
      <c r="H137" s="43" t="s">
        <v>548</v>
      </c>
      <c r="I137" s="42" t="s">
        <v>557</v>
      </c>
      <c r="J137" s="43" t="s">
        <v>558</v>
      </c>
    </row>
    <row r="138" spans="3:10" ht="12.75" customHeight="1" x14ac:dyDescent="0.3">
      <c r="C138" s="42" t="str">
        <f t="shared" si="6"/>
        <v>E</v>
      </c>
      <c r="D138" s="43" t="s">
        <v>256</v>
      </c>
      <c r="E138" s="42" t="str">
        <f t="shared" si="7"/>
        <v>EW</v>
      </c>
      <c r="F138" s="43" t="s">
        <v>538</v>
      </c>
      <c r="G138" s="42" t="str">
        <f t="shared" si="8"/>
        <v>EWW</v>
      </c>
      <c r="H138" s="43" t="s">
        <v>548</v>
      </c>
      <c r="I138" s="42" t="s">
        <v>559</v>
      </c>
      <c r="J138" s="43" t="s">
        <v>560</v>
      </c>
    </row>
    <row r="139" spans="3:10" ht="12.75" customHeight="1" x14ac:dyDescent="0.3">
      <c r="C139" s="42" t="str">
        <f t="shared" si="6"/>
        <v>E</v>
      </c>
      <c r="D139" s="43" t="s">
        <v>256</v>
      </c>
      <c r="E139" s="42" t="str">
        <f t="shared" si="7"/>
        <v>EW</v>
      </c>
      <c r="F139" s="43" t="s">
        <v>538</v>
      </c>
      <c r="G139" s="42" t="str">
        <f t="shared" si="8"/>
        <v>EWW</v>
      </c>
      <c r="H139" s="43" t="s">
        <v>548</v>
      </c>
      <c r="I139" s="42" t="s">
        <v>561</v>
      </c>
      <c r="J139" s="43" t="s">
        <v>562</v>
      </c>
    </row>
    <row r="140" spans="3:10" ht="12.75" customHeight="1" x14ac:dyDescent="0.3">
      <c r="C140" s="42" t="str">
        <f t="shared" si="6"/>
        <v>E</v>
      </c>
      <c r="D140" s="43" t="s">
        <v>256</v>
      </c>
      <c r="E140" s="42" t="str">
        <f t="shared" si="7"/>
        <v>EW</v>
      </c>
      <c r="F140" s="43" t="s">
        <v>538</v>
      </c>
      <c r="G140" s="42" t="str">
        <f t="shared" si="8"/>
        <v>EWW</v>
      </c>
      <c r="H140" s="43" t="s">
        <v>548</v>
      </c>
      <c r="I140" s="42" t="s">
        <v>563</v>
      </c>
      <c r="J140" s="43" t="s">
        <v>564</v>
      </c>
    </row>
    <row r="141" spans="3:10" ht="12.75" customHeight="1" x14ac:dyDescent="0.3">
      <c r="C141" s="42" t="str">
        <f t="shared" si="6"/>
        <v>E</v>
      </c>
      <c r="D141" s="43" t="s">
        <v>256</v>
      </c>
      <c r="E141" s="42" t="str">
        <f t="shared" si="7"/>
        <v>EW</v>
      </c>
      <c r="F141" s="43" t="s">
        <v>538</v>
      </c>
      <c r="G141" s="42" t="str">
        <f t="shared" si="8"/>
        <v>EWW</v>
      </c>
      <c r="H141" s="43" t="s">
        <v>548</v>
      </c>
      <c r="I141" s="42" t="s">
        <v>565</v>
      </c>
      <c r="J141" s="43" t="s">
        <v>566</v>
      </c>
    </row>
    <row r="142" spans="3:10" ht="12.75" customHeight="1" x14ac:dyDescent="0.3">
      <c r="C142" s="42" t="str">
        <f t="shared" si="6"/>
        <v>E</v>
      </c>
      <c r="D142" s="43" t="s">
        <v>256</v>
      </c>
      <c r="E142" s="42" t="str">
        <f t="shared" si="7"/>
        <v>EW</v>
      </c>
      <c r="F142" s="43" t="s">
        <v>538</v>
      </c>
      <c r="G142" s="42" t="str">
        <f t="shared" si="8"/>
        <v>EWW</v>
      </c>
      <c r="H142" s="43" t="s">
        <v>548</v>
      </c>
      <c r="I142" s="42" t="s">
        <v>567</v>
      </c>
      <c r="J142" s="43" t="s">
        <v>568</v>
      </c>
    </row>
    <row r="143" spans="3:10" ht="12.75" customHeight="1" x14ac:dyDescent="0.3">
      <c r="C143" s="42" t="str">
        <f t="shared" si="6"/>
        <v>E</v>
      </c>
      <c r="D143" s="43" t="s">
        <v>256</v>
      </c>
      <c r="E143" s="42" t="str">
        <f t="shared" si="7"/>
        <v>EW</v>
      </c>
      <c r="F143" s="43" t="s">
        <v>538</v>
      </c>
      <c r="G143" s="42" t="str">
        <f t="shared" si="8"/>
        <v>EWW</v>
      </c>
      <c r="H143" s="43" t="s">
        <v>548</v>
      </c>
      <c r="I143" s="42" t="s">
        <v>569</v>
      </c>
      <c r="J143" s="43" t="s">
        <v>570</v>
      </c>
    </row>
    <row r="144" spans="3:10" ht="12.75" customHeight="1" x14ac:dyDescent="0.3">
      <c r="C144" s="42" t="str">
        <f t="shared" si="6"/>
        <v>E</v>
      </c>
      <c r="D144" s="43" t="s">
        <v>256</v>
      </c>
      <c r="E144" s="42" t="str">
        <f t="shared" si="7"/>
        <v>EW</v>
      </c>
      <c r="F144" s="43" t="s">
        <v>538</v>
      </c>
      <c r="G144" s="42" t="str">
        <f t="shared" si="8"/>
        <v>EWW</v>
      </c>
      <c r="H144" s="43" t="s">
        <v>548</v>
      </c>
      <c r="I144" s="42" t="s">
        <v>571</v>
      </c>
      <c r="J144" s="43" t="s">
        <v>572</v>
      </c>
    </row>
    <row r="145" spans="3:10" ht="12.75" customHeight="1" x14ac:dyDescent="0.3">
      <c r="C145" s="42" t="str">
        <f t="shared" si="6"/>
        <v>E</v>
      </c>
      <c r="D145" s="43" t="s">
        <v>256</v>
      </c>
      <c r="E145" s="42" t="str">
        <f t="shared" si="7"/>
        <v>EW</v>
      </c>
      <c r="F145" s="43" t="s">
        <v>538</v>
      </c>
      <c r="G145" s="42" t="str">
        <f t="shared" si="8"/>
        <v>EWW</v>
      </c>
      <c r="H145" s="43" t="s">
        <v>548</v>
      </c>
      <c r="I145" s="42" t="s">
        <v>573</v>
      </c>
      <c r="J145" s="43" t="s">
        <v>574</v>
      </c>
    </row>
    <row r="146" spans="3:10" ht="12.75" customHeight="1" x14ac:dyDescent="0.3">
      <c r="C146" s="42" t="str">
        <f t="shared" si="6"/>
        <v>E</v>
      </c>
      <c r="D146" s="43" t="s">
        <v>256</v>
      </c>
      <c r="E146" s="42" t="str">
        <f t="shared" si="7"/>
        <v>EW</v>
      </c>
      <c r="F146" s="43" t="s">
        <v>538</v>
      </c>
      <c r="G146" s="42" t="str">
        <f t="shared" si="8"/>
        <v>EWW</v>
      </c>
      <c r="H146" s="43" t="s">
        <v>548</v>
      </c>
      <c r="I146" s="42" t="s">
        <v>575</v>
      </c>
      <c r="J146" s="43" t="s">
        <v>576</v>
      </c>
    </row>
    <row r="147" spans="3:10" ht="12.75" customHeight="1" x14ac:dyDescent="0.3">
      <c r="C147" s="42" t="str">
        <f t="shared" si="6"/>
        <v>E</v>
      </c>
      <c r="D147" s="43" t="s">
        <v>256</v>
      </c>
      <c r="E147" s="42" t="str">
        <f t="shared" si="7"/>
        <v>EW</v>
      </c>
      <c r="F147" s="43" t="s">
        <v>538</v>
      </c>
      <c r="G147" s="42" t="str">
        <f t="shared" si="8"/>
        <v>EWW</v>
      </c>
      <c r="H147" s="43" t="s">
        <v>548</v>
      </c>
      <c r="I147" s="42" t="s">
        <v>577</v>
      </c>
      <c r="J147" s="43" t="s">
        <v>578</v>
      </c>
    </row>
    <row r="148" spans="3:10" ht="12.75" customHeight="1" x14ac:dyDescent="0.3">
      <c r="C148" s="42" t="str">
        <f t="shared" si="6"/>
        <v>E</v>
      </c>
      <c r="D148" s="43" t="s">
        <v>256</v>
      </c>
      <c r="E148" s="42" t="str">
        <f t="shared" si="7"/>
        <v>EW</v>
      </c>
      <c r="F148" s="43" t="s">
        <v>538</v>
      </c>
      <c r="G148" s="42" t="str">
        <f t="shared" si="8"/>
        <v>EWW</v>
      </c>
      <c r="H148" s="43" t="s">
        <v>548</v>
      </c>
      <c r="I148" s="42" t="s">
        <v>579</v>
      </c>
      <c r="J148" s="43" t="s">
        <v>580</v>
      </c>
    </row>
    <row r="149" spans="3:10" ht="12.75" customHeight="1" x14ac:dyDescent="0.3">
      <c r="C149" s="42" t="str">
        <f t="shared" si="6"/>
        <v>E</v>
      </c>
      <c r="D149" s="43" t="s">
        <v>256</v>
      </c>
      <c r="E149" s="42" t="str">
        <f t="shared" si="7"/>
        <v>EW</v>
      </c>
      <c r="F149" s="43" t="s">
        <v>538</v>
      </c>
      <c r="G149" s="42" t="str">
        <f t="shared" si="8"/>
        <v>EWW</v>
      </c>
      <c r="H149" s="43" t="s">
        <v>548</v>
      </c>
      <c r="I149" s="42" t="s">
        <v>581</v>
      </c>
      <c r="J149" s="43" t="s">
        <v>582</v>
      </c>
    </row>
    <row r="150" spans="3:10" ht="12.75" customHeight="1" x14ac:dyDescent="0.3">
      <c r="C150" s="42" t="str">
        <f t="shared" si="6"/>
        <v>E</v>
      </c>
      <c r="D150" s="43" t="s">
        <v>256</v>
      </c>
      <c r="E150" s="42" t="str">
        <f t="shared" si="7"/>
        <v>EW</v>
      </c>
      <c r="F150" s="43" t="s">
        <v>538</v>
      </c>
      <c r="G150" s="42" t="str">
        <f t="shared" si="8"/>
        <v>EWW</v>
      </c>
      <c r="H150" s="43" t="s">
        <v>548</v>
      </c>
      <c r="I150" s="42" t="s">
        <v>583</v>
      </c>
      <c r="J150" s="43" t="s">
        <v>584</v>
      </c>
    </row>
    <row r="151" spans="3:10" ht="12.75" customHeight="1" x14ac:dyDescent="0.3">
      <c r="C151" s="42" t="str">
        <f t="shared" si="6"/>
        <v>E</v>
      </c>
      <c r="D151" s="43" t="s">
        <v>256</v>
      </c>
      <c r="E151" s="42" t="str">
        <f t="shared" si="7"/>
        <v>EW</v>
      </c>
      <c r="F151" s="43" t="s">
        <v>538</v>
      </c>
      <c r="G151" s="42" t="str">
        <f t="shared" si="8"/>
        <v>EWW</v>
      </c>
      <c r="H151" s="43" t="s">
        <v>548</v>
      </c>
      <c r="I151" s="42" t="s">
        <v>585</v>
      </c>
      <c r="J151" s="43" t="s">
        <v>586</v>
      </c>
    </row>
    <row r="152" spans="3:10" ht="12.75" customHeight="1" x14ac:dyDescent="0.3">
      <c r="C152" s="42" t="str">
        <f t="shared" si="6"/>
        <v>E</v>
      </c>
      <c r="D152" s="43" t="s">
        <v>256</v>
      </c>
      <c r="E152" s="42" t="str">
        <f t="shared" si="7"/>
        <v>EW</v>
      </c>
      <c r="F152" s="43" t="s">
        <v>538</v>
      </c>
      <c r="G152" s="42" t="str">
        <f t="shared" si="8"/>
        <v>EWW</v>
      </c>
      <c r="H152" s="43" t="s">
        <v>548</v>
      </c>
      <c r="I152" s="42" t="s">
        <v>587</v>
      </c>
      <c r="J152" s="43" t="s">
        <v>588</v>
      </c>
    </row>
    <row r="153" spans="3:10" ht="12.75" customHeight="1" x14ac:dyDescent="0.3">
      <c r="C153" s="42" t="str">
        <f t="shared" si="6"/>
        <v>E</v>
      </c>
      <c r="D153" s="43" t="s">
        <v>256</v>
      </c>
      <c r="E153" s="42" t="str">
        <f t="shared" si="7"/>
        <v>EW</v>
      </c>
      <c r="F153" s="43" t="s">
        <v>538</v>
      </c>
      <c r="G153" s="42" t="str">
        <f t="shared" si="8"/>
        <v>EWW</v>
      </c>
      <c r="H153" s="43" t="s">
        <v>548</v>
      </c>
      <c r="I153" s="42" t="s">
        <v>589</v>
      </c>
      <c r="J153" s="43" t="s">
        <v>590</v>
      </c>
    </row>
    <row r="154" spans="3:10" ht="12.75" customHeight="1" x14ac:dyDescent="0.3">
      <c r="C154" s="42" t="str">
        <f t="shared" si="6"/>
        <v>E</v>
      </c>
      <c r="D154" s="43" t="s">
        <v>256</v>
      </c>
      <c r="E154" s="42" t="str">
        <f t="shared" si="7"/>
        <v>EW</v>
      </c>
      <c r="F154" s="43" t="s">
        <v>538</v>
      </c>
      <c r="G154" s="42" t="str">
        <f t="shared" si="8"/>
        <v>EWW</v>
      </c>
      <c r="H154" s="43" t="s">
        <v>548</v>
      </c>
      <c r="I154" s="42" t="s">
        <v>591</v>
      </c>
      <c r="J154" s="43" t="s">
        <v>592</v>
      </c>
    </row>
    <row r="155" spans="3:10" ht="12.75" customHeight="1" x14ac:dyDescent="0.3">
      <c r="C155" s="42" t="str">
        <f t="shared" si="6"/>
        <v>E</v>
      </c>
      <c r="D155" s="43" t="s">
        <v>256</v>
      </c>
      <c r="E155" s="42" t="str">
        <f t="shared" si="7"/>
        <v>EW</v>
      </c>
      <c r="F155" s="43" t="s">
        <v>538</v>
      </c>
      <c r="G155" s="42" t="str">
        <f t="shared" si="8"/>
        <v>EWW</v>
      </c>
      <c r="H155" s="43" t="s">
        <v>548</v>
      </c>
      <c r="I155" s="42" t="s">
        <v>593</v>
      </c>
      <c r="J155" s="43" t="s">
        <v>594</v>
      </c>
    </row>
    <row r="156" spans="3:10" ht="12.75" customHeight="1" x14ac:dyDescent="0.3">
      <c r="C156" s="42" t="str">
        <f t="shared" si="6"/>
        <v>E</v>
      </c>
      <c r="D156" s="43" t="s">
        <v>256</v>
      </c>
      <c r="E156" s="42" t="str">
        <f t="shared" si="7"/>
        <v>EW</v>
      </c>
      <c r="F156" s="43" t="s">
        <v>538</v>
      </c>
      <c r="G156" s="42" t="str">
        <f t="shared" si="8"/>
        <v>EWW</v>
      </c>
      <c r="H156" s="43" t="s">
        <v>548</v>
      </c>
      <c r="I156" s="42" t="s">
        <v>595</v>
      </c>
      <c r="J156" s="43" t="s">
        <v>596</v>
      </c>
    </row>
    <row r="157" spans="3:10" ht="12.75" customHeight="1" x14ac:dyDescent="0.3">
      <c r="C157" s="42" t="str">
        <f t="shared" si="6"/>
        <v>E</v>
      </c>
      <c r="D157" s="43" t="s">
        <v>256</v>
      </c>
      <c r="E157" s="42" t="str">
        <f t="shared" si="7"/>
        <v>EW</v>
      </c>
      <c r="F157" s="43" t="s">
        <v>538</v>
      </c>
      <c r="G157" s="42" t="str">
        <f t="shared" si="8"/>
        <v>EWW</v>
      </c>
      <c r="H157" s="43" t="s">
        <v>548</v>
      </c>
      <c r="I157" s="42" t="s">
        <v>597</v>
      </c>
      <c r="J157" s="43" t="s">
        <v>598</v>
      </c>
    </row>
    <row r="158" spans="3:10" ht="12.75" customHeight="1" x14ac:dyDescent="0.3">
      <c r="C158" s="42" t="str">
        <f t="shared" si="6"/>
        <v>E</v>
      </c>
      <c r="D158" s="43" t="s">
        <v>256</v>
      </c>
      <c r="E158" s="42" t="str">
        <f t="shared" si="7"/>
        <v>EW</v>
      </c>
      <c r="F158" s="43" t="s">
        <v>538</v>
      </c>
      <c r="G158" s="42" t="str">
        <f t="shared" si="8"/>
        <v>EWW</v>
      </c>
      <c r="H158" s="43" t="s">
        <v>548</v>
      </c>
      <c r="I158" s="42" t="s">
        <v>599</v>
      </c>
      <c r="J158" s="43" t="s">
        <v>600</v>
      </c>
    </row>
    <row r="159" spans="3:10" ht="12.75" customHeight="1" x14ac:dyDescent="0.3">
      <c r="C159" s="42" t="str">
        <f t="shared" si="6"/>
        <v>E</v>
      </c>
      <c r="D159" s="43" t="s">
        <v>256</v>
      </c>
      <c r="E159" s="42" t="str">
        <f t="shared" si="7"/>
        <v>EW</v>
      </c>
      <c r="F159" s="43" t="s">
        <v>538</v>
      </c>
      <c r="G159" s="42" t="str">
        <f t="shared" si="8"/>
        <v>EWW</v>
      </c>
      <c r="H159" s="43" t="s">
        <v>548</v>
      </c>
      <c r="I159" s="42" t="s">
        <v>601</v>
      </c>
      <c r="J159" s="43" t="s">
        <v>602</v>
      </c>
    </row>
    <row r="160" spans="3:10" ht="12.75" customHeight="1" x14ac:dyDescent="0.3">
      <c r="C160" s="42" t="str">
        <f t="shared" si="6"/>
        <v>E</v>
      </c>
      <c r="D160" s="43" t="s">
        <v>256</v>
      </c>
      <c r="E160" s="42" t="str">
        <f t="shared" si="7"/>
        <v>EW</v>
      </c>
      <c r="F160" s="43" t="s">
        <v>538</v>
      </c>
      <c r="G160" s="42" t="str">
        <f t="shared" si="8"/>
        <v>EWW</v>
      </c>
      <c r="H160" s="43" t="s">
        <v>548</v>
      </c>
      <c r="I160" s="42" t="s">
        <v>603</v>
      </c>
      <c r="J160" s="43" t="s">
        <v>604</v>
      </c>
    </row>
    <row r="161" spans="3:10" ht="12.75" customHeight="1" x14ac:dyDescent="0.3">
      <c r="C161" s="42" t="str">
        <f t="shared" si="6"/>
        <v>E</v>
      </c>
      <c r="D161" s="43" t="s">
        <v>256</v>
      </c>
      <c r="E161" s="42" t="str">
        <f t="shared" si="7"/>
        <v>EW</v>
      </c>
      <c r="F161" s="43" t="s">
        <v>538</v>
      </c>
      <c r="G161" s="42" t="str">
        <f t="shared" si="8"/>
        <v>EWW</v>
      </c>
      <c r="H161" s="43" t="s">
        <v>548</v>
      </c>
      <c r="I161" s="42" t="s">
        <v>605</v>
      </c>
      <c r="J161" s="43" t="s">
        <v>606</v>
      </c>
    </row>
    <row r="162" spans="3:10" ht="12.75" customHeight="1" x14ac:dyDescent="0.3">
      <c r="C162" s="42" t="str">
        <f t="shared" si="6"/>
        <v>E</v>
      </c>
      <c r="D162" s="43" t="s">
        <v>256</v>
      </c>
      <c r="E162" s="42" t="str">
        <f t="shared" si="7"/>
        <v>EW</v>
      </c>
      <c r="F162" s="43" t="s">
        <v>538</v>
      </c>
      <c r="G162" s="42" t="str">
        <f t="shared" si="8"/>
        <v>EWW</v>
      </c>
      <c r="H162" s="43" t="s">
        <v>548</v>
      </c>
      <c r="I162" s="42" t="s">
        <v>607</v>
      </c>
      <c r="J162" s="43" t="s">
        <v>608</v>
      </c>
    </row>
    <row r="163" spans="3:10" ht="12.75" customHeight="1" x14ac:dyDescent="0.3">
      <c r="C163" s="42" t="str">
        <f t="shared" si="6"/>
        <v>E</v>
      </c>
      <c r="D163" s="43" t="s">
        <v>256</v>
      </c>
      <c r="E163" s="42" t="str">
        <f t="shared" si="7"/>
        <v>EW</v>
      </c>
      <c r="F163" s="43" t="s">
        <v>538</v>
      </c>
      <c r="G163" s="42" t="str">
        <f t="shared" si="8"/>
        <v>EWW</v>
      </c>
      <c r="H163" s="43" t="s">
        <v>548</v>
      </c>
      <c r="I163" s="42" t="s">
        <v>609</v>
      </c>
      <c r="J163" s="43" t="s">
        <v>610</v>
      </c>
    </row>
    <row r="164" spans="3:10" ht="12.75" customHeight="1" x14ac:dyDescent="0.3">
      <c r="C164" s="42" t="str">
        <f t="shared" si="6"/>
        <v>E</v>
      </c>
      <c r="D164" s="43" t="s">
        <v>256</v>
      </c>
      <c r="E164" s="42" t="str">
        <f t="shared" si="7"/>
        <v>EW</v>
      </c>
      <c r="F164" s="43" t="s">
        <v>538</v>
      </c>
      <c r="G164" s="42" t="str">
        <f t="shared" si="8"/>
        <v>EWW</v>
      </c>
      <c r="H164" s="43" t="s">
        <v>548</v>
      </c>
      <c r="I164" s="42" t="s">
        <v>611</v>
      </c>
      <c r="J164" s="43" t="s">
        <v>612</v>
      </c>
    </row>
    <row r="165" spans="3:10" ht="12.75" customHeight="1" x14ac:dyDescent="0.3">
      <c r="C165" s="42" t="str">
        <f t="shared" si="6"/>
        <v>E</v>
      </c>
      <c r="D165" s="43" t="s">
        <v>256</v>
      </c>
      <c r="E165" s="42" t="str">
        <f t="shared" si="7"/>
        <v>EW</v>
      </c>
      <c r="F165" s="43" t="s">
        <v>538</v>
      </c>
      <c r="G165" s="42" t="str">
        <f t="shared" si="8"/>
        <v>EWW</v>
      </c>
      <c r="H165" s="43" t="s">
        <v>548</v>
      </c>
      <c r="I165" s="42" t="s">
        <v>613</v>
      </c>
      <c r="J165" s="43" t="s">
        <v>614</v>
      </c>
    </row>
    <row r="166" spans="3:10" ht="12.75" customHeight="1" x14ac:dyDescent="0.3">
      <c r="C166" s="42" t="str">
        <f t="shared" si="6"/>
        <v>E</v>
      </c>
      <c r="D166" s="43" t="s">
        <v>256</v>
      </c>
      <c r="E166" s="42" t="str">
        <f t="shared" si="7"/>
        <v>EW</v>
      </c>
      <c r="F166" s="43" t="s">
        <v>538</v>
      </c>
      <c r="G166" s="42" t="str">
        <f t="shared" si="8"/>
        <v>EWW</v>
      </c>
      <c r="H166" s="43" t="s">
        <v>548</v>
      </c>
      <c r="I166" s="42" t="s">
        <v>615</v>
      </c>
      <c r="J166" s="43" t="s">
        <v>616</v>
      </c>
    </row>
    <row r="167" spans="3:10" ht="12.75" customHeight="1" x14ac:dyDescent="0.3">
      <c r="C167" s="42" t="str">
        <f t="shared" si="6"/>
        <v>E</v>
      </c>
      <c r="D167" s="43" t="s">
        <v>256</v>
      </c>
      <c r="E167" s="42" t="str">
        <f t="shared" si="7"/>
        <v>EW</v>
      </c>
      <c r="F167" s="43" t="s">
        <v>538</v>
      </c>
      <c r="G167" s="42" t="str">
        <f t="shared" si="8"/>
        <v>EWW</v>
      </c>
      <c r="H167" s="43" t="s">
        <v>548</v>
      </c>
      <c r="I167" s="42" t="s">
        <v>617</v>
      </c>
      <c r="J167" s="43" t="s">
        <v>618</v>
      </c>
    </row>
    <row r="168" spans="3:10" ht="12.75" customHeight="1" x14ac:dyDescent="0.3">
      <c r="C168" s="42" t="str">
        <f t="shared" si="6"/>
        <v>O</v>
      </c>
      <c r="D168" s="43" t="s">
        <v>619</v>
      </c>
      <c r="E168" s="42" t="str">
        <f t="shared" si="7"/>
        <v>OA</v>
      </c>
      <c r="F168" s="43" t="s">
        <v>619</v>
      </c>
      <c r="G168" s="42" t="str">
        <f t="shared" si="8"/>
        <v>OAS</v>
      </c>
      <c r="H168" s="43" t="s">
        <v>619</v>
      </c>
      <c r="I168" s="42" t="s">
        <v>620</v>
      </c>
      <c r="J168" s="43" t="s">
        <v>621</v>
      </c>
    </row>
    <row r="169" spans="3:10" ht="12.75" customHeight="1" x14ac:dyDescent="0.3">
      <c r="C169" s="42" t="str">
        <f t="shared" si="6"/>
        <v>S</v>
      </c>
      <c r="D169" s="43" t="s">
        <v>622</v>
      </c>
      <c r="E169" s="42" t="str">
        <f t="shared" si="7"/>
        <v>SS</v>
      </c>
      <c r="F169" s="43" t="s">
        <v>622</v>
      </c>
      <c r="G169" s="42" t="str">
        <f t="shared" si="8"/>
        <v>SSI</v>
      </c>
      <c r="H169" s="43" t="s">
        <v>623</v>
      </c>
      <c r="I169" s="42" t="s">
        <v>624</v>
      </c>
      <c r="J169" s="43" t="s">
        <v>625</v>
      </c>
    </row>
    <row r="170" spans="3:10" ht="12.75" customHeight="1" x14ac:dyDescent="0.3">
      <c r="C170" s="42" t="str">
        <f t="shared" si="6"/>
        <v>S</v>
      </c>
      <c r="D170" s="43" t="s">
        <v>622</v>
      </c>
      <c r="E170" s="42" t="str">
        <f t="shared" si="7"/>
        <v>SS</v>
      </c>
      <c r="F170" s="43" t="s">
        <v>622</v>
      </c>
      <c r="G170" s="42" t="str">
        <f t="shared" si="8"/>
        <v>SSI</v>
      </c>
      <c r="H170" s="43" t="s">
        <v>623</v>
      </c>
      <c r="I170" s="42" t="s">
        <v>626</v>
      </c>
      <c r="J170" s="43" t="s">
        <v>627</v>
      </c>
    </row>
    <row r="171" spans="3:10" ht="12.75" customHeight="1" x14ac:dyDescent="0.3">
      <c r="C171" s="42" t="str">
        <f t="shared" si="6"/>
        <v>S</v>
      </c>
      <c r="D171" s="43" t="s">
        <v>622</v>
      </c>
      <c r="E171" s="42" t="str">
        <f t="shared" si="7"/>
        <v>SS</v>
      </c>
      <c r="F171" s="43" t="s">
        <v>622</v>
      </c>
      <c r="G171" s="42" t="str">
        <f t="shared" si="8"/>
        <v>SSI</v>
      </c>
      <c r="H171" s="43" t="s">
        <v>623</v>
      </c>
      <c r="I171" s="42" t="s">
        <v>628</v>
      </c>
      <c r="J171" s="43" t="s">
        <v>629</v>
      </c>
    </row>
    <row r="172" spans="3:10" ht="12.75" customHeight="1" x14ac:dyDescent="0.3">
      <c r="C172" s="42" t="str">
        <f t="shared" si="6"/>
        <v>S</v>
      </c>
      <c r="D172" s="43" t="s">
        <v>622</v>
      </c>
      <c r="E172" s="42" t="str">
        <f t="shared" si="7"/>
        <v>SS</v>
      </c>
      <c r="F172" s="43" t="s">
        <v>622</v>
      </c>
      <c r="G172" s="42" t="str">
        <f t="shared" si="8"/>
        <v>SSP</v>
      </c>
      <c r="H172" s="43" t="s">
        <v>630</v>
      </c>
      <c r="I172" s="42" t="s">
        <v>631</v>
      </c>
      <c r="J172" s="43" t="s">
        <v>632</v>
      </c>
    </row>
    <row r="173" spans="3:10" ht="12.75" customHeight="1" x14ac:dyDescent="0.3">
      <c r="C173" s="42" t="str">
        <f t="shared" si="6"/>
        <v>S</v>
      </c>
      <c r="D173" s="43" t="s">
        <v>622</v>
      </c>
      <c r="E173" s="42" t="str">
        <f t="shared" si="7"/>
        <v>SS</v>
      </c>
      <c r="F173" s="43" t="s">
        <v>622</v>
      </c>
      <c r="G173" s="42" t="str">
        <f t="shared" si="8"/>
        <v>SSP</v>
      </c>
      <c r="H173" s="43" t="s">
        <v>630</v>
      </c>
      <c r="I173" s="42" t="s">
        <v>633</v>
      </c>
      <c r="J173" s="43" t="s">
        <v>634</v>
      </c>
    </row>
    <row r="174" spans="3:10" ht="12.75" customHeight="1" x14ac:dyDescent="0.3">
      <c r="C174" s="42" t="str">
        <f t="shared" si="6"/>
        <v>S</v>
      </c>
      <c r="D174" s="43" t="s">
        <v>622</v>
      </c>
      <c r="E174" s="42" t="str">
        <f t="shared" si="7"/>
        <v>SS</v>
      </c>
      <c r="F174" s="43" t="s">
        <v>622</v>
      </c>
      <c r="G174" s="42" t="str">
        <f t="shared" si="8"/>
        <v>SSP</v>
      </c>
      <c r="H174" s="43" t="s">
        <v>630</v>
      </c>
      <c r="I174" s="42" t="s">
        <v>635</v>
      </c>
      <c r="J174" s="43" t="s">
        <v>636</v>
      </c>
    </row>
    <row r="175" spans="3:10" ht="12.75" customHeight="1" x14ac:dyDescent="0.3">
      <c r="C175" s="42" t="str">
        <f t="shared" si="6"/>
        <v>S</v>
      </c>
      <c r="D175" s="43" t="s">
        <v>622</v>
      </c>
      <c r="E175" s="42" t="str">
        <f t="shared" si="7"/>
        <v>SS</v>
      </c>
      <c r="F175" s="43" t="s">
        <v>622</v>
      </c>
      <c r="G175" s="42" t="str">
        <f t="shared" si="8"/>
        <v>SSP</v>
      </c>
      <c r="H175" s="43" t="s">
        <v>630</v>
      </c>
      <c r="I175" s="42" t="s">
        <v>637</v>
      </c>
      <c r="J175" s="43" t="s">
        <v>638</v>
      </c>
    </row>
    <row r="176" spans="3:10" ht="12.75" customHeight="1" x14ac:dyDescent="0.3">
      <c r="C176" s="42" t="str">
        <f t="shared" si="6"/>
        <v>S</v>
      </c>
      <c r="D176" s="43" t="s">
        <v>622</v>
      </c>
      <c r="E176" s="42" t="str">
        <f t="shared" si="7"/>
        <v>SS</v>
      </c>
      <c r="F176" s="43" t="s">
        <v>622</v>
      </c>
      <c r="G176" s="42" t="str">
        <f t="shared" si="8"/>
        <v>SSP</v>
      </c>
      <c r="H176" s="43" t="s">
        <v>630</v>
      </c>
      <c r="I176" s="42" t="s">
        <v>639</v>
      </c>
      <c r="J176" s="43" t="s">
        <v>640</v>
      </c>
    </row>
    <row r="177" spans="3:10" ht="12.75" customHeight="1" x14ac:dyDescent="0.3">
      <c r="C177" s="42" t="str">
        <f t="shared" si="6"/>
        <v>S</v>
      </c>
      <c r="D177" s="43" t="s">
        <v>622</v>
      </c>
      <c r="E177" s="42" t="str">
        <f t="shared" si="7"/>
        <v>SS</v>
      </c>
      <c r="F177" s="43" t="s">
        <v>622</v>
      </c>
      <c r="G177" s="42" t="str">
        <f t="shared" si="8"/>
        <v>SSP</v>
      </c>
      <c r="H177" s="43" t="s">
        <v>630</v>
      </c>
      <c r="I177" s="42" t="s">
        <v>641</v>
      </c>
      <c r="J177" s="43" t="s">
        <v>642</v>
      </c>
    </row>
    <row r="178" spans="3:10" ht="12.75" customHeight="1" x14ac:dyDescent="0.3">
      <c r="C178" s="42" t="str">
        <f t="shared" si="6"/>
        <v>S</v>
      </c>
      <c r="D178" s="43" t="s">
        <v>622</v>
      </c>
      <c r="E178" s="42" t="str">
        <f t="shared" si="7"/>
        <v>SS</v>
      </c>
      <c r="F178" s="43" t="s">
        <v>622</v>
      </c>
      <c r="G178" s="42" t="str">
        <f t="shared" si="8"/>
        <v>SSP</v>
      </c>
      <c r="H178" s="43" t="s">
        <v>630</v>
      </c>
      <c r="I178" s="42" t="s">
        <v>643</v>
      </c>
      <c r="J178" s="43" t="s">
        <v>644</v>
      </c>
    </row>
    <row r="179" spans="3:10" ht="12.75" customHeight="1" x14ac:dyDescent="0.3">
      <c r="C179" s="42" t="str">
        <f t="shared" si="6"/>
        <v>S</v>
      </c>
      <c r="D179" s="43" t="s">
        <v>622</v>
      </c>
      <c r="E179" s="42" t="str">
        <f t="shared" si="7"/>
        <v>SS</v>
      </c>
      <c r="F179" s="43" t="s">
        <v>622</v>
      </c>
      <c r="G179" s="42" t="str">
        <f t="shared" si="8"/>
        <v>SSP</v>
      </c>
      <c r="H179" s="43" t="s">
        <v>630</v>
      </c>
      <c r="I179" s="42" t="s">
        <v>645</v>
      </c>
      <c r="J179" s="43" t="s">
        <v>646</v>
      </c>
    </row>
    <row r="180" spans="3:10" ht="12.75" customHeight="1" x14ac:dyDescent="0.3">
      <c r="C180" s="42" t="str">
        <f t="shared" si="6"/>
        <v>S</v>
      </c>
      <c r="D180" s="43" t="s">
        <v>622</v>
      </c>
      <c r="E180" s="42" t="str">
        <f t="shared" si="7"/>
        <v>SS</v>
      </c>
      <c r="F180" s="43" t="s">
        <v>622</v>
      </c>
      <c r="G180" s="42" t="str">
        <f t="shared" si="8"/>
        <v>SSP</v>
      </c>
      <c r="H180" s="43" t="s">
        <v>630</v>
      </c>
      <c r="I180" s="42" t="s">
        <v>647</v>
      </c>
      <c r="J180" s="43" t="s">
        <v>648</v>
      </c>
    </row>
    <row r="181" spans="3:10" ht="12.75" customHeight="1" x14ac:dyDescent="0.3">
      <c r="C181" s="42" t="str">
        <f t="shared" si="6"/>
        <v>S</v>
      </c>
      <c r="D181" s="43" t="s">
        <v>622</v>
      </c>
      <c r="E181" s="42" t="str">
        <f t="shared" si="7"/>
        <v>SS</v>
      </c>
      <c r="F181" s="43" t="s">
        <v>622</v>
      </c>
      <c r="G181" s="42" t="str">
        <f t="shared" si="8"/>
        <v>SSP</v>
      </c>
      <c r="H181" s="43" t="s">
        <v>630</v>
      </c>
      <c r="I181" s="42" t="s">
        <v>649</v>
      </c>
      <c r="J181" s="43" t="s">
        <v>650</v>
      </c>
    </row>
    <row r="182" spans="3:10" ht="12.75" customHeight="1" x14ac:dyDescent="0.3">
      <c r="C182" s="42" t="str">
        <f t="shared" si="6"/>
        <v>S</v>
      </c>
      <c r="D182" s="43" t="s">
        <v>622</v>
      </c>
      <c r="E182" s="42" t="str">
        <f t="shared" si="7"/>
        <v>SS</v>
      </c>
      <c r="F182" s="43" t="s">
        <v>622</v>
      </c>
      <c r="G182" s="42" t="str">
        <f t="shared" si="8"/>
        <v>SSP</v>
      </c>
      <c r="H182" s="43" t="s">
        <v>630</v>
      </c>
      <c r="I182" s="42" t="s">
        <v>651</v>
      </c>
      <c r="J182" s="43" t="s">
        <v>652</v>
      </c>
    </row>
    <row r="183" spans="3:10" ht="12.75" customHeight="1" x14ac:dyDescent="0.3">
      <c r="C183" s="42" t="str">
        <f t="shared" si="6"/>
        <v>S</v>
      </c>
      <c r="D183" s="43" t="s">
        <v>622</v>
      </c>
      <c r="E183" s="42" t="str">
        <f t="shared" si="7"/>
        <v>SS</v>
      </c>
      <c r="F183" s="43" t="s">
        <v>622</v>
      </c>
      <c r="G183" s="42" t="str">
        <f t="shared" si="8"/>
        <v>SSP</v>
      </c>
      <c r="H183" s="43" t="s">
        <v>630</v>
      </c>
      <c r="I183" s="42" t="s">
        <v>653</v>
      </c>
      <c r="J183" s="43" t="s">
        <v>654</v>
      </c>
    </row>
    <row r="184" spans="3:10" ht="12.75" customHeight="1" x14ac:dyDescent="0.3">
      <c r="C184" s="42" t="str">
        <f t="shared" si="6"/>
        <v>S</v>
      </c>
      <c r="D184" s="43" t="s">
        <v>622</v>
      </c>
      <c r="E184" s="42" t="str">
        <f t="shared" si="7"/>
        <v>SS</v>
      </c>
      <c r="F184" s="43" t="s">
        <v>622</v>
      </c>
      <c r="G184" s="42" t="str">
        <f t="shared" si="8"/>
        <v>SSP</v>
      </c>
      <c r="H184" s="43" t="s">
        <v>630</v>
      </c>
      <c r="I184" s="42" t="s">
        <v>655</v>
      </c>
      <c r="J184" s="43" t="s">
        <v>656</v>
      </c>
    </row>
    <row r="185" spans="3:10" ht="12.75" customHeight="1" x14ac:dyDescent="0.3">
      <c r="C185" s="42" t="str">
        <f t="shared" si="6"/>
        <v>S</v>
      </c>
      <c r="D185" s="43" t="s">
        <v>622</v>
      </c>
      <c r="E185" s="42" t="str">
        <f t="shared" si="7"/>
        <v>SS</v>
      </c>
      <c r="F185" s="43" t="s">
        <v>622</v>
      </c>
      <c r="G185" s="42" t="str">
        <f t="shared" si="8"/>
        <v>SSP</v>
      </c>
      <c r="H185" s="43" t="s">
        <v>630</v>
      </c>
      <c r="I185" s="42" t="s">
        <v>657</v>
      </c>
      <c r="J185" s="43" t="s">
        <v>658</v>
      </c>
    </row>
    <row r="186" spans="3:10" ht="12.75" customHeight="1" x14ac:dyDescent="0.3">
      <c r="C186" s="42" t="str">
        <f t="shared" si="6"/>
        <v>S</v>
      </c>
      <c r="D186" s="43" t="s">
        <v>622</v>
      </c>
      <c r="E186" s="42" t="str">
        <f t="shared" si="7"/>
        <v>SS</v>
      </c>
      <c r="F186" s="43" t="s">
        <v>622</v>
      </c>
      <c r="G186" s="42" t="str">
        <f t="shared" si="8"/>
        <v>SSP</v>
      </c>
      <c r="H186" s="43" t="s">
        <v>630</v>
      </c>
      <c r="I186" s="42" t="s">
        <v>659</v>
      </c>
      <c r="J186" s="43" t="s">
        <v>660</v>
      </c>
    </row>
    <row r="187" spans="3:10" ht="12.75" customHeight="1" x14ac:dyDescent="0.3">
      <c r="C187" s="42" t="str">
        <f t="shared" si="6"/>
        <v>S</v>
      </c>
      <c r="D187" s="43" t="s">
        <v>622</v>
      </c>
      <c r="E187" s="42" t="str">
        <f t="shared" si="7"/>
        <v>SS</v>
      </c>
      <c r="F187" s="43" t="s">
        <v>622</v>
      </c>
      <c r="G187" s="42" t="str">
        <f t="shared" si="8"/>
        <v>SSP</v>
      </c>
      <c r="H187" s="43" t="s">
        <v>630</v>
      </c>
      <c r="I187" s="42" t="s">
        <v>661</v>
      </c>
      <c r="J187" s="43" t="s">
        <v>662</v>
      </c>
    </row>
    <row r="188" spans="3:10" ht="12.75" customHeight="1" x14ac:dyDescent="0.3">
      <c r="C188" s="42" t="str">
        <f t="shared" si="6"/>
        <v>S</v>
      </c>
      <c r="D188" s="43" t="s">
        <v>622</v>
      </c>
      <c r="E188" s="42" t="str">
        <f t="shared" si="7"/>
        <v>SS</v>
      </c>
      <c r="F188" s="43" t="s">
        <v>622</v>
      </c>
      <c r="G188" s="42" t="str">
        <f t="shared" si="8"/>
        <v>SSP</v>
      </c>
      <c r="H188" s="43" t="s">
        <v>630</v>
      </c>
      <c r="I188" s="42" t="s">
        <v>663</v>
      </c>
      <c r="J188" s="43" t="s">
        <v>664</v>
      </c>
    </row>
    <row r="189" spans="3:10" ht="12.75" customHeight="1" x14ac:dyDescent="0.3">
      <c r="C189" s="42" t="str">
        <f t="shared" si="6"/>
        <v>S</v>
      </c>
      <c r="D189" s="43" t="s">
        <v>622</v>
      </c>
      <c r="E189" s="42" t="str">
        <f t="shared" si="7"/>
        <v>SS</v>
      </c>
      <c r="F189" s="43" t="s">
        <v>622</v>
      </c>
      <c r="G189" s="42" t="str">
        <f t="shared" si="8"/>
        <v>SSP</v>
      </c>
      <c r="H189" s="43" t="s">
        <v>630</v>
      </c>
      <c r="I189" s="42" t="s">
        <v>665</v>
      </c>
      <c r="J189" s="43" t="s">
        <v>666</v>
      </c>
    </row>
    <row r="190" spans="3:10" ht="12.75" customHeight="1" x14ac:dyDescent="0.3">
      <c r="C190" s="42" t="str">
        <f t="shared" si="6"/>
        <v>S</v>
      </c>
      <c r="D190" s="43" t="s">
        <v>622</v>
      </c>
      <c r="E190" s="42" t="str">
        <f t="shared" si="7"/>
        <v>SS</v>
      </c>
      <c r="F190" s="43" t="s">
        <v>622</v>
      </c>
      <c r="G190" s="42" t="str">
        <f t="shared" si="8"/>
        <v>SSP</v>
      </c>
      <c r="H190" s="43" t="s">
        <v>630</v>
      </c>
      <c r="I190" s="42" t="s">
        <v>667</v>
      </c>
      <c r="J190" s="43" t="s">
        <v>668</v>
      </c>
    </row>
    <row r="191" spans="3:10" ht="12.75" customHeight="1" x14ac:dyDescent="0.3">
      <c r="C191" s="42" t="str">
        <f t="shared" si="6"/>
        <v>S</v>
      </c>
      <c r="D191" s="43" t="s">
        <v>622</v>
      </c>
      <c r="E191" s="42" t="str">
        <f t="shared" si="7"/>
        <v>SS</v>
      </c>
      <c r="F191" s="43" t="s">
        <v>622</v>
      </c>
      <c r="G191" s="42" t="str">
        <f t="shared" si="8"/>
        <v>SSP</v>
      </c>
      <c r="H191" s="43" t="s">
        <v>630</v>
      </c>
      <c r="I191" s="42" t="s">
        <v>669</v>
      </c>
      <c r="J191" s="43" t="s">
        <v>670</v>
      </c>
    </row>
    <row r="192" spans="3:10" ht="12.75" customHeight="1" x14ac:dyDescent="0.3">
      <c r="C192" s="42" t="str">
        <f t="shared" si="6"/>
        <v>S</v>
      </c>
      <c r="D192" s="43" t="s">
        <v>622</v>
      </c>
      <c r="E192" s="42" t="str">
        <f t="shared" si="7"/>
        <v>SS</v>
      </c>
      <c r="F192" s="43" t="s">
        <v>622</v>
      </c>
      <c r="G192" s="42" t="str">
        <f t="shared" si="8"/>
        <v>SSP</v>
      </c>
      <c r="H192" s="43" t="s">
        <v>630</v>
      </c>
      <c r="I192" s="42" t="s">
        <v>671</v>
      </c>
      <c r="J192" s="43" t="s">
        <v>672</v>
      </c>
    </row>
    <row r="193" spans="3:10" ht="12.75" customHeight="1" x14ac:dyDescent="0.3">
      <c r="C193" s="42" t="str">
        <f t="shared" si="6"/>
        <v>S</v>
      </c>
      <c r="D193" s="43" t="s">
        <v>622</v>
      </c>
      <c r="E193" s="42" t="str">
        <f t="shared" si="7"/>
        <v>SS</v>
      </c>
      <c r="F193" s="43" t="s">
        <v>622</v>
      </c>
      <c r="G193" s="42" t="str">
        <f t="shared" si="8"/>
        <v>SSP</v>
      </c>
      <c r="H193" s="43" t="s">
        <v>630</v>
      </c>
      <c r="I193" s="42" t="s">
        <v>673</v>
      </c>
      <c r="J193" s="43" t="s">
        <v>674</v>
      </c>
    </row>
    <row r="194" spans="3:10" ht="12.75" customHeight="1" x14ac:dyDescent="0.3">
      <c r="C194" s="42" t="str">
        <f t="shared" ref="C194:C211" si="9">LEFT(I194,1)</f>
        <v>S</v>
      </c>
      <c r="D194" s="43" t="s">
        <v>622</v>
      </c>
      <c r="E194" s="42" t="str">
        <f t="shared" ref="E194:E211" si="10">LEFT(I194,2)</f>
        <v>SS</v>
      </c>
      <c r="F194" s="43" t="s">
        <v>622</v>
      </c>
      <c r="G194" s="42" t="str">
        <f t="shared" ref="G194:G211" si="11">LEFT(I194,3)</f>
        <v>SSP</v>
      </c>
      <c r="H194" s="43" t="s">
        <v>630</v>
      </c>
      <c r="I194" s="42" t="s">
        <v>675</v>
      </c>
      <c r="J194" s="43" t="s">
        <v>676</v>
      </c>
    </row>
    <row r="195" spans="3:10" ht="12.75" customHeight="1" x14ac:dyDescent="0.3">
      <c r="C195" s="42" t="str">
        <f t="shared" si="9"/>
        <v>S</v>
      </c>
      <c r="D195" s="43" t="s">
        <v>622</v>
      </c>
      <c r="E195" s="42" t="str">
        <f t="shared" si="10"/>
        <v>SS</v>
      </c>
      <c r="F195" s="43" t="s">
        <v>622</v>
      </c>
      <c r="G195" s="42" t="str">
        <f t="shared" si="11"/>
        <v>SSP</v>
      </c>
      <c r="H195" s="43" t="s">
        <v>630</v>
      </c>
      <c r="I195" s="42" t="s">
        <v>677</v>
      </c>
      <c r="J195" s="43" t="s">
        <v>678</v>
      </c>
    </row>
    <row r="196" spans="3:10" ht="12.75" customHeight="1" x14ac:dyDescent="0.3">
      <c r="C196" s="42" t="str">
        <f t="shared" si="9"/>
        <v>S</v>
      </c>
      <c r="D196" s="43" t="s">
        <v>622</v>
      </c>
      <c r="E196" s="42" t="str">
        <f t="shared" si="10"/>
        <v>SS</v>
      </c>
      <c r="F196" s="43" t="s">
        <v>622</v>
      </c>
      <c r="G196" s="42" t="str">
        <f t="shared" si="11"/>
        <v>SSP</v>
      </c>
      <c r="H196" s="43" t="s">
        <v>630</v>
      </c>
      <c r="I196" s="42" t="s">
        <v>679</v>
      </c>
      <c r="J196" s="43" t="s">
        <v>680</v>
      </c>
    </row>
    <row r="197" spans="3:10" ht="12.75" customHeight="1" x14ac:dyDescent="0.3">
      <c r="C197" s="42" t="str">
        <f t="shared" si="9"/>
        <v>S</v>
      </c>
      <c r="D197" s="43" t="s">
        <v>622</v>
      </c>
      <c r="E197" s="42" t="str">
        <f t="shared" si="10"/>
        <v>SS</v>
      </c>
      <c r="F197" s="43" t="s">
        <v>622</v>
      </c>
      <c r="G197" s="42" t="str">
        <f t="shared" si="11"/>
        <v>SSP</v>
      </c>
      <c r="H197" s="43" t="s">
        <v>630</v>
      </c>
      <c r="I197" s="42" t="s">
        <v>681</v>
      </c>
      <c r="J197" s="43" t="s">
        <v>682</v>
      </c>
    </row>
    <row r="198" spans="3:10" ht="12.75" customHeight="1" x14ac:dyDescent="0.3">
      <c r="C198" s="42" t="str">
        <f t="shared" si="9"/>
        <v>S</v>
      </c>
      <c r="D198" s="43" t="s">
        <v>622</v>
      </c>
      <c r="E198" s="42" t="str">
        <f t="shared" si="10"/>
        <v>SS</v>
      </c>
      <c r="F198" s="43" t="s">
        <v>622</v>
      </c>
      <c r="G198" s="42" t="str">
        <f t="shared" si="11"/>
        <v>SSP</v>
      </c>
      <c r="H198" s="43" t="s">
        <v>630</v>
      </c>
      <c r="I198" s="42" t="s">
        <v>683</v>
      </c>
      <c r="J198" s="43" t="s">
        <v>684</v>
      </c>
    </row>
    <row r="199" spans="3:10" ht="12.75" customHeight="1" x14ac:dyDescent="0.3">
      <c r="C199" s="42" t="str">
        <f t="shared" si="9"/>
        <v>S</v>
      </c>
      <c r="D199" s="43" t="s">
        <v>622</v>
      </c>
      <c r="E199" s="42" t="str">
        <f t="shared" si="10"/>
        <v>SS</v>
      </c>
      <c r="F199" s="43" t="s">
        <v>622</v>
      </c>
      <c r="G199" s="42" t="str">
        <f t="shared" si="11"/>
        <v>SSP</v>
      </c>
      <c r="H199" s="43" t="s">
        <v>630</v>
      </c>
      <c r="I199" s="42" t="s">
        <v>685</v>
      </c>
      <c r="J199" s="43" t="s">
        <v>686</v>
      </c>
    </row>
    <row r="200" spans="3:10" ht="12.75" customHeight="1" x14ac:dyDescent="0.3">
      <c r="C200" s="42" t="str">
        <f t="shared" si="9"/>
        <v>S</v>
      </c>
      <c r="D200" s="43" t="s">
        <v>622</v>
      </c>
      <c r="E200" s="42" t="str">
        <f t="shared" si="10"/>
        <v>SS</v>
      </c>
      <c r="F200" s="43" t="s">
        <v>622</v>
      </c>
      <c r="G200" s="42" t="str">
        <f t="shared" si="11"/>
        <v>SSS</v>
      </c>
      <c r="H200" s="43" t="s">
        <v>687</v>
      </c>
      <c r="I200" s="42" t="s">
        <v>688</v>
      </c>
      <c r="J200" s="43" t="s">
        <v>689</v>
      </c>
    </row>
    <row r="201" spans="3:10" ht="12.75" customHeight="1" x14ac:dyDescent="0.3">
      <c r="C201" s="42" t="str">
        <f t="shared" si="9"/>
        <v>S</v>
      </c>
      <c r="D201" s="43" t="s">
        <v>622</v>
      </c>
      <c r="E201" s="42" t="str">
        <f t="shared" si="10"/>
        <v>SS</v>
      </c>
      <c r="F201" s="43" t="s">
        <v>622</v>
      </c>
      <c r="G201" s="42" t="str">
        <f t="shared" si="11"/>
        <v>SSS</v>
      </c>
      <c r="H201" s="43" t="s">
        <v>687</v>
      </c>
      <c r="I201" s="42" t="s">
        <v>690</v>
      </c>
      <c r="J201" s="43" t="s">
        <v>691</v>
      </c>
    </row>
    <row r="202" spans="3:10" ht="12.75" customHeight="1" x14ac:dyDescent="0.3">
      <c r="C202" s="42" t="str">
        <f t="shared" si="9"/>
        <v>S</v>
      </c>
      <c r="D202" s="43" t="s">
        <v>622</v>
      </c>
      <c r="E202" s="42" t="str">
        <f t="shared" si="10"/>
        <v>SS</v>
      </c>
      <c r="F202" s="43" t="s">
        <v>622</v>
      </c>
      <c r="G202" s="42" t="str">
        <f t="shared" si="11"/>
        <v>SSS</v>
      </c>
      <c r="H202" s="43" t="s">
        <v>687</v>
      </c>
      <c r="I202" s="42" t="s">
        <v>692</v>
      </c>
      <c r="J202" s="43" t="s">
        <v>693</v>
      </c>
    </row>
    <row r="203" spans="3:10" ht="12.75" customHeight="1" x14ac:dyDescent="0.3">
      <c r="C203" s="42" t="str">
        <f t="shared" si="9"/>
        <v>S</v>
      </c>
      <c r="D203" s="43" t="s">
        <v>622</v>
      </c>
      <c r="E203" s="42" t="str">
        <f t="shared" si="10"/>
        <v>SS</v>
      </c>
      <c r="F203" s="43" t="s">
        <v>622</v>
      </c>
      <c r="G203" s="42" t="str">
        <f t="shared" si="11"/>
        <v>SSS</v>
      </c>
      <c r="H203" s="43" t="s">
        <v>687</v>
      </c>
      <c r="I203" s="42" t="s">
        <v>694</v>
      </c>
      <c r="J203" s="43" t="s">
        <v>695</v>
      </c>
    </row>
    <row r="204" spans="3:10" ht="12.75" customHeight="1" x14ac:dyDescent="0.3">
      <c r="C204" s="42" t="str">
        <f t="shared" si="9"/>
        <v>S</v>
      </c>
      <c r="D204" s="43" t="s">
        <v>622</v>
      </c>
      <c r="E204" s="42" t="str">
        <f t="shared" si="10"/>
        <v>SS</v>
      </c>
      <c r="F204" s="43" t="s">
        <v>622</v>
      </c>
      <c r="G204" s="42" t="str">
        <f t="shared" si="11"/>
        <v>SSS</v>
      </c>
      <c r="H204" s="43" t="s">
        <v>687</v>
      </c>
      <c r="I204" s="42" t="s">
        <v>696</v>
      </c>
      <c r="J204" s="43" t="s">
        <v>697</v>
      </c>
    </row>
    <row r="205" spans="3:10" ht="12.75" customHeight="1" x14ac:dyDescent="0.3">
      <c r="C205" s="42" t="str">
        <f t="shared" si="9"/>
        <v>S</v>
      </c>
      <c r="D205" s="43" t="s">
        <v>622</v>
      </c>
      <c r="E205" s="42" t="str">
        <f t="shared" si="10"/>
        <v>SS</v>
      </c>
      <c r="F205" s="43" t="s">
        <v>622</v>
      </c>
      <c r="G205" s="42" t="str">
        <f t="shared" si="11"/>
        <v>SSS</v>
      </c>
      <c r="H205" s="43" t="s">
        <v>687</v>
      </c>
      <c r="I205" s="42" t="s">
        <v>698</v>
      </c>
      <c r="J205" s="43" t="s">
        <v>699</v>
      </c>
    </row>
    <row r="206" spans="3:10" ht="12.75" customHeight="1" x14ac:dyDescent="0.3">
      <c r="C206" s="42" t="str">
        <f t="shared" si="9"/>
        <v>S</v>
      </c>
      <c r="D206" s="43" t="s">
        <v>622</v>
      </c>
      <c r="E206" s="42" t="str">
        <f t="shared" si="10"/>
        <v>SS</v>
      </c>
      <c r="F206" s="43" t="s">
        <v>622</v>
      </c>
      <c r="G206" s="42" t="str">
        <f t="shared" si="11"/>
        <v>SSS</v>
      </c>
      <c r="H206" s="43" t="s">
        <v>687</v>
      </c>
      <c r="I206" s="42" t="s">
        <v>700</v>
      </c>
      <c r="J206" s="43" t="s">
        <v>701</v>
      </c>
    </row>
    <row r="207" spans="3:10" ht="12.75" customHeight="1" x14ac:dyDescent="0.3">
      <c r="C207" s="42" t="str">
        <f t="shared" si="9"/>
        <v>S</v>
      </c>
      <c r="D207" s="43" t="s">
        <v>622</v>
      </c>
      <c r="E207" s="42" t="str">
        <f t="shared" si="10"/>
        <v>SS</v>
      </c>
      <c r="F207" s="43" t="s">
        <v>622</v>
      </c>
      <c r="G207" s="42" t="str">
        <f t="shared" si="11"/>
        <v>SSS</v>
      </c>
      <c r="H207" s="43" t="s">
        <v>687</v>
      </c>
      <c r="I207" s="42" t="s">
        <v>702</v>
      </c>
      <c r="J207" s="43" t="s">
        <v>703</v>
      </c>
    </row>
    <row r="208" spans="3:10" ht="12.75" customHeight="1" x14ac:dyDescent="0.3">
      <c r="C208" s="42" t="str">
        <f t="shared" si="9"/>
        <v>S</v>
      </c>
      <c r="D208" s="43" t="s">
        <v>622</v>
      </c>
      <c r="E208" s="42" t="str">
        <f t="shared" si="10"/>
        <v>SS</v>
      </c>
      <c r="F208" s="43" t="s">
        <v>622</v>
      </c>
      <c r="G208" s="42" t="str">
        <f t="shared" si="11"/>
        <v>SSS</v>
      </c>
      <c r="H208" s="43" t="s">
        <v>687</v>
      </c>
      <c r="I208" s="42" t="s">
        <v>704</v>
      </c>
      <c r="J208" s="43" t="s">
        <v>705</v>
      </c>
    </row>
    <row r="209" spans="3:10" ht="12.75" customHeight="1" x14ac:dyDescent="0.3">
      <c r="C209" s="42" t="str">
        <f t="shared" si="9"/>
        <v>S</v>
      </c>
      <c r="D209" s="43" t="s">
        <v>622</v>
      </c>
      <c r="E209" s="42" t="str">
        <f t="shared" si="10"/>
        <v>SS</v>
      </c>
      <c r="F209" s="43" t="s">
        <v>622</v>
      </c>
      <c r="G209" s="42" t="str">
        <f t="shared" si="11"/>
        <v>SSS</v>
      </c>
      <c r="H209" s="43" t="s">
        <v>687</v>
      </c>
      <c r="I209" s="42" t="s">
        <v>706</v>
      </c>
      <c r="J209" s="43" t="s">
        <v>707</v>
      </c>
    </row>
    <row r="210" spans="3:10" ht="12.75" customHeight="1" x14ac:dyDescent="0.3">
      <c r="C210" s="42" t="str">
        <f t="shared" si="9"/>
        <v>S</v>
      </c>
      <c r="D210" s="43" t="s">
        <v>622</v>
      </c>
      <c r="E210" s="42" t="str">
        <f t="shared" si="10"/>
        <v>SS</v>
      </c>
      <c r="F210" s="43" t="s">
        <v>622</v>
      </c>
      <c r="G210" s="42" t="str">
        <f t="shared" si="11"/>
        <v>SSS</v>
      </c>
      <c r="H210" s="43" t="s">
        <v>687</v>
      </c>
      <c r="I210" s="42" t="s">
        <v>708</v>
      </c>
      <c r="J210" s="43" t="s">
        <v>709</v>
      </c>
    </row>
    <row r="211" spans="3:10" ht="12.75" customHeight="1" x14ac:dyDescent="0.3">
      <c r="C211" s="42" t="str">
        <f t="shared" si="9"/>
        <v>S</v>
      </c>
      <c r="D211" s="43" t="s">
        <v>622</v>
      </c>
      <c r="E211" s="42" t="str">
        <f t="shared" si="10"/>
        <v>SS</v>
      </c>
      <c r="F211" s="43" t="s">
        <v>622</v>
      </c>
      <c r="G211" s="42" t="str">
        <f t="shared" si="11"/>
        <v>SSS</v>
      </c>
      <c r="H211" s="43" t="s">
        <v>687</v>
      </c>
      <c r="I211" s="42" t="s">
        <v>710</v>
      </c>
      <c r="J211" s="43" t="s">
        <v>711</v>
      </c>
    </row>
  </sheetData>
  <protectedRanges>
    <protectedRange sqref="A1:J2" name="Range1"/>
  </protectedRanges>
  <dataValidations count="4">
    <dataValidation allowBlank="1" showInputMessage="1" showErrorMessage="1" promptTitle="Fre_Code_4" prompt="Select one Business_Sector_4 code" sqref="J1 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J65537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J131073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J196609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J262145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J327681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J393217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J458753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J524289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J589825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J655361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J720897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J786433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J851969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J917505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J983041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dataValidation allowBlank="1" showInputMessage="1" showErrorMessage="1" promptTitle="Free_Code_3" prompt="Select one Business_Sector_3 code" sqref="H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H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H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H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H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H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H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H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H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H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H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H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H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H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H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H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dataValidation allowBlank="1" showInputMessage="1" showErrorMessage="1" promptTitle="Sub_Sector" prompt="Select one Business_Sector_2 Code" sqref="F1 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F65537 JB65537 SX65537 ACT65537 AMP65537 AWL65537 BGH65537 BQD65537 BZZ65537 CJV65537 CTR65537 DDN65537 DNJ65537 DXF65537 EHB65537 EQX65537 FAT65537 FKP65537 FUL65537 GEH65537 GOD65537 GXZ65537 HHV65537 HRR65537 IBN65537 ILJ65537 IVF65537 JFB65537 JOX65537 JYT65537 KIP65537 KSL65537 LCH65537 LMD65537 LVZ65537 MFV65537 MPR65537 MZN65537 NJJ65537 NTF65537 ODB65537 OMX65537 OWT65537 PGP65537 PQL65537 QAH65537 QKD65537 QTZ65537 RDV65537 RNR65537 RXN65537 SHJ65537 SRF65537 TBB65537 TKX65537 TUT65537 UEP65537 UOL65537 UYH65537 VID65537 VRZ65537 WBV65537 WLR65537 WVN65537 F131073 JB131073 SX131073 ACT131073 AMP131073 AWL131073 BGH131073 BQD131073 BZZ131073 CJV131073 CTR131073 DDN131073 DNJ131073 DXF131073 EHB131073 EQX131073 FAT131073 FKP131073 FUL131073 GEH131073 GOD131073 GXZ131073 HHV131073 HRR131073 IBN131073 ILJ131073 IVF131073 JFB131073 JOX131073 JYT131073 KIP131073 KSL131073 LCH131073 LMD131073 LVZ131073 MFV131073 MPR131073 MZN131073 NJJ131073 NTF131073 ODB131073 OMX131073 OWT131073 PGP131073 PQL131073 QAH131073 QKD131073 QTZ131073 RDV131073 RNR131073 RXN131073 SHJ131073 SRF131073 TBB131073 TKX131073 TUT131073 UEP131073 UOL131073 UYH131073 VID131073 VRZ131073 WBV131073 WLR131073 WVN131073 F196609 JB196609 SX196609 ACT196609 AMP196609 AWL196609 BGH196609 BQD196609 BZZ196609 CJV196609 CTR196609 DDN196609 DNJ196609 DXF196609 EHB196609 EQX196609 FAT196609 FKP196609 FUL196609 GEH196609 GOD196609 GXZ196609 HHV196609 HRR196609 IBN196609 ILJ196609 IVF196609 JFB196609 JOX196609 JYT196609 KIP196609 KSL196609 LCH196609 LMD196609 LVZ196609 MFV196609 MPR196609 MZN196609 NJJ196609 NTF196609 ODB196609 OMX196609 OWT196609 PGP196609 PQL196609 QAH196609 QKD196609 QTZ196609 RDV196609 RNR196609 RXN196609 SHJ196609 SRF196609 TBB196609 TKX196609 TUT196609 UEP196609 UOL196609 UYH196609 VID196609 VRZ196609 WBV196609 WLR196609 WVN196609 F262145 JB262145 SX262145 ACT262145 AMP262145 AWL262145 BGH262145 BQD262145 BZZ262145 CJV262145 CTR262145 DDN262145 DNJ262145 DXF262145 EHB262145 EQX262145 FAT262145 FKP262145 FUL262145 GEH262145 GOD262145 GXZ262145 HHV262145 HRR262145 IBN262145 ILJ262145 IVF262145 JFB262145 JOX262145 JYT262145 KIP262145 KSL262145 LCH262145 LMD262145 LVZ262145 MFV262145 MPR262145 MZN262145 NJJ262145 NTF262145 ODB262145 OMX262145 OWT262145 PGP262145 PQL262145 QAH262145 QKD262145 QTZ262145 RDV262145 RNR262145 RXN262145 SHJ262145 SRF262145 TBB262145 TKX262145 TUT262145 UEP262145 UOL262145 UYH262145 VID262145 VRZ262145 WBV262145 WLR262145 WVN262145 F327681 JB327681 SX327681 ACT327681 AMP327681 AWL327681 BGH327681 BQD327681 BZZ327681 CJV327681 CTR327681 DDN327681 DNJ327681 DXF327681 EHB327681 EQX327681 FAT327681 FKP327681 FUL327681 GEH327681 GOD327681 GXZ327681 HHV327681 HRR327681 IBN327681 ILJ327681 IVF327681 JFB327681 JOX327681 JYT327681 KIP327681 KSL327681 LCH327681 LMD327681 LVZ327681 MFV327681 MPR327681 MZN327681 NJJ327681 NTF327681 ODB327681 OMX327681 OWT327681 PGP327681 PQL327681 QAH327681 QKD327681 QTZ327681 RDV327681 RNR327681 RXN327681 SHJ327681 SRF327681 TBB327681 TKX327681 TUT327681 UEP327681 UOL327681 UYH327681 VID327681 VRZ327681 WBV327681 WLR327681 WVN327681 F393217 JB393217 SX393217 ACT393217 AMP393217 AWL393217 BGH393217 BQD393217 BZZ393217 CJV393217 CTR393217 DDN393217 DNJ393217 DXF393217 EHB393217 EQX393217 FAT393217 FKP393217 FUL393217 GEH393217 GOD393217 GXZ393217 HHV393217 HRR393217 IBN393217 ILJ393217 IVF393217 JFB393217 JOX393217 JYT393217 KIP393217 KSL393217 LCH393217 LMD393217 LVZ393217 MFV393217 MPR393217 MZN393217 NJJ393217 NTF393217 ODB393217 OMX393217 OWT393217 PGP393217 PQL393217 QAH393217 QKD393217 QTZ393217 RDV393217 RNR393217 RXN393217 SHJ393217 SRF393217 TBB393217 TKX393217 TUT393217 UEP393217 UOL393217 UYH393217 VID393217 VRZ393217 WBV393217 WLR393217 WVN393217 F458753 JB458753 SX458753 ACT458753 AMP458753 AWL458753 BGH458753 BQD458753 BZZ458753 CJV458753 CTR458753 DDN458753 DNJ458753 DXF458753 EHB458753 EQX458753 FAT458753 FKP458753 FUL458753 GEH458753 GOD458753 GXZ458753 HHV458753 HRR458753 IBN458753 ILJ458753 IVF458753 JFB458753 JOX458753 JYT458753 KIP458753 KSL458753 LCH458753 LMD458753 LVZ458753 MFV458753 MPR458753 MZN458753 NJJ458753 NTF458753 ODB458753 OMX458753 OWT458753 PGP458753 PQL458753 QAH458753 QKD458753 QTZ458753 RDV458753 RNR458753 RXN458753 SHJ458753 SRF458753 TBB458753 TKX458753 TUT458753 UEP458753 UOL458753 UYH458753 VID458753 VRZ458753 WBV458753 WLR458753 WVN458753 F524289 JB524289 SX524289 ACT524289 AMP524289 AWL524289 BGH524289 BQD524289 BZZ524289 CJV524289 CTR524289 DDN524289 DNJ524289 DXF524289 EHB524289 EQX524289 FAT524289 FKP524289 FUL524289 GEH524289 GOD524289 GXZ524289 HHV524289 HRR524289 IBN524289 ILJ524289 IVF524289 JFB524289 JOX524289 JYT524289 KIP524289 KSL524289 LCH524289 LMD524289 LVZ524289 MFV524289 MPR524289 MZN524289 NJJ524289 NTF524289 ODB524289 OMX524289 OWT524289 PGP524289 PQL524289 QAH524289 QKD524289 QTZ524289 RDV524289 RNR524289 RXN524289 SHJ524289 SRF524289 TBB524289 TKX524289 TUT524289 UEP524289 UOL524289 UYH524289 VID524289 VRZ524289 WBV524289 WLR524289 WVN524289 F589825 JB589825 SX589825 ACT589825 AMP589825 AWL589825 BGH589825 BQD589825 BZZ589825 CJV589825 CTR589825 DDN589825 DNJ589825 DXF589825 EHB589825 EQX589825 FAT589825 FKP589825 FUL589825 GEH589825 GOD589825 GXZ589825 HHV589825 HRR589825 IBN589825 ILJ589825 IVF589825 JFB589825 JOX589825 JYT589825 KIP589825 KSL589825 LCH589825 LMD589825 LVZ589825 MFV589825 MPR589825 MZN589825 NJJ589825 NTF589825 ODB589825 OMX589825 OWT589825 PGP589825 PQL589825 QAH589825 QKD589825 QTZ589825 RDV589825 RNR589825 RXN589825 SHJ589825 SRF589825 TBB589825 TKX589825 TUT589825 UEP589825 UOL589825 UYH589825 VID589825 VRZ589825 WBV589825 WLR589825 WVN589825 F655361 JB655361 SX655361 ACT655361 AMP655361 AWL655361 BGH655361 BQD655361 BZZ655361 CJV655361 CTR655361 DDN655361 DNJ655361 DXF655361 EHB655361 EQX655361 FAT655361 FKP655361 FUL655361 GEH655361 GOD655361 GXZ655361 HHV655361 HRR655361 IBN655361 ILJ655361 IVF655361 JFB655361 JOX655361 JYT655361 KIP655361 KSL655361 LCH655361 LMD655361 LVZ655361 MFV655361 MPR655361 MZN655361 NJJ655361 NTF655361 ODB655361 OMX655361 OWT655361 PGP655361 PQL655361 QAH655361 QKD655361 QTZ655361 RDV655361 RNR655361 RXN655361 SHJ655361 SRF655361 TBB655361 TKX655361 TUT655361 UEP655361 UOL655361 UYH655361 VID655361 VRZ655361 WBV655361 WLR655361 WVN655361 F720897 JB720897 SX720897 ACT720897 AMP720897 AWL720897 BGH720897 BQD720897 BZZ720897 CJV720897 CTR720897 DDN720897 DNJ720897 DXF720897 EHB720897 EQX720897 FAT720897 FKP720897 FUL720897 GEH720897 GOD720897 GXZ720897 HHV720897 HRR720897 IBN720897 ILJ720897 IVF720897 JFB720897 JOX720897 JYT720897 KIP720897 KSL720897 LCH720897 LMD720897 LVZ720897 MFV720897 MPR720897 MZN720897 NJJ720897 NTF720897 ODB720897 OMX720897 OWT720897 PGP720897 PQL720897 QAH720897 QKD720897 QTZ720897 RDV720897 RNR720897 RXN720897 SHJ720897 SRF720897 TBB720897 TKX720897 TUT720897 UEP720897 UOL720897 UYH720897 VID720897 VRZ720897 WBV720897 WLR720897 WVN720897 F786433 JB786433 SX786433 ACT786433 AMP786433 AWL786433 BGH786433 BQD786433 BZZ786433 CJV786433 CTR786433 DDN786433 DNJ786433 DXF786433 EHB786433 EQX786433 FAT786433 FKP786433 FUL786433 GEH786433 GOD786433 GXZ786433 HHV786433 HRR786433 IBN786433 ILJ786433 IVF786433 JFB786433 JOX786433 JYT786433 KIP786433 KSL786433 LCH786433 LMD786433 LVZ786433 MFV786433 MPR786433 MZN786433 NJJ786433 NTF786433 ODB786433 OMX786433 OWT786433 PGP786433 PQL786433 QAH786433 QKD786433 QTZ786433 RDV786433 RNR786433 RXN786433 SHJ786433 SRF786433 TBB786433 TKX786433 TUT786433 UEP786433 UOL786433 UYH786433 VID786433 VRZ786433 WBV786433 WLR786433 WVN786433 F851969 JB851969 SX851969 ACT851969 AMP851969 AWL851969 BGH851969 BQD851969 BZZ851969 CJV851969 CTR851969 DDN851969 DNJ851969 DXF851969 EHB851969 EQX851969 FAT851969 FKP851969 FUL851969 GEH851969 GOD851969 GXZ851969 HHV851969 HRR851969 IBN851969 ILJ851969 IVF851969 JFB851969 JOX851969 JYT851969 KIP851969 KSL851969 LCH851969 LMD851969 LVZ851969 MFV851969 MPR851969 MZN851969 NJJ851969 NTF851969 ODB851969 OMX851969 OWT851969 PGP851969 PQL851969 QAH851969 QKD851969 QTZ851969 RDV851969 RNR851969 RXN851969 SHJ851969 SRF851969 TBB851969 TKX851969 TUT851969 UEP851969 UOL851969 UYH851969 VID851969 VRZ851969 WBV851969 WLR851969 WVN851969 F917505 JB917505 SX917505 ACT917505 AMP917505 AWL917505 BGH917505 BQD917505 BZZ917505 CJV917505 CTR917505 DDN917505 DNJ917505 DXF917505 EHB917505 EQX917505 FAT917505 FKP917505 FUL917505 GEH917505 GOD917505 GXZ917505 HHV917505 HRR917505 IBN917505 ILJ917505 IVF917505 JFB917505 JOX917505 JYT917505 KIP917505 KSL917505 LCH917505 LMD917505 LVZ917505 MFV917505 MPR917505 MZN917505 NJJ917505 NTF917505 ODB917505 OMX917505 OWT917505 PGP917505 PQL917505 QAH917505 QKD917505 QTZ917505 RDV917505 RNR917505 RXN917505 SHJ917505 SRF917505 TBB917505 TKX917505 TUT917505 UEP917505 UOL917505 UYH917505 VID917505 VRZ917505 WBV917505 WLR917505 WVN917505 F983041 JB983041 SX983041 ACT983041 AMP983041 AWL983041 BGH983041 BQD983041 BZZ983041 CJV983041 CTR983041 DDN983041 DNJ983041 DXF983041 EHB983041 EQX983041 FAT983041 FKP983041 FUL983041 GEH983041 GOD983041 GXZ983041 HHV983041 HRR983041 IBN983041 ILJ983041 IVF983041 JFB983041 JOX983041 JYT983041 KIP983041 KSL983041 LCH983041 LMD983041 LVZ983041 MFV983041 MPR983041 MZN983041 NJJ983041 NTF983041 ODB983041 OMX983041 OWT983041 PGP983041 PQL983041 QAH983041 QKD983041 QTZ983041 RDV983041 RNR983041 RXN983041 SHJ983041 SRF983041 TBB983041 TKX983041 TUT983041 UEP983041 UOL983041 UYH983041 VID983041 VRZ983041 WBV983041 WLR983041 WVN983041"/>
    <dataValidation allowBlank="1" showInputMessage="1" showErrorMessage="1" promptTitle="Sector Code" prompt="Select one Business_Sector_1 code "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dataValidation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226"/>
  <sheetViews>
    <sheetView workbookViewId="0">
      <pane xSplit="8" ySplit="1" topLeftCell="I175" activePane="bottomRight" state="frozen"/>
      <selection pane="topRight" activeCell="H1" sqref="H1"/>
      <selection pane="bottomLeft" activeCell="A2" sqref="A2"/>
      <selection pane="bottomRight" activeCell="H178" sqref="A1:W226"/>
    </sheetView>
  </sheetViews>
  <sheetFormatPr defaultRowHeight="15" x14ac:dyDescent="0.25"/>
  <cols>
    <col min="1" max="1" width="5.28515625" style="82" bestFit="1" customWidth="1"/>
    <col min="2" max="2" width="23.5703125" style="82" customWidth="1"/>
    <col min="3" max="3" width="7.28515625" style="82" customWidth="1"/>
    <col min="4" max="4" width="16.7109375" style="82" bestFit="1" customWidth="1"/>
    <col min="5" max="5" width="13.28515625" style="82" bestFit="1" customWidth="1"/>
    <col min="6" max="7" width="13.28515625" style="82" customWidth="1"/>
    <col min="8" max="8" width="38" style="1" customWidth="1"/>
    <col min="9" max="9" width="22.28515625" style="82" bestFit="1" customWidth="1"/>
    <col min="10" max="10" width="19.5703125" style="82" customWidth="1"/>
    <col min="11" max="11" width="15.28515625" style="82" bestFit="1" customWidth="1"/>
    <col min="12" max="13" width="15.28515625" style="82" customWidth="1"/>
    <col min="14" max="14" width="48" style="82" customWidth="1"/>
    <col min="15" max="15" width="35.5703125" style="82" bestFit="1" customWidth="1"/>
    <col min="16" max="16" width="12.140625" style="82" customWidth="1"/>
    <col min="17" max="17" width="12.85546875" style="82" bestFit="1" customWidth="1"/>
    <col min="18" max="18" width="13.28515625" style="82" bestFit="1" customWidth="1"/>
    <col min="19" max="19" width="11.140625" style="82" bestFit="1" customWidth="1"/>
    <col min="20" max="20" width="19.85546875" style="82" customWidth="1"/>
    <col min="21" max="21" width="17" style="82" bestFit="1" customWidth="1"/>
    <col min="22" max="22" width="27.7109375" style="82" customWidth="1"/>
    <col min="23" max="16384" width="9.140625" style="82"/>
  </cols>
  <sheetData>
    <row r="1" spans="1:23" x14ac:dyDescent="0.25">
      <c r="A1" s="49" t="s">
        <v>800</v>
      </c>
      <c r="B1" s="49" t="s">
        <v>8992</v>
      </c>
      <c r="C1" s="49" t="s">
        <v>801</v>
      </c>
      <c r="D1" s="49" t="s">
        <v>802</v>
      </c>
      <c r="E1" s="49" t="s">
        <v>803</v>
      </c>
      <c r="F1" s="49" t="s">
        <v>963</v>
      </c>
      <c r="G1" s="49" t="s">
        <v>965</v>
      </c>
      <c r="H1" s="49" t="s">
        <v>804</v>
      </c>
      <c r="I1" s="49" t="s">
        <v>805</v>
      </c>
      <c r="J1" s="49" t="s">
        <v>806</v>
      </c>
      <c r="K1" s="49" t="s">
        <v>807</v>
      </c>
      <c r="L1" s="49" t="s">
        <v>3</v>
      </c>
      <c r="M1" s="49" t="s">
        <v>2</v>
      </c>
      <c r="N1" s="49" t="s">
        <v>808</v>
      </c>
      <c r="O1" s="49" t="s">
        <v>809</v>
      </c>
      <c r="P1" s="50" t="s">
        <v>810</v>
      </c>
      <c r="Q1" s="50" t="s">
        <v>811</v>
      </c>
      <c r="R1" s="50" t="s">
        <v>812</v>
      </c>
      <c r="S1" s="50" t="s">
        <v>813</v>
      </c>
      <c r="T1" s="50" t="s">
        <v>814</v>
      </c>
      <c r="U1" s="50" t="s">
        <v>815</v>
      </c>
      <c r="V1" s="50" t="s">
        <v>816</v>
      </c>
      <c r="W1" s="50" t="s">
        <v>817</v>
      </c>
    </row>
    <row r="2" spans="1:23" s="54" customFormat="1" ht="48" hidden="1" x14ac:dyDescent="0.25">
      <c r="A2" s="498">
        <v>1</v>
      </c>
      <c r="B2" s="498" t="s">
        <v>8665</v>
      </c>
      <c r="C2" s="493" t="s">
        <v>967</v>
      </c>
      <c r="D2" s="51" t="s">
        <v>1000</v>
      </c>
      <c r="E2" s="51" t="s">
        <v>818</v>
      </c>
      <c r="F2" s="51" t="s">
        <v>788</v>
      </c>
      <c r="G2" s="51" t="s">
        <v>964</v>
      </c>
      <c r="H2" s="53" t="s">
        <v>9158</v>
      </c>
      <c r="I2" s="51" t="s">
        <v>819</v>
      </c>
      <c r="J2" s="53" t="s">
        <v>8575</v>
      </c>
      <c r="K2" s="51" t="s">
        <v>12</v>
      </c>
      <c r="L2" s="51"/>
      <c r="M2" s="51"/>
      <c r="N2" s="52" t="s">
        <v>8576</v>
      </c>
      <c r="O2" s="53"/>
      <c r="P2" s="51"/>
      <c r="Q2" s="51"/>
      <c r="R2" s="51"/>
      <c r="S2" s="51"/>
      <c r="T2" s="51"/>
      <c r="U2" s="51"/>
      <c r="V2" s="51"/>
      <c r="W2" s="51"/>
    </row>
    <row r="3" spans="1:23" s="54" customFormat="1" ht="36" hidden="1" x14ac:dyDescent="0.25">
      <c r="A3" s="498">
        <v>2</v>
      </c>
      <c r="B3" s="498" t="s">
        <v>8993</v>
      </c>
      <c r="C3" s="493" t="s">
        <v>969</v>
      </c>
      <c r="D3" s="51" t="s">
        <v>1000</v>
      </c>
      <c r="E3" s="51" t="s">
        <v>818</v>
      </c>
      <c r="F3" s="51" t="s">
        <v>788</v>
      </c>
      <c r="G3" s="51" t="s">
        <v>964</v>
      </c>
      <c r="H3" s="53" t="s">
        <v>1034</v>
      </c>
      <c r="I3" s="51" t="s">
        <v>819</v>
      </c>
      <c r="J3" s="53" t="s">
        <v>968</v>
      </c>
      <c r="K3" s="51" t="s">
        <v>12</v>
      </c>
      <c r="L3" s="51"/>
      <c r="M3" s="51"/>
      <c r="N3" s="52" t="s">
        <v>8580</v>
      </c>
      <c r="O3" s="53"/>
      <c r="P3" s="51"/>
      <c r="Q3" s="51"/>
      <c r="R3" s="51"/>
      <c r="S3" s="51"/>
      <c r="T3" s="51"/>
      <c r="U3" s="51"/>
      <c r="V3" s="51"/>
      <c r="W3" s="51"/>
    </row>
    <row r="4" spans="1:23" s="54" customFormat="1" ht="36" hidden="1" x14ac:dyDescent="0.25">
      <c r="A4" s="498">
        <v>3</v>
      </c>
      <c r="B4" s="498" t="s">
        <v>8994</v>
      </c>
      <c r="C4" s="493" t="s">
        <v>973</v>
      </c>
      <c r="D4" s="51" t="s">
        <v>1000</v>
      </c>
      <c r="E4" s="51" t="s">
        <v>818</v>
      </c>
      <c r="F4" s="51" t="s">
        <v>788</v>
      </c>
      <c r="G4" s="51" t="s">
        <v>964</v>
      </c>
      <c r="H4" s="53" t="s">
        <v>8581</v>
      </c>
      <c r="I4" s="51" t="s">
        <v>819</v>
      </c>
      <c r="J4" s="53" t="s">
        <v>787</v>
      </c>
      <c r="K4" s="51" t="s">
        <v>12</v>
      </c>
      <c r="L4" s="51"/>
      <c r="M4" s="51"/>
      <c r="N4" s="52"/>
      <c r="O4" s="53"/>
      <c r="P4" s="51"/>
      <c r="Q4" s="51"/>
      <c r="R4" s="51"/>
      <c r="S4" s="51"/>
      <c r="T4" s="51"/>
      <c r="U4" s="51"/>
      <c r="V4" s="51"/>
      <c r="W4" s="51"/>
    </row>
    <row r="5" spans="1:23" s="54" customFormat="1" hidden="1" x14ac:dyDescent="0.25">
      <c r="A5" s="498">
        <v>4</v>
      </c>
      <c r="B5" s="498" t="s">
        <v>8693</v>
      </c>
      <c r="C5" s="493" t="s">
        <v>974</v>
      </c>
      <c r="D5" s="51" t="s">
        <v>1000</v>
      </c>
      <c r="E5" s="51" t="s">
        <v>818</v>
      </c>
      <c r="F5" s="51" t="s">
        <v>788</v>
      </c>
      <c r="G5" s="51" t="s">
        <v>964</v>
      </c>
      <c r="H5" s="53" t="s">
        <v>975</v>
      </c>
      <c r="I5" s="51" t="s">
        <v>819</v>
      </c>
      <c r="J5" s="53" t="s">
        <v>968</v>
      </c>
      <c r="K5" s="51" t="s">
        <v>12</v>
      </c>
      <c r="L5" s="51"/>
      <c r="M5" s="51"/>
      <c r="N5" s="52"/>
      <c r="O5" s="53"/>
      <c r="P5" s="51"/>
      <c r="Q5" s="51"/>
      <c r="R5" s="51"/>
      <c r="S5" s="51"/>
      <c r="T5" s="51"/>
      <c r="U5" s="51"/>
      <c r="V5" s="51"/>
      <c r="W5" s="51"/>
    </row>
    <row r="6" spans="1:23" s="54" customFormat="1" ht="36" x14ac:dyDescent="0.25">
      <c r="A6" s="498">
        <v>6</v>
      </c>
      <c r="B6" s="498" t="s">
        <v>8673</v>
      </c>
      <c r="C6" s="493" t="s">
        <v>977</v>
      </c>
      <c r="D6" s="51" t="s">
        <v>1000</v>
      </c>
      <c r="E6" s="51" t="s">
        <v>826</v>
      </c>
      <c r="F6" s="51" t="s">
        <v>788</v>
      </c>
      <c r="G6" s="51" t="s">
        <v>964</v>
      </c>
      <c r="H6" s="51" t="s">
        <v>1034</v>
      </c>
      <c r="I6" s="51" t="s">
        <v>819</v>
      </c>
      <c r="J6" s="53" t="s">
        <v>968</v>
      </c>
      <c r="K6" s="51" t="s">
        <v>12</v>
      </c>
      <c r="L6" s="51" t="s">
        <v>957</v>
      </c>
      <c r="M6" s="51"/>
      <c r="N6" s="52" t="s">
        <v>821</v>
      </c>
      <c r="O6" s="53"/>
      <c r="P6" s="51"/>
      <c r="Q6" s="51"/>
      <c r="R6" s="51"/>
      <c r="S6" s="51"/>
      <c r="T6" s="51"/>
      <c r="U6" s="51"/>
      <c r="V6" s="51"/>
      <c r="W6" s="51"/>
    </row>
    <row r="7" spans="1:23" s="54" customFormat="1" ht="36" hidden="1" customHeight="1" x14ac:dyDescent="0.25">
      <c r="A7" s="498">
        <v>7</v>
      </c>
      <c r="B7" s="498" t="s">
        <v>8994</v>
      </c>
      <c r="C7" s="493" t="s">
        <v>978</v>
      </c>
      <c r="D7" s="51" t="s">
        <v>1000</v>
      </c>
      <c r="E7" s="51" t="s">
        <v>818</v>
      </c>
      <c r="F7" s="51" t="s">
        <v>788</v>
      </c>
      <c r="G7" s="51" t="s">
        <v>964</v>
      </c>
      <c r="H7" s="53" t="s">
        <v>972</v>
      </c>
      <c r="I7" s="51" t="s">
        <v>819</v>
      </c>
      <c r="J7" s="53" t="s">
        <v>787</v>
      </c>
      <c r="K7" s="51" t="s">
        <v>12</v>
      </c>
      <c r="L7" s="51"/>
      <c r="M7" s="51"/>
      <c r="N7" s="52"/>
      <c r="O7" s="53"/>
      <c r="P7" s="51"/>
      <c r="Q7" s="51"/>
      <c r="R7" s="51"/>
      <c r="S7" s="51"/>
      <c r="T7" s="51"/>
      <c r="U7" s="51"/>
      <c r="V7" s="51"/>
      <c r="W7" s="51"/>
    </row>
    <row r="8" spans="1:23" s="54" customFormat="1" hidden="1" x14ac:dyDescent="0.25">
      <c r="A8" s="498">
        <v>8</v>
      </c>
      <c r="B8" s="498" t="s">
        <v>8896</v>
      </c>
      <c r="C8" s="493" t="s">
        <v>981</v>
      </c>
      <c r="D8" s="51" t="s">
        <v>1000</v>
      </c>
      <c r="E8" s="57" t="s">
        <v>826</v>
      </c>
      <c r="F8" s="57" t="s">
        <v>793</v>
      </c>
      <c r="G8" s="57" t="s">
        <v>983</v>
      </c>
      <c r="H8" s="52" t="s">
        <v>831</v>
      </c>
      <c r="I8" s="57" t="s">
        <v>828</v>
      </c>
      <c r="J8" s="53" t="s">
        <v>787</v>
      </c>
      <c r="K8" s="57" t="s">
        <v>12</v>
      </c>
      <c r="L8" s="57"/>
      <c r="M8" s="57"/>
      <c r="N8" s="52" t="s">
        <v>832</v>
      </c>
      <c r="O8" s="52" t="s">
        <v>832</v>
      </c>
      <c r="P8" s="57"/>
      <c r="Q8" s="57"/>
      <c r="R8" s="57"/>
      <c r="S8" s="57"/>
      <c r="T8" s="57"/>
      <c r="U8" s="51" t="s">
        <v>830</v>
      </c>
      <c r="V8" s="57"/>
      <c r="W8" s="57"/>
    </row>
    <row r="9" spans="1:23" s="58" customFormat="1" hidden="1" x14ac:dyDescent="0.25">
      <c r="A9" s="498">
        <v>9</v>
      </c>
      <c r="B9" s="498" t="s">
        <v>8899</v>
      </c>
      <c r="C9" s="493" t="s">
        <v>982</v>
      </c>
      <c r="D9" s="51" t="s">
        <v>1000</v>
      </c>
      <c r="E9" s="57" t="s">
        <v>826</v>
      </c>
      <c r="F9" s="57" t="s">
        <v>793</v>
      </c>
      <c r="G9" s="57" t="s">
        <v>983</v>
      </c>
      <c r="H9" s="52" t="s">
        <v>835</v>
      </c>
      <c r="I9" s="57" t="s">
        <v>828</v>
      </c>
      <c r="J9" s="57" t="s">
        <v>834</v>
      </c>
      <c r="K9" s="57" t="s">
        <v>12</v>
      </c>
      <c r="L9" s="57"/>
      <c r="M9" s="57"/>
      <c r="N9" s="52" t="s">
        <v>832</v>
      </c>
      <c r="O9" s="52" t="s">
        <v>832</v>
      </c>
      <c r="P9" s="57"/>
      <c r="Q9" s="57"/>
      <c r="R9" s="57"/>
      <c r="S9" s="57"/>
      <c r="T9" s="57"/>
      <c r="U9" s="51" t="s">
        <v>830</v>
      </c>
      <c r="V9" s="57"/>
      <c r="W9" s="57"/>
    </row>
    <row r="10" spans="1:23" s="58" customFormat="1" ht="24" hidden="1" x14ac:dyDescent="0.25">
      <c r="A10" s="498">
        <v>10</v>
      </c>
      <c r="B10" s="498" t="s">
        <v>8901</v>
      </c>
      <c r="C10" s="498" t="s">
        <v>984</v>
      </c>
      <c r="D10" s="51" t="s">
        <v>1000</v>
      </c>
      <c r="E10" s="51" t="s">
        <v>826</v>
      </c>
      <c r="F10" s="57" t="s">
        <v>793</v>
      </c>
      <c r="G10" s="57" t="s">
        <v>983</v>
      </c>
      <c r="H10" s="53" t="s">
        <v>836</v>
      </c>
      <c r="I10" s="51" t="s">
        <v>837</v>
      </c>
      <c r="J10" s="51" t="s">
        <v>787</v>
      </c>
      <c r="K10" s="51" t="s">
        <v>12</v>
      </c>
      <c r="L10" s="51"/>
      <c r="M10" s="51"/>
      <c r="N10" s="51" t="s">
        <v>838</v>
      </c>
      <c r="O10" s="51" t="s">
        <v>838</v>
      </c>
      <c r="P10" s="51"/>
      <c r="Q10" s="51"/>
      <c r="R10" s="51"/>
      <c r="S10" s="51"/>
      <c r="T10" s="51"/>
      <c r="U10" s="51" t="s">
        <v>830</v>
      </c>
      <c r="V10" s="51"/>
      <c r="W10" s="51"/>
    </row>
    <row r="11" spans="1:23" ht="24" hidden="1" x14ac:dyDescent="0.25">
      <c r="A11" s="498">
        <v>11</v>
      </c>
      <c r="B11" s="498" t="s">
        <v>8903</v>
      </c>
      <c r="C11" s="498" t="s">
        <v>988</v>
      </c>
      <c r="D11" s="51" t="s">
        <v>1000</v>
      </c>
      <c r="E11" s="51" t="s">
        <v>826</v>
      </c>
      <c r="F11" s="57" t="s">
        <v>793</v>
      </c>
      <c r="G11" s="57" t="s">
        <v>983</v>
      </c>
      <c r="H11" s="53" t="s">
        <v>839</v>
      </c>
      <c r="I11" s="51" t="s">
        <v>837</v>
      </c>
      <c r="J11" s="51" t="s">
        <v>989</v>
      </c>
      <c r="K11" s="51" t="s">
        <v>12</v>
      </c>
      <c r="L11" s="51"/>
      <c r="M11" s="51"/>
      <c r="N11" s="51" t="s">
        <v>838</v>
      </c>
      <c r="O11" s="51" t="s">
        <v>838</v>
      </c>
      <c r="P11" s="51"/>
      <c r="Q11" s="51"/>
      <c r="R11" s="51"/>
      <c r="S11" s="51"/>
      <c r="T11" s="51"/>
      <c r="U11" s="51" t="s">
        <v>830</v>
      </c>
      <c r="V11" s="51"/>
      <c r="W11" s="51"/>
    </row>
    <row r="12" spans="1:23" hidden="1" x14ac:dyDescent="0.25">
      <c r="A12" s="498">
        <v>12</v>
      </c>
      <c r="B12" s="498" t="s">
        <v>8905</v>
      </c>
      <c r="C12" s="498" t="s">
        <v>990</v>
      </c>
      <c r="D12" s="51" t="s">
        <v>1000</v>
      </c>
      <c r="E12" s="51" t="s">
        <v>826</v>
      </c>
      <c r="F12" s="57" t="s">
        <v>793</v>
      </c>
      <c r="G12" s="57" t="s">
        <v>983</v>
      </c>
      <c r="H12" s="53" t="s">
        <v>840</v>
      </c>
      <c r="I12" s="51" t="s">
        <v>837</v>
      </c>
      <c r="J12" s="51" t="s">
        <v>841</v>
      </c>
      <c r="K12" s="51" t="s">
        <v>12</v>
      </c>
      <c r="L12" s="51"/>
      <c r="M12" s="51"/>
      <c r="N12" s="51" t="s">
        <v>838</v>
      </c>
      <c r="O12" s="51" t="s">
        <v>838</v>
      </c>
      <c r="P12" s="51"/>
      <c r="Q12" s="51"/>
      <c r="R12" s="51"/>
      <c r="S12" s="51"/>
      <c r="T12" s="51"/>
      <c r="U12" s="51" t="s">
        <v>830</v>
      </c>
      <c r="V12" s="51"/>
      <c r="W12" s="51" t="s">
        <v>1072</v>
      </c>
    </row>
    <row r="13" spans="1:23" hidden="1" x14ac:dyDescent="0.25">
      <c r="A13" s="498">
        <v>12</v>
      </c>
      <c r="B13" s="498" t="s">
        <v>9001</v>
      </c>
      <c r="C13" s="498"/>
      <c r="D13" s="51" t="s">
        <v>1000</v>
      </c>
      <c r="E13" s="51" t="s">
        <v>826</v>
      </c>
      <c r="F13" s="57" t="s">
        <v>793</v>
      </c>
      <c r="G13" s="57" t="s">
        <v>983</v>
      </c>
      <c r="H13" s="53" t="s">
        <v>1052</v>
      </c>
      <c r="I13" s="51" t="s">
        <v>837</v>
      </c>
      <c r="J13" s="51" t="s">
        <v>210</v>
      </c>
      <c r="K13" s="51" t="s">
        <v>12</v>
      </c>
      <c r="L13" s="51"/>
      <c r="M13" s="51"/>
      <c r="N13" s="51" t="s">
        <v>838</v>
      </c>
      <c r="O13" s="51" t="s">
        <v>838</v>
      </c>
      <c r="P13" s="51"/>
      <c r="Q13" s="51"/>
      <c r="R13" s="51"/>
      <c r="S13" s="51"/>
      <c r="T13" s="51"/>
      <c r="U13" s="51" t="s">
        <v>830</v>
      </c>
      <c r="V13" s="51"/>
      <c r="W13" s="51"/>
    </row>
    <row r="14" spans="1:23" hidden="1" x14ac:dyDescent="0.25">
      <c r="A14" s="498">
        <v>12</v>
      </c>
      <c r="B14" s="498" t="s">
        <v>8907</v>
      </c>
      <c r="C14" s="498"/>
      <c r="D14" s="51" t="s">
        <v>1000</v>
      </c>
      <c r="E14" s="51" t="s">
        <v>826</v>
      </c>
      <c r="F14" s="57" t="s">
        <v>793</v>
      </c>
      <c r="G14" s="57" t="s">
        <v>983</v>
      </c>
      <c r="H14" s="53" t="s">
        <v>1053</v>
      </c>
      <c r="I14" s="51" t="s">
        <v>837</v>
      </c>
      <c r="J14" s="51" t="s">
        <v>1054</v>
      </c>
      <c r="K14" s="51" t="s">
        <v>12</v>
      </c>
      <c r="L14" s="51"/>
      <c r="M14" s="51"/>
      <c r="N14" s="51" t="s">
        <v>838</v>
      </c>
      <c r="O14" s="51" t="s">
        <v>838</v>
      </c>
      <c r="P14" s="51"/>
      <c r="Q14" s="51"/>
      <c r="R14" s="51"/>
      <c r="S14" s="51"/>
      <c r="T14" s="51"/>
      <c r="U14" s="51" t="s">
        <v>830</v>
      </c>
      <c r="V14" s="51"/>
      <c r="W14" s="51"/>
    </row>
    <row r="15" spans="1:23" hidden="1" x14ac:dyDescent="0.25">
      <c r="A15" s="498">
        <v>12</v>
      </c>
      <c r="B15" s="498" t="s">
        <v>8908</v>
      </c>
      <c r="C15" s="498"/>
      <c r="D15" s="51" t="s">
        <v>1000</v>
      </c>
      <c r="E15" s="51" t="s">
        <v>826</v>
      </c>
      <c r="F15" s="57" t="s">
        <v>793</v>
      </c>
      <c r="G15" s="57" t="s">
        <v>983</v>
      </c>
      <c r="H15" s="53" t="s">
        <v>1055</v>
      </c>
      <c r="I15" s="51" t="s">
        <v>837</v>
      </c>
      <c r="J15" s="51" t="s">
        <v>1056</v>
      </c>
      <c r="K15" s="51" t="s">
        <v>12</v>
      </c>
      <c r="L15" s="51"/>
      <c r="M15" s="51"/>
      <c r="N15" s="51" t="s">
        <v>838</v>
      </c>
      <c r="O15" s="51" t="s">
        <v>838</v>
      </c>
      <c r="P15" s="51"/>
      <c r="Q15" s="51"/>
      <c r="R15" s="51"/>
      <c r="S15" s="51"/>
      <c r="T15" s="51"/>
      <c r="U15" s="51" t="s">
        <v>830</v>
      </c>
      <c r="V15" s="51"/>
      <c r="W15" s="51"/>
    </row>
    <row r="16" spans="1:23" hidden="1" x14ac:dyDescent="0.25">
      <c r="A16" s="498">
        <v>12</v>
      </c>
      <c r="B16" s="498" t="s">
        <v>9001</v>
      </c>
      <c r="C16" s="498"/>
      <c r="D16" s="51" t="s">
        <v>999</v>
      </c>
      <c r="E16" s="51" t="s">
        <v>826</v>
      </c>
      <c r="F16" s="57" t="s">
        <v>793</v>
      </c>
      <c r="G16" s="57" t="s">
        <v>983</v>
      </c>
      <c r="H16" s="53" t="s">
        <v>1052</v>
      </c>
      <c r="I16" s="51" t="s">
        <v>837</v>
      </c>
      <c r="J16" s="51" t="s">
        <v>210</v>
      </c>
      <c r="K16" s="51" t="s">
        <v>12</v>
      </c>
      <c r="L16" s="51"/>
      <c r="M16" s="51"/>
      <c r="N16" s="51" t="s">
        <v>838</v>
      </c>
      <c r="O16" s="51" t="s">
        <v>838</v>
      </c>
      <c r="P16" s="51"/>
      <c r="Q16" s="51"/>
      <c r="R16" s="51"/>
      <c r="S16" s="51"/>
      <c r="T16" s="51"/>
      <c r="U16" s="51" t="s">
        <v>830</v>
      </c>
      <c r="V16" s="51"/>
      <c r="W16" s="51"/>
    </row>
    <row r="17" spans="1:23" hidden="1" x14ac:dyDescent="0.25">
      <c r="A17" s="498">
        <v>12</v>
      </c>
      <c r="B17" s="498" t="s">
        <v>8907</v>
      </c>
      <c r="C17" s="498"/>
      <c r="D17" s="51" t="s">
        <v>999</v>
      </c>
      <c r="E17" s="51" t="s">
        <v>826</v>
      </c>
      <c r="F17" s="57" t="s">
        <v>793</v>
      </c>
      <c r="G17" s="57" t="s">
        <v>983</v>
      </c>
      <c r="H17" s="53" t="s">
        <v>1053</v>
      </c>
      <c r="I17" s="51" t="s">
        <v>837</v>
      </c>
      <c r="J17" s="51" t="s">
        <v>1054</v>
      </c>
      <c r="K17" s="51" t="s">
        <v>12</v>
      </c>
      <c r="L17" s="51"/>
      <c r="M17" s="51"/>
      <c r="N17" s="51" t="s">
        <v>838</v>
      </c>
      <c r="O17" s="51" t="s">
        <v>838</v>
      </c>
      <c r="P17" s="51"/>
      <c r="Q17" s="51"/>
      <c r="R17" s="51"/>
      <c r="S17" s="51"/>
      <c r="T17" s="51"/>
      <c r="U17" s="51" t="s">
        <v>830</v>
      </c>
      <c r="V17" s="51"/>
      <c r="W17" s="51"/>
    </row>
    <row r="18" spans="1:23" hidden="1" x14ac:dyDescent="0.25">
      <c r="A18" s="498">
        <v>12</v>
      </c>
      <c r="B18" s="498" t="s">
        <v>8908</v>
      </c>
      <c r="C18" s="498"/>
      <c r="D18" s="51" t="s">
        <v>999</v>
      </c>
      <c r="E18" s="51" t="s">
        <v>826</v>
      </c>
      <c r="F18" s="57" t="s">
        <v>793</v>
      </c>
      <c r="G18" s="57" t="s">
        <v>983</v>
      </c>
      <c r="H18" s="53" t="s">
        <v>1055</v>
      </c>
      <c r="I18" s="51" t="s">
        <v>837</v>
      </c>
      <c r="J18" s="51" t="s">
        <v>1056</v>
      </c>
      <c r="K18" s="51" t="s">
        <v>12</v>
      </c>
      <c r="L18" s="51"/>
      <c r="M18" s="51"/>
      <c r="N18" s="51" t="s">
        <v>838</v>
      </c>
      <c r="O18" s="51" t="s">
        <v>838</v>
      </c>
      <c r="P18" s="51"/>
      <c r="Q18" s="51"/>
      <c r="R18" s="51"/>
      <c r="S18" s="51"/>
      <c r="T18" s="51"/>
      <c r="U18" s="51" t="s">
        <v>830</v>
      </c>
      <c r="V18" s="51"/>
      <c r="W18" s="51"/>
    </row>
    <row r="19" spans="1:23" ht="24" hidden="1" x14ac:dyDescent="0.25">
      <c r="A19" s="498">
        <v>13</v>
      </c>
      <c r="B19" s="498" t="s">
        <v>8910</v>
      </c>
      <c r="C19" s="498" t="s">
        <v>991</v>
      </c>
      <c r="D19" s="51" t="s">
        <v>1000</v>
      </c>
      <c r="E19" s="51" t="s">
        <v>826</v>
      </c>
      <c r="F19" s="57" t="s">
        <v>793</v>
      </c>
      <c r="G19" s="57" t="s">
        <v>983</v>
      </c>
      <c r="H19" s="53" t="s">
        <v>842</v>
      </c>
      <c r="I19" s="51" t="s">
        <v>837</v>
      </c>
      <c r="J19" s="51" t="s">
        <v>787</v>
      </c>
      <c r="K19" s="51" t="s">
        <v>12</v>
      </c>
      <c r="L19" s="51"/>
      <c r="M19" s="51"/>
      <c r="N19" s="51"/>
      <c r="O19" s="51"/>
      <c r="P19" s="51"/>
      <c r="Q19" s="51"/>
      <c r="R19" s="51"/>
      <c r="S19" s="51"/>
      <c r="T19" s="51"/>
      <c r="U19" s="51" t="s">
        <v>843</v>
      </c>
      <c r="V19" s="51"/>
      <c r="W19" s="51"/>
    </row>
    <row r="20" spans="1:23" hidden="1" x14ac:dyDescent="0.25">
      <c r="A20" s="498">
        <v>14</v>
      </c>
      <c r="B20" s="498" t="s">
        <v>8912</v>
      </c>
      <c r="C20" s="498" t="s">
        <v>992</v>
      </c>
      <c r="D20" s="51" t="s">
        <v>1000</v>
      </c>
      <c r="E20" s="51" t="s">
        <v>826</v>
      </c>
      <c r="F20" s="57" t="s">
        <v>793</v>
      </c>
      <c r="G20" s="57" t="s">
        <v>983</v>
      </c>
      <c r="H20" s="53" t="s">
        <v>844</v>
      </c>
      <c r="I20" s="51" t="s">
        <v>837</v>
      </c>
      <c r="J20" s="51" t="s">
        <v>787</v>
      </c>
      <c r="K20" s="51" t="s">
        <v>12</v>
      </c>
      <c r="L20" s="51"/>
      <c r="M20" s="51"/>
      <c r="N20" s="51"/>
      <c r="O20" s="51"/>
      <c r="P20" s="51"/>
      <c r="Q20" s="51"/>
      <c r="R20" s="51"/>
      <c r="S20" s="51"/>
      <c r="T20" s="51"/>
      <c r="U20" s="51" t="s">
        <v>843</v>
      </c>
      <c r="V20" s="51"/>
      <c r="W20" s="51"/>
    </row>
    <row r="21" spans="1:23" hidden="1" x14ac:dyDescent="0.25">
      <c r="A21" s="498">
        <v>15</v>
      </c>
      <c r="B21" s="498" t="s">
        <v>8914</v>
      </c>
      <c r="C21" s="498" t="s">
        <v>993</v>
      </c>
      <c r="D21" s="51" t="s">
        <v>1000</v>
      </c>
      <c r="E21" s="51" t="s">
        <v>826</v>
      </c>
      <c r="F21" s="57" t="s">
        <v>793</v>
      </c>
      <c r="G21" s="57" t="s">
        <v>983</v>
      </c>
      <c r="H21" s="53" t="s">
        <v>8582</v>
      </c>
      <c r="I21" s="51" t="s">
        <v>837</v>
      </c>
      <c r="J21" s="51" t="s">
        <v>845</v>
      </c>
      <c r="K21" s="51" t="s">
        <v>12</v>
      </c>
      <c r="L21" s="51"/>
      <c r="M21" s="51"/>
      <c r="N21" s="51"/>
      <c r="O21" s="51"/>
      <c r="P21" s="51"/>
      <c r="Q21" s="51"/>
      <c r="R21" s="51"/>
      <c r="S21" s="51"/>
      <c r="T21" s="51"/>
      <c r="U21" s="51" t="s">
        <v>843</v>
      </c>
      <c r="V21" s="51"/>
      <c r="W21" s="51"/>
    </row>
    <row r="22" spans="1:23" hidden="1" x14ac:dyDescent="0.25">
      <c r="A22" s="498">
        <v>16</v>
      </c>
      <c r="B22" s="498" t="s">
        <v>8916</v>
      </c>
      <c r="C22" s="498" t="s">
        <v>995</v>
      </c>
      <c r="D22" s="51" t="s">
        <v>1000</v>
      </c>
      <c r="E22" s="51" t="s">
        <v>826</v>
      </c>
      <c r="F22" s="57" t="s">
        <v>793</v>
      </c>
      <c r="G22" s="57" t="s">
        <v>983</v>
      </c>
      <c r="H22" s="53" t="s">
        <v>994</v>
      </c>
      <c r="I22" s="51" t="s">
        <v>837</v>
      </c>
      <c r="J22" s="51" t="s">
        <v>846</v>
      </c>
      <c r="K22" s="51" t="s">
        <v>12</v>
      </c>
      <c r="L22" s="51"/>
      <c r="M22" s="51"/>
      <c r="N22" s="51"/>
      <c r="O22" s="51"/>
      <c r="P22" s="51"/>
      <c r="Q22" s="51"/>
      <c r="R22" s="51"/>
      <c r="S22" s="51"/>
      <c r="T22" s="51"/>
      <c r="U22" s="51" t="s">
        <v>843</v>
      </c>
      <c r="V22" s="51"/>
      <c r="W22" s="51"/>
    </row>
    <row r="23" spans="1:23" hidden="1" x14ac:dyDescent="0.25">
      <c r="A23" s="498">
        <v>17</v>
      </c>
      <c r="B23" s="498" t="s">
        <v>8918</v>
      </c>
      <c r="C23" s="498" t="s">
        <v>996</v>
      </c>
      <c r="D23" s="51" t="s">
        <v>1000</v>
      </c>
      <c r="E23" s="51" t="s">
        <v>826</v>
      </c>
      <c r="F23" s="57" t="s">
        <v>793</v>
      </c>
      <c r="G23" s="57" t="s">
        <v>983</v>
      </c>
      <c r="H23" s="53" t="s">
        <v>847</v>
      </c>
      <c r="I23" s="51" t="s">
        <v>837</v>
      </c>
      <c r="J23" s="51" t="s">
        <v>847</v>
      </c>
      <c r="K23" s="51" t="s">
        <v>12</v>
      </c>
      <c r="L23" s="51"/>
      <c r="M23" s="51"/>
      <c r="N23" s="51"/>
      <c r="O23" s="51"/>
      <c r="P23" s="51"/>
      <c r="Q23" s="51"/>
      <c r="R23" s="51"/>
      <c r="S23" s="51"/>
      <c r="T23" s="51"/>
      <c r="U23" s="51" t="s">
        <v>843</v>
      </c>
      <c r="V23" s="51"/>
      <c r="W23" s="51"/>
    </row>
    <row r="24" spans="1:23" s="54" customFormat="1" ht="60" hidden="1" x14ac:dyDescent="0.25">
      <c r="A24" s="498">
        <v>18</v>
      </c>
      <c r="B24" s="498" t="s">
        <v>8920</v>
      </c>
      <c r="C24" s="498" t="s">
        <v>997</v>
      </c>
      <c r="D24" s="51" t="s">
        <v>1000</v>
      </c>
      <c r="E24" s="51" t="s">
        <v>826</v>
      </c>
      <c r="F24" s="57" t="s">
        <v>793</v>
      </c>
      <c r="G24" s="57" t="s">
        <v>983</v>
      </c>
      <c r="H24" s="53" t="s">
        <v>1073</v>
      </c>
      <c r="I24" s="51" t="s">
        <v>837</v>
      </c>
      <c r="J24" s="51" t="s">
        <v>792</v>
      </c>
      <c r="K24" s="51" t="s">
        <v>12</v>
      </c>
      <c r="L24" s="51"/>
      <c r="M24" s="51"/>
      <c r="N24" s="51"/>
      <c r="O24" s="51"/>
      <c r="P24" s="51"/>
      <c r="Q24" s="51"/>
      <c r="R24" s="51"/>
      <c r="S24" s="51"/>
      <c r="T24" s="51"/>
      <c r="U24" s="51" t="s">
        <v>843</v>
      </c>
      <c r="V24" s="51"/>
      <c r="W24" s="51"/>
    </row>
    <row r="25" spans="1:23" s="54" customFormat="1" ht="36" hidden="1" x14ac:dyDescent="0.25">
      <c r="A25" s="498">
        <v>19</v>
      </c>
      <c r="B25" s="498" t="s">
        <v>8997</v>
      </c>
      <c r="C25" s="498" t="s">
        <v>998</v>
      </c>
      <c r="D25" s="51" t="s">
        <v>1000</v>
      </c>
      <c r="E25" s="51" t="s">
        <v>826</v>
      </c>
      <c r="F25" s="57" t="s">
        <v>793</v>
      </c>
      <c r="G25" s="57" t="s">
        <v>983</v>
      </c>
      <c r="H25" s="53" t="s">
        <v>8633</v>
      </c>
      <c r="I25" s="51" t="s">
        <v>837</v>
      </c>
      <c r="J25" s="51" t="s">
        <v>790</v>
      </c>
      <c r="K25" s="51" t="s">
        <v>12</v>
      </c>
      <c r="L25" s="51"/>
      <c r="M25" s="51"/>
      <c r="N25" s="51"/>
      <c r="O25" s="51"/>
      <c r="P25" s="51"/>
      <c r="Q25" s="51"/>
      <c r="R25" s="51"/>
      <c r="S25" s="51"/>
      <c r="T25" s="51"/>
      <c r="U25" s="51" t="s">
        <v>843</v>
      </c>
      <c r="V25" s="51"/>
      <c r="W25" s="51"/>
    </row>
    <row r="26" spans="1:23" s="54" customFormat="1" ht="36" hidden="1" x14ac:dyDescent="0.25">
      <c r="A26" s="498">
        <v>20</v>
      </c>
      <c r="B26" s="498" t="s">
        <v>8678</v>
      </c>
      <c r="C26" s="494" t="s">
        <v>967</v>
      </c>
      <c r="D26" s="51" t="s">
        <v>999</v>
      </c>
      <c r="E26" s="51" t="s">
        <v>818</v>
      </c>
      <c r="F26" s="51" t="s">
        <v>788</v>
      </c>
      <c r="G26" s="51" t="s">
        <v>964</v>
      </c>
      <c r="H26" s="53" t="s">
        <v>970</v>
      </c>
      <c r="I26" s="51" t="s">
        <v>819</v>
      </c>
      <c r="J26" s="53" t="s">
        <v>8575</v>
      </c>
      <c r="K26" s="51" t="s">
        <v>12</v>
      </c>
      <c r="L26" s="51"/>
      <c r="M26" s="51"/>
      <c r="N26" s="52" t="s">
        <v>821</v>
      </c>
      <c r="O26" s="53"/>
      <c r="P26" s="51"/>
      <c r="Q26" s="51"/>
      <c r="R26" s="51"/>
      <c r="S26" s="51"/>
      <c r="T26" s="51"/>
      <c r="U26" s="51"/>
      <c r="V26" s="51"/>
      <c r="W26" s="51"/>
    </row>
    <row r="27" spans="1:23" s="54" customFormat="1" ht="36" hidden="1" x14ac:dyDescent="0.25">
      <c r="A27" s="498">
        <v>22</v>
      </c>
      <c r="B27" s="498" t="s">
        <v>8994</v>
      </c>
      <c r="C27" s="493" t="s">
        <v>973</v>
      </c>
      <c r="D27" s="51" t="s">
        <v>999</v>
      </c>
      <c r="E27" s="51" t="s">
        <v>818</v>
      </c>
      <c r="F27" s="51" t="s">
        <v>788</v>
      </c>
      <c r="G27" s="51" t="s">
        <v>964</v>
      </c>
      <c r="H27" s="53" t="s">
        <v>8581</v>
      </c>
      <c r="I27" s="51" t="s">
        <v>819</v>
      </c>
      <c r="J27" s="53" t="s">
        <v>8575</v>
      </c>
      <c r="K27" s="51" t="s">
        <v>12</v>
      </c>
      <c r="L27" s="51"/>
      <c r="M27" s="51"/>
      <c r="N27" s="52"/>
      <c r="O27" s="53"/>
      <c r="P27" s="51"/>
      <c r="Q27" s="51"/>
      <c r="R27" s="51"/>
      <c r="S27" s="51"/>
      <c r="T27" s="51"/>
      <c r="U27" s="51"/>
      <c r="V27" s="51"/>
      <c r="W27" s="51"/>
    </row>
    <row r="28" spans="1:23" s="54" customFormat="1" hidden="1" x14ac:dyDescent="0.25">
      <c r="A28" s="498">
        <v>23</v>
      </c>
      <c r="B28" s="498" t="s">
        <v>8997</v>
      </c>
      <c r="C28" s="493" t="s">
        <v>974</v>
      </c>
      <c r="D28" s="51" t="s">
        <v>999</v>
      </c>
      <c r="E28" s="51" t="s">
        <v>818</v>
      </c>
      <c r="F28" s="51" t="s">
        <v>788</v>
      </c>
      <c r="G28" s="51" t="s">
        <v>964</v>
      </c>
      <c r="H28" s="53" t="s">
        <v>8632</v>
      </c>
      <c r="I28" s="51" t="s">
        <v>819</v>
      </c>
      <c r="J28" s="53" t="s">
        <v>968</v>
      </c>
      <c r="K28" s="51" t="s">
        <v>12</v>
      </c>
      <c r="L28" s="51"/>
      <c r="M28" s="51"/>
      <c r="N28" s="52"/>
      <c r="O28" s="53"/>
      <c r="P28" s="51"/>
      <c r="Q28" s="51"/>
      <c r="R28" s="51"/>
      <c r="S28" s="51"/>
      <c r="T28" s="51"/>
      <c r="U28" s="51"/>
      <c r="V28" s="51"/>
      <c r="W28" s="51"/>
    </row>
    <row r="29" spans="1:23" s="54" customFormat="1" ht="36" x14ac:dyDescent="0.25">
      <c r="A29" s="498">
        <v>25</v>
      </c>
      <c r="B29" s="498" t="s">
        <v>8993</v>
      </c>
      <c r="C29" s="493" t="s">
        <v>977</v>
      </c>
      <c r="D29" s="51" t="s">
        <v>999</v>
      </c>
      <c r="E29" s="51" t="s">
        <v>818</v>
      </c>
      <c r="F29" s="51" t="s">
        <v>826</v>
      </c>
      <c r="G29" s="51" t="s">
        <v>964</v>
      </c>
      <c r="H29" s="51" t="s">
        <v>980</v>
      </c>
      <c r="I29" s="51" t="s">
        <v>819</v>
      </c>
      <c r="J29" s="53" t="s">
        <v>968</v>
      </c>
      <c r="K29" s="51" t="s">
        <v>12</v>
      </c>
      <c r="L29" s="51" t="s">
        <v>957</v>
      </c>
      <c r="M29" s="51"/>
      <c r="N29" s="52" t="s">
        <v>821</v>
      </c>
      <c r="O29" s="53"/>
      <c r="P29" s="51"/>
      <c r="Q29" s="51"/>
      <c r="R29" s="51"/>
      <c r="S29" s="51"/>
      <c r="T29" s="51"/>
      <c r="U29" s="51"/>
      <c r="V29" s="51"/>
      <c r="W29" s="51"/>
    </row>
    <row r="30" spans="1:23" s="58" customFormat="1" hidden="1" x14ac:dyDescent="0.25">
      <c r="A30" s="498">
        <v>27</v>
      </c>
      <c r="B30" s="498" t="s">
        <v>8896</v>
      </c>
      <c r="C30" s="493" t="s">
        <v>981</v>
      </c>
      <c r="D30" s="51" t="s">
        <v>999</v>
      </c>
      <c r="E30" s="57" t="s">
        <v>826</v>
      </c>
      <c r="F30" s="57" t="s">
        <v>793</v>
      </c>
      <c r="G30" s="57" t="s">
        <v>983</v>
      </c>
      <c r="H30" s="52" t="s">
        <v>831</v>
      </c>
      <c r="I30" s="57" t="s">
        <v>828</v>
      </c>
      <c r="J30" s="53" t="s">
        <v>787</v>
      </c>
      <c r="K30" s="57" t="s">
        <v>12</v>
      </c>
      <c r="L30" s="57"/>
      <c r="M30" s="57"/>
      <c r="N30" s="52" t="s">
        <v>832</v>
      </c>
      <c r="O30" s="52" t="s">
        <v>832</v>
      </c>
      <c r="P30" s="57"/>
      <c r="Q30" s="57"/>
      <c r="R30" s="57"/>
      <c r="S30" s="57"/>
      <c r="T30" s="57"/>
      <c r="U30" s="51" t="s">
        <v>830</v>
      </c>
      <c r="V30" s="57"/>
      <c r="W30" s="57"/>
    </row>
    <row r="31" spans="1:23" hidden="1" x14ac:dyDescent="0.25">
      <c r="A31" s="498">
        <v>28</v>
      </c>
      <c r="B31" s="498" t="s">
        <v>8899</v>
      </c>
      <c r="C31" s="493" t="s">
        <v>982</v>
      </c>
      <c r="D31" s="51" t="s">
        <v>999</v>
      </c>
      <c r="E31" s="57" t="s">
        <v>826</v>
      </c>
      <c r="F31" s="57" t="s">
        <v>793</v>
      </c>
      <c r="G31" s="57" t="s">
        <v>983</v>
      </c>
      <c r="H31" s="52" t="s">
        <v>835</v>
      </c>
      <c r="I31" s="57" t="s">
        <v>828</v>
      </c>
      <c r="J31" s="57" t="s">
        <v>834</v>
      </c>
      <c r="K31" s="57" t="s">
        <v>12</v>
      </c>
      <c r="L31" s="57"/>
      <c r="M31" s="57"/>
      <c r="N31" s="52" t="s">
        <v>832</v>
      </c>
      <c r="O31" s="52" t="s">
        <v>832</v>
      </c>
      <c r="P31" s="57"/>
      <c r="Q31" s="57"/>
      <c r="R31" s="57"/>
      <c r="S31" s="57"/>
      <c r="T31" s="57"/>
      <c r="U31" s="51" t="s">
        <v>830</v>
      </c>
      <c r="V31" s="57"/>
      <c r="W31" s="57"/>
    </row>
    <row r="32" spans="1:23" ht="24" hidden="1" x14ac:dyDescent="0.25">
      <c r="A32" s="498">
        <v>29</v>
      </c>
      <c r="B32" s="498" t="s">
        <v>8901</v>
      </c>
      <c r="C32" s="498" t="s">
        <v>984</v>
      </c>
      <c r="D32" s="51" t="s">
        <v>999</v>
      </c>
      <c r="E32" s="51" t="s">
        <v>826</v>
      </c>
      <c r="F32" s="57" t="s">
        <v>793</v>
      </c>
      <c r="G32" s="57" t="s">
        <v>983</v>
      </c>
      <c r="H32" s="53" t="s">
        <v>836</v>
      </c>
      <c r="I32" s="51" t="s">
        <v>837</v>
      </c>
      <c r="J32" s="51" t="s">
        <v>787</v>
      </c>
      <c r="K32" s="51" t="s">
        <v>12</v>
      </c>
      <c r="L32" s="51"/>
      <c r="M32" s="51"/>
      <c r="N32" s="51" t="s">
        <v>838</v>
      </c>
      <c r="O32" s="51" t="s">
        <v>838</v>
      </c>
      <c r="P32" s="51"/>
      <c r="Q32" s="51"/>
      <c r="R32" s="51"/>
      <c r="S32" s="51"/>
      <c r="T32" s="51"/>
      <c r="U32" s="51" t="s">
        <v>830</v>
      </c>
      <c r="V32" s="51"/>
      <c r="W32" s="51"/>
    </row>
    <row r="33" spans="1:23" ht="24" hidden="1" x14ac:dyDescent="0.25">
      <c r="A33" s="498">
        <v>30</v>
      </c>
      <c r="B33" s="498" t="s">
        <v>8903</v>
      </c>
      <c r="C33" s="498" t="s">
        <v>988</v>
      </c>
      <c r="D33" s="51" t="s">
        <v>999</v>
      </c>
      <c r="E33" s="51" t="s">
        <v>826</v>
      </c>
      <c r="F33" s="57" t="s">
        <v>793</v>
      </c>
      <c r="G33" s="57" t="s">
        <v>983</v>
      </c>
      <c r="H33" s="53" t="s">
        <v>839</v>
      </c>
      <c r="I33" s="51" t="s">
        <v>837</v>
      </c>
      <c r="J33" s="51" t="s">
        <v>989</v>
      </c>
      <c r="K33" s="51" t="s">
        <v>12</v>
      </c>
      <c r="L33" s="51"/>
      <c r="M33" s="51"/>
      <c r="N33" s="51" t="s">
        <v>838</v>
      </c>
      <c r="O33" s="51" t="s">
        <v>838</v>
      </c>
      <c r="P33" s="51"/>
      <c r="Q33" s="51"/>
      <c r="R33" s="51"/>
      <c r="S33" s="51"/>
      <c r="T33" s="51"/>
      <c r="U33" s="51" t="s">
        <v>830</v>
      </c>
      <c r="V33" s="51"/>
      <c r="W33" s="51"/>
    </row>
    <row r="34" spans="1:23" hidden="1" x14ac:dyDescent="0.25">
      <c r="A34" s="498">
        <v>31</v>
      </c>
      <c r="B34" s="498" t="s">
        <v>8905</v>
      </c>
      <c r="C34" s="498" t="s">
        <v>990</v>
      </c>
      <c r="D34" s="51" t="s">
        <v>999</v>
      </c>
      <c r="E34" s="51" t="s">
        <v>826</v>
      </c>
      <c r="F34" s="57" t="s">
        <v>793</v>
      </c>
      <c r="G34" s="57" t="s">
        <v>983</v>
      </c>
      <c r="H34" s="53" t="s">
        <v>840</v>
      </c>
      <c r="I34" s="51" t="s">
        <v>837</v>
      </c>
      <c r="J34" s="51" t="s">
        <v>841</v>
      </c>
      <c r="K34" s="51" t="s">
        <v>12</v>
      </c>
      <c r="L34" s="51"/>
      <c r="M34" s="51"/>
      <c r="N34" s="51" t="s">
        <v>838</v>
      </c>
      <c r="O34" s="51" t="s">
        <v>838</v>
      </c>
      <c r="P34" s="51"/>
      <c r="Q34" s="51"/>
      <c r="R34" s="51"/>
      <c r="S34" s="51"/>
      <c r="T34" s="51"/>
      <c r="U34" s="51" t="s">
        <v>830</v>
      </c>
      <c r="V34" s="51"/>
      <c r="W34" s="51"/>
    </row>
    <row r="35" spans="1:23" ht="24" hidden="1" x14ac:dyDescent="0.25">
      <c r="A35" s="498">
        <v>32</v>
      </c>
      <c r="B35" s="498" t="s">
        <v>8910</v>
      </c>
      <c r="C35" s="498" t="s">
        <v>991</v>
      </c>
      <c r="D35" s="51" t="s">
        <v>999</v>
      </c>
      <c r="E35" s="51" t="s">
        <v>826</v>
      </c>
      <c r="F35" s="57" t="s">
        <v>793</v>
      </c>
      <c r="G35" s="57" t="s">
        <v>983</v>
      </c>
      <c r="H35" s="53" t="s">
        <v>842</v>
      </c>
      <c r="I35" s="51" t="s">
        <v>837</v>
      </c>
      <c r="J35" s="51" t="s">
        <v>787</v>
      </c>
      <c r="K35" s="51" t="s">
        <v>12</v>
      </c>
      <c r="L35" s="51"/>
      <c r="M35" s="51"/>
      <c r="N35" s="51"/>
      <c r="O35" s="51"/>
      <c r="P35" s="51"/>
      <c r="Q35" s="51"/>
      <c r="R35" s="51"/>
      <c r="S35" s="51"/>
      <c r="T35" s="51"/>
      <c r="U35" s="51" t="s">
        <v>843</v>
      </c>
      <c r="V35" s="51"/>
      <c r="W35" s="51"/>
    </row>
    <row r="36" spans="1:23" hidden="1" x14ac:dyDescent="0.25">
      <c r="A36" s="498">
        <v>33</v>
      </c>
      <c r="B36" s="498" t="s">
        <v>8912</v>
      </c>
      <c r="C36" s="498" t="s">
        <v>992</v>
      </c>
      <c r="D36" s="51" t="s">
        <v>999</v>
      </c>
      <c r="E36" s="51" t="s">
        <v>826</v>
      </c>
      <c r="F36" s="57" t="s">
        <v>793</v>
      </c>
      <c r="G36" s="57" t="s">
        <v>983</v>
      </c>
      <c r="H36" s="53" t="s">
        <v>844</v>
      </c>
      <c r="I36" s="51" t="s">
        <v>837</v>
      </c>
      <c r="J36" s="51" t="s">
        <v>787</v>
      </c>
      <c r="K36" s="51" t="s">
        <v>12</v>
      </c>
      <c r="L36" s="51"/>
      <c r="M36" s="51"/>
      <c r="N36" s="51"/>
      <c r="O36" s="51"/>
      <c r="P36" s="51"/>
      <c r="Q36" s="51"/>
      <c r="R36" s="51"/>
      <c r="S36" s="51"/>
      <c r="T36" s="51"/>
      <c r="U36" s="51" t="s">
        <v>843</v>
      </c>
      <c r="V36" s="51"/>
      <c r="W36" s="51"/>
    </row>
    <row r="37" spans="1:23" hidden="1" x14ac:dyDescent="0.25">
      <c r="A37" s="498">
        <v>34</v>
      </c>
      <c r="B37" s="498" t="s">
        <v>8914</v>
      </c>
      <c r="C37" s="498" t="s">
        <v>993</v>
      </c>
      <c r="D37" s="51" t="s">
        <v>999</v>
      </c>
      <c r="E37" s="51" t="s">
        <v>826</v>
      </c>
      <c r="F37" s="57" t="s">
        <v>793</v>
      </c>
      <c r="G37" s="57" t="s">
        <v>983</v>
      </c>
      <c r="H37" s="53" t="s">
        <v>8582</v>
      </c>
      <c r="I37" s="51" t="s">
        <v>837</v>
      </c>
      <c r="J37" s="51" t="s">
        <v>845</v>
      </c>
      <c r="K37" s="51" t="s">
        <v>12</v>
      </c>
      <c r="L37" s="51"/>
      <c r="M37" s="51"/>
      <c r="N37" s="51"/>
      <c r="O37" s="51"/>
      <c r="P37" s="51"/>
      <c r="Q37" s="51"/>
      <c r="R37" s="51"/>
      <c r="S37" s="51"/>
      <c r="T37" s="51"/>
      <c r="U37" s="51" t="s">
        <v>843</v>
      </c>
      <c r="V37" s="51"/>
      <c r="W37" s="51"/>
    </row>
    <row r="38" spans="1:23" hidden="1" x14ac:dyDescent="0.25">
      <c r="A38" s="498">
        <v>35</v>
      </c>
      <c r="B38" s="498" t="s">
        <v>8916</v>
      </c>
      <c r="C38" s="498" t="s">
        <v>995</v>
      </c>
      <c r="D38" s="51" t="s">
        <v>999</v>
      </c>
      <c r="E38" s="51" t="s">
        <v>826</v>
      </c>
      <c r="F38" s="57" t="s">
        <v>793</v>
      </c>
      <c r="G38" s="57" t="s">
        <v>983</v>
      </c>
      <c r="H38" s="53" t="s">
        <v>994</v>
      </c>
      <c r="I38" s="51" t="s">
        <v>837</v>
      </c>
      <c r="J38" s="51" t="s">
        <v>846</v>
      </c>
      <c r="K38" s="51" t="s">
        <v>12</v>
      </c>
      <c r="L38" s="51"/>
      <c r="M38" s="51"/>
      <c r="N38" s="51"/>
      <c r="O38" s="51"/>
      <c r="P38" s="51"/>
      <c r="Q38" s="51"/>
      <c r="R38" s="51"/>
      <c r="S38" s="51"/>
      <c r="T38" s="51"/>
      <c r="U38" s="51" t="s">
        <v>843</v>
      </c>
      <c r="V38" s="51"/>
      <c r="W38" s="51"/>
    </row>
    <row r="39" spans="1:23" hidden="1" x14ac:dyDescent="0.25">
      <c r="A39" s="498">
        <v>36</v>
      </c>
      <c r="B39" s="498" t="s">
        <v>8918</v>
      </c>
      <c r="C39" s="498" t="s">
        <v>996</v>
      </c>
      <c r="D39" s="51" t="s">
        <v>999</v>
      </c>
      <c r="E39" s="51" t="s">
        <v>826</v>
      </c>
      <c r="F39" s="57" t="s">
        <v>793</v>
      </c>
      <c r="G39" s="57" t="s">
        <v>983</v>
      </c>
      <c r="H39" s="53" t="s">
        <v>847</v>
      </c>
      <c r="I39" s="51" t="s">
        <v>837</v>
      </c>
      <c r="J39" s="51" t="s">
        <v>847</v>
      </c>
      <c r="K39" s="51" t="s">
        <v>12</v>
      </c>
      <c r="L39" s="51"/>
      <c r="M39" s="51"/>
      <c r="N39" s="51"/>
      <c r="O39" s="51"/>
      <c r="P39" s="51"/>
      <c r="Q39" s="51"/>
      <c r="R39" s="51"/>
      <c r="S39" s="51"/>
      <c r="T39" s="51"/>
      <c r="U39" s="51" t="s">
        <v>843</v>
      </c>
      <c r="V39" s="51"/>
      <c r="W39" s="51"/>
    </row>
    <row r="40" spans="1:23" ht="60" hidden="1" x14ac:dyDescent="0.25">
      <c r="A40" s="498">
        <v>37</v>
      </c>
      <c r="B40" s="498" t="s">
        <v>8920</v>
      </c>
      <c r="C40" s="498" t="s">
        <v>997</v>
      </c>
      <c r="D40" s="51" t="s">
        <v>999</v>
      </c>
      <c r="E40" s="51" t="s">
        <v>826</v>
      </c>
      <c r="F40" s="57" t="s">
        <v>793</v>
      </c>
      <c r="G40" s="57" t="s">
        <v>983</v>
      </c>
      <c r="H40" s="53" t="s">
        <v>1073</v>
      </c>
      <c r="I40" s="51" t="s">
        <v>837</v>
      </c>
      <c r="J40" s="51" t="s">
        <v>792</v>
      </c>
      <c r="K40" s="51" t="s">
        <v>12</v>
      </c>
      <c r="L40" s="51"/>
      <c r="M40" s="51"/>
      <c r="N40" s="51"/>
      <c r="O40" s="51"/>
      <c r="P40" s="51"/>
      <c r="Q40" s="51"/>
      <c r="R40" s="51"/>
      <c r="S40" s="51"/>
      <c r="T40" s="51"/>
      <c r="U40" s="51" t="s">
        <v>843</v>
      </c>
      <c r="V40" s="51"/>
      <c r="W40" s="51"/>
    </row>
    <row r="41" spans="1:23" ht="84" hidden="1" x14ac:dyDescent="0.25">
      <c r="A41" s="498">
        <v>38</v>
      </c>
      <c r="B41" s="498" t="s">
        <v>8997</v>
      </c>
      <c r="C41" s="498" t="s">
        <v>998</v>
      </c>
      <c r="D41" s="53" t="s">
        <v>8585</v>
      </c>
      <c r="E41" s="51" t="s">
        <v>826</v>
      </c>
      <c r="F41" s="57" t="s">
        <v>793</v>
      </c>
      <c r="G41" s="57" t="s">
        <v>983</v>
      </c>
      <c r="H41" s="53" t="s">
        <v>8586</v>
      </c>
      <c r="I41" s="51" t="s">
        <v>837</v>
      </c>
      <c r="J41" s="51" t="s">
        <v>790</v>
      </c>
      <c r="K41" s="51" t="s">
        <v>12</v>
      </c>
      <c r="L41" s="51"/>
      <c r="M41" s="51"/>
      <c r="N41" s="51"/>
      <c r="O41" s="51"/>
      <c r="P41" s="51"/>
      <c r="Q41" s="51"/>
      <c r="R41" s="51"/>
      <c r="S41" s="51"/>
      <c r="T41" s="51"/>
      <c r="U41" s="51" t="s">
        <v>843</v>
      </c>
      <c r="V41" s="51"/>
      <c r="W41" s="51"/>
    </row>
    <row r="42" spans="1:23" ht="36" x14ac:dyDescent="0.25">
      <c r="A42" s="498">
        <v>39</v>
      </c>
      <c r="B42" s="498"/>
      <c r="C42" s="493"/>
      <c r="D42" s="57" t="s">
        <v>1018</v>
      </c>
      <c r="E42" s="57" t="s">
        <v>818</v>
      </c>
      <c r="F42" s="51" t="s">
        <v>788</v>
      </c>
      <c r="G42" s="51" t="s">
        <v>964</v>
      </c>
      <c r="H42" s="475" t="s">
        <v>975</v>
      </c>
      <c r="I42" s="57" t="s">
        <v>819</v>
      </c>
      <c r="J42" s="57" t="s">
        <v>968</v>
      </c>
      <c r="K42" s="57" t="s">
        <v>12</v>
      </c>
      <c r="L42" s="57" t="s">
        <v>822</v>
      </c>
      <c r="M42" s="57"/>
      <c r="N42" s="52" t="s">
        <v>821</v>
      </c>
      <c r="O42" s="57" t="s">
        <v>848</v>
      </c>
      <c r="P42" s="57"/>
      <c r="Q42" s="57"/>
      <c r="R42" s="57"/>
      <c r="S42" s="57"/>
      <c r="T42" s="57"/>
      <c r="U42" s="57" t="s">
        <v>849</v>
      </c>
      <c r="V42" s="59"/>
      <c r="W42" s="57"/>
    </row>
    <row r="43" spans="1:23" hidden="1" x14ac:dyDescent="0.25">
      <c r="A43" s="498">
        <v>41</v>
      </c>
      <c r="B43" s="498" t="s">
        <v>8998</v>
      </c>
      <c r="C43" s="493"/>
      <c r="D43" s="57" t="s">
        <v>1018</v>
      </c>
      <c r="E43" s="57" t="s">
        <v>826</v>
      </c>
      <c r="F43" s="57" t="s">
        <v>793</v>
      </c>
      <c r="G43" s="57" t="s">
        <v>983</v>
      </c>
      <c r="H43" s="52" t="s">
        <v>1001</v>
      </c>
      <c r="I43" s="55" t="s">
        <v>828</v>
      </c>
      <c r="J43" s="57" t="s">
        <v>12</v>
      </c>
      <c r="K43" s="57" t="s">
        <v>787</v>
      </c>
      <c r="L43" s="57"/>
      <c r="M43" s="57"/>
      <c r="N43" s="57"/>
      <c r="O43" s="57"/>
      <c r="P43" s="57"/>
      <c r="Q43" s="57"/>
      <c r="R43" s="57"/>
      <c r="S43" s="57"/>
      <c r="T43" s="57"/>
      <c r="U43" s="57"/>
      <c r="V43" s="59"/>
      <c r="W43" s="57"/>
    </row>
    <row r="44" spans="1:23" ht="36" hidden="1" x14ac:dyDescent="0.25">
      <c r="A44" s="498">
        <v>42</v>
      </c>
      <c r="B44" s="498" t="s">
        <v>8713</v>
      </c>
      <c r="C44" s="500"/>
      <c r="D44" s="493" t="s">
        <v>1018</v>
      </c>
      <c r="E44" s="52" t="s">
        <v>826</v>
      </c>
      <c r="F44" s="57" t="s">
        <v>793</v>
      </c>
      <c r="G44" s="57" t="s">
        <v>983</v>
      </c>
      <c r="H44" s="52" t="s">
        <v>8587</v>
      </c>
      <c r="I44" s="52" t="s">
        <v>827</v>
      </c>
      <c r="J44" s="52" t="s">
        <v>12</v>
      </c>
      <c r="K44" s="57" t="s">
        <v>787</v>
      </c>
      <c r="L44" s="52"/>
      <c r="M44" s="52"/>
      <c r="N44" s="52" t="s">
        <v>821</v>
      </c>
      <c r="O44" s="57" t="s">
        <v>853</v>
      </c>
      <c r="P44" s="52"/>
      <c r="Q44" s="52"/>
      <c r="R44" s="52"/>
      <c r="S44" s="57"/>
      <c r="T44" s="52"/>
      <c r="U44" s="57" t="s">
        <v>849</v>
      </c>
      <c r="V44" s="59"/>
      <c r="W44" s="52"/>
    </row>
    <row r="45" spans="1:23" ht="15" hidden="1" customHeight="1" x14ac:dyDescent="0.25">
      <c r="A45" s="498">
        <v>44</v>
      </c>
      <c r="B45" s="498" t="s">
        <v>8997</v>
      </c>
      <c r="C45" s="493" t="s">
        <v>1003</v>
      </c>
      <c r="D45" s="57" t="s">
        <v>1019</v>
      </c>
      <c r="E45" s="57" t="s">
        <v>826</v>
      </c>
      <c r="F45" s="57" t="s">
        <v>793</v>
      </c>
      <c r="G45" s="57" t="s">
        <v>983</v>
      </c>
      <c r="H45" s="475" t="s">
        <v>8588</v>
      </c>
      <c r="I45" s="57" t="s">
        <v>828</v>
      </c>
      <c r="J45" s="57" t="s">
        <v>856</v>
      </c>
      <c r="K45" s="57" t="s">
        <v>12</v>
      </c>
      <c r="L45" s="57"/>
      <c r="M45" s="57"/>
      <c r="N45" s="52" t="s">
        <v>857</v>
      </c>
      <c r="O45" s="57" t="s">
        <v>853</v>
      </c>
      <c r="P45" s="57"/>
      <c r="Q45" s="57"/>
      <c r="R45" s="57"/>
      <c r="S45" s="52"/>
      <c r="T45" s="57"/>
      <c r="U45" s="52" t="s">
        <v>830</v>
      </c>
      <c r="V45" s="59"/>
      <c r="W45" s="57"/>
    </row>
    <row r="46" spans="1:23" ht="24" x14ac:dyDescent="0.25">
      <c r="A46" s="498">
        <v>45</v>
      </c>
      <c r="B46" s="498" t="s">
        <v>8997</v>
      </c>
      <c r="C46" s="499"/>
      <c r="D46" s="55" t="s">
        <v>1019</v>
      </c>
      <c r="E46" s="55" t="s">
        <v>826</v>
      </c>
      <c r="F46" s="55"/>
      <c r="G46" s="55"/>
      <c r="H46" s="55" t="s">
        <v>858</v>
      </c>
      <c r="I46" s="55" t="s">
        <v>828</v>
      </c>
      <c r="J46" s="55" t="s">
        <v>833</v>
      </c>
      <c r="K46" s="55" t="s">
        <v>856</v>
      </c>
      <c r="L46" s="56" t="s">
        <v>957</v>
      </c>
      <c r="M46" s="57"/>
      <c r="N46" s="52" t="s">
        <v>859</v>
      </c>
      <c r="O46" s="57" t="s">
        <v>853</v>
      </c>
      <c r="P46" s="57"/>
      <c r="Q46" s="57"/>
      <c r="R46" s="57"/>
      <c r="S46" s="52"/>
      <c r="T46" s="57"/>
      <c r="U46" s="52" t="s">
        <v>830</v>
      </c>
      <c r="V46" s="59"/>
      <c r="W46" s="57"/>
    </row>
    <row r="47" spans="1:23" ht="24" hidden="1" x14ac:dyDescent="0.25">
      <c r="A47" s="498">
        <v>46</v>
      </c>
      <c r="B47" s="498"/>
      <c r="C47" s="493" t="s">
        <v>1004</v>
      </c>
      <c r="D47" s="57" t="s">
        <v>1019</v>
      </c>
      <c r="E47" s="57" t="s">
        <v>826</v>
      </c>
      <c r="F47" s="57" t="s">
        <v>793</v>
      </c>
      <c r="G47" s="57" t="s">
        <v>983</v>
      </c>
      <c r="H47" s="475" t="s">
        <v>8589</v>
      </c>
      <c r="I47" s="57" t="s">
        <v>828</v>
      </c>
      <c r="J47" s="57" t="s">
        <v>861</v>
      </c>
      <c r="K47" s="57" t="s">
        <v>12</v>
      </c>
      <c r="L47" s="57"/>
      <c r="M47" s="57" t="s">
        <v>822</v>
      </c>
      <c r="N47" s="52" t="s">
        <v>857</v>
      </c>
      <c r="O47" s="57" t="s">
        <v>853</v>
      </c>
      <c r="P47" s="57"/>
      <c r="Q47" s="57"/>
      <c r="R47" s="57"/>
      <c r="S47" s="52"/>
      <c r="T47" s="57"/>
      <c r="U47" s="52" t="s">
        <v>830</v>
      </c>
      <c r="V47" s="59"/>
      <c r="W47" s="57"/>
    </row>
    <row r="48" spans="1:23" ht="36" customHeight="1" x14ac:dyDescent="0.25">
      <c r="A48" s="498">
        <v>47</v>
      </c>
      <c r="B48" s="498" t="s">
        <v>8997</v>
      </c>
      <c r="C48" s="499"/>
      <c r="D48" s="55" t="s">
        <v>1019</v>
      </c>
      <c r="E48" s="55" t="s">
        <v>826</v>
      </c>
      <c r="F48" s="55"/>
      <c r="G48" s="55"/>
      <c r="H48" s="55" t="s">
        <v>862</v>
      </c>
      <c r="I48" s="55" t="s">
        <v>828</v>
      </c>
      <c r="J48" s="55" t="s">
        <v>833</v>
      </c>
      <c r="K48" s="55" t="s">
        <v>861</v>
      </c>
      <c r="L48" s="55" t="s">
        <v>957</v>
      </c>
      <c r="M48" s="57"/>
      <c r="N48" s="52" t="s">
        <v>859</v>
      </c>
      <c r="O48" s="57" t="s">
        <v>853</v>
      </c>
      <c r="P48" s="57"/>
      <c r="Q48" s="57"/>
      <c r="R48" s="57"/>
      <c r="S48" s="52"/>
      <c r="T48" s="57"/>
      <c r="U48" s="52" t="s">
        <v>830</v>
      </c>
      <c r="V48" s="59"/>
      <c r="W48" s="57"/>
    </row>
    <row r="49" spans="1:23" ht="36" hidden="1" x14ac:dyDescent="0.25">
      <c r="A49" s="498">
        <v>48</v>
      </c>
      <c r="B49" s="498"/>
      <c r="C49" s="493" t="s">
        <v>1003</v>
      </c>
      <c r="D49" s="57" t="s">
        <v>1018</v>
      </c>
      <c r="E49" s="57" t="s">
        <v>826</v>
      </c>
      <c r="F49" s="57" t="s">
        <v>793</v>
      </c>
      <c r="G49" s="57" t="s">
        <v>983</v>
      </c>
      <c r="H49" s="52" t="s">
        <v>8640</v>
      </c>
      <c r="I49" s="57" t="s">
        <v>828</v>
      </c>
      <c r="J49" s="57" t="s">
        <v>833</v>
      </c>
      <c r="K49" s="57" t="s">
        <v>852</v>
      </c>
      <c r="L49" s="57" t="s">
        <v>1022</v>
      </c>
      <c r="M49" s="57"/>
      <c r="N49" s="52" t="s">
        <v>859</v>
      </c>
      <c r="O49" s="57" t="s">
        <v>864</v>
      </c>
      <c r="P49" s="57"/>
      <c r="Q49" s="57"/>
      <c r="R49" s="57"/>
      <c r="S49" s="52"/>
      <c r="T49" s="57"/>
      <c r="U49" s="52" t="s">
        <v>830</v>
      </c>
      <c r="V49" s="59"/>
      <c r="W49" s="57"/>
    </row>
    <row r="50" spans="1:23" ht="24" hidden="1" customHeight="1" x14ac:dyDescent="0.25">
      <c r="A50" s="498">
        <v>54</v>
      </c>
      <c r="B50" s="498" t="s">
        <v>8998</v>
      </c>
      <c r="C50" s="499"/>
      <c r="D50" s="57" t="s">
        <v>1018</v>
      </c>
      <c r="E50" s="57" t="s">
        <v>826</v>
      </c>
      <c r="F50" s="57" t="s">
        <v>793</v>
      </c>
      <c r="G50" s="57" t="s">
        <v>983</v>
      </c>
      <c r="H50" s="52" t="s">
        <v>1007</v>
      </c>
      <c r="I50" s="57" t="s">
        <v>828</v>
      </c>
      <c r="J50" s="57" t="s">
        <v>872</v>
      </c>
      <c r="K50" s="57" t="s">
        <v>833</v>
      </c>
      <c r="L50" s="57"/>
      <c r="M50" s="57"/>
      <c r="N50" s="52" t="s">
        <v>859</v>
      </c>
      <c r="O50" s="57" t="s">
        <v>864</v>
      </c>
      <c r="P50" s="57"/>
      <c r="Q50" s="57"/>
      <c r="R50" s="57"/>
      <c r="S50" s="52"/>
      <c r="T50" s="57"/>
      <c r="U50" s="52" t="s">
        <v>830</v>
      </c>
      <c r="V50" s="59"/>
      <c r="W50" s="57"/>
    </row>
    <row r="51" spans="1:23" ht="24" hidden="1" x14ac:dyDescent="0.25">
      <c r="A51" s="498">
        <v>55</v>
      </c>
      <c r="B51" s="498" t="s">
        <v>8998</v>
      </c>
      <c r="C51" s="499"/>
      <c r="D51" s="57" t="s">
        <v>1018</v>
      </c>
      <c r="E51" s="57" t="s">
        <v>826</v>
      </c>
      <c r="F51" s="57" t="s">
        <v>793</v>
      </c>
      <c r="G51" s="57" t="s">
        <v>983</v>
      </c>
      <c r="H51" s="52" t="s">
        <v>1008</v>
      </c>
      <c r="I51" s="57" t="s">
        <v>828</v>
      </c>
      <c r="J51" s="57" t="s">
        <v>873</v>
      </c>
      <c r="K51" s="57" t="s">
        <v>833</v>
      </c>
      <c r="L51" s="57"/>
      <c r="M51" s="57"/>
      <c r="N51" s="52" t="s">
        <v>859</v>
      </c>
      <c r="O51" s="57" t="s">
        <v>864</v>
      </c>
      <c r="P51" s="57"/>
      <c r="Q51" s="57"/>
      <c r="R51" s="57"/>
      <c r="S51" s="52"/>
      <c r="T51" s="57"/>
      <c r="U51" s="52" t="s">
        <v>830</v>
      </c>
      <c r="V51" s="59"/>
      <c r="W51" s="57"/>
    </row>
    <row r="52" spans="1:23" ht="24" customHeight="1" x14ac:dyDescent="0.25">
      <c r="A52" s="498">
        <v>56</v>
      </c>
      <c r="B52" s="498"/>
      <c r="C52" s="499"/>
      <c r="D52" s="55" t="s">
        <v>1018</v>
      </c>
      <c r="E52" s="55" t="s">
        <v>826</v>
      </c>
      <c r="F52" s="55" t="s">
        <v>793</v>
      </c>
      <c r="G52" s="55" t="s">
        <v>983</v>
      </c>
      <c r="H52" s="55" t="s">
        <v>1006</v>
      </c>
      <c r="I52" s="55" t="s">
        <v>828</v>
      </c>
      <c r="J52" s="55" t="s">
        <v>874</v>
      </c>
      <c r="K52" s="55" t="s">
        <v>833</v>
      </c>
      <c r="L52" s="55" t="s">
        <v>822</v>
      </c>
      <c r="M52" s="55"/>
      <c r="N52" s="52" t="s">
        <v>859</v>
      </c>
      <c r="O52" s="57" t="s">
        <v>864</v>
      </c>
      <c r="P52" s="57"/>
      <c r="Q52" s="57"/>
      <c r="R52" s="57"/>
      <c r="S52" s="52"/>
      <c r="T52" s="57"/>
      <c r="U52" s="52" t="s">
        <v>830</v>
      </c>
      <c r="V52" s="59"/>
      <c r="W52" s="57"/>
    </row>
    <row r="53" spans="1:23" ht="24" hidden="1" x14ac:dyDescent="0.25">
      <c r="A53" s="498">
        <v>57</v>
      </c>
      <c r="B53" s="498" t="s">
        <v>8713</v>
      </c>
      <c r="C53" s="499"/>
      <c r="D53" s="57" t="s">
        <v>1018</v>
      </c>
      <c r="E53" s="57" t="s">
        <v>826</v>
      </c>
      <c r="F53" s="57" t="s">
        <v>793</v>
      </c>
      <c r="G53" s="57" t="s">
        <v>983</v>
      </c>
      <c r="H53" s="52" t="s">
        <v>1009</v>
      </c>
      <c r="I53" s="57" t="s">
        <v>828</v>
      </c>
      <c r="J53" s="57" t="s">
        <v>872</v>
      </c>
      <c r="K53" s="57" t="s">
        <v>833</v>
      </c>
      <c r="L53" s="57"/>
      <c r="M53" s="57"/>
      <c r="N53" s="52" t="s">
        <v>859</v>
      </c>
      <c r="O53" s="57" t="s">
        <v>864</v>
      </c>
      <c r="P53" s="57"/>
      <c r="Q53" s="57"/>
      <c r="R53" s="57"/>
      <c r="S53" s="52"/>
      <c r="T53" s="57"/>
      <c r="U53" s="52" t="s">
        <v>830</v>
      </c>
      <c r="V53" s="59"/>
      <c r="W53" s="57"/>
    </row>
    <row r="54" spans="1:23" ht="24" hidden="1" customHeight="1" x14ac:dyDescent="0.25">
      <c r="A54" s="498">
        <v>58</v>
      </c>
      <c r="B54" s="498" t="s">
        <v>8713</v>
      </c>
      <c r="C54" s="499"/>
      <c r="D54" s="57" t="s">
        <v>1018</v>
      </c>
      <c r="E54" s="57" t="s">
        <v>826</v>
      </c>
      <c r="F54" s="57" t="s">
        <v>793</v>
      </c>
      <c r="G54" s="57" t="s">
        <v>983</v>
      </c>
      <c r="H54" s="52" t="s">
        <v>1010</v>
      </c>
      <c r="I54" s="57" t="s">
        <v>828</v>
      </c>
      <c r="J54" s="57" t="s">
        <v>873</v>
      </c>
      <c r="K54" s="57" t="s">
        <v>833</v>
      </c>
      <c r="L54" s="57"/>
      <c r="M54" s="57"/>
      <c r="N54" s="52" t="s">
        <v>859</v>
      </c>
      <c r="O54" s="57" t="s">
        <v>864</v>
      </c>
      <c r="P54" s="57"/>
      <c r="Q54" s="57"/>
      <c r="R54" s="57"/>
      <c r="S54" s="52"/>
      <c r="T54" s="57"/>
      <c r="U54" s="52" t="s">
        <v>830</v>
      </c>
      <c r="V54" s="59"/>
      <c r="W54" s="57"/>
    </row>
    <row r="55" spans="1:23" ht="24" hidden="1" customHeight="1" x14ac:dyDescent="0.25">
      <c r="A55" s="498">
        <v>59</v>
      </c>
      <c r="B55" s="498" t="s">
        <v>8713</v>
      </c>
      <c r="C55" s="499"/>
      <c r="D55" s="57" t="s">
        <v>1018</v>
      </c>
      <c r="E55" s="57" t="s">
        <v>826</v>
      </c>
      <c r="F55" s="57" t="s">
        <v>793</v>
      </c>
      <c r="G55" s="57" t="s">
        <v>983</v>
      </c>
      <c r="H55" s="52" t="s">
        <v>1011</v>
      </c>
      <c r="I55" s="57" t="s">
        <v>828</v>
      </c>
      <c r="J55" s="57" t="s">
        <v>874</v>
      </c>
      <c r="K55" s="57" t="s">
        <v>833</v>
      </c>
      <c r="L55" s="57"/>
      <c r="M55" s="57"/>
      <c r="N55" s="52" t="s">
        <v>859</v>
      </c>
      <c r="O55" s="57" t="s">
        <v>864</v>
      </c>
      <c r="P55" s="57"/>
      <c r="Q55" s="57"/>
      <c r="R55" s="57"/>
      <c r="S55" s="52"/>
      <c r="T55" s="57"/>
      <c r="U55" s="52" t="s">
        <v>830</v>
      </c>
      <c r="V55" s="59"/>
      <c r="W55" s="57"/>
    </row>
    <row r="56" spans="1:23" ht="24" hidden="1" customHeight="1" x14ac:dyDescent="0.25">
      <c r="A56" s="498">
        <v>61</v>
      </c>
      <c r="B56" s="498" t="s">
        <v>8997</v>
      </c>
      <c r="C56" s="493"/>
      <c r="D56" s="57" t="s">
        <v>1020</v>
      </c>
      <c r="E56" s="57" t="s">
        <v>818</v>
      </c>
      <c r="F56" s="51" t="s">
        <v>788</v>
      </c>
      <c r="G56" s="51" t="s">
        <v>964</v>
      </c>
      <c r="H56" s="52" t="s">
        <v>1035</v>
      </c>
      <c r="I56" s="57" t="s">
        <v>819</v>
      </c>
      <c r="J56" s="52" t="s">
        <v>1012</v>
      </c>
      <c r="K56" s="57" t="s">
        <v>12</v>
      </c>
      <c r="L56" s="57"/>
      <c r="M56" s="57"/>
      <c r="N56" s="52" t="s">
        <v>8590</v>
      </c>
      <c r="O56" s="57" t="s">
        <v>848</v>
      </c>
      <c r="P56" s="57"/>
      <c r="Q56" s="57"/>
      <c r="R56" s="57"/>
      <c r="S56" s="57"/>
      <c r="T56" s="57"/>
      <c r="U56" s="57" t="s">
        <v>849</v>
      </c>
      <c r="V56" s="59"/>
      <c r="W56" s="57"/>
    </row>
    <row r="57" spans="1:23" ht="30.75" hidden="1" customHeight="1" x14ac:dyDescent="0.25">
      <c r="A57" s="498">
        <v>63</v>
      </c>
      <c r="B57" s="498" t="s">
        <v>8999</v>
      </c>
      <c r="C57" s="493"/>
      <c r="D57" s="57" t="s">
        <v>1020</v>
      </c>
      <c r="E57" s="57" t="s">
        <v>826</v>
      </c>
      <c r="F57" s="57" t="s">
        <v>793</v>
      </c>
      <c r="G57" s="57" t="s">
        <v>983</v>
      </c>
      <c r="H57" s="52" t="s">
        <v>1014</v>
      </c>
      <c r="I57" s="57" t="s">
        <v>837</v>
      </c>
      <c r="J57" s="57" t="s">
        <v>12</v>
      </c>
      <c r="K57" s="57" t="s">
        <v>787</v>
      </c>
      <c r="L57" s="57"/>
      <c r="M57" s="57"/>
      <c r="N57" s="57"/>
      <c r="O57" s="57"/>
      <c r="P57" s="57"/>
      <c r="Q57" s="57"/>
      <c r="R57" s="57"/>
      <c r="S57" s="57"/>
      <c r="T57" s="57"/>
      <c r="U57" s="57"/>
      <c r="V57" s="59"/>
      <c r="W57" s="57"/>
    </row>
    <row r="58" spans="1:23" ht="15" hidden="1" customHeight="1" x14ac:dyDescent="0.25">
      <c r="A58" s="498">
        <v>64</v>
      </c>
      <c r="B58" s="498" t="s">
        <v>8722</v>
      </c>
      <c r="C58" s="500"/>
      <c r="D58" s="57" t="s">
        <v>1020</v>
      </c>
      <c r="E58" s="52" t="s">
        <v>826</v>
      </c>
      <c r="F58" s="57" t="s">
        <v>793</v>
      </c>
      <c r="G58" s="57" t="s">
        <v>983</v>
      </c>
      <c r="H58" s="52" t="s">
        <v>854</v>
      </c>
      <c r="I58" s="52" t="s">
        <v>827</v>
      </c>
      <c r="J58" s="52" t="s">
        <v>12</v>
      </c>
      <c r="K58" s="57" t="s">
        <v>787</v>
      </c>
      <c r="L58" s="52"/>
      <c r="M58" s="52"/>
      <c r="N58" s="52" t="s">
        <v>8591</v>
      </c>
      <c r="O58" s="57" t="s">
        <v>853</v>
      </c>
      <c r="P58" s="52"/>
      <c r="Q58" s="52"/>
      <c r="R58" s="52"/>
      <c r="S58" s="57"/>
      <c r="T58" s="52"/>
      <c r="U58" s="57" t="s">
        <v>849</v>
      </c>
      <c r="V58" s="59"/>
      <c r="W58" s="52"/>
    </row>
    <row r="59" spans="1:23" ht="24" hidden="1" x14ac:dyDescent="0.25">
      <c r="A59" s="498">
        <v>66</v>
      </c>
      <c r="B59" s="498" t="s">
        <v>8997</v>
      </c>
      <c r="C59" s="493" t="s">
        <v>1003</v>
      </c>
      <c r="D59" s="57" t="s">
        <v>1020</v>
      </c>
      <c r="E59" s="57" t="s">
        <v>826</v>
      </c>
      <c r="F59" s="57" t="s">
        <v>793</v>
      </c>
      <c r="G59" s="57" t="s">
        <v>983</v>
      </c>
      <c r="H59" s="52" t="s">
        <v>855</v>
      </c>
      <c r="I59" s="57" t="s">
        <v>828</v>
      </c>
      <c r="J59" s="57" t="s">
        <v>856</v>
      </c>
      <c r="K59" s="57" t="s">
        <v>12</v>
      </c>
      <c r="L59" s="57"/>
      <c r="M59" s="57"/>
      <c r="N59" s="52" t="s">
        <v>857</v>
      </c>
      <c r="O59" s="57" t="s">
        <v>853</v>
      </c>
      <c r="P59" s="57"/>
      <c r="Q59" s="57"/>
      <c r="R59" s="57"/>
      <c r="S59" s="52"/>
      <c r="T59" s="57"/>
      <c r="U59" s="52" t="s">
        <v>830</v>
      </c>
      <c r="V59" s="59"/>
      <c r="W59" s="57"/>
    </row>
    <row r="60" spans="1:23" ht="24" hidden="1" x14ac:dyDescent="0.25">
      <c r="A60" s="498">
        <v>68</v>
      </c>
      <c r="B60" s="498" t="s">
        <v>8997</v>
      </c>
      <c r="C60" s="493" t="s">
        <v>1004</v>
      </c>
      <c r="D60" s="57" t="s">
        <v>1020</v>
      </c>
      <c r="E60" s="57" t="s">
        <v>826</v>
      </c>
      <c r="F60" s="57" t="s">
        <v>793</v>
      </c>
      <c r="G60" s="57" t="s">
        <v>983</v>
      </c>
      <c r="H60" s="475" t="s">
        <v>860</v>
      </c>
      <c r="I60" s="57" t="s">
        <v>828</v>
      </c>
      <c r="J60" s="57" t="s">
        <v>861</v>
      </c>
      <c r="K60" s="57" t="s">
        <v>12</v>
      </c>
      <c r="L60" s="57"/>
      <c r="M60" s="57"/>
      <c r="N60" s="52" t="s">
        <v>857</v>
      </c>
      <c r="O60" s="57" t="s">
        <v>853</v>
      </c>
      <c r="P60" s="57"/>
      <c r="Q60" s="57"/>
      <c r="R60" s="57"/>
      <c r="S60" s="52"/>
      <c r="T60" s="57"/>
      <c r="U60" s="52" t="s">
        <v>830</v>
      </c>
      <c r="V60" s="59"/>
      <c r="W60" s="57"/>
    </row>
    <row r="61" spans="1:23" ht="24" customHeight="1" x14ac:dyDescent="0.25">
      <c r="A61" s="498">
        <v>69</v>
      </c>
      <c r="B61" s="498" t="s">
        <v>8997</v>
      </c>
      <c r="C61" s="55"/>
      <c r="D61" s="57" t="s">
        <v>1020</v>
      </c>
      <c r="E61" s="55" t="s">
        <v>826</v>
      </c>
      <c r="F61" s="55"/>
      <c r="G61" s="55"/>
      <c r="H61" s="55" t="s">
        <v>862</v>
      </c>
      <c r="I61" s="55" t="s">
        <v>828</v>
      </c>
      <c r="J61" s="55" t="s">
        <v>833</v>
      </c>
      <c r="K61" s="55" t="s">
        <v>861</v>
      </c>
      <c r="L61" s="55" t="s">
        <v>957</v>
      </c>
      <c r="M61" s="57"/>
      <c r="N61" s="52" t="s">
        <v>859</v>
      </c>
      <c r="O61" s="57" t="s">
        <v>853</v>
      </c>
      <c r="P61" s="57"/>
      <c r="Q61" s="57"/>
      <c r="R61" s="57"/>
      <c r="S61" s="52"/>
      <c r="T61" s="57"/>
      <c r="U61" s="52" t="s">
        <v>830</v>
      </c>
      <c r="V61" s="59"/>
      <c r="W61" s="57"/>
    </row>
    <row r="62" spans="1:23" ht="36" hidden="1" x14ac:dyDescent="0.25">
      <c r="A62" s="498">
        <v>70</v>
      </c>
      <c r="B62" s="498"/>
      <c r="C62" s="493" t="s">
        <v>1003</v>
      </c>
      <c r="D62" s="57" t="s">
        <v>1020</v>
      </c>
      <c r="E62" s="57" t="s">
        <v>826</v>
      </c>
      <c r="F62" s="57" t="s">
        <v>793</v>
      </c>
      <c r="G62" s="57" t="s">
        <v>983</v>
      </c>
      <c r="H62" s="52" t="s">
        <v>8640</v>
      </c>
      <c r="I62" s="57" t="s">
        <v>828</v>
      </c>
      <c r="J62" s="57" t="s">
        <v>833</v>
      </c>
      <c r="K62" s="57" t="s">
        <v>852</v>
      </c>
      <c r="L62" s="57" t="s">
        <v>1022</v>
      </c>
      <c r="M62" s="57"/>
      <c r="N62" s="52" t="s">
        <v>859</v>
      </c>
      <c r="O62" s="57" t="s">
        <v>864</v>
      </c>
      <c r="P62" s="57"/>
      <c r="Q62" s="57"/>
      <c r="R62" s="57"/>
      <c r="S62" s="52"/>
      <c r="T62" s="57"/>
      <c r="U62" s="52" t="s">
        <v>830</v>
      </c>
      <c r="V62" s="59"/>
      <c r="W62" s="57"/>
    </row>
    <row r="63" spans="1:23" ht="24" hidden="1" x14ac:dyDescent="0.25">
      <c r="A63" s="498">
        <v>76</v>
      </c>
      <c r="B63" s="498" t="s">
        <v>8999</v>
      </c>
      <c r="C63" s="499"/>
      <c r="D63" s="57" t="s">
        <v>1020</v>
      </c>
      <c r="E63" s="57" t="s">
        <v>826</v>
      </c>
      <c r="F63" s="57" t="s">
        <v>793</v>
      </c>
      <c r="G63" s="57" t="s">
        <v>983</v>
      </c>
      <c r="H63" s="52" t="s">
        <v>1016</v>
      </c>
      <c r="I63" s="57" t="s">
        <v>828</v>
      </c>
      <c r="J63" s="57" t="s">
        <v>872</v>
      </c>
      <c r="K63" s="57" t="s">
        <v>833</v>
      </c>
      <c r="L63" s="57"/>
      <c r="M63" s="57"/>
      <c r="N63" s="52" t="s">
        <v>859</v>
      </c>
      <c r="O63" s="57" t="s">
        <v>864</v>
      </c>
      <c r="P63" s="57"/>
      <c r="Q63" s="57"/>
      <c r="R63" s="57"/>
      <c r="S63" s="52"/>
      <c r="T63" s="57"/>
      <c r="U63" s="52" t="s">
        <v>830</v>
      </c>
      <c r="V63" s="59"/>
      <c r="W63" s="57"/>
    </row>
    <row r="64" spans="1:23" ht="24" hidden="1" x14ac:dyDescent="0.25">
      <c r="A64" s="498">
        <v>77</v>
      </c>
      <c r="B64" s="498" t="s">
        <v>8999</v>
      </c>
      <c r="C64" s="499"/>
      <c r="D64" s="57" t="s">
        <v>1020</v>
      </c>
      <c r="E64" s="57" t="s">
        <v>826</v>
      </c>
      <c r="F64" s="57" t="s">
        <v>793</v>
      </c>
      <c r="G64" s="57" t="s">
        <v>983</v>
      </c>
      <c r="H64" s="52" t="s">
        <v>1017</v>
      </c>
      <c r="I64" s="57" t="s">
        <v>828</v>
      </c>
      <c r="J64" s="57" t="s">
        <v>873</v>
      </c>
      <c r="K64" s="57" t="s">
        <v>833</v>
      </c>
      <c r="L64" s="57"/>
      <c r="M64" s="57"/>
      <c r="N64" s="52" t="s">
        <v>859</v>
      </c>
      <c r="O64" s="57" t="s">
        <v>864</v>
      </c>
      <c r="P64" s="57"/>
      <c r="Q64" s="57"/>
      <c r="R64" s="57"/>
      <c r="S64" s="52"/>
      <c r="T64" s="57"/>
      <c r="U64" s="52" t="s">
        <v>830</v>
      </c>
      <c r="V64" s="59"/>
      <c r="W64" s="57"/>
    </row>
    <row r="65" spans="1:23" ht="36" hidden="1" customHeight="1" x14ac:dyDescent="0.25">
      <c r="A65" s="498">
        <v>78</v>
      </c>
      <c r="B65" s="498" t="s">
        <v>8998</v>
      </c>
      <c r="C65" s="499"/>
      <c r="D65" s="57" t="s">
        <v>1020</v>
      </c>
      <c r="E65" s="57" t="s">
        <v>826</v>
      </c>
      <c r="F65" s="57" t="s">
        <v>793</v>
      </c>
      <c r="G65" s="57" t="s">
        <v>983</v>
      </c>
      <c r="H65" s="57" t="s">
        <v>1006</v>
      </c>
      <c r="I65" s="57" t="s">
        <v>828</v>
      </c>
      <c r="J65" s="57" t="s">
        <v>874</v>
      </c>
      <c r="K65" s="57" t="s">
        <v>833</v>
      </c>
      <c r="L65" s="57"/>
      <c r="M65" s="57"/>
      <c r="N65" s="52" t="s">
        <v>859</v>
      </c>
      <c r="O65" s="57" t="s">
        <v>864</v>
      </c>
      <c r="P65" s="57"/>
      <c r="Q65" s="57"/>
      <c r="R65" s="57"/>
      <c r="S65" s="52"/>
      <c r="T65" s="57"/>
      <c r="U65" s="52" t="s">
        <v>830</v>
      </c>
      <c r="V65" s="59"/>
      <c r="W65" s="57"/>
    </row>
    <row r="66" spans="1:23" ht="24" hidden="1" x14ac:dyDescent="0.25">
      <c r="A66" s="498">
        <v>79</v>
      </c>
      <c r="B66" s="498" t="s">
        <v>8722</v>
      </c>
      <c r="C66" s="499"/>
      <c r="D66" s="57" t="s">
        <v>1020</v>
      </c>
      <c r="E66" s="57" t="s">
        <v>826</v>
      </c>
      <c r="F66" s="57" t="s">
        <v>793</v>
      </c>
      <c r="G66" s="57" t="s">
        <v>983</v>
      </c>
      <c r="H66" s="52" t="s">
        <v>8592</v>
      </c>
      <c r="I66" s="57" t="s">
        <v>828</v>
      </c>
      <c r="J66" s="57" t="s">
        <v>872</v>
      </c>
      <c r="K66" s="57" t="s">
        <v>833</v>
      </c>
      <c r="L66" s="57"/>
      <c r="M66" s="57"/>
      <c r="N66" s="52" t="s">
        <v>859</v>
      </c>
      <c r="O66" s="57" t="s">
        <v>864</v>
      </c>
      <c r="P66" s="57"/>
      <c r="Q66" s="57"/>
      <c r="R66" s="57"/>
      <c r="S66" s="52"/>
      <c r="T66" s="57"/>
      <c r="U66" s="52" t="s">
        <v>830</v>
      </c>
      <c r="V66" s="59"/>
      <c r="W66" s="57"/>
    </row>
    <row r="67" spans="1:23" ht="24" hidden="1" x14ac:dyDescent="0.25">
      <c r="A67" s="498">
        <v>80</v>
      </c>
      <c r="B67" s="498" t="s">
        <v>8722</v>
      </c>
      <c r="C67" s="499"/>
      <c r="D67" s="57" t="s">
        <v>1020</v>
      </c>
      <c r="E67" s="57" t="s">
        <v>826</v>
      </c>
      <c r="F67" s="57" t="s">
        <v>793</v>
      </c>
      <c r="G67" s="57" t="s">
        <v>983</v>
      </c>
      <c r="H67" s="52" t="s">
        <v>8593</v>
      </c>
      <c r="I67" s="57" t="s">
        <v>828</v>
      </c>
      <c r="J67" s="57" t="s">
        <v>873</v>
      </c>
      <c r="K67" s="57" t="s">
        <v>833</v>
      </c>
      <c r="L67" s="57"/>
      <c r="M67" s="57"/>
      <c r="N67" s="52" t="s">
        <v>859</v>
      </c>
      <c r="O67" s="57" t="s">
        <v>864</v>
      </c>
      <c r="P67" s="57"/>
      <c r="Q67" s="57"/>
      <c r="R67" s="57"/>
      <c r="S67" s="52"/>
      <c r="T67" s="57"/>
      <c r="U67" s="52" t="s">
        <v>830</v>
      </c>
      <c r="V67" s="59"/>
      <c r="W67" s="57"/>
    </row>
    <row r="68" spans="1:23" ht="24" hidden="1" x14ac:dyDescent="0.25">
      <c r="A68" s="498">
        <v>81</v>
      </c>
      <c r="B68" s="498" t="s">
        <v>8722</v>
      </c>
      <c r="C68" s="499"/>
      <c r="D68" s="57" t="s">
        <v>1020</v>
      </c>
      <c r="E68" s="57" t="s">
        <v>826</v>
      </c>
      <c r="F68" s="57" t="s">
        <v>793</v>
      </c>
      <c r="G68" s="57" t="s">
        <v>983</v>
      </c>
      <c r="H68" s="52" t="s">
        <v>8594</v>
      </c>
      <c r="I68" s="57" t="s">
        <v>828</v>
      </c>
      <c r="J68" s="57" t="s">
        <v>874</v>
      </c>
      <c r="K68" s="57" t="s">
        <v>833</v>
      </c>
      <c r="L68" s="57"/>
      <c r="M68" s="57"/>
      <c r="N68" s="52" t="s">
        <v>859</v>
      </c>
      <c r="O68" s="57" t="s">
        <v>864</v>
      </c>
      <c r="P68" s="57"/>
      <c r="Q68" s="57"/>
      <c r="R68" s="57"/>
      <c r="S68" s="52"/>
      <c r="T68" s="57"/>
      <c r="U68" s="52" t="s">
        <v>830</v>
      </c>
      <c r="V68" s="59"/>
      <c r="W68" s="57"/>
    </row>
    <row r="69" spans="1:23" ht="60" hidden="1" x14ac:dyDescent="0.25">
      <c r="A69" s="498">
        <v>115</v>
      </c>
      <c r="B69" s="498" t="s">
        <v>8996</v>
      </c>
      <c r="C69" s="495">
        <v>50</v>
      </c>
      <c r="D69" s="61" t="s">
        <v>929</v>
      </c>
      <c r="E69" s="61"/>
      <c r="F69" s="61"/>
      <c r="G69" s="61"/>
      <c r="H69" s="63" t="s">
        <v>8595</v>
      </c>
      <c r="I69" s="61"/>
      <c r="J69" s="61"/>
      <c r="K69" s="61"/>
      <c r="L69" s="61"/>
      <c r="M69" s="61"/>
      <c r="N69" s="61"/>
      <c r="O69" s="61"/>
      <c r="P69" s="61"/>
      <c r="Q69" s="61"/>
      <c r="R69" s="61"/>
      <c r="S69" s="61"/>
      <c r="T69" s="61"/>
      <c r="U69" s="61"/>
      <c r="V69" s="61"/>
      <c r="W69" s="61"/>
    </row>
    <row r="70" spans="1:23" ht="36" hidden="1" customHeight="1" x14ac:dyDescent="0.25">
      <c r="A70" s="498">
        <v>116</v>
      </c>
      <c r="B70" s="498" t="s">
        <v>9000</v>
      </c>
      <c r="C70" s="495">
        <v>55</v>
      </c>
      <c r="D70" s="61" t="s">
        <v>929</v>
      </c>
      <c r="E70" s="61"/>
      <c r="F70" s="61"/>
      <c r="G70" s="61"/>
      <c r="H70" s="63" t="s">
        <v>920</v>
      </c>
      <c r="I70" s="61"/>
      <c r="J70" s="61"/>
      <c r="K70" s="61"/>
      <c r="L70" s="61"/>
      <c r="M70" s="61"/>
      <c r="N70" s="61"/>
      <c r="O70" s="61"/>
      <c r="P70" s="61"/>
      <c r="Q70" s="61"/>
      <c r="R70" s="61"/>
      <c r="S70" s="61"/>
      <c r="T70" s="61"/>
      <c r="U70" s="61"/>
      <c r="V70" s="61"/>
      <c r="W70" s="61"/>
    </row>
    <row r="71" spans="1:23" ht="108" hidden="1" x14ac:dyDescent="0.25">
      <c r="A71" s="498">
        <v>117</v>
      </c>
      <c r="B71" s="498" t="s">
        <v>8747</v>
      </c>
      <c r="C71" s="495">
        <v>66</v>
      </c>
      <c r="D71" s="61" t="s">
        <v>929</v>
      </c>
      <c r="E71" s="61"/>
      <c r="F71" s="61"/>
      <c r="G71" s="61"/>
      <c r="H71" s="63" t="s">
        <v>8596</v>
      </c>
      <c r="I71" s="61"/>
      <c r="J71" s="61"/>
      <c r="K71" s="61"/>
      <c r="L71" s="61"/>
      <c r="M71" s="61"/>
      <c r="N71" s="61"/>
      <c r="O71" s="61"/>
      <c r="P71" s="61"/>
      <c r="Q71" s="61"/>
      <c r="R71" s="61"/>
      <c r="S71" s="61"/>
      <c r="T71" s="61"/>
      <c r="U71" s="61"/>
      <c r="V71" s="61"/>
      <c r="W71" s="61"/>
    </row>
    <row r="72" spans="1:23" ht="24" hidden="1" customHeight="1" x14ac:dyDescent="0.25">
      <c r="A72" s="498">
        <v>118</v>
      </c>
      <c r="B72" s="498" t="s">
        <v>8752</v>
      </c>
      <c r="C72" s="495">
        <v>187</v>
      </c>
      <c r="D72" s="61" t="s">
        <v>929</v>
      </c>
      <c r="E72" s="61"/>
      <c r="F72" s="61"/>
      <c r="G72" s="61"/>
      <c r="H72" s="63" t="s">
        <v>8597</v>
      </c>
      <c r="I72" s="61"/>
      <c r="J72" s="61"/>
      <c r="K72" s="61"/>
      <c r="L72" s="61"/>
      <c r="M72" s="61"/>
      <c r="N72" s="61"/>
      <c r="O72" s="61"/>
      <c r="P72" s="61"/>
      <c r="Q72" s="61"/>
      <c r="R72" s="61"/>
      <c r="S72" s="61"/>
      <c r="T72" s="61"/>
      <c r="U72" s="61"/>
      <c r="V72" s="61"/>
      <c r="W72" s="61"/>
    </row>
    <row r="73" spans="1:23" ht="60" hidden="1" x14ac:dyDescent="0.25">
      <c r="A73" s="498">
        <v>119</v>
      </c>
      <c r="B73" s="498" t="s">
        <v>9003</v>
      </c>
      <c r="C73" s="495">
        <v>188</v>
      </c>
      <c r="D73" s="61" t="s">
        <v>929</v>
      </c>
      <c r="E73" s="61"/>
      <c r="F73" s="61"/>
      <c r="G73" s="61"/>
      <c r="H73" s="63" t="s">
        <v>8598</v>
      </c>
      <c r="I73" s="61"/>
      <c r="J73" s="61"/>
      <c r="K73" s="61"/>
      <c r="L73" s="61"/>
      <c r="M73" s="61"/>
      <c r="N73" s="61"/>
      <c r="O73" s="61"/>
      <c r="P73" s="61"/>
      <c r="Q73" s="61"/>
      <c r="R73" s="61"/>
      <c r="S73" s="61"/>
      <c r="T73" s="61"/>
      <c r="U73" s="61"/>
      <c r="V73" s="61"/>
      <c r="W73" s="61"/>
    </row>
    <row r="74" spans="1:23" ht="24" hidden="1" customHeight="1" x14ac:dyDescent="0.25">
      <c r="A74" s="498">
        <v>135</v>
      </c>
      <c r="B74" s="498" t="s">
        <v>9000</v>
      </c>
      <c r="C74" s="495"/>
      <c r="D74" s="69" t="s">
        <v>942</v>
      </c>
      <c r="E74" s="69"/>
      <c r="F74" s="69"/>
      <c r="G74" s="69"/>
      <c r="H74" s="70" t="s">
        <v>930</v>
      </c>
      <c r="I74" s="69"/>
      <c r="J74" s="69"/>
      <c r="K74" s="69"/>
      <c r="L74" s="69"/>
      <c r="M74" s="69"/>
      <c r="N74" s="69"/>
      <c r="O74" s="69"/>
      <c r="P74" s="69"/>
      <c r="Q74" s="69"/>
      <c r="R74" s="69"/>
      <c r="S74" s="69"/>
      <c r="T74" s="69"/>
      <c r="U74" s="69"/>
      <c r="V74" s="69"/>
      <c r="W74" s="69"/>
    </row>
    <row r="75" spans="1:23" ht="144.75" hidden="1" x14ac:dyDescent="0.25">
      <c r="A75" s="498">
        <v>136</v>
      </c>
      <c r="B75" s="498" t="s">
        <v>9000</v>
      </c>
      <c r="C75" s="495"/>
      <c r="D75" s="69" t="s">
        <v>942</v>
      </c>
      <c r="E75" s="69"/>
      <c r="F75" s="69"/>
      <c r="G75" s="69"/>
      <c r="H75" s="70" t="s">
        <v>931</v>
      </c>
      <c r="I75" s="69"/>
      <c r="J75" s="69"/>
      <c r="K75" s="69"/>
      <c r="L75" s="69"/>
      <c r="M75" s="69"/>
      <c r="N75" s="69"/>
      <c r="O75" s="69"/>
      <c r="P75" s="69"/>
      <c r="Q75" s="69"/>
      <c r="R75" s="69"/>
      <c r="S75" s="69"/>
      <c r="T75" s="69"/>
      <c r="U75" s="69"/>
      <c r="V75" s="69"/>
      <c r="W75" s="69"/>
    </row>
    <row r="76" spans="1:23" ht="24" hidden="1" customHeight="1" x14ac:dyDescent="0.25">
      <c r="A76" s="498">
        <v>139</v>
      </c>
      <c r="B76" s="498" t="s">
        <v>9000</v>
      </c>
      <c r="C76" s="495"/>
      <c r="D76" s="69" t="s">
        <v>942</v>
      </c>
      <c r="E76" s="69"/>
      <c r="F76" s="69" t="s">
        <v>788</v>
      </c>
      <c r="G76" s="69" t="s">
        <v>964</v>
      </c>
      <c r="H76" s="70" t="s">
        <v>1036</v>
      </c>
      <c r="I76" s="69"/>
      <c r="J76" s="69" t="s">
        <v>790</v>
      </c>
      <c r="K76" s="69" t="s">
        <v>12</v>
      </c>
      <c r="L76" s="69"/>
      <c r="M76" s="69"/>
      <c r="N76" s="69"/>
      <c r="O76" s="69"/>
      <c r="P76" s="69"/>
      <c r="Q76" s="69"/>
      <c r="R76" s="69"/>
      <c r="S76" s="69"/>
      <c r="T76" s="69"/>
      <c r="U76" s="69"/>
      <c r="V76" s="69"/>
      <c r="W76" s="69"/>
    </row>
    <row r="77" spans="1:23" ht="24" hidden="1" customHeight="1" x14ac:dyDescent="0.25">
      <c r="A77" s="498">
        <v>140</v>
      </c>
      <c r="B77" s="498" t="s">
        <v>8754</v>
      </c>
      <c r="C77" s="495"/>
      <c r="D77" s="69" t="s">
        <v>942</v>
      </c>
      <c r="E77" s="69"/>
      <c r="F77" s="69"/>
      <c r="G77" s="69"/>
      <c r="H77" s="73" t="s">
        <v>1042</v>
      </c>
      <c r="I77" s="69"/>
      <c r="J77" s="69" t="s">
        <v>790</v>
      </c>
      <c r="K77" s="69" t="s">
        <v>12</v>
      </c>
      <c r="L77" s="69"/>
      <c r="M77" s="69"/>
      <c r="N77" s="69"/>
      <c r="O77" s="69"/>
      <c r="P77" s="69"/>
      <c r="Q77" s="69"/>
      <c r="R77" s="69"/>
      <c r="S77" s="69"/>
      <c r="T77" s="69"/>
      <c r="U77" s="69"/>
      <c r="V77" s="69"/>
      <c r="W77" s="69"/>
    </row>
    <row r="78" spans="1:23" ht="24" hidden="1" customHeight="1" x14ac:dyDescent="0.25">
      <c r="A78" s="498">
        <v>141</v>
      </c>
      <c r="B78" s="498" t="s">
        <v>9000</v>
      </c>
      <c r="C78" s="495"/>
      <c r="D78" s="69" t="s">
        <v>942</v>
      </c>
      <c r="E78" s="69"/>
      <c r="F78" s="69"/>
      <c r="G78" s="69"/>
      <c r="H78" s="73" t="s">
        <v>920</v>
      </c>
      <c r="I78" s="69"/>
      <c r="J78" s="69"/>
      <c r="K78" s="69"/>
      <c r="L78" s="69"/>
      <c r="M78" s="69"/>
      <c r="N78" s="69"/>
      <c r="O78" s="69"/>
      <c r="P78" s="69"/>
      <c r="Q78" s="69"/>
      <c r="R78" s="69"/>
      <c r="S78" s="69"/>
      <c r="T78" s="69"/>
      <c r="U78" s="69"/>
      <c r="V78" s="69"/>
      <c r="W78" s="69"/>
    </row>
    <row r="79" spans="1:23" ht="24" hidden="1" x14ac:dyDescent="0.25">
      <c r="A79" s="498">
        <v>147</v>
      </c>
      <c r="B79" s="498" t="s">
        <v>8757</v>
      </c>
      <c r="C79" s="498" t="s">
        <v>985</v>
      </c>
      <c r="D79" s="51" t="s">
        <v>372</v>
      </c>
      <c r="E79" s="51" t="s">
        <v>826</v>
      </c>
      <c r="F79" s="51"/>
      <c r="G79" s="51"/>
      <c r="H79" s="53" t="s">
        <v>8599</v>
      </c>
      <c r="I79" s="51" t="s">
        <v>946</v>
      </c>
      <c r="J79" s="51" t="s">
        <v>829</v>
      </c>
      <c r="K79" s="51" t="s">
        <v>12</v>
      </c>
      <c r="L79" s="51"/>
      <c r="M79" s="51"/>
      <c r="N79" s="51" t="s">
        <v>947</v>
      </c>
      <c r="O79" s="51"/>
      <c r="P79" s="51"/>
      <c r="Q79" s="51"/>
      <c r="R79" s="51"/>
      <c r="S79" s="51"/>
      <c r="T79" s="51"/>
      <c r="U79" s="51" t="s">
        <v>843</v>
      </c>
      <c r="V79" s="51"/>
      <c r="W79" s="51"/>
    </row>
    <row r="80" spans="1:23" ht="15" hidden="1" customHeight="1" x14ac:dyDescent="0.25">
      <c r="A80" s="498">
        <v>148</v>
      </c>
      <c r="B80" s="498" t="s">
        <v>8758</v>
      </c>
      <c r="C80" s="498" t="s">
        <v>986</v>
      </c>
      <c r="D80" s="51" t="s">
        <v>372</v>
      </c>
      <c r="E80" s="51" t="s">
        <v>826</v>
      </c>
      <c r="F80" s="51"/>
      <c r="G80" s="51"/>
      <c r="H80" s="53" t="s">
        <v>8600</v>
      </c>
      <c r="I80" s="51" t="s">
        <v>837</v>
      </c>
      <c r="J80" s="51" t="s">
        <v>944</v>
      </c>
      <c r="K80" s="51" t="s">
        <v>12</v>
      </c>
      <c r="L80" s="51"/>
      <c r="M80" s="51"/>
      <c r="N80" s="51"/>
      <c r="O80" s="51"/>
      <c r="P80" s="51"/>
      <c r="Q80" s="51"/>
      <c r="R80" s="51"/>
      <c r="S80" s="51"/>
      <c r="T80" s="51"/>
      <c r="U80" s="51" t="s">
        <v>843</v>
      </c>
      <c r="V80" s="51"/>
      <c r="W80" s="51"/>
    </row>
    <row r="81" spans="1:23" hidden="1" x14ac:dyDescent="0.25">
      <c r="A81" s="498">
        <v>159</v>
      </c>
      <c r="B81" s="498" t="s">
        <v>9002</v>
      </c>
      <c r="C81" s="498"/>
      <c r="D81" s="75" t="s">
        <v>961</v>
      </c>
      <c r="E81" s="69">
        <v>13</v>
      </c>
      <c r="F81" s="69"/>
      <c r="G81" s="69"/>
      <c r="H81" s="476" t="s">
        <v>962</v>
      </c>
      <c r="I81" s="83"/>
      <c r="J81" s="83"/>
      <c r="K81" s="83"/>
      <c r="L81" s="83"/>
      <c r="M81" s="83"/>
      <c r="N81" s="83"/>
      <c r="O81" s="83"/>
      <c r="P81" s="83"/>
      <c r="Q81" s="83"/>
      <c r="R81" s="83"/>
      <c r="S81" s="83"/>
      <c r="T81" s="83"/>
      <c r="U81" s="83"/>
      <c r="V81" s="83"/>
      <c r="W81" s="83"/>
    </row>
    <row r="82" spans="1:23" ht="30" hidden="1" x14ac:dyDescent="0.25">
      <c r="A82" s="498">
        <v>162</v>
      </c>
      <c r="B82" s="498" t="s">
        <v>8921</v>
      </c>
      <c r="C82" s="495"/>
      <c r="D82" s="51" t="s">
        <v>1043</v>
      </c>
      <c r="E82" s="51" t="s">
        <v>826</v>
      </c>
      <c r="F82" s="61" t="s">
        <v>1044</v>
      </c>
      <c r="G82" s="61" t="s">
        <v>1045</v>
      </c>
      <c r="H82" s="77" t="s">
        <v>1046</v>
      </c>
      <c r="I82" s="61"/>
      <c r="J82" s="61" t="s">
        <v>787</v>
      </c>
      <c r="K82" s="61" t="s">
        <v>12</v>
      </c>
      <c r="L82" s="61"/>
      <c r="M82" s="61"/>
      <c r="N82" s="61"/>
      <c r="O82" s="61"/>
      <c r="P82" s="61"/>
      <c r="Q82" s="61"/>
      <c r="R82" s="61"/>
      <c r="S82" s="61"/>
      <c r="T82" s="61"/>
      <c r="U82" s="61"/>
      <c r="V82" s="61"/>
      <c r="W82" s="61"/>
    </row>
    <row r="83" spans="1:23" ht="24" hidden="1" customHeight="1" x14ac:dyDescent="0.25">
      <c r="A83" s="498">
        <v>163</v>
      </c>
      <c r="B83" s="498" t="s">
        <v>8728</v>
      </c>
      <c r="C83" s="495"/>
      <c r="D83" s="51" t="s">
        <v>1043</v>
      </c>
      <c r="E83" s="51" t="s">
        <v>952</v>
      </c>
      <c r="F83" s="61" t="s">
        <v>788</v>
      </c>
      <c r="G83" s="61" t="s">
        <v>964</v>
      </c>
      <c r="H83" s="77" t="s">
        <v>1047</v>
      </c>
      <c r="I83" s="61"/>
      <c r="J83" s="61" t="s">
        <v>790</v>
      </c>
      <c r="K83" s="61" t="s">
        <v>12</v>
      </c>
      <c r="L83" s="61"/>
      <c r="M83" s="61"/>
      <c r="N83" s="61"/>
      <c r="O83" s="61"/>
      <c r="P83" s="61"/>
      <c r="Q83" s="61"/>
      <c r="R83" s="61"/>
      <c r="S83" s="61"/>
      <c r="T83" s="61"/>
      <c r="U83" s="61"/>
      <c r="V83" s="61"/>
      <c r="W83" s="61"/>
    </row>
    <row r="84" spans="1:23" ht="30" hidden="1" x14ac:dyDescent="0.25">
      <c r="A84" s="498">
        <v>164</v>
      </c>
      <c r="B84" s="498" t="s">
        <v>8762</v>
      </c>
      <c r="C84" s="495"/>
      <c r="D84" s="498" t="s">
        <v>1043</v>
      </c>
      <c r="E84" s="51" t="s">
        <v>952</v>
      </c>
      <c r="F84" s="61" t="s">
        <v>788</v>
      </c>
      <c r="G84" s="61" t="s">
        <v>964</v>
      </c>
      <c r="H84" s="77" t="s">
        <v>1048</v>
      </c>
      <c r="I84" s="61"/>
      <c r="J84" s="61" t="s">
        <v>790</v>
      </c>
      <c r="K84" s="61" t="s">
        <v>12</v>
      </c>
      <c r="L84" s="61"/>
      <c r="M84" s="61"/>
      <c r="N84" s="61"/>
      <c r="O84" s="61"/>
      <c r="P84" s="61"/>
      <c r="Q84" s="61"/>
      <c r="R84" s="61"/>
      <c r="S84" s="61"/>
      <c r="T84" s="61"/>
      <c r="U84" s="61"/>
      <c r="V84" s="61"/>
      <c r="W84" s="61"/>
    </row>
    <row r="85" spans="1:23" ht="300" hidden="1" x14ac:dyDescent="0.25">
      <c r="A85" s="498">
        <v>165</v>
      </c>
      <c r="B85" s="498" t="s">
        <v>8923</v>
      </c>
      <c r="C85" s="495"/>
      <c r="D85" s="51" t="s">
        <v>1043</v>
      </c>
      <c r="E85" s="51" t="s">
        <v>952</v>
      </c>
      <c r="F85" s="61" t="s">
        <v>788</v>
      </c>
      <c r="G85" s="61" t="s">
        <v>964</v>
      </c>
      <c r="H85" s="77" t="s">
        <v>1074</v>
      </c>
      <c r="I85" s="61"/>
      <c r="J85" s="61" t="s">
        <v>791</v>
      </c>
      <c r="K85" s="61" t="s">
        <v>12</v>
      </c>
      <c r="L85" s="61"/>
      <c r="M85" s="61"/>
      <c r="N85" s="61"/>
      <c r="O85" s="61"/>
      <c r="P85" s="61"/>
      <c r="Q85" s="61"/>
      <c r="R85" s="61"/>
      <c r="S85" s="61"/>
      <c r="T85" s="61"/>
      <c r="U85" s="61"/>
      <c r="V85" s="61"/>
      <c r="W85" s="61"/>
    </row>
    <row r="86" spans="1:23" ht="45" hidden="1" x14ac:dyDescent="0.25">
      <c r="A86" s="498">
        <v>166</v>
      </c>
      <c r="B86" s="498" t="s">
        <v>8765</v>
      </c>
      <c r="C86" s="495"/>
      <c r="D86" s="498" t="s">
        <v>1043</v>
      </c>
      <c r="E86" s="51" t="s">
        <v>952</v>
      </c>
      <c r="F86" s="61" t="s">
        <v>788</v>
      </c>
      <c r="G86" s="61" t="s">
        <v>964</v>
      </c>
      <c r="H86" s="77" t="s">
        <v>37</v>
      </c>
      <c r="I86" s="61"/>
      <c r="J86" s="61" t="s">
        <v>12</v>
      </c>
      <c r="K86" s="61" t="s">
        <v>12</v>
      </c>
      <c r="L86" s="61"/>
      <c r="M86" s="61"/>
      <c r="N86" s="61"/>
      <c r="O86" s="61"/>
      <c r="P86" s="61"/>
      <c r="Q86" s="61"/>
      <c r="R86" s="61"/>
      <c r="S86" s="61"/>
      <c r="T86" s="61"/>
      <c r="U86" s="61"/>
      <c r="V86" s="61"/>
      <c r="W86" s="61"/>
    </row>
    <row r="87" spans="1:23" ht="36" hidden="1" customHeight="1" x14ac:dyDescent="0.25">
      <c r="A87" s="498">
        <v>167</v>
      </c>
      <c r="B87" s="498" t="s">
        <v>8771</v>
      </c>
      <c r="C87" s="495"/>
      <c r="D87" s="498" t="s">
        <v>1043</v>
      </c>
      <c r="E87" s="51" t="s">
        <v>952</v>
      </c>
      <c r="F87" s="61" t="s">
        <v>788</v>
      </c>
      <c r="G87" s="61" t="s">
        <v>964</v>
      </c>
      <c r="H87" s="77" t="s">
        <v>51</v>
      </c>
      <c r="I87" s="61"/>
      <c r="J87" s="61" t="s">
        <v>12</v>
      </c>
      <c r="K87" s="61" t="s">
        <v>12</v>
      </c>
      <c r="L87" s="61"/>
      <c r="M87" s="61"/>
      <c r="N87" s="61"/>
      <c r="O87" s="61"/>
      <c r="P87" s="61"/>
      <c r="Q87" s="61"/>
      <c r="R87" s="61"/>
      <c r="S87" s="61"/>
      <c r="T87" s="61"/>
      <c r="U87" s="61"/>
      <c r="V87" s="61"/>
      <c r="W87" s="61"/>
    </row>
    <row r="88" spans="1:23" ht="15" hidden="1" customHeight="1" x14ac:dyDescent="0.25">
      <c r="A88" s="498">
        <v>168</v>
      </c>
      <c r="B88" s="498" t="s">
        <v>8747</v>
      </c>
      <c r="C88" s="495"/>
      <c r="D88" s="498" t="s">
        <v>1043</v>
      </c>
      <c r="E88" s="51" t="s">
        <v>952</v>
      </c>
      <c r="F88" s="61" t="s">
        <v>788</v>
      </c>
      <c r="G88" s="61" t="s">
        <v>964</v>
      </c>
      <c r="H88" s="77" t="s">
        <v>761</v>
      </c>
      <c r="I88" s="61"/>
      <c r="J88" s="61" t="s">
        <v>12</v>
      </c>
      <c r="K88" s="61" t="s">
        <v>12</v>
      </c>
      <c r="L88" s="61"/>
      <c r="M88" s="61"/>
      <c r="N88" s="61"/>
      <c r="O88" s="61"/>
      <c r="P88" s="61"/>
      <c r="Q88" s="61"/>
      <c r="R88" s="61"/>
      <c r="S88" s="61"/>
      <c r="T88" s="61"/>
      <c r="U88" s="61"/>
      <c r="V88" s="61"/>
      <c r="W88" s="61"/>
    </row>
    <row r="89" spans="1:23" ht="15" hidden="1" customHeight="1" x14ac:dyDescent="0.25">
      <c r="A89" s="498">
        <v>170</v>
      </c>
      <c r="B89" s="498" t="s">
        <v>8686</v>
      </c>
      <c r="C89" s="495"/>
      <c r="D89" s="51" t="s">
        <v>1043</v>
      </c>
      <c r="E89" s="61" t="s">
        <v>952</v>
      </c>
      <c r="F89" s="61" t="s">
        <v>788</v>
      </c>
      <c r="G89" s="61" t="s">
        <v>964</v>
      </c>
      <c r="H89" s="77" t="s">
        <v>725</v>
      </c>
      <c r="I89" s="61"/>
      <c r="J89" s="61" t="s">
        <v>798</v>
      </c>
      <c r="K89" s="61" t="s">
        <v>12</v>
      </c>
      <c r="L89" s="61"/>
      <c r="M89" s="61"/>
      <c r="N89" s="61"/>
      <c r="O89" s="61"/>
      <c r="P89" s="61"/>
      <c r="Q89" s="61"/>
      <c r="R89" s="61"/>
      <c r="S89" s="61"/>
      <c r="T89" s="61"/>
      <c r="U89" s="61"/>
      <c r="V89" s="61"/>
      <c r="W89" s="61"/>
    </row>
    <row r="90" spans="1:23" ht="15" hidden="1" customHeight="1" x14ac:dyDescent="0.25">
      <c r="A90" s="498">
        <v>171</v>
      </c>
      <c r="B90" s="498" t="s">
        <v>8884</v>
      </c>
      <c r="C90" s="495"/>
      <c r="D90" s="51" t="s">
        <v>1043</v>
      </c>
      <c r="E90" s="61" t="s">
        <v>952</v>
      </c>
      <c r="F90" s="61" t="s">
        <v>788</v>
      </c>
      <c r="G90" s="61" t="s">
        <v>964</v>
      </c>
      <c r="H90" s="77" t="s">
        <v>783</v>
      </c>
      <c r="I90" s="61"/>
      <c r="J90" s="61" t="s">
        <v>790</v>
      </c>
      <c r="K90" s="61" t="s">
        <v>12</v>
      </c>
      <c r="L90" s="61"/>
      <c r="M90" s="61"/>
      <c r="N90" s="61"/>
      <c r="O90" s="61"/>
      <c r="P90" s="61"/>
      <c r="Q90" s="61"/>
      <c r="R90" s="61"/>
      <c r="S90" s="61"/>
      <c r="T90" s="61"/>
      <c r="U90" s="61"/>
      <c r="V90" s="61"/>
      <c r="W90" s="61"/>
    </row>
    <row r="91" spans="1:23" ht="15" hidden="1" customHeight="1" x14ac:dyDescent="0.25">
      <c r="A91" s="498">
        <v>172</v>
      </c>
      <c r="B91" s="498" t="s">
        <v>8924</v>
      </c>
      <c r="C91" s="495"/>
      <c r="D91" s="51" t="s">
        <v>1043</v>
      </c>
      <c r="E91" s="61" t="s">
        <v>952</v>
      </c>
      <c r="F91" s="61" t="s">
        <v>788</v>
      </c>
      <c r="G91" s="61" t="s">
        <v>964</v>
      </c>
      <c r="H91" s="77" t="s">
        <v>731</v>
      </c>
      <c r="I91" s="61"/>
      <c r="J91" s="61" t="s">
        <v>790</v>
      </c>
      <c r="K91" s="61" t="s">
        <v>12</v>
      </c>
      <c r="L91" s="61"/>
      <c r="M91" s="61"/>
      <c r="N91" s="61"/>
      <c r="O91" s="61"/>
      <c r="P91" s="61"/>
      <c r="Q91" s="61"/>
      <c r="R91" s="61"/>
      <c r="S91" s="61"/>
      <c r="T91" s="61"/>
      <c r="U91" s="61"/>
      <c r="V91" s="61"/>
      <c r="W91" s="61"/>
    </row>
    <row r="92" spans="1:23" ht="72" hidden="1" customHeight="1" x14ac:dyDescent="0.25">
      <c r="A92" s="498">
        <v>173</v>
      </c>
      <c r="B92" s="498" t="s">
        <v>8881</v>
      </c>
      <c r="C92" s="495"/>
      <c r="D92" s="51" t="s">
        <v>1043</v>
      </c>
      <c r="E92" s="61" t="s">
        <v>952</v>
      </c>
      <c r="F92" s="61" t="s">
        <v>788</v>
      </c>
      <c r="G92" s="61" t="s">
        <v>964</v>
      </c>
      <c r="H92" s="77" t="s">
        <v>1050</v>
      </c>
      <c r="I92" s="61"/>
      <c r="J92" s="61" t="s">
        <v>790</v>
      </c>
      <c r="K92" s="61" t="s">
        <v>12</v>
      </c>
      <c r="L92" s="61"/>
      <c r="M92" s="61"/>
      <c r="N92" s="61"/>
      <c r="O92" s="61"/>
      <c r="P92" s="61"/>
      <c r="Q92" s="61"/>
      <c r="R92" s="61"/>
      <c r="S92" s="61"/>
      <c r="T92" s="61"/>
      <c r="U92" s="61"/>
      <c r="V92" s="61"/>
      <c r="W92" s="61"/>
    </row>
    <row r="93" spans="1:23" ht="24" hidden="1" customHeight="1" x14ac:dyDescent="0.25">
      <c r="A93" s="498">
        <v>174</v>
      </c>
      <c r="B93" s="498" t="s">
        <v>8925</v>
      </c>
      <c r="C93" s="495"/>
      <c r="D93" s="51" t="s">
        <v>1043</v>
      </c>
      <c r="E93" s="61" t="s">
        <v>952</v>
      </c>
      <c r="F93" s="61" t="s">
        <v>788</v>
      </c>
      <c r="G93" s="61" t="s">
        <v>964</v>
      </c>
      <c r="H93" s="77" t="s">
        <v>734</v>
      </c>
      <c r="I93" s="61"/>
      <c r="J93" s="61" t="s">
        <v>790</v>
      </c>
      <c r="K93" s="61" t="s">
        <v>12</v>
      </c>
      <c r="L93" s="61"/>
      <c r="M93" s="61"/>
      <c r="N93" s="61"/>
      <c r="O93" s="61"/>
      <c r="P93" s="61"/>
      <c r="Q93" s="61"/>
      <c r="R93" s="61"/>
      <c r="S93" s="61"/>
      <c r="T93" s="61"/>
      <c r="U93" s="61"/>
      <c r="V93" s="61"/>
      <c r="W93" s="61"/>
    </row>
    <row r="94" spans="1:23" ht="24" hidden="1" customHeight="1" x14ac:dyDescent="0.25">
      <c r="A94" s="498">
        <v>175</v>
      </c>
      <c r="B94" s="498" t="s">
        <v>8926</v>
      </c>
      <c r="C94" s="495"/>
      <c r="D94" s="51" t="s">
        <v>1043</v>
      </c>
      <c r="E94" s="61" t="s">
        <v>952</v>
      </c>
      <c r="F94" s="61" t="s">
        <v>788</v>
      </c>
      <c r="G94" s="61" t="s">
        <v>964</v>
      </c>
      <c r="H94" s="77" t="s">
        <v>741</v>
      </c>
      <c r="I94" s="61"/>
      <c r="J94" s="61" t="s">
        <v>787</v>
      </c>
      <c r="K94" s="61" t="s">
        <v>12</v>
      </c>
      <c r="L94" s="61"/>
      <c r="M94" s="61"/>
      <c r="N94" s="61"/>
      <c r="O94" s="61"/>
      <c r="P94" s="61"/>
      <c r="Q94" s="61"/>
      <c r="R94" s="61"/>
      <c r="S94" s="61"/>
      <c r="T94" s="61"/>
      <c r="U94" s="61"/>
      <c r="V94" s="61"/>
      <c r="W94" s="61"/>
    </row>
    <row r="95" spans="1:23" ht="24" hidden="1" customHeight="1" x14ac:dyDescent="0.25">
      <c r="A95" s="498">
        <v>176</v>
      </c>
      <c r="B95" s="498" t="s">
        <v>8927</v>
      </c>
      <c r="C95" s="495"/>
      <c r="D95" s="51" t="s">
        <v>1043</v>
      </c>
      <c r="E95" s="61" t="s">
        <v>952</v>
      </c>
      <c r="F95" s="61" t="s">
        <v>788</v>
      </c>
      <c r="G95" s="61" t="s">
        <v>964</v>
      </c>
      <c r="H95" s="77" t="s">
        <v>744</v>
      </c>
      <c r="I95" s="61"/>
      <c r="J95" s="61" t="s">
        <v>12</v>
      </c>
      <c r="K95" s="61" t="s">
        <v>790</v>
      </c>
      <c r="L95" s="61"/>
      <c r="M95" s="61"/>
      <c r="N95" s="61"/>
      <c r="O95" s="61"/>
      <c r="P95" s="61"/>
      <c r="Q95" s="61"/>
      <c r="R95" s="61"/>
      <c r="S95" s="61"/>
      <c r="T95" s="61"/>
      <c r="U95" s="61"/>
      <c r="V95" s="61"/>
      <c r="W95" s="61"/>
    </row>
    <row r="96" spans="1:23" ht="60" hidden="1" customHeight="1" x14ac:dyDescent="0.25">
      <c r="A96" s="498">
        <v>177</v>
      </c>
      <c r="B96" s="498" t="s">
        <v>9000</v>
      </c>
      <c r="C96" s="495"/>
      <c r="D96" s="69" t="s">
        <v>942</v>
      </c>
      <c r="E96" s="69"/>
      <c r="F96" s="69" t="s">
        <v>788</v>
      </c>
      <c r="G96" s="69" t="s">
        <v>964</v>
      </c>
      <c r="H96" s="70" t="s">
        <v>1037</v>
      </c>
      <c r="I96" s="69" t="s">
        <v>819</v>
      </c>
      <c r="J96" s="69" t="s">
        <v>790</v>
      </c>
      <c r="K96" s="69" t="s">
        <v>12</v>
      </c>
      <c r="L96" s="69"/>
      <c r="M96" s="69"/>
      <c r="N96" s="69"/>
      <c r="O96" s="69"/>
      <c r="P96" s="69"/>
      <c r="Q96" s="69"/>
      <c r="R96" s="69"/>
      <c r="S96" s="69"/>
      <c r="T96" s="69"/>
      <c r="U96" s="69"/>
      <c r="V96" s="69"/>
      <c r="W96" s="69"/>
    </row>
    <row r="97" spans="1:23" ht="60" hidden="1" customHeight="1" x14ac:dyDescent="0.25">
      <c r="A97" s="498">
        <v>178</v>
      </c>
      <c r="B97" s="498" t="s">
        <v>9000</v>
      </c>
      <c r="C97" s="495"/>
      <c r="D97" s="69" t="s">
        <v>942</v>
      </c>
      <c r="E97" s="69"/>
      <c r="F97" s="69" t="s">
        <v>788</v>
      </c>
      <c r="G97" s="69" t="s">
        <v>964</v>
      </c>
      <c r="H97" s="70" t="s">
        <v>1038</v>
      </c>
      <c r="I97" s="69" t="s">
        <v>819</v>
      </c>
      <c r="J97" s="69" t="s">
        <v>790</v>
      </c>
      <c r="K97" s="69" t="s">
        <v>12</v>
      </c>
      <c r="L97" s="69"/>
      <c r="M97" s="69"/>
      <c r="N97" s="69"/>
      <c r="O97" s="69"/>
      <c r="P97" s="69"/>
      <c r="Q97" s="69"/>
      <c r="R97" s="69"/>
      <c r="S97" s="69"/>
      <c r="T97" s="69"/>
      <c r="U97" s="69"/>
      <c r="V97" s="69"/>
      <c r="W97" s="69"/>
    </row>
    <row r="98" spans="1:23" ht="25.5" hidden="1" customHeight="1" x14ac:dyDescent="0.25">
      <c r="A98" s="498">
        <v>179</v>
      </c>
      <c r="B98" s="498" t="s">
        <v>9000</v>
      </c>
      <c r="C98" s="495"/>
      <c r="D98" s="69" t="s">
        <v>942</v>
      </c>
      <c r="E98" s="69"/>
      <c r="F98" s="69" t="s">
        <v>788</v>
      </c>
      <c r="G98" s="69" t="s">
        <v>964</v>
      </c>
      <c r="H98" s="70" t="s">
        <v>1039</v>
      </c>
      <c r="I98" s="69" t="s">
        <v>819</v>
      </c>
      <c r="J98" s="69" t="s">
        <v>790</v>
      </c>
      <c r="K98" s="69" t="s">
        <v>12</v>
      </c>
      <c r="L98" s="69"/>
      <c r="M98" s="69"/>
      <c r="N98" s="69"/>
      <c r="O98" s="69"/>
      <c r="P98" s="69"/>
      <c r="Q98" s="69"/>
      <c r="R98" s="69"/>
      <c r="S98" s="69"/>
      <c r="T98" s="69"/>
      <c r="U98" s="69"/>
      <c r="V98" s="69"/>
      <c r="W98" s="69"/>
    </row>
    <row r="99" spans="1:23" ht="25.5" hidden="1" customHeight="1" x14ac:dyDescent="0.25">
      <c r="A99" s="498">
        <v>180</v>
      </c>
      <c r="B99" s="498" t="s">
        <v>9000</v>
      </c>
      <c r="C99" s="495"/>
      <c r="D99" s="69" t="s">
        <v>942</v>
      </c>
      <c r="E99" s="69"/>
      <c r="F99" s="69" t="s">
        <v>788</v>
      </c>
      <c r="G99" s="69" t="s">
        <v>1040</v>
      </c>
      <c r="H99" s="70" t="s">
        <v>1041</v>
      </c>
      <c r="I99" s="69" t="s">
        <v>819</v>
      </c>
      <c r="J99" s="69" t="s">
        <v>12</v>
      </c>
      <c r="K99" s="69" t="s">
        <v>790</v>
      </c>
      <c r="L99" s="69"/>
      <c r="M99" s="69"/>
      <c r="N99" s="69"/>
      <c r="O99" s="69"/>
      <c r="P99" s="69"/>
      <c r="Q99" s="69"/>
      <c r="R99" s="69"/>
      <c r="S99" s="69"/>
      <c r="T99" s="69"/>
      <c r="U99" s="69"/>
      <c r="V99" s="69"/>
      <c r="W99" s="69"/>
    </row>
    <row r="100" spans="1:23" ht="102" hidden="1" customHeight="1" x14ac:dyDescent="0.25">
      <c r="A100" s="498">
        <v>181</v>
      </c>
      <c r="B100" s="498" t="s">
        <v>9000</v>
      </c>
      <c r="C100" s="495"/>
      <c r="D100" s="69" t="s">
        <v>942</v>
      </c>
      <c r="E100" s="69"/>
      <c r="F100" s="69" t="s">
        <v>788</v>
      </c>
      <c r="G100" s="69" t="s">
        <v>1040</v>
      </c>
      <c r="H100" s="70" t="s">
        <v>32</v>
      </c>
      <c r="I100" s="69" t="s">
        <v>819</v>
      </c>
      <c r="J100" s="69" t="s">
        <v>12</v>
      </c>
      <c r="K100" s="69" t="s">
        <v>790</v>
      </c>
      <c r="L100" s="69"/>
      <c r="M100" s="69"/>
      <c r="N100" s="69"/>
      <c r="O100" s="69"/>
      <c r="P100" s="69"/>
      <c r="Q100" s="69"/>
      <c r="R100" s="69"/>
      <c r="S100" s="69"/>
      <c r="T100" s="69"/>
      <c r="U100" s="69"/>
      <c r="V100" s="69"/>
      <c r="W100" s="69"/>
    </row>
    <row r="101" spans="1:23" ht="36" hidden="1" customHeight="1" x14ac:dyDescent="0.25">
      <c r="A101" s="498">
        <v>182</v>
      </c>
      <c r="B101" s="498" t="s">
        <v>8776</v>
      </c>
      <c r="C101" s="498"/>
      <c r="D101" s="51" t="s">
        <v>8644</v>
      </c>
      <c r="E101" s="51" t="s">
        <v>8645</v>
      </c>
      <c r="F101" s="57" t="s">
        <v>793</v>
      </c>
      <c r="G101" s="57" t="s">
        <v>983</v>
      </c>
      <c r="H101" s="84" t="s">
        <v>1075</v>
      </c>
      <c r="I101" s="51" t="s">
        <v>8643</v>
      </c>
      <c r="J101" s="51" t="s">
        <v>210</v>
      </c>
      <c r="K101" s="51" t="s">
        <v>12</v>
      </c>
      <c r="L101" s="51"/>
      <c r="M101" s="51"/>
      <c r="N101" s="51"/>
      <c r="O101" s="51"/>
      <c r="P101" s="51"/>
      <c r="Q101" s="51"/>
      <c r="R101" s="51"/>
      <c r="S101" s="51"/>
      <c r="T101" s="51"/>
      <c r="U101" s="51" t="s">
        <v>830</v>
      </c>
      <c r="V101" s="51"/>
      <c r="W101" s="51"/>
    </row>
    <row r="102" spans="1:23" ht="38.25" hidden="1" customHeight="1" x14ac:dyDescent="0.25">
      <c r="A102" s="498">
        <v>183</v>
      </c>
      <c r="B102" s="498" t="s">
        <v>8788</v>
      </c>
      <c r="C102" s="495"/>
      <c r="D102" s="51" t="s">
        <v>8644</v>
      </c>
      <c r="E102" s="51" t="s">
        <v>8645</v>
      </c>
      <c r="F102" s="57" t="s">
        <v>793</v>
      </c>
      <c r="G102" s="57" t="s">
        <v>983</v>
      </c>
      <c r="H102" s="84" t="s">
        <v>1082</v>
      </c>
      <c r="I102" s="51" t="s">
        <v>8643</v>
      </c>
      <c r="J102" s="51" t="s">
        <v>210</v>
      </c>
      <c r="K102" s="51" t="s">
        <v>12</v>
      </c>
      <c r="L102" s="51"/>
      <c r="M102" s="51"/>
      <c r="N102" s="51"/>
      <c r="O102" s="51"/>
      <c r="P102" s="51"/>
      <c r="Q102" s="51"/>
      <c r="R102" s="51"/>
      <c r="S102" s="51"/>
      <c r="T102" s="51"/>
      <c r="U102" s="51" t="s">
        <v>830</v>
      </c>
      <c r="V102" s="51"/>
      <c r="W102" s="51"/>
    </row>
    <row r="103" spans="1:23" ht="25.5" hidden="1" customHeight="1" x14ac:dyDescent="0.25">
      <c r="A103" s="498">
        <v>184</v>
      </c>
      <c r="B103" s="498" t="s">
        <v>8795</v>
      </c>
      <c r="C103" s="495"/>
      <c r="D103" s="51" t="s">
        <v>8644</v>
      </c>
      <c r="E103" s="51" t="s">
        <v>8645</v>
      </c>
      <c r="F103" s="57" t="s">
        <v>793</v>
      </c>
      <c r="G103" s="57" t="s">
        <v>983</v>
      </c>
      <c r="H103" s="84" t="s">
        <v>1085</v>
      </c>
      <c r="I103" s="51" t="s">
        <v>8643</v>
      </c>
      <c r="J103" s="51" t="s">
        <v>210</v>
      </c>
      <c r="K103" s="51" t="s">
        <v>12</v>
      </c>
      <c r="L103" s="51"/>
      <c r="M103" s="51"/>
      <c r="N103" s="51"/>
      <c r="O103" s="51"/>
      <c r="P103" s="51"/>
      <c r="Q103" s="51"/>
      <c r="R103" s="51"/>
      <c r="S103" s="51"/>
      <c r="T103" s="51"/>
      <c r="U103" s="51" t="s">
        <v>830</v>
      </c>
      <c r="V103" s="51"/>
      <c r="W103" s="51"/>
    </row>
    <row r="104" spans="1:23" ht="51" hidden="1" customHeight="1" x14ac:dyDescent="0.25">
      <c r="A104" s="498">
        <v>185</v>
      </c>
      <c r="B104" s="498" t="s">
        <v>8803</v>
      </c>
      <c r="C104" s="495"/>
      <c r="D104" s="51" t="s">
        <v>8644</v>
      </c>
      <c r="E104" s="51" t="s">
        <v>8645</v>
      </c>
      <c r="F104" s="51" t="s">
        <v>788</v>
      </c>
      <c r="G104" s="57" t="s">
        <v>983</v>
      </c>
      <c r="H104" s="81" t="s">
        <v>1088</v>
      </c>
      <c r="I104" s="51" t="s">
        <v>788</v>
      </c>
      <c r="J104" s="51" t="s">
        <v>1251</v>
      </c>
      <c r="K104" s="51" t="s">
        <v>12</v>
      </c>
      <c r="L104" s="51"/>
      <c r="M104" s="51"/>
      <c r="N104" s="51"/>
      <c r="O104" s="51"/>
      <c r="P104" s="51"/>
      <c r="Q104" s="51"/>
      <c r="R104" s="51"/>
      <c r="S104" s="51"/>
      <c r="T104" s="51"/>
      <c r="U104" s="51" t="s">
        <v>830</v>
      </c>
      <c r="V104" s="51"/>
      <c r="W104" s="51"/>
    </row>
    <row r="105" spans="1:23" ht="63.75" hidden="1" customHeight="1" x14ac:dyDescent="0.25">
      <c r="A105" s="498">
        <v>186</v>
      </c>
      <c r="B105" s="498" t="s">
        <v>8804</v>
      </c>
      <c r="C105" s="495"/>
      <c r="D105" s="51" t="s">
        <v>8644</v>
      </c>
      <c r="E105" s="51" t="s">
        <v>8645</v>
      </c>
      <c r="F105" s="51" t="s">
        <v>788</v>
      </c>
      <c r="G105" s="57" t="s">
        <v>983</v>
      </c>
      <c r="H105" s="81" t="s">
        <v>1099</v>
      </c>
      <c r="I105" s="51" t="s">
        <v>788</v>
      </c>
      <c r="J105" s="51" t="s">
        <v>1251</v>
      </c>
      <c r="K105" s="51" t="s">
        <v>12</v>
      </c>
      <c r="L105" s="51"/>
      <c r="M105" s="51"/>
      <c r="N105" s="51"/>
      <c r="O105" s="51"/>
      <c r="P105" s="51"/>
      <c r="Q105" s="51"/>
      <c r="R105" s="51"/>
      <c r="S105" s="51"/>
      <c r="T105" s="51"/>
      <c r="U105" s="51" t="s">
        <v>830</v>
      </c>
      <c r="V105" s="51"/>
      <c r="W105" s="51"/>
    </row>
    <row r="106" spans="1:23" ht="48" hidden="1" customHeight="1" x14ac:dyDescent="0.25">
      <c r="A106" s="498">
        <v>187</v>
      </c>
      <c r="B106" s="498" t="s">
        <v>8805</v>
      </c>
      <c r="C106" s="495"/>
      <c r="D106" s="51" t="s">
        <v>8644</v>
      </c>
      <c r="E106" s="51" t="s">
        <v>8645</v>
      </c>
      <c r="F106" s="51" t="s">
        <v>788</v>
      </c>
      <c r="G106" s="57" t="s">
        <v>983</v>
      </c>
      <c r="H106" s="81" t="s">
        <v>1105</v>
      </c>
      <c r="I106" s="51" t="s">
        <v>788</v>
      </c>
      <c r="J106" s="51" t="s">
        <v>1251</v>
      </c>
      <c r="K106" s="51" t="s">
        <v>12</v>
      </c>
      <c r="L106" s="51"/>
      <c r="M106" s="51"/>
      <c r="N106" s="51"/>
      <c r="O106" s="51"/>
      <c r="P106" s="51"/>
      <c r="Q106" s="51"/>
      <c r="R106" s="51"/>
      <c r="S106" s="51"/>
      <c r="T106" s="51"/>
      <c r="U106" s="51" t="s">
        <v>830</v>
      </c>
      <c r="V106" s="51"/>
      <c r="W106" s="51"/>
    </row>
    <row r="107" spans="1:23" ht="36" hidden="1" customHeight="1" x14ac:dyDescent="0.25">
      <c r="A107" s="498">
        <v>188</v>
      </c>
      <c r="B107" s="498" t="s">
        <v>8806</v>
      </c>
      <c r="C107" s="495"/>
      <c r="D107" s="51" t="s">
        <v>8648</v>
      </c>
      <c r="E107" s="51" t="s">
        <v>8645</v>
      </c>
      <c r="F107" s="51" t="s">
        <v>788</v>
      </c>
      <c r="G107" s="57" t="s">
        <v>983</v>
      </c>
      <c r="H107" s="81" t="s">
        <v>8647</v>
      </c>
      <c r="I107" s="51" t="s">
        <v>788</v>
      </c>
      <c r="J107" s="51" t="s">
        <v>8646</v>
      </c>
      <c r="K107" s="51" t="s">
        <v>12</v>
      </c>
      <c r="L107" s="51"/>
      <c r="M107" s="51"/>
      <c r="N107" s="51"/>
      <c r="O107" s="51"/>
      <c r="P107" s="51"/>
      <c r="Q107" s="51"/>
      <c r="R107" s="51"/>
      <c r="S107" s="51"/>
      <c r="T107" s="51"/>
      <c r="U107" s="51" t="s">
        <v>830</v>
      </c>
      <c r="V107" s="51"/>
      <c r="W107" s="51"/>
    </row>
    <row r="108" spans="1:23" ht="72" hidden="1" customHeight="1" x14ac:dyDescent="0.25">
      <c r="A108" s="498">
        <v>189</v>
      </c>
      <c r="B108" s="498" t="s">
        <v>8809</v>
      </c>
      <c r="C108" s="495"/>
      <c r="D108" s="51" t="s">
        <v>8650</v>
      </c>
      <c r="E108" s="51" t="s">
        <v>8645</v>
      </c>
      <c r="F108" s="51" t="s">
        <v>788</v>
      </c>
      <c r="G108" s="57" t="s">
        <v>983</v>
      </c>
      <c r="H108" s="81" t="s">
        <v>8649</v>
      </c>
      <c r="I108" s="51" t="s">
        <v>788</v>
      </c>
      <c r="J108" s="51" t="s">
        <v>8646</v>
      </c>
      <c r="K108" s="51" t="s">
        <v>12</v>
      </c>
      <c r="L108" s="51"/>
      <c r="M108" s="51"/>
      <c r="N108" s="51"/>
      <c r="O108" s="51"/>
      <c r="P108" s="51"/>
      <c r="Q108" s="51"/>
      <c r="R108" s="51"/>
      <c r="S108" s="51"/>
      <c r="T108" s="51"/>
      <c r="U108" s="51" t="s">
        <v>830</v>
      </c>
      <c r="V108" s="51"/>
      <c r="W108" s="51"/>
    </row>
    <row r="109" spans="1:23" ht="96" hidden="1" customHeight="1" x14ac:dyDescent="0.25">
      <c r="A109" s="498">
        <v>190</v>
      </c>
      <c r="B109" s="498" t="s">
        <v>8816</v>
      </c>
      <c r="C109" s="495"/>
      <c r="D109" s="51" t="s">
        <v>8650</v>
      </c>
      <c r="E109" s="51" t="s">
        <v>8645</v>
      </c>
      <c r="F109" s="51" t="s">
        <v>788</v>
      </c>
      <c r="G109" s="57" t="s">
        <v>983</v>
      </c>
      <c r="H109" s="81" t="s">
        <v>8649</v>
      </c>
      <c r="I109" s="51" t="s">
        <v>788</v>
      </c>
      <c r="J109" s="51" t="s">
        <v>8652</v>
      </c>
      <c r="K109" s="51" t="s">
        <v>12</v>
      </c>
      <c r="L109" s="51"/>
      <c r="M109" s="51"/>
      <c r="N109" s="51"/>
      <c r="O109" s="51"/>
      <c r="P109" s="51"/>
      <c r="Q109" s="51"/>
      <c r="R109" s="51"/>
      <c r="S109" s="51"/>
      <c r="T109" s="51"/>
      <c r="U109" s="51" t="s">
        <v>830</v>
      </c>
      <c r="V109" s="51"/>
      <c r="W109" s="51"/>
    </row>
    <row r="110" spans="1:23" ht="24" hidden="1" customHeight="1" x14ac:dyDescent="0.25">
      <c r="A110" s="498">
        <v>191</v>
      </c>
      <c r="B110" s="498" t="s">
        <v>8826</v>
      </c>
      <c r="C110" s="495"/>
      <c r="D110" s="51" t="s">
        <v>8650</v>
      </c>
      <c r="E110" s="51" t="s">
        <v>8645</v>
      </c>
      <c r="F110" s="51" t="s">
        <v>788</v>
      </c>
      <c r="G110" s="57" t="s">
        <v>983</v>
      </c>
      <c r="H110" s="81" t="s">
        <v>792</v>
      </c>
      <c r="I110" s="51" t="s">
        <v>788</v>
      </c>
      <c r="J110" s="51" t="s">
        <v>8653</v>
      </c>
      <c r="K110" s="51" t="s">
        <v>12</v>
      </c>
      <c r="L110" s="51"/>
      <c r="M110" s="51"/>
      <c r="N110" s="51"/>
      <c r="O110" s="51"/>
      <c r="P110" s="51"/>
      <c r="Q110" s="51"/>
      <c r="R110" s="51"/>
      <c r="S110" s="51"/>
      <c r="T110" s="51"/>
      <c r="U110" s="51" t="s">
        <v>830</v>
      </c>
      <c r="V110" s="51"/>
      <c r="W110" s="51"/>
    </row>
    <row r="111" spans="1:23" ht="15" hidden="1" customHeight="1" x14ac:dyDescent="0.25">
      <c r="A111" s="498">
        <v>192</v>
      </c>
      <c r="B111" s="498" t="s">
        <v>8830</v>
      </c>
      <c r="C111" s="495"/>
      <c r="D111" s="51" t="s">
        <v>8650</v>
      </c>
      <c r="E111" s="51" t="s">
        <v>8645</v>
      </c>
      <c r="F111" s="51" t="s">
        <v>788</v>
      </c>
      <c r="G111" s="57" t="s">
        <v>983</v>
      </c>
      <c r="H111" s="81" t="s">
        <v>8547</v>
      </c>
      <c r="I111" s="51" t="s">
        <v>788</v>
      </c>
      <c r="J111" s="81" t="s">
        <v>1237</v>
      </c>
      <c r="K111" s="51" t="s">
        <v>12</v>
      </c>
      <c r="L111" s="51"/>
      <c r="M111" s="51"/>
      <c r="N111" s="51"/>
      <c r="O111" s="51"/>
      <c r="P111" s="51"/>
      <c r="Q111" s="51"/>
      <c r="R111" s="51"/>
      <c r="S111" s="51"/>
      <c r="T111" s="51"/>
      <c r="U111" s="51" t="s">
        <v>830</v>
      </c>
      <c r="V111" s="51"/>
      <c r="W111" s="51"/>
    </row>
    <row r="112" spans="1:23" ht="60" hidden="1" customHeight="1" x14ac:dyDescent="0.25">
      <c r="A112" s="498">
        <v>193</v>
      </c>
      <c r="B112" s="498" t="s">
        <v>8831</v>
      </c>
      <c r="C112" s="495"/>
      <c r="D112" s="51" t="s">
        <v>8650</v>
      </c>
      <c r="E112" s="51" t="s">
        <v>8645</v>
      </c>
      <c r="F112" s="51" t="s">
        <v>788</v>
      </c>
      <c r="G112" s="57" t="s">
        <v>983</v>
      </c>
      <c r="H112" s="81" t="s">
        <v>8548</v>
      </c>
      <c r="I112" s="51" t="s">
        <v>788</v>
      </c>
      <c r="J112" s="81" t="s">
        <v>1237</v>
      </c>
      <c r="K112" s="51" t="s">
        <v>12</v>
      </c>
      <c r="L112" s="51"/>
      <c r="M112" s="51"/>
      <c r="N112" s="51"/>
      <c r="O112" s="51"/>
      <c r="P112" s="51"/>
      <c r="Q112" s="51"/>
      <c r="R112" s="51"/>
      <c r="S112" s="51"/>
      <c r="T112" s="51"/>
      <c r="U112" s="51" t="s">
        <v>830</v>
      </c>
      <c r="V112" s="51"/>
      <c r="W112" s="51"/>
    </row>
    <row r="113" spans="1:23" ht="36" hidden="1" customHeight="1" x14ac:dyDescent="0.25">
      <c r="A113" s="498">
        <v>194</v>
      </c>
      <c r="B113" s="498" t="s">
        <v>8833</v>
      </c>
      <c r="C113" s="495"/>
      <c r="D113" s="51" t="s">
        <v>8650</v>
      </c>
      <c r="E113" s="51" t="s">
        <v>8645</v>
      </c>
      <c r="F113" s="51" t="s">
        <v>788</v>
      </c>
      <c r="G113" s="57" t="s">
        <v>983</v>
      </c>
      <c r="H113" s="81" t="s">
        <v>1221</v>
      </c>
      <c r="I113" s="51" t="s">
        <v>788</v>
      </c>
      <c r="J113" s="81" t="s">
        <v>1238</v>
      </c>
      <c r="K113" s="51" t="s">
        <v>12</v>
      </c>
      <c r="L113" s="51"/>
      <c r="M113" s="51"/>
      <c r="N113" s="51"/>
      <c r="O113" s="51"/>
      <c r="P113" s="51"/>
      <c r="Q113" s="51"/>
      <c r="R113" s="51"/>
      <c r="S113" s="51"/>
      <c r="T113" s="51"/>
      <c r="U113" s="51" t="s">
        <v>830</v>
      </c>
      <c r="V113" s="51"/>
      <c r="W113" s="51"/>
    </row>
    <row r="114" spans="1:23" ht="24.75" hidden="1" customHeight="1" x14ac:dyDescent="0.25">
      <c r="A114" s="498">
        <v>195</v>
      </c>
      <c r="B114" s="498" t="s">
        <v>8838</v>
      </c>
      <c r="C114" s="495"/>
      <c r="D114" s="51" t="s">
        <v>8650</v>
      </c>
      <c r="E114" s="51" t="s">
        <v>8645</v>
      </c>
      <c r="F114" s="51" t="s">
        <v>788</v>
      </c>
      <c r="G114" s="57" t="s">
        <v>983</v>
      </c>
      <c r="H114" s="81" t="s">
        <v>1224</v>
      </c>
      <c r="I114" s="51" t="s">
        <v>788</v>
      </c>
      <c r="J114" s="81" t="s">
        <v>1238</v>
      </c>
      <c r="K114" s="51" t="s">
        <v>12</v>
      </c>
      <c r="L114" s="51"/>
      <c r="M114" s="51"/>
      <c r="N114" s="51"/>
      <c r="O114" s="51"/>
      <c r="P114" s="51"/>
      <c r="Q114" s="51"/>
      <c r="R114" s="51"/>
      <c r="S114" s="51"/>
      <c r="T114" s="51"/>
      <c r="U114" s="51" t="s">
        <v>830</v>
      </c>
      <c r="V114" s="51"/>
      <c r="W114" s="51"/>
    </row>
    <row r="115" spans="1:23" ht="24" hidden="1" customHeight="1" x14ac:dyDescent="0.25">
      <c r="A115" s="498">
        <v>196</v>
      </c>
      <c r="B115" s="498" t="s">
        <v>8839</v>
      </c>
      <c r="C115" s="495"/>
      <c r="D115" s="51" t="s">
        <v>8650</v>
      </c>
      <c r="E115" s="51" t="s">
        <v>8645</v>
      </c>
      <c r="F115" s="51" t="s">
        <v>788</v>
      </c>
      <c r="G115" s="57" t="s">
        <v>983</v>
      </c>
      <c r="H115" s="81" t="s">
        <v>1227</v>
      </c>
      <c r="I115" s="51" t="s">
        <v>788</v>
      </c>
      <c r="J115" s="81" t="s">
        <v>1239</v>
      </c>
      <c r="K115" s="51" t="s">
        <v>12</v>
      </c>
      <c r="L115" s="51"/>
      <c r="M115" s="51"/>
      <c r="N115" s="51"/>
      <c r="O115" s="51"/>
      <c r="P115" s="51"/>
      <c r="Q115" s="51"/>
      <c r="R115" s="51"/>
      <c r="S115" s="51"/>
      <c r="T115" s="51"/>
      <c r="U115" s="51" t="s">
        <v>830</v>
      </c>
      <c r="V115" s="51"/>
      <c r="W115" s="51"/>
    </row>
    <row r="116" spans="1:23" ht="48" hidden="1" customHeight="1" x14ac:dyDescent="0.25">
      <c r="A116" s="498">
        <v>197</v>
      </c>
      <c r="B116" s="498" t="s">
        <v>8841</v>
      </c>
      <c r="C116" s="495"/>
      <c r="D116" s="51" t="s">
        <v>8650</v>
      </c>
      <c r="E116" s="51" t="s">
        <v>8645</v>
      </c>
      <c r="F116" s="51" t="s">
        <v>788</v>
      </c>
      <c r="G116" s="57" t="s">
        <v>983</v>
      </c>
      <c r="H116" s="81" t="s">
        <v>1230</v>
      </c>
      <c r="I116" s="51" t="s">
        <v>788</v>
      </c>
      <c r="J116" s="81" t="s">
        <v>1238</v>
      </c>
      <c r="K116" s="51" t="s">
        <v>12</v>
      </c>
      <c r="L116" s="51"/>
      <c r="M116" s="51"/>
      <c r="N116" s="51"/>
      <c r="O116" s="51"/>
      <c r="P116" s="51"/>
      <c r="Q116" s="51"/>
      <c r="R116" s="51"/>
      <c r="S116" s="51"/>
      <c r="T116" s="51"/>
      <c r="U116" s="51" t="s">
        <v>830</v>
      </c>
      <c r="V116" s="51"/>
      <c r="W116" s="51"/>
    </row>
    <row r="117" spans="1:23" ht="60" hidden="1" customHeight="1" x14ac:dyDescent="0.25">
      <c r="A117" s="498">
        <v>198</v>
      </c>
      <c r="B117" s="498" t="s">
        <v>8843</v>
      </c>
      <c r="C117" s="495"/>
      <c r="D117" s="51" t="s">
        <v>8648</v>
      </c>
      <c r="E117" s="51" t="s">
        <v>8645</v>
      </c>
      <c r="F117" s="51" t="s">
        <v>788</v>
      </c>
      <c r="G117" s="57" t="s">
        <v>983</v>
      </c>
      <c r="H117" s="81" t="s">
        <v>1233</v>
      </c>
      <c r="I117" s="51" t="s">
        <v>788</v>
      </c>
      <c r="J117" s="81" t="s">
        <v>1240</v>
      </c>
      <c r="K117" s="51" t="s">
        <v>12</v>
      </c>
      <c r="L117" s="51"/>
      <c r="M117" s="51"/>
      <c r="N117" s="51"/>
      <c r="O117" s="51"/>
      <c r="P117" s="51"/>
      <c r="Q117" s="51"/>
      <c r="R117" s="51"/>
      <c r="S117" s="51"/>
      <c r="T117" s="51"/>
      <c r="U117" s="51" t="s">
        <v>830</v>
      </c>
      <c r="V117" s="51"/>
      <c r="W117" s="51"/>
    </row>
    <row r="118" spans="1:23" ht="24" hidden="1" customHeight="1" x14ac:dyDescent="0.25">
      <c r="A118" s="498">
        <v>199</v>
      </c>
      <c r="B118" s="498" t="s">
        <v>8847</v>
      </c>
      <c r="C118" s="495"/>
      <c r="D118" s="51" t="s">
        <v>8648</v>
      </c>
      <c r="E118" s="51" t="s">
        <v>8645</v>
      </c>
      <c r="F118" s="51" t="s">
        <v>788</v>
      </c>
      <c r="G118" s="57" t="s">
        <v>983</v>
      </c>
      <c r="H118" s="81" t="s">
        <v>1235</v>
      </c>
      <c r="I118" s="51" t="s">
        <v>788</v>
      </c>
      <c r="J118" s="81" t="s">
        <v>1238</v>
      </c>
      <c r="K118" s="51" t="s">
        <v>12</v>
      </c>
      <c r="L118" s="51"/>
      <c r="M118" s="51"/>
      <c r="N118" s="51"/>
      <c r="O118" s="51"/>
      <c r="P118" s="51"/>
      <c r="Q118" s="51"/>
      <c r="R118" s="51"/>
      <c r="S118" s="51"/>
      <c r="T118" s="51"/>
      <c r="U118" s="51" t="s">
        <v>830</v>
      </c>
      <c r="V118" s="51"/>
      <c r="W118" s="51"/>
    </row>
    <row r="119" spans="1:23" ht="72" hidden="1" customHeight="1" x14ac:dyDescent="0.25">
      <c r="A119" s="498">
        <v>200</v>
      </c>
      <c r="B119" s="498" t="s">
        <v>8849</v>
      </c>
      <c r="C119" s="495"/>
      <c r="D119" s="51" t="s">
        <v>8650</v>
      </c>
      <c r="E119" s="51" t="s">
        <v>8645</v>
      </c>
      <c r="F119" s="51" t="s">
        <v>788</v>
      </c>
      <c r="G119" s="57" t="s">
        <v>8654</v>
      </c>
      <c r="H119" s="90" t="s">
        <v>1352</v>
      </c>
      <c r="I119" s="51" t="s">
        <v>788</v>
      </c>
      <c r="J119" s="48" t="s">
        <v>8655</v>
      </c>
      <c r="K119" s="51" t="s">
        <v>12</v>
      </c>
      <c r="L119" s="83"/>
      <c r="M119" s="83"/>
      <c r="N119" s="83"/>
      <c r="O119" s="83"/>
      <c r="P119" s="83"/>
      <c r="Q119" s="83"/>
      <c r="R119" s="83"/>
      <c r="S119" s="83"/>
      <c r="T119" s="83"/>
      <c r="U119" s="51" t="s">
        <v>830</v>
      </c>
      <c r="V119" s="83"/>
      <c r="W119" s="83"/>
    </row>
    <row r="120" spans="1:23" ht="60" hidden="1" x14ac:dyDescent="0.25">
      <c r="A120" s="498">
        <v>201</v>
      </c>
      <c r="B120" s="498" t="s">
        <v>8850</v>
      </c>
      <c r="C120" s="495"/>
      <c r="D120" s="51" t="s">
        <v>8650</v>
      </c>
      <c r="E120" s="51" t="s">
        <v>8645</v>
      </c>
      <c r="F120" s="51" t="s">
        <v>788</v>
      </c>
      <c r="G120" s="57" t="s">
        <v>8654</v>
      </c>
      <c r="H120" s="90" t="s">
        <v>1353</v>
      </c>
      <c r="I120" s="51" t="s">
        <v>788</v>
      </c>
      <c r="J120" s="48" t="s">
        <v>8655</v>
      </c>
      <c r="K120" s="51" t="s">
        <v>12</v>
      </c>
      <c r="L120" s="83"/>
      <c r="M120" s="83"/>
      <c r="N120" s="83"/>
      <c r="O120" s="83"/>
      <c r="P120" s="83"/>
      <c r="Q120" s="83"/>
      <c r="R120" s="83"/>
      <c r="S120" s="83"/>
      <c r="T120" s="83"/>
      <c r="U120" s="51" t="s">
        <v>830</v>
      </c>
      <c r="V120" s="83"/>
      <c r="W120" s="83"/>
    </row>
    <row r="121" spans="1:23" ht="60" hidden="1" x14ac:dyDescent="0.25">
      <c r="A121" s="498">
        <v>202</v>
      </c>
      <c r="B121" s="498" t="s">
        <v>8851</v>
      </c>
      <c r="C121" s="495"/>
      <c r="D121" s="51" t="s">
        <v>8650</v>
      </c>
      <c r="E121" s="51" t="s">
        <v>8645</v>
      </c>
      <c r="F121" s="51" t="s">
        <v>788</v>
      </c>
      <c r="G121" s="57" t="s">
        <v>8654</v>
      </c>
      <c r="H121" s="90" t="s">
        <v>1354</v>
      </c>
      <c r="I121" s="51" t="s">
        <v>788</v>
      </c>
      <c r="J121" s="48" t="s">
        <v>8655</v>
      </c>
      <c r="K121" s="51" t="s">
        <v>12</v>
      </c>
      <c r="L121" s="83"/>
      <c r="M121" s="83"/>
      <c r="N121" s="83"/>
      <c r="O121" s="83"/>
      <c r="P121" s="83"/>
      <c r="Q121" s="83"/>
      <c r="R121" s="83"/>
      <c r="S121" s="83"/>
      <c r="T121" s="83"/>
      <c r="U121" s="51" t="s">
        <v>830</v>
      </c>
      <c r="V121" s="83"/>
      <c r="W121" s="83"/>
    </row>
    <row r="122" spans="1:23" ht="60" hidden="1" x14ac:dyDescent="0.25">
      <c r="A122" s="498">
        <v>203</v>
      </c>
      <c r="B122" s="498" t="s">
        <v>8852</v>
      </c>
      <c r="C122" s="495"/>
      <c r="D122" s="51" t="s">
        <v>8650</v>
      </c>
      <c r="E122" s="51" t="s">
        <v>8645</v>
      </c>
      <c r="F122" s="51" t="s">
        <v>788</v>
      </c>
      <c r="G122" s="57" t="s">
        <v>8654</v>
      </c>
      <c r="H122" s="90" t="s">
        <v>1355</v>
      </c>
      <c r="I122" s="51" t="s">
        <v>788</v>
      </c>
      <c r="J122" s="48" t="s">
        <v>8655</v>
      </c>
      <c r="K122" s="51" t="s">
        <v>12</v>
      </c>
      <c r="L122" s="83"/>
      <c r="M122" s="83"/>
      <c r="N122" s="83"/>
      <c r="O122" s="83"/>
      <c r="P122" s="83"/>
      <c r="Q122" s="83"/>
      <c r="R122" s="83"/>
      <c r="S122" s="83"/>
      <c r="T122" s="83"/>
      <c r="U122" s="51" t="s">
        <v>830</v>
      </c>
      <c r="V122" s="83"/>
      <c r="W122" s="83"/>
    </row>
    <row r="123" spans="1:23" hidden="1" x14ac:dyDescent="0.25">
      <c r="A123" s="498">
        <v>204</v>
      </c>
      <c r="B123" s="498" t="s">
        <v>8854</v>
      </c>
      <c r="C123" s="495"/>
      <c r="D123" s="51" t="s">
        <v>8648</v>
      </c>
      <c r="E123" s="51" t="s">
        <v>8645</v>
      </c>
      <c r="F123" s="51" t="s">
        <v>788</v>
      </c>
      <c r="G123" s="57" t="s">
        <v>788</v>
      </c>
      <c r="H123" s="93" t="s">
        <v>1255</v>
      </c>
      <c r="I123" s="51" t="s">
        <v>788</v>
      </c>
      <c r="J123" s="48" t="s">
        <v>8656</v>
      </c>
      <c r="K123" s="51" t="s">
        <v>12</v>
      </c>
      <c r="L123" s="83"/>
      <c r="M123" s="83"/>
      <c r="N123" s="83"/>
      <c r="O123" s="83"/>
      <c r="P123" s="83"/>
      <c r="Q123" s="83"/>
      <c r="R123" s="83"/>
      <c r="S123" s="83"/>
      <c r="T123" s="83"/>
      <c r="U123" s="51" t="s">
        <v>830</v>
      </c>
      <c r="V123" s="83"/>
      <c r="W123" s="83"/>
    </row>
    <row r="124" spans="1:23" hidden="1" x14ac:dyDescent="0.25">
      <c r="A124" s="498">
        <v>205</v>
      </c>
      <c r="B124" s="498" t="s">
        <v>8866</v>
      </c>
      <c r="C124" s="495"/>
      <c r="D124" s="51" t="s">
        <v>8648</v>
      </c>
      <c r="E124" s="51" t="s">
        <v>8645</v>
      </c>
      <c r="F124" s="51" t="s">
        <v>788</v>
      </c>
      <c r="G124" s="57" t="s">
        <v>788</v>
      </c>
      <c r="H124" s="93" t="s">
        <v>1257</v>
      </c>
      <c r="I124" s="51" t="s">
        <v>788</v>
      </c>
      <c r="J124" s="48" t="s">
        <v>8656</v>
      </c>
      <c r="K124" s="51" t="s">
        <v>12</v>
      </c>
      <c r="L124" s="83"/>
      <c r="M124" s="83"/>
      <c r="N124" s="83"/>
      <c r="O124" s="83"/>
      <c r="P124" s="83"/>
      <c r="Q124" s="83"/>
      <c r="R124" s="83"/>
      <c r="S124" s="83"/>
      <c r="T124" s="83"/>
      <c r="U124" s="51" t="s">
        <v>830</v>
      </c>
      <c r="V124" s="83"/>
      <c r="W124" s="83"/>
    </row>
    <row r="125" spans="1:23" hidden="1" x14ac:dyDescent="0.25">
      <c r="A125" s="498">
        <v>206</v>
      </c>
      <c r="B125" s="498" t="s">
        <v>8873</v>
      </c>
      <c r="C125" s="495"/>
      <c r="D125" s="51" t="s">
        <v>8648</v>
      </c>
      <c r="E125" s="51" t="s">
        <v>8645</v>
      </c>
      <c r="F125" s="51" t="s">
        <v>788</v>
      </c>
      <c r="G125" s="57" t="s">
        <v>788</v>
      </c>
      <c r="H125" s="84" t="s">
        <v>1260</v>
      </c>
      <c r="I125" s="51" t="s">
        <v>788</v>
      </c>
      <c r="J125" s="48" t="s">
        <v>787</v>
      </c>
      <c r="K125" s="51" t="s">
        <v>12</v>
      </c>
      <c r="L125" s="83"/>
      <c r="M125" s="83"/>
      <c r="N125" s="83"/>
      <c r="O125" s="83"/>
      <c r="P125" s="83"/>
      <c r="Q125" s="83"/>
      <c r="R125" s="83"/>
      <c r="S125" s="83"/>
      <c r="T125" s="83"/>
      <c r="U125" s="51" t="s">
        <v>830</v>
      </c>
      <c r="V125" s="83"/>
      <c r="W125" s="83"/>
    </row>
    <row r="126" spans="1:23" ht="30" hidden="1" x14ac:dyDescent="0.25">
      <c r="A126" s="495">
        <v>207</v>
      </c>
      <c r="B126" s="495" t="s">
        <v>8876</v>
      </c>
      <c r="C126" s="501"/>
      <c r="D126" s="51" t="s">
        <v>8650</v>
      </c>
      <c r="E126" s="51" t="s">
        <v>8645</v>
      </c>
      <c r="F126" s="51" t="s">
        <v>788</v>
      </c>
      <c r="G126" s="57" t="s">
        <v>788</v>
      </c>
      <c r="H126" s="81" t="s">
        <v>1175</v>
      </c>
      <c r="I126" s="83"/>
      <c r="J126" s="81" t="s">
        <v>1209</v>
      </c>
      <c r="K126" s="83"/>
      <c r="L126" s="83"/>
      <c r="M126" s="83"/>
      <c r="N126" s="83"/>
      <c r="O126" s="83"/>
      <c r="P126" s="83"/>
      <c r="Q126" s="83"/>
      <c r="R126" s="83"/>
      <c r="S126" s="83"/>
      <c r="T126" s="83"/>
      <c r="U126" s="83"/>
      <c r="V126" s="83"/>
      <c r="W126" s="83"/>
    </row>
    <row r="127" spans="1:23" ht="48" customHeight="1" x14ac:dyDescent="0.25">
      <c r="A127" s="495">
        <v>208</v>
      </c>
      <c r="B127" s="495" t="s">
        <v>8879</v>
      </c>
      <c r="C127" s="501"/>
      <c r="D127" s="51" t="s">
        <v>8650</v>
      </c>
      <c r="E127" s="51" t="s">
        <v>8645</v>
      </c>
      <c r="F127" s="51" t="s">
        <v>788</v>
      </c>
      <c r="G127" s="57" t="s">
        <v>8657</v>
      </c>
      <c r="H127" s="81" t="s">
        <v>1180</v>
      </c>
      <c r="I127" s="83"/>
      <c r="J127" s="81" t="s">
        <v>1208</v>
      </c>
      <c r="K127" s="83"/>
      <c r="L127" s="83" t="s">
        <v>8568</v>
      </c>
      <c r="M127" s="83"/>
      <c r="N127" s="83"/>
      <c r="O127" s="83"/>
      <c r="P127" s="83"/>
      <c r="Q127" s="83"/>
      <c r="R127" s="83"/>
      <c r="S127" s="83"/>
      <c r="T127" s="83"/>
      <c r="U127" s="83"/>
      <c r="V127" s="83"/>
      <c r="W127" s="83"/>
    </row>
    <row r="128" spans="1:23" ht="36" customHeight="1" x14ac:dyDescent="0.25">
      <c r="A128" s="495">
        <v>209</v>
      </c>
      <c r="B128" s="495" t="s">
        <v>8881</v>
      </c>
      <c r="C128" s="501"/>
      <c r="D128" s="51" t="s">
        <v>8650</v>
      </c>
      <c r="E128" s="51" t="s">
        <v>8645</v>
      </c>
      <c r="F128" s="51" t="s">
        <v>788</v>
      </c>
      <c r="G128" s="57" t="s">
        <v>8657</v>
      </c>
      <c r="H128" s="81" t="s">
        <v>1182</v>
      </c>
      <c r="I128" s="83"/>
      <c r="J128" s="81" t="s">
        <v>1208</v>
      </c>
      <c r="K128" s="83"/>
      <c r="L128" s="83" t="s">
        <v>8568</v>
      </c>
      <c r="M128" s="83"/>
      <c r="N128" s="83"/>
      <c r="O128" s="83"/>
      <c r="P128" s="83"/>
      <c r="Q128" s="83"/>
      <c r="R128" s="83"/>
      <c r="S128" s="83"/>
      <c r="T128" s="83"/>
      <c r="U128" s="83"/>
      <c r="V128" s="83"/>
      <c r="W128" s="83"/>
    </row>
    <row r="129" spans="1:23" ht="48" customHeight="1" x14ac:dyDescent="0.25">
      <c r="A129" s="495">
        <v>210</v>
      </c>
      <c r="B129" s="495" t="s">
        <v>8882</v>
      </c>
      <c r="C129" s="501"/>
      <c r="D129" s="51" t="s">
        <v>8650</v>
      </c>
      <c r="E129" s="51" t="s">
        <v>8645</v>
      </c>
      <c r="F129" s="51" t="s">
        <v>788</v>
      </c>
      <c r="G129" s="57" t="s">
        <v>8657</v>
      </c>
      <c r="H129" s="81" t="s">
        <v>1183</v>
      </c>
      <c r="I129" s="83"/>
      <c r="J129" s="81" t="s">
        <v>1208</v>
      </c>
      <c r="K129" s="83"/>
      <c r="L129" s="83" t="s">
        <v>8568</v>
      </c>
      <c r="M129" s="83"/>
      <c r="N129" s="83"/>
      <c r="O129" s="83"/>
      <c r="P129" s="83"/>
      <c r="Q129" s="83"/>
      <c r="R129" s="83"/>
      <c r="S129" s="83"/>
      <c r="T129" s="83"/>
      <c r="U129" s="83"/>
      <c r="V129" s="83"/>
      <c r="W129" s="83"/>
    </row>
    <row r="130" spans="1:23" ht="60" customHeight="1" x14ac:dyDescent="0.25">
      <c r="A130" s="495">
        <v>211</v>
      </c>
      <c r="B130" s="495" t="s">
        <v>8884</v>
      </c>
      <c r="C130" s="501"/>
      <c r="D130" s="51" t="s">
        <v>8650</v>
      </c>
      <c r="E130" s="51" t="s">
        <v>8645</v>
      </c>
      <c r="F130" s="51" t="s">
        <v>788</v>
      </c>
      <c r="G130" s="57" t="s">
        <v>8657</v>
      </c>
      <c r="H130" s="81" t="s">
        <v>1185</v>
      </c>
      <c r="I130" s="83"/>
      <c r="J130" s="81" t="s">
        <v>1210</v>
      </c>
      <c r="K130" s="83"/>
      <c r="L130" s="83" t="s">
        <v>8568</v>
      </c>
      <c r="M130" s="83"/>
      <c r="N130" s="83"/>
      <c r="O130" s="83"/>
      <c r="P130" s="83"/>
      <c r="Q130" s="83"/>
      <c r="R130" s="83"/>
      <c r="S130" s="83"/>
      <c r="T130" s="83"/>
      <c r="U130" s="83"/>
      <c r="V130" s="83"/>
      <c r="W130" s="83"/>
    </row>
    <row r="131" spans="1:23" ht="24" hidden="1" customHeight="1" x14ac:dyDescent="0.25">
      <c r="A131" s="495">
        <v>212</v>
      </c>
      <c r="B131" s="495" t="s">
        <v>8885</v>
      </c>
      <c r="C131" s="501"/>
      <c r="D131" s="51" t="s">
        <v>8650</v>
      </c>
      <c r="E131" s="51" t="s">
        <v>8645</v>
      </c>
      <c r="F131" s="51" t="s">
        <v>788</v>
      </c>
      <c r="G131" s="57" t="s">
        <v>8657</v>
      </c>
      <c r="H131" s="81" t="s">
        <v>1187</v>
      </c>
      <c r="I131" s="83"/>
      <c r="J131" s="81" t="s">
        <v>1209</v>
      </c>
      <c r="K131" s="83"/>
      <c r="L131" s="83"/>
      <c r="M131" s="83"/>
      <c r="N131" s="83"/>
      <c r="O131" s="83"/>
      <c r="P131" s="83"/>
      <c r="Q131" s="83"/>
      <c r="R131" s="83"/>
      <c r="S131" s="83"/>
      <c r="T131" s="83"/>
      <c r="U131" s="83"/>
      <c r="V131" s="83"/>
      <c r="W131" s="83"/>
    </row>
    <row r="132" spans="1:23" ht="24" hidden="1" customHeight="1" x14ac:dyDescent="0.25">
      <c r="A132" s="495">
        <v>213</v>
      </c>
      <c r="B132" s="495" t="s">
        <v>8886</v>
      </c>
      <c r="C132" s="501"/>
      <c r="D132" s="51" t="s">
        <v>8650</v>
      </c>
      <c r="E132" s="51" t="s">
        <v>8645</v>
      </c>
      <c r="F132" s="51" t="s">
        <v>788</v>
      </c>
      <c r="G132" s="57" t="s">
        <v>8657</v>
      </c>
      <c r="H132" s="81" t="s">
        <v>1189</v>
      </c>
      <c r="I132" s="83"/>
      <c r="J132" s="81" t="s">
        <v>1210</v>
      </c>
      <c r="K132" s="83"/>
      <c r="L132" s="83"/>
      <c r="M132" s="83"/>
      <c r="N132" s="83"/>
      <c r="O132" s="83"/>
      <c r="P132" s="83"/>
      <c r="Q132" s="83"/>
      <c r="R132" s="83"/>
      <c r="S132" s="83"/>
      <c r="T132" s="83"/>
      <c r="U132" s="83"/>
      <c r="V132" s="83"/>
      <c r="W132" s="83"/>
    </row>
    <row r="133" spans="1:23" ht="60" hidden="1" customHeight="1" x14ac:dyDescent="0.25">
      <c r="A133" s="495">
        <v>214</v>
      </c>
      <c r="B133" s="495" t="s">
        <v>8887</v>
      </c>
      <c r="C133" s="501"/>
      <c r="D133" s="51" t="s">
        <v>8650</v>
      </c>
      <c r="E133" s="51" t="s">
        <v>8645</v>
      </c>
      <c r="F133" s="51" t="s">
        <v>788</v>
      </c>
      <c r="G133" s="57" t="s">
        <v>8657</v>
      </c>
      <c r="H133" s="81" t="s">
        <v>1191</v>
      </c>
      <c r="I133" s="83"/>
      <c r="J133" s="81" t="s">
        <v>1209</v>
      </c>
      <c r="K133" s="83"/>
      <c r="L133" s="83"/>
      <c r="M133" s="83"/>
      <c r="N133" s="83"/>
      <c r="O133" s="83"/>
      <c r="P133" s="83"/>
      <c r="Q133" s="83"/>
      <c r="R133" s="83"/>
      <c r="S133" s="83"/>
      <c r="T133" s="83"/>
      <c r="U133" s="83"/>
      <c r="V133" s="83"/>
      <c r="W133" s="83"/>
    </row>
    <row r="134" spans="1:23" ht="36" customHeight="1" x14ac:dyDescent="0.25">
      <c r="A134" s="495">
        <v>215</v>
      </c>
      <c r="B134" s="495" t="s">
        <v>8888</v>
      </c>
      <c r="C134" s="501"/>
      <c r="D134" s="51" t="s">
        <v>8650</v>
      </c>
      <c r="E134" s="51" t="s">
        <v>8645</v>
      </c>
      <c r="F134" s="51" t="s">
        <v>788</v>
      </c>
      <c r="G134" s="57" t="s">
        <v>8657</v>
      </c>
      <c r="H134" s="81" t="s">
        <v>1193</v>
      </c>
      <c r="I134" s="83"/>
      <c r="J134" s="81" t="s">
        <v>1209</v>
      </c>
      <c r="K134" s="83"/>
      <c r="L134" s="83" t="s">
        <v>8568</v>
      </c>
      <c r="M134" s="83"/>
      <c r="N134" s="83"/>
      <c r="O134" s="83"/>
      <c r="P134" s="83"/>
      <c r="Q134" s="83"/>
      <c r="R134" s="83"/>
      <c r="S134" s="83"/>
      <c r="T134" s="83"/>
      <c r="U134" s="83"/>
      <c r="V134" s="83"/>
      <c r="W134" s="83"/>
    </row>
    <row r="135" spans="1:23" ht="36" hidden="1" customHeight="1" x14ac:dyDescent="0.25">
      <c r="A135" s="495">
        <v>216</v>
      </c>
      <c r="B135" s="495" t="s">
        <v>8889</v>
      </c>
      <c r="C135" s="501"/>
      <c r="D135" s="51" t="s">
        <v>8650</v>
      </c>
      <c r="E135" s="51" t="s">
        <v>8645</v>
      </c>
      <c r="F135" s="51" t="s">
        <v>788</v>
      </c>
      <c r="G135" s="57" t="s">
        <v>8657</v>
      </c>
      <c r="H135" s="81" t="s">
        <v>1195</v>
      </c>
      <c r="I135" s="83"/>
      <c r="J135" s="81" t="s">
        <v>1210</v>
      </c>
      <c r="K135" s="83"/>
      <c r="L135" s="83"/>
      <c r="M135" s="83"/>
      <c r="N135" s="83"/>
      <c r="O135" s="83"/>
      <c r="P135" s="83"/>
      <c r="Q135" s="83"/>
      <c r="R135" s="83"/>
      <c r="S135" s="83"/>
      <c r="T135" s="83"/>
      <c r="U135" s="83"/>
      <c r="V135" s="83"/>
      <c r="W135" s="83"/>
    </row>
    <row r="136" spans="1:23" ht="24" customHeight="1" x14ac:dyDescent="0.25">
      <c r="A136" s="495">
        <v>217</v>
      </c>
      <c r="B136" s="495" t="s">
        <v>8890</v>
      </c>
      <c r="C136" s="501"/>
      <c r="D136" s="51" t="s">
        <v>8650</v>
      </c>
      <c r="E136" s="51" t="s">
        <v>8645</v>
      </c>
      <c r="F136" s="51" t="s">
        <v>788</v>
      </c>
      <c r="G136" s="57" t="s">
        <v>8657</v>
      </c>
      <c r="H136" s="81" t="s">
        <v>1197</v>
      </c>
      <c r="I136" s="83"/>
      <c r="J136" s="81" t="s">
        <v>1210</v>
      </c>
      <c r="K136" s="83"/>
      <c r="L136" s="83" t="s">
        <v>8568</v>
      </c>
      <c r="M136" s="83"/>
      <c r="N136" s="83"/>
      <c r="O136" s="83"/>
      <c r="P136" s="83"/>
      <c r="Q136" s="83"/>
      <c r="R136" s="83"/>
      <c r="S136" s="83"/>
      <c r="T136" s="83"/>
      <c r="U136" s="83"/>
      <c r="V136" s="83"/>
      <c r="W136" s="83"/>
    </row>
    <row r="137" spans="1:23" ht="30" hidden="1" x14ac:dyDescent="0.25">
      <c r="A137" s="495">
        <v>218</v>
      </c>
      <c r="B137" s="495" t="s">
        <v>8891</v>
      </c>
      <c r="C137" s="501"/>
      <c r="D137" s="51" t="s">
        <v>8650</v>
      </c>
      <c r="E137" s="51" t="s">
        <v>8645</v>
      </c>
      <c r="F137" s="51" t="s">
        <v>788</v>
      </c>
      <c r="G137" s="57" t="s">
        <v>8657</v>
      </c>
      <c r="H137" s="81" t="s">
        <v>1199</v>
      </c>
      <c r="I137" s="83"/>
      <c r="J137" s="81" t="s">
        <v>1210</v>
      </c>
      <c r="K137" s="83"/>
      <c r="L137" s="83"/>
      <c r="M137" s="83"/>
      <c r="N137" s="83"/>
      <c r="O137" s="83"/>
      <c r="P137" s="83"/>
      <c r="Q137" s="83"/>
      <c r="R137" s="83"/>
      <c r="S137" s="83"/>
      <c r="T137" s="83"/>
      <c r="U137" s="83"/>
      <c r="V137" s="83"/>
      <c r="W137" s="83"/>
    </row>
    <row r="138" spans="1:23" ht="36" hidden="1" customHeight="1" x14ac:dyDescent="0.25">
      <c r="A138" s="495">
        <v>219</v>
      </c>
      <c r="B138" s="495" t="s">
        <v>8892</v>
      </c>
      <c r="C138" s="501"/>
      <c r="D138" s="51" t="s">
        <v>8650</v>
      </c>
      <c r="E138" s="51" t="s">
        <v>8645</v>
      </c>
      <c r="F138" s="51" t="s">
        <v>788</v>
      </c>
      <c r="G138" s="57" t="s">
        <v>8657</v>
      </c>
      <c r="H138" s="81" t="s">
        <v>1202</v>
      </c>
      <c r="I138" s="83"/>
      <c r="J138" s="81" t="s">
        <v>1209</v>
      </c>
      <c r="K138" s="83"/>
      <c r="L138" s="83"/>
      <c r="M138" s="83"/>
      <c r="N138" s="83"/>
      <c r="O138" s="83"/>
      <c r="P138" s="83"/>
      <c r="Q138" s="83"/>
      <c r="R138" s="83"/>
      <c r="S138" s="83"/>
      <c r="T138" s="83"/>
      <c r="U138" s="83"/>
      <c r="V138" s="83"/>
      <c r="W138" s="83"/>
    </row>
    <row r="139" spans="1:23" ht="24" customHeight="1" x14ac:dyDescent="0.25">
      <c r="A139" s="495">
        <v>220</v>
      </c>
      <c r="B139" s="495" t="s">
        <v>8893</v>
      </c>
      <c r="C139" s="501"/>
      <c r="D139" s="51" t="s">
        <v>8650</v>
      </c>
      <c r="E139" s="51" t="s">
        <v>8645</v>
      </c>
      <c r="F139" s="51" t="s">
        <v>788</v>
      </c>
      <c r="G139" s="57" t="s">
        <v>8657</v>
      </c>
      <c r="H139" s="81" t="s">
        <v>1204</v>
      </c>
      <c r="I139" s="83"/>
      <c r="J139" s="81" t="s">
        <v>1210</v>
      </c>
      <c r="K139" s="83"/>
      <c r="L139" s="83" t="s">
        <v>8568</v>
      </c>
      <c r="M139" s="83"/>
      <c r="N139" s="83"/>
      <c r="O139" s="83"/>
      <c r="P139" s="83"/>
      <c r="Q139" s="83"/>
      <c r="R139" s="83"/>
      <c r="S139" s="83"/>
      <c r="T139" s="83"/>
      <c r="U139" s="83"/>
      <c r="V139" s="83"/>
      <c r="W139" s="83"/>
    </row>
    <row r="140" spans="1:23" ht="30" x14ac:dyDescent="0.25">
      <c r="A140" s="495">
        <v>221</v>
      </c>
      <c r="B140" s="495" t="s">
        <v>8894</v>
      </c>
      <c r="C140" s="501"/>
      <c r="D140" s="51" t="s">
        <v>8650</v>
      </c>
      <c r="E140" s="51" t="s">
        <v>8645</v>
      </c>
      <c r="F140" s="51" t="s">
        <v>788</v>
      </c>
      <c r="G140" s="57" t="s">
        <v>8657</v>
      </c>
      <c r="H140" s="81" t="s">
        <v>1206</v>
      </c>
      <c r="I140" s="83"/>
      <c r="J140" s="81" t="s">
        <v>1209</v>
      </c>
      <c r="K140" s="83"/>
      <c r="L140" s="83" t="s">
        <v>8568</v>
      </c>
      <c r="M140" s="83"/>
      <c r="N140" s="83"/>
      <c r="O140" s="83"/>
      <c r="P140" s="83"/>
      <c r="Q140" s="83"/>
      <c r="R140" s="83"/>
      <c r="S140" s="83"/>
      <c r="T140" s="83"/>
      <c r="U140" s="83"/>
      <c r="V140" s="83"/>
      <c r="W140" s="83"/>
    </row>
    <row r="141" spans="1:23" ht="192" hidden="1" x14ac:dyDescent="0.25">
      <c r="A141" s="498" t="s">
        <v>8604</v>
      </c>
      <c r="B141" s="498"/>
      <c r="C141" s="493"/>
      <c r="D141" s="51"/>
      <c r="E141" s="51"/>
      <c r="F141" s="51"/>
      <c r="G141" s="51"/>
      <c r="H141" s="474" t="s">
        <v>8577</v>
      </c>
      <c r="I141" s="51" t="s">
        <v>8578</v>
      </c>
      <c r="J141" s="53" t="s">
        <v>8579</v>
      </c>
      <c r="K141" s="51" t="s">
        <v>12</v>
      </c>
      <c r="L141" s="51"/>
      <c r="M141" s="51"/>
      <c r="N141" s="52"/>
      <c r="O141" s="53"/>
      <c r="P141" s="51"/>
      <c r="Q141" s="51"/>
      <c r="R141" s="51"/>
      <c r="S141" s="51"/>
      <c r="T141" s="51"/>
      <c r="U141" s="51"/>
      <c r="V141" s="51"/>
      <c r="W141" s="51"/>
    </row>
    <row r="142" spans="1:23" ht="36.75" hidden="1" customHeight="1" x14ac:dyDescent="0.25">
      <c r="A142" s="498" t="s">
        <v>8605</v>
      </c>
      <c r="B142" s="498"/>
      <c r="C142" s="494"/>
      <c r="D142" s="51"/>
      <c r="E142" s="51"/>
      <c r="F142" s="51"/>
      <c r="G142" s="51"/>
      <c r="H142" s="53"/>
      <c r="I142" s="51" t="s">
        <v>8583</v>
      </c>
      <c r="J142" s="474" t="s">
        <v>8584</v>
      </c>
      <c r="K142" s="51"/>
      <c r="L142" s="51"/>
      <c r="M142" s="51"/>
      <c r="N142" s="52"/>
      <c r="O142" s="53"/>
      <c r="P142" s="51"/>
      <c r="Q142" s="51"/>
      <c r="R142" s="51"/>
      <c r="S142" s="51"/>
      <c r="T142" s="51"/>
      <c r="U142" s="51"/>
      <c r="V142" s="51"/>
      <c r="W142" s="51"/>
    </row>
    <row r="143" spans="1:23" hidden="1" x14ac:dyDescent="0.25">
      <c r="A143" s="51">
        <v>40</v>
      </c>
      <c r="B143" s="51" t="s">
        <v>8930</v>
      </c>
      <c r="C143" s="493"/>
      <c r="D143" s="493" t="s">
        <v>8928</v>
      </c>
      <c r="E143" s="57" t="s">
        <v>823</v>
      </c>
      <c r="F143" s="57"/>
      <c r="G143" s="57"/>
      <c r="H143" s="57" t="s">
        <v>1013</v>
      </c>
      <c r="I143" s="57" t="s">
        <v>824</v>
      </c>
      <c r="J143" s="57" t="s">
        <v>825</v>
      </c>
      <c r="K143" s="57" t="s">
        <v>12</v>
      </c>
      <c r="L143" s="61" t="s">
        <v>1022</v>
      </c>
      <c r="M143" s="55" t="s">
        <v>850</v>
      </c>
      <c r="N143" s="55" t="s">
        <v>851</v>
      </c>
      <c r="O143" s="55" t="s">
        <v>848</v>
      </c>
      <c r="P143" s="55"/>
      <c r="Q143" s="55"/>
      <c r="R143" s="55"/>
      <c r="S143" s="55"/>
      <c r="T143" s="55"/>
      <c r="U143" s="55" t="s">
        <v>849</v>
      </c>
      <c r="V143" s="60"/>
      <c r="W143" s="55"/>
    </row>
    <row r="144" spans="1:23" ht="36" x14ac:dyDescent="0.25">
      <c r="A144" s="51">
        <v>43</v>
      </c>
      <c r="B144" s="51"/>
      <c r="C144" s="56"/>
      <c r="D144" s="55" t="s">
        <v>1019</v>
      </c>
      <c r="E144" s="56" t="s">
        <v>826</v>
      </c>
      <c r="F144" s="56"/>
      <c r="G144" s="56"/>
      <c r="H144" s="55" t="s">
        <v>1002</v>
      </c>
      <c r="I144" s="56" t="s">
        <v>827</v>
      </c>
      <c r="J144" s="56" t="s">
        <v>12</v>
      </c>
      <c r="K144" s="56" t="s">
        <v>852</v>
      </c>
      <c r="L144" s="56" t="s">
        <v>957</v>
      </c>
      <c r="M144" s="52"/>
      <c r="N144" s="52" t="s">
        <v>821</v>
      </c>
      <c r="O144" s="57" t="s">
        <v>853</v>
      </c>
      <c r="P144" s="52"/>
      <c r="Q144" s="52"/>
      <c r="R144" s="52"/>
      <c r="S144" s="52"/>
      <c r="T144" s="52"/>
      <c r="U144" s="52" t="s">
        <v>830</v>
      </c>
      <c r="V144" s="59"/>
      <c r="W144" s="52"/>
    </row>
    <row r="145" spans="1:23" ht="24" x14ac:dyDescent="0.25">
      <c r="A145" s="51">
        <v>49</v>
      </c>
      <c r="B145" s="51"/>
      <c r="C145" s="55"/>
      <c r="D145" s="55" t="s">
        <v>1019</v>
      </c>
      <c r="E145" s="55" t="s">
        <v>826</v>
      </c>
      <c r="F145" s="55"/>
      <c r="G145" s="55"/>
      <c r="H145" s="55" t="s">
        <v>865</v>
      </c>
      <c r="I145" s="55" t="s">
        <v>866</v>
      </c>
      <c r="J145" s="55" t="s">
        <v>833</v>
      </c>
      <c r="K145" s="55" t="s">
        <v>852</v>
      </c>
      <c r="L145" s="55" t="s">
        <v>957</v>
      </c>
      <c r="M145" s="57"/>
      <c r="N145" s="52" t="s">
        <v>859</v>
      </c>
      <c r="O145" s="57" t="s">
        <v>864</v>
      </c>
      <c r="P145" s="57"/>
      <c r="Q145" s="57"/>
      <c r="R145" s="57"/>
      <c r="S145" s="52"/>
      <c r="T145" s="57"/>
      <c r="U145" s="52" t="s">
        <v>830</v>
      </c>
      <c r="V145" s="59"/>
      <c r="W145" s="57"/>
    </row>
    <row r="146" spans="1:23" ht="24" x14ac:dyDescent="0.25">
      <c r="A146" s="51">
        <v>50</v>
      </c>
      <c r="B146" s="51"/>
      <c r="C146" s="55"/>
      <c r="D146" s="55" t="s">
        <v>1019</v>
      </c>
      <c r="E146" s="55" t="s">
        <v>826</v>
      </c>
      <c r="F146" s="55"/>
      <c r="G146" s="55"/>
      <c r="H146" s="55" t="s">
        <v>867</v>
      </c>
      <c r="I146" s="55" t="s">
        <v>828</v>
      </c>
      <c r="J146" s="55" t="s">
        <v>833</v>
      </c>
      <c r="K146" s="55" t="s">
        <v>852</v>
      </c>
      <c r="L146" s="55" t="s">
        <v>957</v>
      </c>
      <c r="M146" s="57"/>
      <c r="N146" s="52" t="s">
        <v>859</v>
      </c>
      <c r="O146" s="57" t="s">
        <v>864</v>
      </c>
      <c r="P146" s="57"/>
      <c r="Q146" s="57"/>
      <c r="R146" s="57"/>
      <c r="S146" s="52"/>
      <c r="T146" s="57"/>
      <c r="U146" s="52" t="s">
        <v>830</v>
      </c>
      <c r="V146" s="59"/>
      <c r="W146" s="57"/>
    </row>
    <row r="147" spans="1:23" ht="24" x14ac:dyDescent="0.25">
      <c r="A147" s="51">
        <v>51</v>
      </c>
      <c r="B147" s="51"/>
      <c r="C147" s="55"/>
      <c r="D147" s="55" t="s">
        <v>1019</v>
      </c>
      <c r="E147" s="55" t="s">
        <v>826</v>
      </c>
      <c r="F147" s="55"/>
      <c r="G147" s="55"/>
      <c r="H147" s="55" t="s">
        <v>868</v>
      </c>
      <c r="I147" s="55" t="s">
        <v>866</v>
      </c>
      <c r="J147" s="55" t="s">
        <v>833</v>
      </c>
      <c r="K147" s="55" t="s">
        <v>852</v>
      </c>
      <c r="L147" s="55" t="s">
        <v>957</v>
      </c>
      <c r="M147" s="57"/>
      <c r="N147" s="52" t="s">
        <v>859</v>
      </c>
      <c r="O147" s="57" t="s">
        <v>864</v>
      </c>
      <c r="P147" s="57"/>
      <c r="Q147" s="57"/>
      <c r="R147" s="57"/>
      <c r="S147" s="52"/>
      <c r="T147" s="57"/>
      <c r="U147" s="52" t="s">
        <v>830</v>
      </c>
      <c r="V147" s="59"/>
      <c r="W147" s="57"/>
    </row>
    <row r="148" spans="1:23" ht="24" hidden="1" x14ac:dyDescent="0.25">
      <c r="A148" s="51">
        <v>52</v>
      </c>
      <c r="B148" s="51" t="s">
        <v>8931</v>
      </c>
      <c r="C148" s="493" t="s">
        <v>1005</v>
      </c>
      <c r="D148" s="493" t="s">
        <v>8928</v>
      </c>
      <c r="E148" s="57" t="s">
        <v>826</v>
      </c>
      <c r="F148" s="57" t="s">
        <v>793</v>
      </c>
      <c r="G148" s="57" t="s">
        <v>983</v>
      </c>
      <c r="H148" s="52" t="s">
        <v>8641</v>
      </c>
      <c r="I148" s="57" t="s">
        <v>828</v>
      </c>
      <c r="J148" s="57" t="s">
        <v>870</v>
      </c>
      <c r="K148" s="57" t="s">
        <v>12</v>
      </c>
      <c r="L148" s="57" t="s">
        <v>1022</v>
      </c>
      <c r="M148" s="57" t="s">
        <v>850</v>
      </c>
      <c r="N148" s="55" t="s">
        <v>853</v>
      </c>
      <c r="O148" s="55" t="s">
        <v>853</v>
      </c>
      <c r="P148" s="55"/>
      <c r="Q148" s="55"/>
      <c r="R148" s="55"/>
      <c r="S148" s="56"/>
      <c r="T148" s="55"/>
      <c r="U148" s="56" t="s">
        <v>830</v>
      </c>
      <c r="V148" s="60"/>
      <c r="W148" s="55"/>
    </row>
    <row r="149" spans="1:23" x14ac:dyDescent="0.25">
      <c r="A149" s="51">
        <v>53</v>
      </c>
      <c r="B149" s="51"/>
      <c r="C149" s="55"/>
      <c r="D149" s="57" t="s">
        <v>1019</v>
      </c>
      <c r="E149" s="55" t="s">
        <v>826</v>
      </c>
      <c r="F149" s="55"/>
      <c r="G149" s="55"/>
      <c r="H149" s="55" t="s">
        <v>871</v>
      </c>
      <c r="I149" s="55" t="s">
        <v>828</v>
      </c>
      <c r="J149" s="55" t="s">
        <v>870</v>
      </c>
      <c r="K149" s="55" t="s">
        <v>12</v>
      </c>
      <c r="L149" s="55" t="s">
        <v>957</v>
      </c>
      <c r="M149" s="55" t="s">
        <v>850</v>
      </c>
      <c r="N149" s="55" t="s">
        <v>853</v>
      </c>
      <c r="O149" s="55" t="s">
        <v>853</v>
      </c>
      <c r="P149" s="55"/>
      <c r="Q149" s="55"/>
      <c r="R149" s="55"/>
      <c r="S149" s="56"/>
      <c r="T149" s="55"/>
      <c r="U149" s="56" t="s">
        <v>830</v>
      </c>
      <c r="V149" s="60"/>
      <c r="W149" s="55"/>
    </row>
    <row r="150" spans="1:23" ht="36" x14ac:dyDescent="0.25">
      <c r="A150" s="51">
        <v>60</v>
      </c>
      <c r="B150" s="51"/>
      <c r="C150" s="55"/>
      <c r="D150" s="55" t="s">
        <v>1018</v>
      </c>
      <c r="E150" s="55" t="s">
        <v>826</v>
      </c>
      <c r="F150" s="55"/>
      <c r="G150" s="55"/>
      <c r="H150" s="55" t="s">
        <v>875</v>
      </c>
      <c r="I150" s="55" t="s">
        <v>828</v>
      </c>
      <c r="J150" s="55" t="s">
        <v>833</v>
      </c>
      <c r="K150" s="56" t="s">
        <v>876</v>
      </c>
      <c r="L150" s="56" t="s">
        <v>822</v>
      </c>
      <c r="M150" s="55"/>
      <c r="N150" s="52" t="s">
        <v>859</v>
      </c>
      <c r="O150" s="57" t="s">
        <v>864</v>
      </c>
      <c r="P150" s="57"/>
      <c r="Q150" s="57"/>
      <c r="R150" s="57"/>
      <c r="S150" s="52"/>
      <c r="T150" s="57"/>
      <c r="U150" s="52" t="s">
        <v>830</v>
      </c>
      <c r="V150" s="59"/>
      <c r="W150" s="57"/>
    </row>
    <row r="151" spans="1:23" x14ac:dyDescent="0.25">
      <c r="A151" s="51">
        <v>62</v>
      </c>
      <c r="B151" s="51"/>
      <c r="C151" s="57"/>
      <c r="D151" s="57" t="s">
        <v>1020</v>
      </c>
      <c r="E151" s="57" t="s">
        <v>823</v>
      </c>
      <c r="F151" s="57"/>
      <c r="G151" s="57"/>
      <c r="H151" s="57" t="s">
        <v>1013</v>
      </c>
      <c r="I151" s="57" t="s">
        <v>824</v>
      </c>
      <c r="J151" s="57" t="s">
        <v>825</v>
      </c>
      <c r="K151" s="57" t="s">
        <v>12</v>
      </c>
      <c r="L151" s="57" t="s">
        <v>822</v>
      </c>
      <c r="M151" s="55" t="s">
        <v>850</v>
      </c>
      <c r="N151" s="55" t="s">
        <v>851</v>
      </c>
      <c r="O151" s="55" t="s">
        <v>848</v>
      </c>
      <c r="P151" s="55"/>
      <c r="Q151" s="55"/>
      <c r="R151" s="55"/>
      <c r="S151" s="55"/>
      <c r="T151" s="55"/>
      <c r="U151" s="55" t="s">
        <v>849</v>
      </c>
      <c r="V151" s="60"/>
      <c r="W151" s="55"/>
    </row>
    <row r="152" spans="1:23" ht="24" customHeight="1" x14ac:dyDescent="0.25">
      <c r="A152" s="55">
        <v>65</v>
      </c>
      <c r="B152" s="55"/>
      <c r="C152" s="56"/>
      <c r="D152" s="55" t="s">
        <v>1020</v>
      </c>
      <c r="E152" s="56" t="s">
        <v>826</v>
      </c>
      <c r="F152" s="56"/>
      <c r="G152" s="56"/>
      <c r="H152" s="55" t="s">
        <v>1002</v>
      </c>
      <c r="I152" s="56" t="s">
        <v>827</v>
      </c>
      <c r="J152" s="56" t="s">
        <v>12</v>
      </c>
      <c r="K152" s="56" t="s">
        <v>852</v>
      </c>
      <c r="L152" s="56" t="s">
        <v>957</v>
      </c>
      <c r="M152" s="52"/>
      <c r="N152" s="52" t="s">
        <v>821</v>
      </c>
      <c r="O152" s="57" t="s">
        <v>853</v>
      </c>
      <c r="P152" s="52"/>
      <c r="Q152" s="52"/>
      <c r="R152" s="52"/>
      <c r="S152" s="52"/>
      <c r="T152" s="52"/>
      <c r="U152" s="52" t="s">
        <v>830</v>
      </c>
      <c r="V152" s="59"/>
      <c r="W152" s="52"/>
    </row>
    <row r="153" spans="1:23" ht="15" customHeight="1" x14ac:dyDescent="0.25">
      <c r="A153" s="51">
        <v>67</v>
      </c>
      <c r="B153" s="51"/>
      <c r="C153" s="55"/>
      <c r="D153" s="57" t="s">
        <v>1020</v>
      </c>
      <c r="E153" s="55" t="s">
        <v>826</v>
      </c>
      <c r="F153" s="55"/>
      <c r="G153" s="55"/>
      <c r="H153" s="55" t="s">
        <v>858</v>
      </c>
      <c r="I153" s="55" t="s">
        <v>828</v>
      </c>
      <c r="J153" s="55" t="s">
        <v>833</v>
      </c>
      <c r="K153" s="55" t="s">
        <v>856</v>
      </c>
      <c r="L153" s="56" t="s">
        <v>957</v>
      </c>
      <c r="M153" s="57"/>
      <c r="N153" s="52" t="s">
        <v>859</v>
      </c>
      <c r="O153" s="57" t="s">
        <v>853</v>
      </c>
      <c r="P153" s="57"/>
      <c r="Q153" s="57"/>
      <c r="R153" s="57"/>
      <c r="S153" s="52"/>
      <c r="T153" s="57"/>
      <c r="U153" s="52" t="s">
        <v>830</v>
      </c>
      <c r="V153" s="59"/>
      <c r="W153" s="57"/>
    </row>
    <row r="154" spans="1:23" ht="15" customHeight="1" x14ac:dyDescent="0.25">
      <c r="A154" s="51">
        <v>71</v>
      </c>
      <c r="B154" s="51"/>
      <c r="C154" s="55"/>
      <c r="D154" s="57" t="s">
        <v>1020</v>
      </c>
      <c r="E154" s="55" t="s">
        <v>826</v>
      </c>
      <c r="F154" s="55"/>
      <c r="G154" s="55"/>
      <c r="H154" s="55" t="s">
        <v>865</v>
      </c>
      <c r="I154" s="55" t="s">
        <v>866</v>
      </c>
      <c r="J154" s="55" t="s">
        <v>833</v>
      </c>
      <c r="K154" s="55" t="s">
        <v>852</v>
      </c>
      <c r="L154" s="55" t="s">
        <v>957</v>
      </c>
      <c r="M154" s="57"/>
      <c r="N154" s="52" t="s">
        <v>859</v>
      </c>
      <c r="O154" s="57" t="s">
        <v>864</v>
      </c>
      <c r="P154" s="57"/>
      <c r="Q154" s="57"/>
      <c r="R154" s="57"/>
      <c r="S154" s="52"/>
      <c r="T154" s="57"/>
      <c r="U154" s="52" t="s">
        <v>830</v>
      </c>
      <c r="V154" s="59"/>
      <c r="W154" s="57"/>
    </row>
    <row r="155" spans="1:23" ht="15" customHeight="1" x14ac:dyDescent="0.25">
      <c r="A155" s="51">
        <v>72</v>
      </c>
      <c r="B155" s="51"/>
      <c r="C155" s="55"/>
      <c r="D155" s="57" t="s">
        <v>1020</v>
      </c>
      <c r="E155" s="55" t="s">
        <v>826</v>
      </c>
      <c r="F155" s="55"/>
      <c r="G155" s="55"/>
      <c r="H155" s="55" t="s">
        <v>867</v>
      </c>
      <c r="I155" s="55" t="s">
        <v>828</v>
      </c>
      <c r="J155" s="55" t="s">
        <v>833</v>
      </c>
      <c r="K155" s="55" t="s">
        <v>852</v>
      </c>
      <c r="L155" s="55" t="s">
        <v>957</v>
      </c>
      <c r="M155" s="57"/>
      <c r="N155" s="52" t="s">
        <v>859</v>
      </c>
      <c r="O155" s="57" t="s">
        <v>864</v>
      </c>
      <c r="P155" s="57"/>
      <c r="Q155" s="57"/>
      <c r="R155" s="57"/>
      <c r="S155" s="52"/>
      <c r="T155" s="57"/>
      <c r="U155" s="52" t="s">
        <v>830</v>
      </c>
      <c r="V155" s="59"/>
      <c r="W155" s="57"/>
    </row>
    <row r="156" spans="1:23" ht="15" customHeight="1" x14ac:dyDescent="0.25">
      <c r="A156" s="51">
        <v>73</v>
      </c>
      <c r="B156" s="51"/>
      <c r="C156" s="55"/>
      <c r="D156" s="57" t="s">
        <v>1020</v>
      </c>
      <c r="E156" s="55" t="s">
        <v>826</v>
      </c>
      <c r="F156" s="55"/>
      <c r="G156" s="55"/>
      <c r="H156" s="55" t="s">
        <v>868</v>
      </c>
      <c r="I156" s="55" t="s">
        <v>866</v>
      </c>
      <c r="J156" s="55" t="s">
        <v>833</v>
      </c>
      <c r="K156" s="55" t="s">
        <v>852</v>
      </c>
      <c r="L156" s="55" t="s">
        <v>957</v>
      </c>
      <c r="M156" s="57"/>
      <c r="N156" s="52" t="s">
        <v>859</v>
      </c>
      <c r="O156" s="57" t="s">
        <v>864</v>
      </c>
      <c r="P156" s="57"/>
      <c r="Q156" s="57"/>
      <c r="R156" s="57"/>
      <c r="S156" s="52"/>
      <c r="T156" s="57"/>
      <c r="U156" s="52" t="s">
        <v>830</v>
      </c>
      <c r="V156" s="59"/>
      <c r="W156" s="57"/>
    </row>
    <row r="157" spans="1:23" x14ac:dyDescent="0.25">
      <c r="A157" s="51">
        <v>74</v>
      </c>
      <c r="B157" s="51"/>
      <c r="C157" s="57" t="s">
        <v>1005</v>
      </c>
      <c r="D157" s="57" t="s">
        <v>1020</v>
      </c>
      <c r="E157" s="57" t="s">
        <v>826</v>
      </c>
      <c r="F157" s="57"/>
      <c r="G157" s="57"/>
      <c r="H157" s="52" t="s">
        <v>869</v>
      </c>
      <c r="I157" s="57" t="s">
        <v>828</v>
      </c>
      <c r="J157" s="57" t="s">
        <v>870</v>
      </c>
      <c r="K157" s="57" t="s">
        <v>12</v>
      </c>
      <c r="L157" s="57" t="s">
        <v>822</v>
      </c>
      <c r="M157" s="57" t="s">
        <v>850</v>
      </c>
      <c r="N157" s="55" t="s">
        <v>853</v>
      </c>
      <c r="O157" s="55" t="s">
        <v>853</v>
      </c>
      <c r="P157" s="55"/>
      <c r="Q157" s="55"/>
      <c r="R157" s="55"/>
      <c r="S157" s="56"/>
      <c r="T157" s="55"/>
      <c r="U157" s="56" t="s">
        <v>830</v>
      </c>
      <c r="V157" s="60"/>
      <c r="W157" s="55"/>
    </row>
    <row r="158" spans="1:23" x14ac:dyDescent="0.25">
      <c r="A158" s="51">
        <v>75</v>
      </c>
      <c r="B158" s="51"/>
      <c r="C158" s="55"/>
      <c r="D158" s="57" t="s">
        <v>1020</v>
      </c>
      <c r="E158" s="55" t="s">
        <v>826</v>
      </c>
      <c r="F158" s="55"/>
      <c r="G158" s="55"/>
      <c r="H158" s="55" t="s">
        <v>871</v>
      </c>
      <c r="I158" s="55" t="s">
        <v>828</v>
      </c>
      <c r="J158" s="55" t="s">
        <v>870</v>
      </c>
      <c r="K158" s="55" t="s">
        <v>12</v>
      </c>
      <c r="L158" s="55" t="s">
        <v>957</v>
      </c>
      <c r="M158" s="55" t="s">
        <v>850</v>
      </c>
      <c r="N158" s="55" t="s">
        <v>853</v>
      </c>
      <c r="O158" s="55" t="s">
        <v>853</v>
      </c>
      <c r="P158" s="55"/>
      <c r="Q158" s="55"/>
      <c r="R158" s="55"/>
      <c r="S158" s="56"/>
      <c r="T158" s="55"/>
      <c r="U158" s="56" t="s">
        <v>830</v>
      </c>
      <c r="V158" s="60"/>
      <c r="W158" s="55"/>
    </row>
    <row r="159" spans="1:23" ht="36" x14ac:dyDescent="0.25">
      <c r="A159" s="51">
        <v>82</v>
      </c>
      <c r="B159" s="51"/>
      <c r="C159" s="55"/>
      <c r="D159" s="55" t="s">
        <v>1020</v>
      </c>
      <c r="E159" s="55" t="s">
        <v>826</v>
      </c>
      <c r="F159" s="55"/>
      <c r="G159" s="55"/>
      <c r="H159" s="55" t="s">
        <v>875</v>
      </c>
      <c r="I159" s="55" t="s">
        <v>828</v>
      </c>
      <c r="J159" s="55" t="s">
        <v>833</v>
      </c>
      <c r="K159" s="56" t="s">
        <v>876</v>
      </c>
      <c r="L159" s="56" t="s">
        <v>822</v>
      </c>
      <c r="M159" s="57"/>
      <c r="N159" s="52" t="s">
        <v>859</v>
      </c>
      <c r="O159" s="57" t="s">
        <v>864</v>
      </c>
      <c r="P159" s="57"/>
      <c r="Q159" s="57"/>
      <c r="R159" s="57"/>
      <c r="S159" s="52"/>
      <c r="T159" s="57"/>
      <c r="U159" s="52" t="s">
        <v>830</v>
      </c>
      <c r="V159" s="59"/>
      <c r="W159" s="57"/>
    </row>
    <row r="160" spans="1:23" hidden="1" x14ac:dyDescent="0.25">
      <c r="A160" s="51">
        <v>83</v>
      </c>
      <c r="B160" s="51" t="s">
        <v>8933</v>
      </c>
      <c r="C160" s="499"/>
      <c r="D160" s="499" t="s">
        <v>8929</v>
      </c>
      <c r="E160" s="55" t="s">
        <v>823</v>
      </c>
      <c r="F160" s="55"/>
      <c r="G160" s="55"/>
      <c r="H160" s="55" t="s">
        <v>878</v>
      </c>
      <c r="I160" s="55" t="s">
        <v>824</v>
      </c>
      <c r="J160" s="55" t="s">
        <v>825</v>
      </c>
      <c r="K160" s="55" t="s">
        <v>12</v>
      </c>
      <c r="L160" s="61" t="s">
        <v>1022</v>
      </c>
      <c r="M160" s="55" t="s">
        <v>879</v>
      </c>
      <c r="N160" s="55" t="s">
        <v>880</v>
      </c>
      <c r="O160" s="55" t="s">
        <v>881</v>
      </c>
      <c r="P160" s="55"/>
      <c r="Q160" s="55"/>
      <c r="R160" s="55"/>
      <c r="S160" s="55"/>
      <c r="T160" s="55"/>
      <c r="U160" s="55" t="s">
        <v>882</v>
      </c>
      <c r="V160" s="55"/>
      <c r="W160" s="55"/>
    </row>
    <row r="161" spans="1:23" hidden="1" x14ac:dyDescent="0.25">
      <c r="A161" s="51">
        <v>84</v>
      </c>
      <c r="B161" s="51" t="s">
        <v>8934</v>
      </c>
      <c r="C161" s="498"/>
      <c r="D161" s="499" t="s">
        <v>8929</v>
      </c>
      <c r="E161" s="51" t="s">
        <v>826</v>
      </c>
      <c r="F161" s="51"/>
      <c r="G161" s="51"/>
      <c r="H161" s="51" t="s">
        <v>883</v>
      </c>
      <c r="I161" s="51" t="s">
        <v>884</v>
      </c>
      <c r="J161" s="51" t="s">
        <v>820</v>
      </c>
      <c r="K161" s="51" t="s">
        <v>12</v>
      </c>
      <c r="L161" s="61" t="s">
        <v>1022</v>
      </c>
      <c r="M161" s="51" t="s">
        <v>879</v>
      </c>
      <c r="N161" s="51" t="s">
        <v>885</v>
      </c>
      <c r="O161" s="51" t="s">
        <v>886</v>
      </c>
      <c r="P161" s="51"/>
      <c r="Q161" s="51"/>
      <c r="R161" s="51"/>
      <c r="S161" s="51"/>
      <c r="T161" s="51"/>
      <c r="U161" s="51" t="s">
        <v>849</v>
      </c>
      <c r="V161" s="51"/>
      <c r="W161" s="51"/>
    </row>
    <row r="162" spans="1:23" x14ac:dyDescent="0.25">
      <c r="A162" s="51">
        <v>85</v>
      </c>
      <c r="B162" s="51"/>
      <c r="C162" s="55"/>
      <c r="D162" s="55" t="s">
        <v>887</v>
      </c>
      <c r="E162" s="55" t="s">
        <v>823</v>
      </c>
      <c r="F162" s="55"/>
      <c r="G162" s="55"/>
      <c r="H162" s="55" t="s">
        <v>878</v>
      </c>
      <c r="I162" s="55" t="s">
        <v>824</v>
      </c>
      <c r="J162" s="55" t="s">
        <v>825</v>
      </c>
      <c r="K162" s="55" t="s">
        <v>12</v>
      </c>
      <c r="L162" s="61" t="s">
        <v>822</v>
      </c>
      <c r="M162" s="55" t="s">
        <v>879</v>
      </c>
      <c r="N162" s="55" t="s">
        <v>880</v>
      </c>
      <c r="O162" s="55" t="s">
        <v>881</v>
      </c>
      <c r="P162" s="55"/>
      <c r="Q162" s="55"/>
      <c r="R162" s="55"/>
      <c r="S162" s="55"/>
      <c r="T162" s="55"/>
      <c r="U162" s="55" t="s">
        <v>882</v>
      </c>
      <c r="V162" s="55"/>
      <c r="W162" s="55"/>
    </row>
    <row r="163" spans="1:23" ht="15" customHeight="1" x14ac:dyDescent="0.25">
      <c r="A163" s="51">
        <v>86</v>
      </c>
      <c r="B163" s="51"/>
      <c r="C163" s="51"/>
      <c r="D163" s="51" t="s">
        <v>887</v>
      </c>
      <c r="E163" s="51" t="s">
        <v>826</v>
      </c>
      <c r="F163" s="51"/>
      <c r="G163" s="51"/>
      <c r="H163" s="51" t="s">
        <v>883</v>
      </c>
      <c r="I163" s="51" t="s">
        <v>884</v>
      </c>
      <c r="J163" s="51" t="s">
        <v>820</v>
      </c>
      <c r="K163" s="51" t="s">
        <v>12</v>
      </c>
      <c r="L163" s="61" t="s">
        <v>822</v>
      </c>
      <c r="M163" s="51" t="s">
        <v>879</v>
      </c>
      <c r="N163" s="51" t="s">
        <v>885</v>
      </c>
      <c r="O163" s="51" t="s">
        <v>886</v>
      </c>
      <c r="P163" s="51"/>
      <c r="Q163" s="51"/>
      <c r="R163" s="51"/>
      <c r="S163" s="51"/>
      <c r="T163" s="51"/>
      <c r="U163" s="51" t="s">
        <v>849</v>
      </c>
      <c r="V163" s="51"/>
      <c r="W163" s="51"/>
    </row>
    <row r="164" spans="1:23" ht="15" customHeight="1" x14ac:dyDescent="0.25">
      <c r="A164" s="51">
        <v>87</v>
      </c>
      <c r="B164" s="51"/>
      <c r="C164" s="61">
        <v>226</v>
      </c>
      <c r="D164" s="61" t="s">
        <v>903</v>
      </c>
      <c r="E164" s="61">
        <v>226</v>
      </c>
      <c r="F164" s="61"/>
      <c r="G164" s="61"/>
      <c r="H164" s="62" t="s">
        <v>888</v>
      </c>
      <c r="I164" s="61"/>
      <c r="J164" s="61"/>
      <c r="K164" s="61"/>
      <c r="L164" s="61" t="s">
        <v>1021</v>
      </c>
      <c r="M164" s="61"/>
      <c r="N164" s="61"/>
      <c r="O164" s="61"/>
      <c r="P164" s="61"/>
      <c r="Q164" s="61"/>
      <c r="R164" s="61"/>
      <c r="S164" s="61"/>
      <c r="T164" s="61"/>
      <c r="U164" s="61"/>
      <c r="V164" s="61"/>
      <c r="W164" s="61"/>
    </row>
    <row r="165" spans="1:23" ht="15" customHeight="1" x14ac:dyDescent="0.25">
      <c r="A165" s="51">
        <v>88</v>
      </c>
      <c r="B165" s="51"/>
      <c r="C165" s="61">
        <v>227</v>
      </c>
      <c r="D165" s="61" t="s">
        <v>903</v>
      </c>
      <c r="E165" s="61">
        <v>227</v>
      </c>
      <c r="F165" s="61"/>
      <c r="G165" s="61"/>
      <c r="H165" s="62" t="s">
        <v>889</v>
      </c>
      <c r="I165" s="61"/>
      <c r="J165" s="61"/>
      <c r="K165" s="61"/>
      <c r="L165" s="61" t="s">
        <v>1021</v>
      </c>
      <c r="M165" s="61"/>
      <c r="N165" s="61"/>
      <c r="O165" s="61"/>
      <c r="P165" s="61"/>
      <c r="Q165" s="61"/>
      <c r="R165" s="61"/>
      <c r="S165" s="61"/>
      <c r="T165" s="61"/>
      <c r="U165" s="61"/>
      <c r="V165" s="61"/>
      <c r="W165" s="61"/>
    </row>
    <row r="166" spans="1:23" ht="15" customHeight="1" x14ac:dyDescent="0.25">
      <c r="A166" s="51">
        <v>89</v>
      </c>
      <c r="B166" s="51"/>
      <c r="C166" s="61">
        <v>228</v>
      </c>
      <c r="D166" s="61" t="s">
        <v>903</v>
      </c>
      <c r="E166" s="61">
        <v>228</v>
      </c>
      <c r="F166" s="61"/>
      <c r="G166" s="61"/>
      <c r="H166" s="63" t="s">
        <v>890</v>
      </c>
      <c r="I166" s="61"/>
      <c r="J166" s="61"/>
      <c r="K166" s="61"/>
      <c r="L166" s="61" t="s">
        <v>1021</v>
      </c>
      <c r="M166" s="61"/>
      <c r="N166" s="61"/>
      <c r="O166" s="61"/>
      <c r="P166" s="61"/>
      <c r="Q166" s="61"/>
      <c r="R166" s="61"/>
      <c r="S166" s="61"/>
      <c r="T166" s="61"/>
      <c r="U166" s="61"/>
      <c r="V166" s="61"/>
      <c r="W166" s="61"/>
    </row>
    <row r="167" spans="1:23" ht="15" customHeight="1" x14ac:dyDescent="0.25">
      <c r="A167" s="51">
        <v>90</v>
      </c>
      <c r="B167" s="51"/>
      <c r="C167" s="61">
        <v>229</v>
      </c>
      <c r="D167" s="61" t="s">
        <v>903</v>
      </c>
      <c r="E167" s="61">
        <v>229</v>
      </c>
      <c r="F167" s="61"/>
      <c r="G167" s="61"/>
      <c r="H167" s="63" t="s">
        <v>891</v>
      </c>
      <c r="I167" s="61"/>
      <c r="J167" s="61"/>
      <c r="K167" s="61"/>
      <c r="L167" s="61" t="s">
        <v>1021</v>
      </c>
      <c r="M167" s="61"/>
      <c r="N167" s="61"/>
      <c r="O167" s="61"/>
      <c r="P167" s="61"/>
      <c r="Q167" s="61"/>
      <c r="R167" s="61"/>
      <c r="S167" s="61"/>
      <c r="T167" s="61"/>
      <c r="U167" s="61"/>
      <c r="V167" s="61"/>
      <c r="W167" s="61"/>
    </row>
    <row r="168" spans="1:23" ht="15" customHeight="1" x14ac:dyDescent="0.25">
      <c r="A168" s="51">
        <v>91</v>
      </c>
      <c r="B168" s="51"/>
      <c r="C168" s="61">
        <v>230</v>
      </c>
      <c r="D168" s="61" t="s">
        <v>903</v>
      </c>
      <c r="E168" s="61">
        <v>230</v>
      </c>
      <c r="F168" s="61"/>
      <c r="G168" s="61"/>
      <c r="H168" s="63" t="s">
        <v>892</v>
      </c>
      <c r="I168" s="61"/>
      <c r="J168" s="61"/>
      <c r="K168" s="61"/>
      <c r="L168" s="61" t="s">
        <v>1021</v>
      </c>
      <c r="M168" s="61"/>
      <c r="N168" s="61"/>
      <c r="O168" s="61"/>
      <c r="P168" s="61"/>
      <c r="Q168" s="61"/>
      <c r="R168" s="61"/>
      <c r="S168" s="61"/>
      <c r="T168" s="61"/>
      <c r="U168" s="61"/>
      <c r="V168" s="61"/>
      <c r="W168" s="61"/>
    </row>
    <row r="169" spans="1:23" ht="60" x14ac:dyDescent="0.25">
      <c r="A169" s="51">
        <v>92</v>
      </c>
      <c r="B169" s="51"/>
      <c r="C169" s="61">
        <v>231</v>
      </c>
      <c r="D169" s="61" t="s">
        <v>903</v>
      </c>
      <c r="E169" s="61">
        <v>231</v>
      </c>
      <c r="F169" s="61"/>
      <c r="G169" s="61"/>
      <c r="H169" s="62" t="s">
        <v>893</v>
      </c>
      <c r="I169" s="61"/>
      <c r="J169" s="61"/>
      <c r="K169" s="61"/>
      <c r="L169" s="61" t="s">
        <v>1021</v>
      </c>
      <c r="M169" s="61"/>
      <c r="N169" s="61"/>
      <c r="O169" s="61"/>
      <c r="P169" s="61"/>
      <c r="Q169" s="61"/>
      <c r="R169" s="61"/>
      <c r="S169" s="61"/>
      <c r="T169" s="61"/>
      <c r="U169" s="61"/>
      <c r="V169" s="61"/>
      <c r="W169" s="61"/>
    </row>
    <row r="170" spans="1:23" ht="15" customHeight="1" x14ac:dyDescent="0.25">
      <c r="A170" s="51">
        <v>93</v>
      </c>
      <c r="B170" s="51"/>
      <c r="C170" s="61">
        <v>233</v>
      </c>
      <c r="D170" s="61" t="s">
        <v>903</v>
      </c>
      <c r="E170" s="61">
        <v>233</v>
      </c>
      <c r="F170" s="61"/>
      <c r="G170" s="61"/>
      <c r="H170" s="64" t="s">
        <v>894</v>
      </c>
      <c r="I170" s="61"/>
      <c r="J170" s="61"/>
      <c r="K170" s="61"/>
      <c r="L170" s="61" t="s">
        <v>1021</v>
      </c>
      <c r="M170" s="61"/>
      <c r="N170" s="61"/>
      <c r="O170" s="61"/>
      <c r="P170" s="61"/>
      <c r="Q170" s="61"/>
      <c r="R170" s="61"/>
      <c r="S170" s="61"/>
      <c r="T170" s="61"/>
      <c r="U170" s="61"/>
      <c r="V170" s="61"/>
      <c r="W170" s="61"/>
    </row>
    <row r="171" spans="1:23" ht="15" customHeight="1" x14ac:dyDescent="0.25">
      <c r="A171" s="51">
        <v>94</v>
      </c>
      <c r="B171" s="51"/>
      <c r="C171" s="61">
        <v>234</v>
      </c>
      <c r="D171" s="61" t="s">
        <v>903</v>
      </c>
      <c r="E171" s="61">
        <v>234</v>
      </c>
      <c r="F171" s="61"/>
      <c r="G171" s="61"/>
      <c r="H171" s="64" t="s">
        <v>895</v>
      </c>
      <c r="I171" s="61"/>
      <c r="J171" s="61"/>
      <c r="K171" s="61"/>
      <c r="L171" s="61" t="s">
        <v>1021</v>
      </c>
      <c r="M171" s="61"/>
      <c r="N171" s="61"/>
      <c r="O171" s="61"/>
      <c r="P171" s="61"/>
      <c r="Q171" s="61"/>
      <c r="R171" s="61"/>
      <c r="S171" s="61"/>
      <c r="T171" s="61"/>
      <c r="U171" s="61"/>
      <c r="V171" s="61"/>
      <c r="W171" s="61"/>
    </row>
    <row r="172" spans="1:23" ht="102" x14ac:dyDescent="0.25">
      <c r="A172" s="51">
        <v>95</v>
      </c>
      <c r="B172" s="51"/>
      <c r="C172" s="61">
        <v>235</v>
      </c>
      <c r="D172" s="61" t="s">
        <v>903</v>
      </c>
      <c r="E172" s="61">
        <v>235</v>
      </c>
      <c r="F172" s="61"/>
      <c r="G172" s="61"/>
      <c r="H172" s="64" t="s">
        <v>896</v>
      </c>
      <c r="I172" s="61"/>
      <c r="J172" s="61"/>
      <c r="K172" s="61"/>
      <c r="L172" s="61" t="s">
        <v>1021</v>
      </c>
      <c r="M172" s="61"/>
      <c r="N172" s="61"/>
      <c r="O172" s="61"/>
      <c r="P172" s="61"/>
      <c r="Q172" s="61"/>
      <c r="R172" s="61"/>
      <c r="S172" s="61"/>
      <c r="T172" s="61"/>
      <c r="U172" s="61"/>
      <c r="V172" s="61"/>
      <c r="W172" s="61"/>
    </row>
    <row r="173" spans="1:23" ht="36" x14ac:dyDescent="0.25">
      <c r="A173" s="51">
        <v>96</v>
      </c>
      <c r="B173" s="51"/>
      <c r="C173" s="61">
        <v>236</v>
      </c>
      <c r="D173" s="61" t="s">
        <v>903</v>
      </c>
      <c r="E173" s="61">
        <v>236</v>
      </c>
      <c r="F173" s="61"/>
      <c r="G173" s="61"/>
      <c r="H173" s="65" t="s">
        <v>897</v>
      </c>
      <c r="I173" s="61"/>
      <c r="J173" s="61"/>
      <c r="K173" s="61"/>
      <c r="L173" s="61" t="s">
        <v>1021</v>
      </c>
      <c r="M173" s="61"/>
      <c r="N173" s="61"/>
      <c r="O173" s="61"/>
      <c r="P173" s="61"/>
      <c r="Q173" s="61"/>
      <c r="R173" s="61"/>
      <c r="S173" s="61"/>
      <c r="T173" s="61"/>
      <c r="U173" s="61"/>
      <c r="V173" s="61"/>
      <c r="W173" s="61"/>
    </row>
    <row r="174" spans="1:23" ht="38.25" x14ac:dyDescent="0.25">
      <c r="A174" s="51">
        <v>97</v>
      </c>
      <c r="B174" s="51"/>
      <c r="C174" s="61">
        <v>237</v>
      </c>
      <c r="D174" s="61" t="s">
        <v>903</v>
      </c>
      <c r="E174" s="61">
        <v>237</v>
      </c>
      <c r="F174" s="61"/>
      <c r="G174" s="61"/>
      <c r="H174" s="64" t="s">
        <v>898</v>
      </c>
      <c r="I174" s="61"/>
      <c r="J174" s="61"/>
      <c r="K174" s="61"/>
      <c r="L174" s="61" t="s">
        <v>1021</v>
      </c>
      <c r="M174" s="61"/>
      <c r="N174" s="61"/>
      <c r="O174" s="61"/>
      <c r="P174" s="61"/>
      <c r="Q174" s="61"/>
      <c r="R174" s="61"/>
      <c r="S174" s="61"/>
      <c r="T174" s="61"/>
      <c r="U174" s="61"/>
      <c r="V174" s="61"/>
      <c r="W174" s="61"/>
    </row>
    <row r="175" spans="1:23" ht="25.5" x14ac:dyDescent="0.25">
      <c r="A175" s="51">
        <v>98</v>
      </c>
      <c r="B175" s="51"/>
      <c r="C175" s="61">
        <v>238</v>
      </c>
      <c r="D175" s="61" t="s">
        <v>903</v>
      </c>
      <c r="E175" s="61">
        <v>238</v>
      </c>
      <c r="F175" s="61"/>
      <c r="G175" s="61"/>
      <c r="H175" s="64" t="s">
        <v>899</v>
      </c>
      <c r="I175" s="61"/>
      <c r="J175" s="61"/>
      <c r="K175" s="61"/>
      <c r="L175" s="61" t="s">
        <v>1021</v>
      </c>
      <c r="M175" s="61"/>
      <c r="N175" s="61"/>
      <c r="O175" s="61"/>
      <c r="P175" s="61"/>
      <c r="Q175" s="61"/>
      <c r="R175" s="61"/>
      <c r="S175" s="61"/>
      <c r="T175" s="61"/>
      <c r="U175" s="61"/>
      <c r="V175" s="61"/>
      <c r="W175" s="61"/>
    </row>
    <row r="176" spans="1:23" ht="51" x14ac:dyDescent="0.25">
      <c r="A176" s="51">
        <v>99</v>
      </c>
      <c r="B176" s="51"/>
      <c r="C176" s="61">
        <v>239</v>
      </c>
      <c r="D176" s="61" t="s">
        <v>903</v>
      </c>
      <c r="E176" s="61">
        <v>239</v>
      </c>
      <c r="F176" s="61"/>
      <c r="G176" s="61"/>
      <c r="H176" s="64" t="s">
        <v>900</v>
      </c>
      <c r="I176" s="61"/>
      <c r="J176" s="61"/>
      <c r="K176" s="61"/>
      <c r="L176" s="61" t="s">
        <v>1021</v>
      </c>
      <c r="M176" s="61"/>
      <c r="N176" s="61"/>
      <c r="O176" s="61"/>
      <c r="P176" s="61"/>
      <c r="Q176" s="61"/>
      <c r="R176" s="61"/>
      <c r="S176" s="61"/>
      <c r="T176" s="61"/>
      <c r="U176" s="61"/>
      <c r="V176" s="61"/>
      <c r="W176" s="61"/>
    </row>
    <row r="177" spans="1:23" ht="63.75" x14ac:dyDescent="0.25">
      <c r="A177" s="51">
        <v>100</v>
      </c>
      <c r="B177" s="51"/>
      <c r="C177" s="61">
        <v>240</v>
      </c>
      <c r="D177" s="61" t="s">
        <v>903</v>
      </c>
      <c r="E177" s="61">
        <v>240</v>
      </c>
      <c r="F177" s="61"/>
      <c r="G177" s="61"/>
      <c r="H177" s="64" t="s">
        <v>901</v>
      </c>
      <c r="I177" s="61"/>
      <c r="J177" s="61"/>
      <c r="K177" s="61"/>
      <c r="L177" s="61" t="s">
        <v>1021</v>
      </c>
      <c r="M177" s="61"/>
      <c r="N177" s="61"/>
      <c r="O177" s="61"/>
      <c r="P177" s="61"/>
      <c r="Q177" s="61"/>
      <c r="R177" s="61"/>
      <c r="S177" s="61"/>
      <c r="T177" s="61"/>
      <c r="U177" s="61"/>
      <c r="V177" s="61"/>
      <c r="W177" s="61"/>
    </row>
    <row r="178" spans="1:23" ht="48" x14ac:dyDescent="0.25">
      <c r="A178" s="51">
        <v>101</v>
      </c>
      <c r="B178" s="51"/>
      <c r="C178" s="61">
        <v>241</v>
      </c>
      <c r="D178" s="61" t="s">
        <v>903</v>
      </c>
      <c r="E178" s="61">
        <v>241</v>
      </c>
      <c r="F178" s="61"/>
      <c r="G178" s="61"/>
      <c r="H178" s="63" t="s">
        <v>902</v>
      </c>
      <c r="I178" s="61"/>
      <c r="J178" s="61"/>
      <c r="K178" s="61"/>
      <c r="L178" s="61" t="s">
        <v>1021</v>
      </c>
      <c r="M178" s="61"/>
      <c r="N178" s="61"/>
      <c r="O178" s="61"/>
      <c r="P178" s="61"/>
      <c r="Q178" s="61"/>
      <c r="R178" s="61"/>
      <c r="S178" s="61"/>
      <c r="T178" s="61"/>
      <c r="U178" s="61"/>
      <c r="V178" s="61"/>
      <c r="W178" s="61"/>
    </row>
    <row r="179" spans="1:23" ht="36" x14ac:dyDescent="0.25">
      <c r="A179" s="51">
        <v>102</v>
      </c>
      <c r="B179" s="51"/>
      <c r="C179" s="61">
        <v>242</v>
      </c>
      <c r="D179" s="61" t="s">
        <v>909</v>
      </c>
      <c r="E179" s="61"/>
      <c r="F179" s="61"/>
      <c r="G179" s="61"/>
      <c r="H179" s="63" t="s">
        <v>904</v>
      </c>
      <c r="I179" s="61"/>
      <c r="J179" s="61"/>
      <c r="K179" s="61"/>
      <c r="L179" s="61" t="s">
        <v>1021</v>
      </c>
      <c r="M179" s="61"/>
      <c r="N179" s="61"/>
      <c r="O179" s="61"/>
      <c r="P179" s="61"/>
      <c r="Q179" s="61"/>
      <c r="R179" s="61"/>
      <c r="S179" s="61"/>
      <c r="T179" s="61"/>
      <c r="U179" s="61"/>
      <c r="V179" s="61"/>
      <c r="W179" s="61"/>
    </row>
    <row r="180" spans="1:23" ht="72" hidden="1" x14ac:dyDescent="0.25">
      <c r="A180" s="51">
        <v>103</v>
      </c>
      <c r="B180" s="51"/>
      <c r="C180" s="61">
        <v>243</v>
      </c>
      <c r="D180" s="61" t="s">
        <v>909</v>
      </c>
      <c r="E180" s="61"/>
      <c r="F180" s="61"/>
      <c r="G180" s="61"/>
      <c r="H180" s="62" t="s">
        <v>905</v>
      </c>
      <c r="I180" s="61"/>
      <c r="J180" s="61"/>
      <c r="K180" s="61"/>
      <c r="L180" s="61" t="s">
        <v>1022</v>
      </c>
      <c r="M180" s="61"/>
      <c r="N180" s="61"/>
      <c r="O180" s="61"/>
      <c r="P180" s="61"/>
      <c r="Q180" s="61"/>
      <c r="R180" s="61"/>
      <c r="S180" s="61"/>
      <c r="T180" s="61"/>
      <c r="U180" s="61"/>
      <c r="V180" s="61"/>
      <c r="W180" s="61"/>
    </row>
    <row r="181" spans="1:23" ht="96" x14ac:dyDescent="0.25">
      <c r="A181" s="51">
        <v>104</v>
      </c>
      <c r="B181" s="51"/>
      <c r="C181" s="61">
        <v>244</v>
      </c>
      <c r="D181" s="61" t="s">
        <v>909</v>
      </c>
      <c r="E181" s="61"/>
      <c r="F181" s="61"/>
      <c r="G181" s="61"/>
      <c r="H181" s="62" t="s">
        <v>906</v>
      </c>
      <c r="I181" s="61"/>
      <c r="J181" s="61"/>
      <c r="K181" s="61"/>
      <c r="L181" s="61" t="s">
        <v>1021</v>
      </c>
      <c r="M181" s="61"/>
      <c r="N181" s="61"/>
      <c r="O181" s="61"/>
      <c r="P181" s="61"/>
      <c r="Q181" s="61"/>
      <c r="R181" s="61"/>
      <c r="S181" s="61"/>
      <c r="T181" s="61"/>
      <c r="U181" s="61"/>
      <c r="V181" s="61"/>
      <c r="W181" s="61"/>
    </row>
    <row r="182" spans="1:23" ht="24" x14ac:dyDescent="0.25">
      <c r="A182" s="51">
        <v>105</v>
      </c>
      <c r="B182" s="51"/>
      <c r="C182" s="61">
        <v>245</v>
      </c>
      <c r="D182" s="61" t="s">
        <v>909</v>
      </c>
      <c r="E182" s="61"/>
      <c r="F182" s="61"/>
      <c r="G182" s="61"/>
      <c r="H182" s="62" t="s">
        <v>907</v>
      </c>
      <c r="I182" s="61"/>
      <c r="J182" s="61"/>
      <c r="K182" s="61"/>
      <c r="L182" s="61" t="s">
        <v>1021</v>
      </c>
      <c r="M182" s="61"/>
      <c r="N182" s="61"/>
      <c r="O182" s="61"/>
      <c r="P182" s="61"/>
      <c r="Q182" s="61"/>
      <c r="R182" s="61"/>
      <c r="S182" s="61"/>
      <c r="T182" s="61"/>
      <c r="U182" s="61"/>
      <c r="V182" s="61"/>
      <c r="W182" s="61"/>
    </row>
    <row r="183" spans="1:23" hidden="1" x14ac:dyDescent="0.25">
      <c r="A183" s="51">
        <v>106</v>
      </c>
      <c r="B183" s="51"/>
      <c r="C183" s="61"/>
      <c r="D183" s="61" t="s">
        <v>909</v>
      </c>
      <c r="E183" s="61"/>
      <c r="F183" s="61"/>
      <c r="G183" s="61"/>
      <c r="H183" s="62" t="s">
        <v>908</v>
      </c>
      <c r="I183" s="61"/>
      <c r="J183" s="61"/>
      <c r="K183" s="61"/>
      <c r="L183" s="61" t="s">
        <v>1022</v>
      </c>
      <c r="M183" s="61"/>
      <c r="N183" s="61"/>
      <c r="O183" s="61"/>
      <c r="P183" s="61"/>
      <c r="Q183" s="61"/>
      <c r="R183" s="61"/>
      <c r="S183" s="61"/>
      <c r="T183" s="61"/>
      <c r="U183" s="61"/>
      <c r="V183" s="61"/>
      <c r="W183" s="61"/>
    </row>
    <row r="184" spans="1:23" ht="60" x14ac:dyDescent="0.25">
      <c r="A184" s="51">
        <v>107</v>
      </c>
      <c r="B184" s="51"/>
      <c r="C184" s="61">
        <v>224</v>
      </c>
      <c r="D184" s="61" t="s">
        <v>912</v>
      </c>
      <c r="E184" s="61"/>
      <c r="F184" s="61"/>
      <c r="G184" s="61"/>
      <c r="H184" s="63" t="s">
        <v>910</v>
      </c>
      <c r="I184" s="61"/>
      <c r="J184" s="61"/>
      <c r="K184" s="61"/>
      <c r="L184" s="61" t="s">
        <v>1023</v>
      </c>
      <c r="M184" s="61"/>
      <c r="N184" s="61"/>
      <c r="O184" s="61"/>
      <c r="P184" s="61"/>
      <c r="Q184" s="61"/>
      <c r="R184" s="61"/>
      <c r="S184" s="61"/>
      <c r="T184" s="61"/>
      <c r="U184" s="61"/>
      <c r="V184" s="61"/>
      <c r="W184" s="61"/>
    </row>
    <row r="185" spans="1:23" ht="36" x14ac:dyDescent="0.25">
      <c r="A185" s="51">
        <v>108</v>
      </c>
      <c r="B185" s="51"/>
      <c r="C185" s="61">
        <v>225</v>
      </c>
      <c r="D185" s="61" t="s">
        <v>912</v>
      </c>
      <c r="E185" s="61"/>
      <c r="F185" s="61"/>
      <c r="G185" s="61"/>
      <c r="H185" s="62" t="s">
        <v>911</v>
      </c>
      <c r="I185" s="61"/>
      <c r="J185" s="61"/>
      <c r="K185" s="61"/>
      <c r="L185" s="61" t="s">
        <v>1023</v>
      </c>
      <c r="M185" s="61"/>
      <c r="N185" s="61"/>
      <c r="O185" s="61"/>
      <c r="P185" s="61"/>
      <c r="Q185" s="61"/>
      <c r="R185" s="61"/>
      <c r="S185" s="61"/>
      <c r="T185" s="61"/>
      <c r="U185" s="61"/>
      <c r="V185" s="61"/>
      <c r="W185" s="61"/>
    </row>
    <row r="186" spans="1:23" ht="24.75" x14ac:dyDescent="0.25">
      <c r="A186" s="51">
        <v>109</v>
      </c>
      <c r="B186" s="51"/>
      <c r="C186" s="61">
        <v>218</v>
      </c>
      <c r="D186" s="61" t="s">
        <v>916</v>
      </c>
      <c r="E186" s="61"/>
      <c r="F186" s="61"/>
      <c r="G186" s="61"/>
      <c r="H186" s="66" t="s">
        <v>913</v>
      </c>
      <c r="I186" s="61"/>
      <c r="J186" s="61"/>
      <c r="K186" s="61"/>
      <c r="L186" s="61" t="s">
        <v>1021</v>
      </c>
      <c r="M186" s="61"/>
      <c r="N186" s="61"/>
      <c r="O186" s="61"/>
      <c r="P186" s="61"/>
      <c r="Q186" s="61"/>
      <c r="R186" s="61"/>
      <c r="S186" s="61"/>
      <c r="T186" s="61"/>
      <c r="U186" s="61"/>
      <c r="V186" s="61"/>
      <c r="W186" s="61"/>
    </row>
    <row r="187" spans="1:23" ht="24" x14ac:dyDescent="0.25">
      <c r="A187" s="51">
        <v>110</v>
      </c>
      <c r="B187" s="51"/>
      <c r="C187" s="61">
        <v>219</v>
      </c>
      <c r="D187" s="61" t="s">
        <v>916</v>
      </c>
      <c r="E187" s="61"/>
      <c r="F187" s="61"/>
      <c r="G187" s="61"/>
      <c r="H187" s="63" t="s">
        <v>914</v>
      </c>
      <c r="I187" s="61"/>
      <c r="J187" s="61"/>
      <c r="K187" s="61"/>
      <c r="L187" s="61" t="s">
        <v>1021</v>
      </c>
      <c r="M187" s="61"/>
      <c r="N187" s="61"/>
      <c r="O187" s="61"/>
      <c r="P187" s="61"/>
      <c r="Q187" s="61"/>
      <c r="R187" s="61"/>
      <c r="S187" s="61"/>
      <c r="T187" s="61"/>
      <c r="U187" s="61"/>
      <c r="V187" s="61"/>
      <c r="W187" s="61"/>
    </row>
    <row r="188" spans="1:23" ht="48" x14ac:dyDescent="0.25">
      <c r="A188" s="521">
        <v>111</v>
      </c>
      <c r="B188" s="522"/>
      <c r="C188" s="524">
        <v>220</v>
      </c>
      <c r="D188" s="61" t="s">
        <v>916</v>
      </c>
      <c r="E188" s="61"/>
      <c r="F188" s="61"/>
      <c r="G188" s="61"/>
      <c r="H188" s="63" t="s">
        <v>915</v>
      </c>
      <c r="I188" s="61"/>
      <c r="J188" s="61"/>
      <c r="K188" s="61"/>
      <c r="L188" s="61" t="s">
        <v>1021</v>
      </c>
      <c r="M188" s="61"/>
      <c r="N188" s="61"/>
      <c r="O188" s="61"/>
      <c r="P188" s="61"/>
      <c r="Q188" s="61"/>
      <c r="R188" s="61"/>
      <c r="S188" s="61"/>
      <c r="T188" s="61"/>
      <c r="U188" s="61"/>
      <c r="V188" s="61"/>
      <c r="W188" s="61"/>
    </row>
    <row r="189" spans="1:23" ht="60" x14ac:dyDescent="0.25">
      <c r="A189" s="521">
        <v>112</v>
      </c>
      <c r="B189" s="522"/>
      <c r="C189" s="524">
        <v>21</v>
      </c>
      <c r="D189" s="61" t="s">
        <v>929</v>
      </c>
      <c r="E189" s="61"/>
      <c r="F189" s="61"/>
      <c r="G189" s="61"/>
      <c r="H189" s="563" t="s">
        <v>917</v>
      </c>
      <c r="I189" s="61"/>
      <c r="J189" s="61"/>
      <c r="K189" s="61"/>
      <c r="L189" s="61" t="s">
        <v>1021</v>
      </c>
      <c r="M189" s="61"/>
      <c r="N189" s="61"/>
      <c r="O189" s="61"/>
      <c r="P189" s="61"/>
      <c r="Q189" s="61"/>
      <c r="R189" s="61"/>
      <c r="S189" s="61"/>
      <c r="T189" s="61"/>
      <c r="U189" s="61"/>
      <c r="V189" s="61"/>
      <c r="W189" s="61"/>
    </row>
    <row r="190" spans="1:23" ht="24" hidden="1" x14ac:dyDescent="0.25">
      <c r="A190" s="521">
        <v>113</v>
      </c>
      <c r="B190" s="522"/>
      <c r="C190" s="524">
        <v>23</v>
      </c>
      <c r="D190" s="61" t="s">
        <v>929</v>
      </c>
      <c r="E190" s="61"/>
      <c r="F190" s="61"/>
      <c r="G190" s="61"/>
      <c r="H190" s="530" t="s">
        <v>918</v>
      </c>
      <c r="I190" s="61"/>
      <c r="J190" s="61"/>
      <c r="K190" s="61"/>
      <c r="L190" s="61" t="s">
        <v>1022</v>
      </c>
      <c r="M190" s="61"/>
      <c r="N190" s="61"/>
      <c r="O190" s="61"/>
      <c r="P190" s="61"/>
      <c r="Q190" s="61"/>
      <c r="R190" s="61"/>
      <c r="S190" s="61"/>
      <c r="T190" s="61"/>
      <c r="U190" s="61"/>
      <c r="V190" s="61"/>
      <c r="W190" s="61"/>
    </row>
    <row r="191" spans="1:23" ht="72" hidden="1" x14ac:dyDescent="0.25">
      <c r="A191" s="521">
        <v>114</v>
      </c>
      <c r="B191" s="522"/>
      <c r="C191" s="524">
        <v>33</v>
      </c>
      <c r="D191" s="61" t="s">
        <v>929</v>
      </c>
      <c r="E191" s="61"/>
      <c r="F191" s="61"/>
      <c r="G191" s="61"/>
      <c r="H191" s="530" t="s">
        <v>919</v>
      </c>
      <c r="I191" s="61"/>
      <c r="J191" s="61"/>
      <c r="K191" s="61"/>
      <c r="L191" s="61" t="s">
        <v>1022</v>
      </c>
      <c r="M191" s="61"/>
      <c r="N191" s="61"/>
      <c r="O191" s="61"/>
      <c r="P191" s="61"/>
      <c r="Q191" s="61"/>
      <c r="R191" s="61"/>
      <c r="S191" s="61"/>
      <c r="T191" s="61"/>
      <c r="U191" s="61"/>
      <c r="V191" s="61"/>
      <c r="W191" s="61"/>
    </row>
    <row r="192" spans="1:23" ht="48" x14ac:dyDescent="0.25">
      <c r="A192" s="521">
        <v>120</v>
      </c>
      <c r="B192" s="522"/>
      <c r="C192" s="524">
        <v>197</v>
      </c>
      <c r="D192" s="61" t="s">
        <v>929</v>
      </c>
      <c r="E192" s="61"/>
      <c r="F192" s="61"/>
      <c r="G192" s="61"/>
      <c r="H192" s="596" t="s">
        <v>921</v>
      </c>
      <c r="I192" s="61"/>
      <c r="J192" s="61"/>
      <c r="K192" s="61"/>
      <c r="L192" s="61" t="s">
        <v>8642</v>
      </c>
      <c r="M192" s="61"/>
      <c r="N192" s="61"/>
      <c r="O192" s="61"/>
      <c r="P192" s="61"/>
      <c r="Q192" s="61"/>
      <c r="R192" s="61"/>
      <c r="S192" s="61"/>
      <c r="T192" s="61"/>
      <c r="U192" s="61"/>
      <c r="V192" s="61"/>
      <c r="W192" s="61"/>
    </row>
    <row r="193" spans="1:23" ht="48" x14ac:dyDescent="0.25">
      <c r="A193" s="521">
        <v>121</v>
      </c>
      <c r="B193" s="522"/>
      <c r="C193" s="524">
        <v>204</v>
      </c>
      <c r="D193" s="61" t="s">
        <v>929</v>
      </c>
      <c r="E193" s="61"/>
      <c r="F193" s="61"/>
      <c r="G193" s="61"/>
      <c r="H193" s="529" t="s">
        <v>922</v>
      </c>
      <c r="I193" s="61"/>
      <c r="J193" s="61"/>
      <c r="K193" s="61"/>
      <c r="L193" s="61" t="s">
        <v>8642</v>
      </c>
      <c r="M193" s="61"/>
      <c r="N193" s="61"/>
      <c r="O193" s="61"/>
      <c r="P193" s="61"/>
      <c r="Q193" s="61"/>
      <c r="R193" s="61"/>
      <c r="S193" s="61"/>
      <c r="T193" s="61"/>
      <c r="U193" s="61"/>
      <c r="V193" s="61"/>
      <c r="W193" s="61"/>
    </row>
    <row r="194" spans="1:23" ht="48" hidden="1" x14ac:dyDescent="0.25">
      <c r="A194" s="521">
        <v>122</v>
      </c>
      <c r="B194" s="522" t="s">
        <v>8932</v>
      </c>
      <c r="C194" s="523">
        <v>205</v>
      </c>
      <c r="D194" s="495" t="s">
        <v>929</v>
      </c>
      <c r="E194" s="61"/>
      <c r="F194" s="61"/>
      <c r="G194" s="61"/>
      <c r="H194" s="529" t="s">
        <v>923</v>
      </c>
      <c r="I194" s="57" t="s">
        <v>828</v>
      </c>
      <c r="J194" s="61"/>
      <c r="K194" s="61"/>
      <c r="L194" s="61" t="s">
        <v>1022</v>
      </c>
      <c r="M194" s="61"/>
      <c r="N194" s="61"/>
      <c r="O194" s="61"/>
      <c r="P194" s="61"/>
      <c r="Q194" s="61"/>
      <c r="R194" s="61"/>
      <c r="S194" s="61"/>
      <c r="T194" s="61"/>
      <c r="U194" s="61"/>
      <c r="V194" s="61"/>
      <c r="W194" s="61"/>
    </row>
    <row r="195" spans="1:23" ht="36" hidden="1" x14ac:dyDescent="0.25">
      <c r="A195" s="521">
        <v>123</v>
      </c>
      <c r="B195" s="522"/>
      <c r="C195" s="524">
        <v>217</v>
      </c>
      <c r="D195" s="61" t="s">
        <v>929</v>
      </c>
      <c r="E195" s="61"/>
      <c r="F195" s="61"/>
      <c r="G195" s="61"/>
      <c r="H195" s="529" t="s">
        <v>924</v>
      </c>
      <c r="I195" s="61"/>
      <c r="J195" s="61"/>
      <c r="K195" s="61"/>
      <c r="L195" s="61" t="s">
        <v>1022</v>
      </c>
      <c r="M195" s="61"/>
      <c r="N195" s="61"/>
      <c r="O195" s="61"/>
      <c r="P195" s="61"/>
      <c r="Q195" s="61"/>
      <c r="R195" s="61"/>
      <c r="S195" s="61"/>
      <c r="T195" s="61"/>
      <c r="U195" s="61"/>
      <c r="V195" s="61"/>
      <c r="W195" s="61"/>
    </row>
    <row r="196" spans="1:23" ht="48" hidden="1" x14ac:dyDescent="0.25">
      <c r="A196" s="521">
        <v>124</v>
      </c>
      <c r="B196" s="522"/>
      <c r="C196" s="524">
        <v>220</v>
      </c>
      <c r="D196" s="61" t="s">
        <v>929</v>
      </c>
      <c r="E196" s="61"/>
      <c r="F196" s="61"/>
      <c r="G196" s="61"/>
      <c r="H196" s="529" t="s">
        <v>915</v>
      </c>
      <c r="I196" s="61"/>
      <c r="J196" s="61"/>
      <c r="K196" s="61"/>
      <c r="L196" s="61" t="s">
        <v>1022</v>
      </c>
      <c r="M196" s="61"/>
      <c r="N196" s="61"/>
      <c r="O196" s="61"/>
      <c r="P196" s="61"/>
      <c r="Q196" s="61"/>
      <c r="R196" s="61"/>
      <c r="S196" s="61"/>
      <c r="T196" s="61"/>
      <c r="U196" s="61"/>
      <c r="V196" s="61"/>
      <c r="W196" s="61"/>
    </row>
    <row r="197" spans="1:23" ht="60" x14ac:dyDescent="0.25">
      <c r="A197" s="521">
        <v>125</v>
      </c>
      <c r="B197" s="522"/>
      <c r="C197" s="524">
        <v>224</v>
      </c>
      <c r="D197" s="61" t="s">
        <v>929</v>
      </c>
      <c r="E197" s="61"/>
      <c r="F197" s="61"/>
      <c r="G197" s="61"/>
      <c r="H197" s="63" t="s">
        <v>910</v>
      </c>
      <c r="I197" s="61"/>
      <c r="J197" s="61"/>
      <c r="K197" s="61"/>
      <c r="L197" s="61" t="s">
        <v>1023</v>
      </c>
      <c r="M197" s="61"/>
      <c r="N197" s="61"/>
      <c r="O197" s="61"/>
      <c r="P197" s="61"/>
      <c r="Q197" s="61"/>
      <c r="R197" s="61"/>
      <c r="S197" s="61"/>
      <c r="T197" s="61"/>
      <c r="U197" s="61"/>
      <c r="V197" s="61"/>
      <c r="W197" s="61"/>
    </row>
    <row r="198" spans="1:23" ht="24" x14ac:dyDescent="0.25">
      <c r="A198" s="521">
        <v>126</v>
      </c>
      <c r="B198" s="522"/>
      <c r="C198" s="524">
        <v>228</v>
      </c>
      <c r="D198" s="61" t="s">
        <v>929</v>
      </c>
      <c r="E198" s="61"/>
      <c r="F198" s="61"/>
      <c r="G198" s="61"/>
      <c r="H198" s="63" t="s">
        <v>890</v>
      </c>
      <c r="I198" s="61"/>
      <c r="J198" s="61"/>
      <c r="K198" s="61"/>
      <c r="L198" s="61" t="s">
        <v>1021</v>
      </c>
      <c r="M198" s="61"/>
      <c r="N198" s="61"/>
      <c r="O198" s="61"/>
      <c r="P198" s="61"/>
      <c r="Q198" s="61"/>
      <c r="R198" s="61"/>
      <c r="S198" s="61"/>
      <c r="T198" s="61"/>
      <c r="U198" s="61"/>
      <c r="V198" s="61"/>
      <c r="W198" s="61"/>
    </row>
    <row r="199" spans="1:23" ht="24" x14ac:dyDescent="0.25">
      <c r="A199" s="521">
        <v>127</v>
      </c>
      <c r="B199" s="522"/>
      <c r="C199" s="524">
        <v>229</v>
      </c>
      <c r="D199" s="61" t="s">
        <v>929</v>
      </c>
      <c r="E199" s="61"/>
      <c r="F199" s="61"/>
      <c r="G199" s="61"/>
      <c r="H199" s="63" t="s">
        <v>891</v>
      </c>
      <c r="I199" s="61"/>
      <c r="J199" s="61"/>
      <c r="K199" s="61"/>
      <c r="L199" s="61" t="s">
        <v>1021</v>
      </c>
      <c r="M199" s="61"/>
      <c r="N199" s="61"/>
      <c r="O199" s="61"/>
      <c r="P199" s="61"/>
      <c r="Q199" s="61"/>
      <c r="R199" s="61"/>
      <c r="S199" s="61"/>
      <c r="T199" s="61"/>
      <c r="U199" s="61"/>
      <c r="V199" s="61"/>
      <c r="W199" s="61"/>
    </row>
    <row r="200" spans="1:23" ht="60" x14ac:dyDescent="0.25">
      <c r="A200" s="521">
        <v>128</v>
      </c>
      <c r="B200" s="522"/>
      <c r="C200" s="524">
        <v>230</v>
      </c>
      <c r="D200" s="61" t="s">
        <v>929</v>
      </c>
      <c r="E200" s="61"/>
      <c r="F200" s="61"/>
      <c r="G200" s="61"/>
      <c r="H200" s="63" t="s">
        <v>892</v>
      </c>
      <c r="I200" s="61"/>
      <c r="J200" s="61"/>
      <c r="K200" s="61"/>
      <c r="L200" s="61" t="s">
        <v>1021</v>
      </c>
      <c r="M200" s="61"/>
      <c r="N200" s="61"/>
      <c r="O200" s="61"/>
      <c r="P200" s="61"/>
      <c r="Q200" s="61"/>
      <c r="R200" s="61"/>
      <c r="S200" s="61"/>
      <c r="T200" s="61"/>
      <c r="U200" s="61"/>
      <c r="V200" s="61"/>
      <c r="W200" s="61"/>
    </row>
    <row r="201" spans="1:23" ht="36" x14ac:dyDescent="0.25">
      <c r="A201" s="521">
        <v>129</v>
      </c>
      <c r="B201" s="522"/>
      <c r="C201" s="524">
        <v>236</v>
      </c>
      <c r="D201" s="61" t="s">
        <v>929</v>
      </c>
      <c r="E201" s="61"/>
      <c r="F201" s="61"/>
      <c r="G201" s="61"/>
      <c r="H201" s="63" t="s">
        <v>897</v>
      </c>
      <c r="I201" s="61"/>
      <c r="J201" s="61"/>
      <c r="K201" s="61"/>
      <c r="L201" s="61" t="s">
        <v>1021</v>
      </c>
      <c r="M201" s="61"/>
      <c r="N201" s="61"/>
      <c r="O201" s="61"/>
      <c r="P201" s="61"/>
      <c r="Q201" s="61"/>
      <c r="R201" s="61"/>
      <c r="S201" s="61"/>
      <c r="T201" s="61"/>
      <c r="U201" s="61"/>
      <c r="V201" s="61"/>
      <c r="W201" s="61"/>
    </row>
    <row r="202" spans="1:23" ht="36" x14ac:dyDescent="0.25">
      <c r="A202" s="521">
        <v>130</v>
      </c>
      <c r="B202" s="522"/>
      <c r="C202" s="524">
        <v>242</v>
      </c>
      <c r="D202" s="61" t="s">
        <v>929</v>
      </c>
      <c r="E202" s="61"/>
      <c r="F202" s="61"/>
      <c r="G202" s="61"/>
      <c r="H202" s="63" t="s">
        <v>904</v>
      </c>
      <c r="I202" s="61"/>
      <c r="J202" s="61"/>
      <c r="K202" s="61"/>
      <c r="L202" s="61" t="s">
        <v>1021</v>
      </c>
      <c r="M202" s="61"/>
      <c r="N202" s="61"/>
      <c r="O202" s="61"/>
      <c r="P202" s="61"/>
      <c r="Q202" s="61"/>
      <c r="R202" s="61"/>
      <c r="S202" s="61"/>
      <c r="T202" s="61"/>
      <c r="U202" s="61"/>
      <c r="V202" s="61"/>
      <c r="W202" s="61"/>
    </row>
    <row r="203" spans="1:23" ht="24" x14ac:dyDescent="0.25">
      <c r="A203" s="521">
        <v>131</v>
      </c>
      <c r="B203" s="522"/>
      <c r="C203" s="524">
        <v>246</v>
      </c>
      <c r="D203" s="61" t="s">
        <v>929</v>
      </c>
      <c r="E203" s="61"/>
      <c r="F203" s="61"/>
      <c r="G203" s="61"/>
      <c r="H203" s="63" t="s">
        <v>925</v>
      </c>
      <c r="I203" s="61"/>
      <c r="J203" s="61"/>
      <c r="K203" s="61"/>
      <c r="L203" s="61" t="s">
        <v>1021</v>
      </c>
      <c r="M203" s="61"/>
      <c r="N203" s="61"/>
      <c r="O203" s="61"/>
      <c r="P203" s="61"/>
      <c r="Q203" s="61"/>
      <c r="R203" s="61"/>
      <c r="S203" s="61"/>
      <c r="T203" s="61"/>
      <c r="U203" s="61"/>
      <c r="V203" s="61"/>
      <c r="W203" s="61"/>
    </row>
    <row r="204" spans="1:23" ht="24" hidden="1" x14ac:dyDescent="0.25">
      <c r="A204" s="521">
        <v>132</v>
      </c>
      <c r="B204" s="522"/>
      <c r="C204" s="524">
        <v>247</v>
      </c>
      <c r="D204" s="61" t="s">
        <v>929</v>
      </c>
      <c r="E204" s="61"/>
      <c r="F204" s="61"/>
      <c r="G204" s="61"/>
      <c r="H204" s="63" t="s">
        <v>926</v>
      </c>
      <c r="I204" s="61"/>
      <c r="J204" s="61"/>
      <c r="K204" s="61"/>
      <c r="L204" s="61" t="s">
        <v>1022</v>
      </c>
      <c r="M204" s="61"/>
      <c r="N204" s="61"/>
      <c r="O204" s="61"/>
      <c r="P204" s="61"/>
      <c r="Q204" s="61"/>
      <c r="R204" s="61"/>
      <c r="S204" s="61"/>
      <c r="T204" s="61"/>
      <c r="U204" s="61"/>
      <c r="V204" s="61"/>
      <c r="W204" s="61"/>
    </row>
    <row r="205" spans="1:23" ht="36" x14ac:dyDescent="0.25">
      <c r="A205" s="521">
        <v>133</v>
      </c>
      <c r="B205" s="522"/>
      <c r="C205" s="524">
        <v>248</v>
      </c>
      <c r="D205" s="61" t="s">
        <v>929</v>
      </c>
      <c r="E205" s="61"/>
      <c r="F205" s="61"/>
      <c r="G205" s="528"/>
      <c r="H205" s="63" t="s">
        <v>927</v>
      </c>
      <c r="I205" s="61"/>
      <c r="J205" s="528"/>
      <c r="K205" s="61"/>
      <c r="L205" s="524" t="s">
        <v>1021</v>
      </c>
      <c r="M205" s="524"/>
      <c r="N205" s="524"/>
      <c r="O205" s="524"/>
      <c r="P205" s="524"/>
      <c r="Q205" s="524"/>
      <c r="R205" s="524"/>
      <c r="S205" s="524"/>
      <c r="T205" s="524"/>
      <c r="U205" s="61"/>
      <c r="V205" s="524"/>
      <c r="W205" s="524"/>
    </row>
    <row r="206" spans="1:23" ht="24" x14ac:dyDescent="0.25">
      <c r="A206" s="521">
        <v>134</v>
      </c>
      <c r="B206" s="522"/>
      <c r="C206" s="524">
        <v>249</v>
      </c>
      <c r="D206" s="61" t="s">
        <v>929</v>
      </c>
      <c r="E206" s="61"/>
      <c r="F206" s="61"/>
      <c r="G206" s="528"/>
      <c r="H206" s="63" t="s">
        <v>928</v>
      </c>
      <c r="I206" s="61"/>
      <c r="J206" s="528"/>
      <c r="K206" s="61"/>
      <c r="L206" s="524" t="s">
        <v>1021</v>
      </c>
      <c r="M206" s="524"/>
      <c r="N206" s="524"/>
      <c r="O206" s="524"/>
      <c r="P206" s="524"/>
      <c r="Q206" s="524"/>
      <c r="R206" s="524"/>
      <c r="S206" s="524"/>
      <c r="T206" s="524"/>
      <c r="U206" s="61"/>
      <c r="V206" s="524"/>
      <c r="W206" s="524"/>
    </row>
    <row r="207" spans="1:23" ht="36.75" hidden="1" x14ac:dyDescent="0.25">
      <c r="A207" s="521">
        <v>137</v>
      </c>
      <c r="B207" s="522"/>
      <c r="C207" s="526"/>
      <c r="D207" s="69" t="s">
        <v>942</v>
      </c>
      <c r="E207" s="69"/>
      <c r="F207" s="69"/>
      <c r="G207" s="527"/>
      <c r="H207" s="70" t="s">
        <v>932</v>
      </c>
      <c r="I207" s="69"/>
      <c r="J207" s="527"/>
      <c r="K207" s="69"/>
      <c r="L207" s="526" t="s">
        <v>1024</v>
      </c>
      <c r="M207" s="526"/>
      <c r="N207" s="526"/>
      <c r="O207" s="526"/>
      <c r="P207" s="526"/>
      <c r="Q207" s="526"/>
      <c r="R207" s="526"/>
      <c r="S207" s="526"/>
      <c r="T207" s="526"/>
      <c r="U207" s="69"/>
      <c r="V207" s="526"/>
      <c r="W207" s="526"/>
    </row>
    <row r="208" spans="1:23" ht="48.75" x14ac:dyDescent="0.25">
      <c r="A208" s="521">
        <v>138</v>
      </c>
      <c r="B208" s="522"/>
      <c r="C208" s="526"/>
      <c r="D208" s="69" t="s">
        <v>942</v>
      </c>
      <c r="E208" s="69"/>
      <c r="F208" s="69"/>
      <c r="G208" s="527"/>
      <c r="H208" s="71" t="s">
        <v>933</v>
      </c>
      <c r="I208" s="69"/>
      <c r="J208" s="527"/>
      <c r="K208" s="69"/>
      <c r="L208" s="526" t="s">
        <v>8642</v>
      </c>
      <c r="M208" s="526"/>
      <c r="N208" s="526"/>
      <c r="O208" s="526"/>
      <c r="P208" s="526"/>
      <c r="Q208" s="526"/>
      <c r="R208" s="526"/>
      <c r="S208" s="526"/>
      <c r="T208" s="526"/>
      <c r="U208" s="69"/>
      <c r="V208" s="526"/>
      <c r="W208" s="526"/>
    </row>
    <row r="209" spans="1:23" ht="24" hidden="1" x14ac:dyDescent="0.25">
      <c r="A209" s="521">
        <v>142</v>
      </c>
      <c r="B209" s="522"/>
      <c r="C209" s="526"/>
      <c r="D209" s="69" t="s">
        <v>942</v>
      </c>
      <c r="E209" s="69"/>
      <c r="F209" s="69"/>
      <c r="G209" s="527"/>
      <c r="H209" s="74" t="s">
        <v>934</v>
      </c>
      <c r="I209" s="69"/>
      <c r="J209" s="527"/>
      <c r="K209" s="69"/>
      <c r="L209" s="526" t="s">
        <v>1022</v>
      </c>
      <c r="M209" s="526"/>
      <c r="N209" s="526"/>
      <c r="O209" s="526"/>
      <c r="P209" s="526"/>
      <c r="Q209" s="526"/>
      <c r="R209" s="526"/>
      <c r="S209" s="526"/>
      <c r="T209" s="526"/>
      <c r="U209" s="69"/>
      <c r="V209" s="526"/>
      <c r="W209" s="526"/>
    </row>
    <row r="210" spans="1:23" hidden="1" x14ac:dyDescent="0.25">
      <c r="A210" s="521">
        <v>143</v>
      </c>
      <c r="B210" s="522"/>
      <c r="C210" s="525"/>
      <c r="D210" s="69" t="s">
        <v>942</v>
      </c>
      <c r="E210" s="69"/>
      <c r="F210" s="69"/>
      <c r="G210" s="527"/>
      <c r="H210" s="74" t="s">
        <v>935</v>
      </c>
      <c r="I210" s="74" t="s">
        <v>936</v>
      </c>
      <c r="J210" s="527"/>
      <c r="K210" s="69"/>
      <c r="L210" s="526" t="s">
        <v>1022</v>
      </c>
      <c r="M210" s="526"/>
      <c r="N210" s="526"/>
      <c r="O210" s="526"/>
      <c r="P210" s="526"/>
      <c r="Q210" s="526"/>
      <c r="R210" s="526"/>
      <c r="S210" s="526"/>
      <c r="T210" s="526"/>
      <c r="U210" s="69"/>
      <c r="V210" s="526"/>
      <c r="W210" s="526"/>
    </row>
    <row r="211" spans="1:23" hidden="1" x14ac:dyDescent="0.25">
      <c r="A211" s="521">
        <v>144</v>
      </c>
      <c r="B211" s="522"/>
      <c r="C211" s="525"/>
      <c r="D211" s="69" t="s">
        <v>942</v>
      </c>
      <c r="E211" s="69"/>
      <c r="F211" s="69"/>
      <c r="G211" s="527"/>
      <c r="H211" s="74" t="s">
        <v>937</v>
      </c>
      <c r="I211" s="74" t="s">
        <v>936</v>
      </c>
      <c r="J211" s="527"/>
      <c r="K211" s="69"/>
      <c r="L211" s="526" t="s">
        <v>1022</v>
      </c>
      <c r="M211" s="526"/>
      <c r="N211" s="526"/>
      <c r="O211" s="526"/>
      <c r="P211" s="526"/>
      <c r="Q211" s="526"/>
      <c r="R211" s="526"/>
      <c r="S211" s="526"/>
      <c r="T211" s="526"/>
      <c r="U211" s="69"/>
      <c r="V211" s="526"/>
      <c r="W211" s="526"/>
    </row>
    <row r="212" spans="1:23" hidden="1" x14ac:dyDescent="0.25">
      <c r="A212" s="522">
        <v>145</v>
      </c>
      <c r="B212" s="522"/>
      <c r="C212" s="68"/>
      <c r="D212" s="69" t="s">
        <v>942</v>
      </c>
      <c r="E212" s="69"/>
      <c r="F212" s="69"/>
      <c r="G212" s="527"/>
      <c r="H212" s="74" t="s">
        <v>938</v>
      </c>
      <c r="I212" s="532" t="s">
        <v>939</v>
      </c>
      <c r="J212" s="69" t="s">
        <v>940</v>
      </c>
      <c r="K212" s="526" t="s">
        <v>941</v>
      </c>
      <c r="L212" s="526" t="s">
        <v>1022</v>
      </c>
      <c r="M212" s="526"/>
      <c r="N212" s="526"/>
      <c r="O212" s="526"/>
      <c r="P212" s="526"/>
      <c r="Q212" s="526"/>
      <c r="R212" s="526"/>
      <c r="S212" s="526"/>
      <c r="T212" s="526"/>
      <c r="U212" s="526"/>
      <c r="V212" s="526"/>
      <c r="W212" s="526"/>
    </row>
    <row r="213" spans="1:23" hidden="1" x14ac:dyDescent="0.25">
      <c r="A213" s="522">
        <v>146</v>
      </c>
      <c r="B213" s="522"/>
      <c r="C213" s="51"/>
      <c r="D213" s="51" t="s">
        <v>372</v>
      </c>
      <c r="E213" s="51" t="s">
        <v>826</v>
      </c>
      <c r="F213" s="51"/>
      <c r="G213" s="521"/>
      <c r="H213" s="51" t="s">
        <v>943</v>
      </c>
      <c r="I213" s="522" t="s">
        <v>837</v>
      </c>
      <c r="J213" s="51" t="s">
        <v>944</v>
      </c>
      <c r="K213" s="522" t="s">
        <v>12</v>
      </c>
      <c r="L213" s="526" t="s">
        <v>1022</v>
      </c>
      <c r="M213" s="522"/>
      <c r="N213" s="522"/>
      <c r="O213" s="522"/>
      <c r="P213" s="522"/>
      <c r="Q213" s="522"/>
      <c r="R213" s="522"/>
      <c r="S213" s="522"/>
      <c r="T213" s="522"/>
      <c r="U213" s="522" t="s">
        <v>843</v>
      </c>
      <c r="V213" s="522"/>
      <c r="W213" s="522"/>
    </row>
    <row r="214" spans="1:23" hidden="1" x14ac:dyDescent="0.25">
      <c r="A214" s="522">
        <v>149</v>
      </c>
      <c r="B214" s="522" t="s">
        <v>9002</v>
      </c>
      <c r="C214" s="498" t="s">
        <v>987</v>
      </c>
      <c r="D214" s="498" t="s">
        <v>372</v>
      </c>
      <c r="E214" s="51" t="s">
        <v>826</v>
      </c>
      <c r="F214" s="51"/>
      <c r="G214" s="521"/>
      <c r="H214" s="53" t="s">
        <v>8601</v>
      </c>
      <c r="I214" s="522" t="s">
        <v>837</v>
      </c>
      <c r="J214" s="51" t="s">
        <v>949</v>
      </c>
      <c r="K214" s="522" t="s">
        <v>12</v>
      </c>
      <c r="L214" s="522" t="s">
        <v>1022</v>
      </c>
      <c r="M214" s="522" t="s">
        <v>850</v>
      </c>
      <c r="N214" s="522"/>
      <c r="O214" s="522"/>
      <c r="P214" s="522"/>
      <c r="Q214" s="522"/>
      <c r="R214" s="522"/>
      <c r="S214" s="522"/>
      <c r="T214" s="522"/>
      <c r="U214" s="522" t="s">
        <v>843</v>
      </c>
      <c r="V214" s="522"/>
      <c r="W214" s="522"/>
    </row>
    <row r="215" spans="1:23" hidden="1" x14ac:dyDescent="0.25">
      <c r="A215" s="522">
        <v>150</v>
      </c>
      <c r="B215" s="522" t="s">
        <v>8936</v>
      </c>
      <c r="C215" s="498" t="s">
        <v>1025</v>
      </c>
      <c r="D215" s="498" t="s">
        <v>372</v>
      </c>
      <c r="E215" s="51" t="s">
        <v>826</v>
      </c>
      <c r="F215" s="51"/>
      <c r="G215" s="521"/>
      <c r="H215" s="53" t="s">
        <v>8602</v>
      </c>
      <c r="I215" s="522" t="s">
        <v>837</v>
      </c>
      <c r="J215" s="51" t="s">
        <v>950</v>
      </c>
      <c r="K215" s="522" t="s">
        <v>12</v>
      </c>
      <c r="L215" s="522" t="s">
        <v>1022</v>
      </c>
      <c r="M215" s="522" t="s">
        <v>850</v>
      </c>
      <c r="N215" s="522"/>
      <c r="O215" s="522"/>
      <c r="P215" s="522"/>
      <c r="Q215" s="522"/>
      <c r="R215" s="522"/>
      <c r="S215" s="522"/>
      <c r="T215" s="522"/>
      <c r="U215" s="522" t="s">
        <v>843</v>
      </c>
      <c r="V215" s="522"/>
      <c r="W215" s="522"/>
    </row>
    <row r="216" spans="1:23" hidden="1" x14ac:dyDescent="0.25">
      <c r="A216" s="522">
        <v>151</v>
      </c>
      <c r="B216" s="522" t="s">
        <v>8937</v>
      </c>
      <c r="C216" s="498" t="s">
        <v>1026</v>
      </c>
      <c r="D216" s="498" t="s">
        <v>372</v>
      </c>
      <c r="E216" s="51" t="s">
        <v>826</v>
      </c>
      <c r="F216" s="51"/>
      <c r="G216" s="521"/>
      <c r="H216" s="53" t="s">
        <v>8603</v>
      </c>
      <c r="I216" s="522" t="s">
        <v>837</v>
      </c>
      <c r="J216" s="51" t="s">
        <v>951</v>
      </c>
      <c r="K216" s="522" t="s">
        <v>12</v>
      </c>
      <c r="L216" s="522" t="s">
        <v>1022</v>
      </c>
      <c r="M216" s="522" t="s">
        <v>850</v>
      </c>
      <c r="N216" s="522"/>
      <c r="O216" s="522"/>
      <c r="P216" s="522"/>
      <c r="Q216" s="522"/>
      <c r="R216" s="522"/>
      <c r="S216" s="522"/>
      <c r="T216" s="522"/>
      <c r="U216" s="522" t="s">
        <v>843</v>
      </c>
      <c r="V216" s="522"/>
      <c r="W216" s="522"/>
    </row>
    <row r="217" spans="1:23" hidden="1" x14ac:dyDescent="0.25">
      <c r="A217" s="522">
        <v>152</v>
      </c>
      <c r="B217" s="522" t="s">
        <v>8938</v>
      </c>
      <c r="C217" s="498"/>
      <c r="D217" s="498" t="s">
        <v>372</v>
      </c>
      <c r="E217" s="51" t="s">
        <v>952</v>
      </c>
      <c r="F217" s="51"/>
      <c r="G217" s="521"/>
      <c r="H217" s="53" t="s">
        <v>953</v>
      </c>
      <c r="I217" s="531" t="s">
        <v>824</v>
      </c>
      <c r="J217" s="51"/>
      <c r="K217" s="522"/>
      <c r="L217" s="522" t="s">
        <v>1022</v>
      </c>
      <c r="M217" s="522" t="s">
        <v>850</v>
      </c>
      <c r="N217" s="522"/>
      <c r="O217" s="522"/>
      <c r="P217" s="522"/>
      <c r="Q217" s="522"/>
      <c r="R217" s="522"/>
      <c r="S217" s="522"/>
      <c r="T217" s="522"/>
      <c r="U217" s="522" t="s">
        <v>849</v>
      </c>
      <c r="V217" s="522"/>
      <c r="W217" s="522"/>
    </row>
    <row r="218" spans="1:23" hidden="1" x14ac:dyDescent="0.25">
      <c r="A218" s="522">
        <v>153</v>
      </c>
      <c r="B218" s="522" t="s">
        <v>8939</v>
      </c>
      <c r="C218" s="498"/>
      <c r="D218" s="498" t="s">
        <v>372</v>
      </c>
      <c r="E218" s="51" t="s">
        <v>952</v>
      </c>
      <c r="F218" s="51"/>
      <c r="G218" s="521"/>
      <c r="H218" s="51" t="s">
        <v>954</v>
      </c>
      <c r="I218" s="531" t="s">
        <v>824</v>
      </c>
      <c r="J218" s="51"/>
      <c r="K218" s="522"/>
      <c r="L218" s="526" t="s">
        <v>1022</v>
      </c>
      <c r="M218" s="522" t="s">
        <v>879</v>
      </c>
      <c r="N218" s="522"/>
      <c r="O218" s="522"/>
      <c r="P218" s="522"/>
      <c r="Q218" s="522"/>
      <c r="R218" s="522"/>
      <c r="S218" s="522"/>
      <c r="T218" s="522"/>
      <c r="U218" s="522" t="s">
        <v>849</v>
      </c>
      <c r="V218" s="522"/>
      <c r="W218" s="522"/>
    </row>
    <row r="219" spans="1:23" hidden="1" x14ac:dyDescent="0.25">
      <c r="A219" s="522">
        <v>154</v>
      </c>
      <c r="B219" s="522" t="s">
        <v>8940</v>
      </c>
      <c r="C219" s="498"/>
      <c r="D219" s="498" t="s">
        <v>372</v>
      </c>
      <c r="E219" s="51" t="s">
        <v>952</v>
      </c>
      <c r="F219" s="51"/>
      <c r="G219" s="521"/>
      <c r="H219" s="51" t="s">
        <v>955</v>
      </c>
      <c r="I219" s="531" t="s">
        <v>824</v>
      </c>
      <c r="J219" s="51"/>
      <c r="K219" s="522"/>
      <c r="L219" s="526" t="s">
        <v>1022</v>
      </c>
      <c r="M219" s="522" t="s">
        <v>879</v>
      </c>
      <c r="N219" s="522"/>
      <c r="O219" s="522"/>
      <c r="P219" s="522"/>
      <c r="Q219" s="522"/>
      <c r="R219" s="522"/>
      <c r="S219" s="522"/>
      <c r="T219" s="522"/>
      <c r="U219" s="522" t="s">
        <v>849</v>
      </c>
      <c r="V219" s="522"/>
      <c r="W219" s="522"/>
    </row>
    <row r="220" spans="1:23" hidden="1" x14ac:dyDescent="0.25">
      <c r="A220" s="522">
        <v>155</v>
      </c>
      <c r="B220" s="522"/>
      <c r="C220" s="498"/>
      <c r="D220" s="498" t="s">
        <v>372</v>
      </c>
      <c r="E220" s="51" t="s">
        <v>952</v>
      </c>
      <c r="F220" s="51"/>
      <c r="G220" s="521"/>
      <c r="H220" s="51" t="s">
        <v>956</v>
      </c>
      <c r="I220" s="522" t="s">
        <v>788</v>
      </c>
      <c r="J220" s="51"/>
      <c r="K220" s="522"/>
      <c r="L220" s="526" t="s">
        <v>1022</v>
      </c>
      <c r="M220" s="522" t="s">
        <v>957</v>
      </c>
      <c r="N220" s="522"/>
      <c r="O220" s="522"/>
      <c r="P220" s="522"/>
      <c r="Q220" s="522"/>
      <c r="R220" s="522"/>
      <c r="S220" s="522"/>
      <c r="T220" s="522"/>
      <c r="U220" s="522" t="s">
        <v>849</v>
      </c>
      <c r="V220" s="522"/>
      <c r="W220" s="522"/>
    </row>
    <row r="221" spans="1:23" hidden="1" x14ac:dyDescent="0.25">
      <c r="A221" s="522">
        <v>156</v>
      </c>
      <c r="B221" s="522"/>
      <c r="C221" s="498"/>
      <c r="D221" s="498" t="s">
        <v>372</v>
      </c>
      <c r="E221" s="51" t="s">
        <v>952</v>
      </c>
      <c r="F221" s="51"/>
      <c r="G221" s="521"/>
      <c r="H221" s="51" t="s">
        <v>958</v>
      </c>
      <c r="I221" s="522" t="s">
        <v>788</v>
      </c>
      <c r="J221" s="51"/>
      <c r="K221" s="522"/>
      <c r="L221" s="526" t="s">
        <v>1022</v>
      </c>
      <c r="M221" s="522" t="s">
        <v>957</v>
      </c>
      <c r="N221" s="522"/>
      <c r="O221" s="522"/>
      <c r="P221" s="522"/>
      <c r="Q221" s="522"/>
      <c r="R221" s="522"/>
      <c r="S221" s="522"/>
      <c r="T221" s="522"/>
      <c r="U221" s="522" t="s">
        <v>849</v>
      </c>
      <c r="V221" s="522"/>
      <c r="W221" s="522"/>
    </row>
    <row r="222" spans="1:23" hidden="1" x14ac:dyDescent="0.25">
      <c r="A222" s="522">
        <v>157</v>
      </c>
      <c r="B222" s="522"/>
      <c r="C222" s="498"/>
      <c r="D222" s="498" t="s">
        <v>372</v>
      </c>
      <c r="E222" s="51" t="s">
        <v>952</v>
      </c>
      <c r="F222" s="51"/>
      <c r="G222" s="521"/>
      <c r="H222" s="51" t="s">
        <v>959</v>
      </c>
      <c r="I222" s="522" t="s">
        <v>788</v>
      </c>
      <c r="J222" s="51"/>
      <c r="K222" s="522"/>
      <c r="L222" s="526" t="s">
        <v>1022</v>
      </c>
      <c r="M222" s="522" t="s">
        <v>957</v>
      </c>
      <c r="N222" s="522"/>
      <c r="O222" s="522"/>
      <c r="P222" s="522"/>
      <c r="Q222" s="522"/>
      <c r="R222" s="522"/>
      <c r="S222" s="522"/>
      <c r="T222" s="522"/>
      <c r="U222" s="522" t="s">
        <v>849</v>
      </c>
      <c r="V222" s="522"/>
      <c r="W222" s="522"/>
    </row>
    <row r="223" spans="1:23" hidden="1" x14ac:dyDescent="0.25">
      <c r="A223" s="522">
        <v>158</v>
      </c>
      <c r="B223" s="522" t="s">
        <v>8941</v>
      </c>
      <c r="C223" s="498"/>
      <c r="D223" s="498" t="s">
        <v>372</v>
      </c>
      <c r="E223" s="51" t="s">
        <v>952</v>
      </c>
      <c r="F223" s="51"/>
      <c r="G223" s="521"/>
      <c r="H223" s="51" t="s">
        <v>960</v>
      </c>
      <c r="I223" s="531" t="s">
        <v>824</v>
      </c>
      <c r="J223" s="51"/>
      <c r="K223" s="522"/>
      <c r="L223" s="526" t="s">
        <v>1022</v>
      </c>
      <c r="M223" s="522" t="s">
        <v>879</v>
      </c>
      <c r="N223" s="522"/>
      <c r="O223" s="522"/>
      <c r="P223" s="522"/>
      <c r="Q223" s="522"/>
      <c r="R223" s="522"/>
      <c r="S223" s="522"/>
      <c r="T223" s="522"/>
      <c r="U223" s="522" t="s">
        <v>849</v>
      </c>
      <c r="V223" s="522"/>
      <c r="W223" s="522"/>
    </row>
    <row r="224" spans="1:23" hidden="1" x14ac:dyDescent="0.25">
      <c r="A224" s="522">
        <v>160</v>
      </c>
      <c r="B224" s="522" t="s">
        <v>8942</v>
      </c>
      <c r="C224" s="498" t="s">
        <v>1027</v>
      </c>
      <c r="D224" s="498" t="s">
        <v>372</v>
      </c>
      <c r="E224" s="51" t="s">
        <v>826</v>
      </c>
      <c r="F224" s="51" t="s">
        <v>793</v>
      </c>
      <c r="G224" s="521" t="s">
        <v>983</v>
      </c>
      <c r="H224" s="76" t="s">
        <v>943</v>
      </c>
      <c r="I224" s="522" t="s">
        <v>828</v>
      </c>
      <c r="J224" s="51" t="s">
        <v>1028</v>
      </c>
      <c r="K224" s="522" t="s">
        <v>12</v>
      </c>
      <c r="L224" s="526" t="s">
        <v>1022</v>
      </c>
      <c r="M224" s="20"/>
      <c r="N224" s="20"/>
      <c r="O224" s="20"/>
      <c r="P224" s="20"/>
      <c r="Q224" s="20"/>
      <c r="R224" s="20"/>
      <c r="S224" s="20"/>
      <c r="T224" s="20"/>
      <c r="U224" s="20"/>
      <c r="V224" s="20"/>
      <c r="W224" s="20"/>
    </row>
    <row r="225" spans="1:23" x14ac:dyDescent="0.25">
      <c r="A225" s="522">
        <v>161</v>
      </c>
      <c r="B225" s="522"/>
      <c r="C225" s="51" t="s">
        <v>1029</v>
      </c>
      <c r="D225" s="51" t="s">
        <v>372</v>
      </c>
      <c r="E225" s="51" t="s">
        <v>826</v>
      </c>
      <c r="F225" s="51" t="s">
        <v>795</v>
      </c>
      <c r="G225" s="521" t="s">
        <v>795</v>
      </c>
      <c r="H225" s="76" t="s">
        <v>1030</v>
      </c>
      <c r="I225" s="522" t="s">
        <v>1031</v>
      </c>
      <c r="J225" s="51" t="s">
        <v>1032</v>
      </c>
      <c r="K225" s="522" t="s">
        <v>12</v>
      </c>
      <c r="L225" s="522" t="s">
        <v>1033</v>
      </c>
      <c r="M225" s="20"/>
      <c r="N225" s="20"/>
      <c r="O225" s="20"/>
      <c r="P225" s="20"/>
      <c r="Q225" s="20"/>
      <c r="R225" s="20"/>
      <c r="S225" s="20"/>
      <c r="T225" s="20"/>
      <c r="U225" s="20"/>
      <c r="V225" s="20"/>
      <c r="W225" s="20"/>
    </row>
    <row r="226" spans="1:23" hidden="1" x14ac:dyDescent="0.25">
      <c r="A226" s="522">
        <v>169</v>
      </c>
      <c r="B226" s="522" t="s">
        <v>8943</v>
      </c>
      <c r="C226" s="495"/>
      <c r="D226" s="498" t="s">
        <v>1043</v>
      </c>
      <c r="E226" s="51" t="s">
        <v>952</v>
      </c>
      <c r="F226" s="61" t="s">
        <v>788</v>
      </c>
      <c r="G226" s="528" t="s">
        <v>964</v>
      </c>
      <c r="H226" s="77" t="s">
        <v>1049</v>
      </c>
      <c r="I226" s="531" t="s">
        <v>824</v>
      </c>
      <c r="J226" s="61" t="s">
        <v>12</v>
      </c>
      <c r="K226" s="524" t="s">
        <v>12</v>
      </c>
      <c r="L226" s="524" t="s">
        <v>1022</v>
      </c>
      <c r="M226" s="524" t="s">
        <v>850</v>
      </c>
      <c r="N226" s="524"/>
      <c r="O226" s="524"/>
      <c r="P226" s="524"/>
      <c r="Q226" s="524"/>
      <c r="R226" s="524"/>
      <c r="S226" s="524"/>
      <c r="T226" s="524"/>
      <c r="U226" s="524"/>
      <c r="V226" s="524"/>
      <c r="W226" s="524"/>
    </row>
  </sheetData>
  <autoFilter ref="A1:W226">
    <filterColumn colId="11">
      <filters>
        <filter val="Duplicate"/>
        <filter val="Not Applicable"/>
        <filter val="Not needed"/>
        <filter val="Not to be provided"/>
        <filter val="On Hold"/>
        <filter val="Product capability"/>
        <filter val="Service agreement"/>
      </filters>
    </filterColumn>
  </autoFilter>
  <sortState ref="A2:W230">
    <sortCondition ref="A2:A230"/>
  </sortState>
  <dataValidations count="2">
    <dataValidation type="list" allowBlank="1" showInputMessage="1" showErrorMessage="1" sqref="R156:R168 R187:R204 R2:R91">
      <formula1>"In Progress,Submitted,Pending for Signoff"</formula1>
    </dataValidation>
    <dataValidation type="list" allowBlank="1" showInputMessage="1" showErrorMessage="1" sqref="Q156:Q168 Q187:Q204 Q2:Q91">
      <formula1>"Work Unit Shared,Dev not started,Document Shared,Not in Current Scope,Document Prepared,Dev In Progress,Dev Complete,Pending on SBC,Pending on CRM,Testing Not Started,Testing Complete,Not Required,"</formula1>
    </dataValidation>
  </dataValidation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pane xSplit="1" ySplit="1" topLeftCell="B2" activePane="bottomRight" state="frozen"/>
      <selection pane="topRight" activeCell="B1" sqref="B1"/>
      <selection pane="bottomLeft" activeCell="A2" sqref="A2"/>
      <selection pane="bottomRight" activeCell="E3" sqref="E3"/>
    </sheetView>
  </sheetViews>
  <sheetFormatPr defaultColWidth="9.140625" defaultRowHeight="12.75" x14ac:dyDescent="0.2"/>
  <cols>
    <col min="1" max="1" width="21.140625" style="110" customWidth="1"/>
    <col min="2" max="2" width="25.140625" style="110" customWidth="1"/>
    <col min="3" max="3" width="22" style="110" customWidth="1"/>
    <col min="4" max="4" width="14.5703125" style="110" customWidth="1"/>
    <col min="5" max="5" width="13.42578125" style="110" customWidth="1"/>
    <col min="6" max="7" width="14.85546875" style="110" customWidth="1"/>
    <col min="8" max="8" width="19.42578125" style="110" customWidth="1"/>
    <col min="9" max="9" width="15.140625" style="110" customWidth="1"/>
    <col min="10" max="10" width="15.7109375" style="110" customWidth="1"/>
    <col min="11" max="256" width="9.140625" style="110"/>
    <col min="257" max="257" width="21.140625" style="110" customWidth="1"/>
    <col min="258" max="258" width="25.140625" style="110" customWidth="1"/>
    <col min="259" max="259" width="22" style="110" customWidth="1"/>
    <col min="260" max="260" width="14.5703125" style="110" customWidth="1"/>
    <col min="261" max="261" width="13.42578125" style="110" customWidth="1"/>
    <col min="262" max="263" width="14.85546875" style="110" customWidth="1"/>
    <col min="264" max="264" width="19.42578125" style="110" customWidth="1"/>
    <col min="265" max="265" width="15.140625" style="110" customWidth="1"/>
    <col min="266" max="266" width="15.7109375" style="110" customWidth="1"/>
    <col min="267" max="512" width="9.140625" style="110"/>
    <col min="513" max="513" width="21.140625" style="110" customWidth="1"/>
    <col min="514" max="514" width="25.140625" style="110" customWidth="1"/>
    <col min="515" max="515" width="22" style="110" customWidth="1"/>
    <col min="516" max="516" width="14.5703125" style="110" customWidth="1"/>
    <col min="517" max="517" width="13.42578125" style="110" customWidth="1"/>
    <col min="518" max="519" width="14.85546875" style="110" customWidth="1"/>
    <col min="520" max="520" width="19.42578125" style="110" customWidth="1"/>
    <col min="521" max="521" width="15.140625" style="110" customWidth="1"/>
    <col min="522" max="522" width="15.7109375" style="110" customWidth="1"/>
    <col min="523" max="768" width="9.140625" style="110"/>
    <col min="769" max="769" width="21.140625" style="110" customWidth="1"/>
    <col min="770" max="770" width="25.140625" style="110" customWidth="1"/>
    <col min="771" max="771" width="22" style="110" customWidth="1"/>
    <col min="772" max="772" width="14.5703125" style="110" customWidth="1"/>
    <col min="773" max="773" width="13.42578125" style="110" customWidth="1"/>
    <col min="774" max="775" width="14.85546875" style="110" customWidth="1"/>
    <col min="776" max="776" width="19.42578125" style="110" customWidth="1"/>
    <col min="777" max="777" width="15.140625" style="110" customWidth="1"/>
    <col min="778" max="778" width="15.7109375" style="110" customWidth="1"/>
    <col min="779" max="1024" width="9.140625" style="110"/>
    <col min="1025" max="1025" width="21.140625" style="110" customWidth="1"/>
    <col min="1026" max="1026" width="25.140625" style="110" customWidth="1"/>
    <col min="1027" max="1027" width="22" style="110" customWidth="1"/>
    <col min="1028" max="1028" width="14.5703125" style="110" customWidth="1"/>
    <col min="1029" max="1029" width="13.42578125" style="110" customWidth="1"/>
    <col min="1030" max="1031" width="14.85546875" style="110" customWidth="1"/>
    <col min="1032" max="1032" width="19.42578125" style="110" customWidth="1"/>
    <col min="1033" max="1033" width="15.140625" style="110" customWidth="1"/>
    <col min="1034" max="1034" width="15.7109375" style="110" customWidth="1"/>
    <col min="1035" max="1280" width="9.140625" style="110"/>
    <col min="1281" max="1281" width="21.140625" style="110" customWidth="1"/>
    <col min="1282" max="1282" width="25.140625" style="110" customWidth="1"/>
    <col min="1283" max="1283" width="22" style="110" customWidth="1"/>
    <col min="1284" max="1284" width="14.5703125" style="110" customWidth="1"/>
    <col min="1285" max="1285" width="13.42578125" style="110" customWidth="1"/>
    <col min="1286" max="1287" width="14.85546875" style="110" customWidth="1"/>
    <col min="1288" max="1288" width="19.42578125" style="110" customWidth="1"/>
    <col min="1289" max="1289" width="15.140625" style="110" customWidth="1"/>
    <col min="1290" max="1290" width="15.7109375" style="110" customWidth="1"/>
    <col min="1291" max="1536" width="9.140625" style="110"/>
    <col min="1537" max="1537" width="21.140625" style="110" customWidth="1"/>
    <col min="1538" max="1538" width="25.140625" style="110" customWidth="1"/>
    <col min="1539" max="1539" width="22" style="110" customWidth="1"/>
    <col min="1540" max="1540" width="14.5703125" style="110" customWidth="1"/>
    <col min="1541" max="1541" width="13.42578125" style="110" customWidth="1"/>
    <col min="1542" max="1543" width="14.85546875" style="110" customWidth="1"/>
    <col min="1544" max="1544" width="19.42578125" style="110" customWidth="1"/>
    <col min="1545" max="1545" width="15.140625" style="110" customWidth="1"/>
    <col min="1546" max="1546" width="15.7109375" style="110" customWidth="1"/>
    <col min="1547" max="1792" width="9.140625" style="110"/>
    <col min="1793" max="1793" width="21.140625" style="110" customWidth="1"/>
    <col min="1794" max="1794" width="25.140625" style="110" customWidth="1"/>
    <col min="1795" max="1795" width="22" style="110" customWidth="1"/>
    <col min="1796" max="1796" width="14.5703125" style="110" customWidth="1"/>
    <col min="1797" max="1797" width="13.42578125" style="110" customWidth="1"/>
    <col min="1798" max="1799" width="14.85546875" style="110" customWidth="1"/>
    <col min="1800" max="1800" width="19.42578125" style="110" customWidth="1"/>
    <col min="1801" max="1801" width="15.140625" style="110" customWidth="1"/>
    <col min="1802" max="1802" width="15.7109375" style="110" customWidth="1"/>
    <col min="1803" max="2048" width="9.140625" style="110"/>
    <col min="2049" max="2049" width="21.140625" style="110" customWidth="1"/>
    <col min="2050" max="2050" width="25.140625" style="110" customWidth="1"/>
    <col min="2051" max="2051" width="22" style="110" customWidth="1"/>
    <col min="2052" max="2052" width="14.5703125" style="110" customWidth="1"/>
    <col min="2053" max="2053" width="13.42578125" style="110" customWidth="1"/>
    <col min="2054" max="2055" width="14.85546875" style="110" customWidth="1"/>
    <col min="2056" max="2056" width="19.42578125" style="110" customWidth="1"/>
    <col min="2057" max="2057" width="15.140625" style="110" customWidth="1"/>
    <col min="2058" max="2058" width="15.7109375" style="110" customWidth="1"/>
    <col min="2059" max="2304" width="9.140625" style="110"/>
    <col min="2305" max="2305" width="21.140625" style="110" customWidth="1"/>
    <col min="2306" max="2306" width="25.140625" style="110" customWidth="1"/>
    <col min="2307" max="2307" width="22" style="110" customWidth="1"/>
    <col min="2308" max="2308" width="14.5703125" style="110" customWidth="1"/>
    <col min="2309" max="2309" width="13.42578125" style="110" customWidth="1"/>
    <col min="2310" max="2311" width="14.85546875" style="110" customWidth="1"/>
    <col min="2312" max="2312" width="19.42578125" style="110" customWidth="1"/>
    <col min="2313" max="2313" width="15.140625" style="110" customWidth="1"/>
    <col min="2314" max="2314" width="15.7109375" style="110" customWidth="1"/>
    <col min="2315" max="2560" width="9.140625" style="110"/>
    <col min="2561" max="2561" width="21.140625" style="110" customWidth="1"/>
    <col min="2562" max="2562" width="25.140625" style="110" customWidth="1"/>
    <col min="2563" max="2563" width="22" style="110" customWidth="1"/>
    <col min="2564" max="2564" width="14.5703125" style="110" customWidth="1"/>
    <col min="2565" max="2565" width="13.42578125" style="110" customWidth="1"/>
    <col min="2566" max="2567" width="14.85546875" style="110" customWidth="1"/>
    <col min="2568" max="2568" width="19.42578125" style="110" customWidth="1"/>
    <col min="2569" max="2569" width="15.140625" style="110" customWidth="1"/>
    <col min="2570" max="2570" width="15.7109375" style="110" customWidth="1"/>
    <col min="2571" max="2816" width="9.140625" style="110"/>
    <col min="2817" max="2817" width="21.140625" style="110" customWidth="1"/>
    <col min="2818" max="2818" width="25.140625" style="110" customWidth="1"/>
    <col min="2819" max="2819" width="22" style="110" customWidth="1"/>
    <col min="2820" max="2820" width="14.5703125" style="110" customWidth="1"/>
    <col min="2821" max="2821" width="13.42578125" style="110" customWidth="1"/>
    <col min="2822" max="2823" width="14.85546875" style="110" customWidth="1"/>
    <col min="2824" max="2824" width="19.42578125" style="110" customWidth="1"/>
    <col min="2825" max="2825" width="15.140625" style="110" customWidth="1"/>
    <col min="2826" max="2826" width="15.7109375" style="110" customWidth="1"/>
    <col min="2827" max="3072" width="9.140625" style="110"/>
    <col min="3073" max="3073" width="21.140625" style="110" customWidth="1"/>
    <col min="3074" max="3074" width="25.140625" style="110" customWidth="1"/>
    <col min="3075" max="3075" width="22" style="110" customWidth="1"/>
    <col min="3076" max="3076" width="14.5703125" style="110" customWidth="1"/>
    <col min="3077" max="3077" width="13.42578125" style="110" customWidth="1"/>
    <col min="3078" max="3079" width="14.85546875" style="110" customWidth="1"/>
    <col min="3080" max="3080" width="19.42578125" style="110" customWidth="1"/>
    <col min="3081" max="3081" width="15.140625" style="110" customWidth="1"/>
    <col min="3082" max="3082" width="15.7109375" style="110" customWidth="1"/>
    <col min="3083" max="3328" width="9.140625" style="110"/>
    <col min="3329" max="3329" width="21.140625" style="110" customWidth="1"/>
    <col min="3330" max="3330" width="25.140625" style="110" customWidth="1"/>
    <col min="3331" max="3331" width="22" style="110" customWidth="1"/>
    <col min="3332" max="3332" width="14.5703125" style="110" customWidth="1"/>
    <col min="3333" max="3333" width="13.42578125" style="110" customWidth="1"/>
    <col min="3334" max="3335" width="14.85546875" style="110" customWidth="1"/>
    <col min="3336" max="3336" width="19.42578125" style="110" customWidth="1"/>
    <col min="3337" max="3337" width="15.140625" style="110" customWidth="1"/>
    <col min="3338" max="3338" width="15.7109375" style="110" customWidth="1"/>
    <col min="3339" max="3584" width="9.140625" style="110"/>
    <col min="3585" max="3585" width="21.140625" style="110" customWidth="1"/>
    <col min="3586" max="3586" width="25.140625" style="110" customWidth="1"/>
    <col min="3587" max="3587" width="22" style="110" customWidth="1"/>
    <col min="3588" max="3588" width="14.5703125" style="110" customWidth="1"/>
    <col min="3589" max="3589" width="13.42578125" style="110" customWidth="1"/>
    <col min="3590" max="3591" width="14.85546875" style="110" customWidth="1"/>
    <col min="3592" max="3592" width="19.42578125" style="110" customWidth="1"/>
    <col min="3593" max="3593" width="15.140625" style="110" customWidth="1"/>
    <col min="3594" max="3594" width="15.7109375" style="110" customWidth="1"/>
    <col min="3595" max="3840" width="9.140625" style="110"/>
    <col min="3841" max="3841" width="21.140625" style="110" customWidth="1"/>
    <col min="3842" max="3842" width="25.140625" style="110" customWidth="1"/>
    <col min="3843" max="3843" width="22" style="110" customWidth="1"/>
    <col min="3844" max="3844" width="14.5703125" style="110" customWidth="1"/>
    <col min="3845" max="3845" width="13.42578125" style="110" customWidth="1"/>
    <col min="3846" max="3847" width="14.85546875" style="110" customWidth="1"/>
    <col min="3848" max="3848" width="19.42578125" style="110" customWidth="1"/>
    <col min="3849" max="3849" width="15.140625" style="110" customWidth="1"/>
    <col min="3850" max="3850" width="15.7109375" style="110" customWidth="1"/>
    <col min="3851" max="4096" width="9.140625" style="110"/>
    <col min="4097" max="4097" width="21.140625" style="110" customWidth="1"/>
    <col min="4098" max="4098" width="25.140625" style="110" customWidth="1"/>
    <col min="4099" max="4099" width="22" style="110" customWidth="1"/>
    <col min="4100" max="4100" width="14.5703125" style="110" customWidth="1"/>
    <col min="4101" max="4101" width="13.42578125" style="110" customWidth="1"/>
    <col min="4102" max="4103" width="14.85546875" style="110" customWidth="1"/>
    <col min="4104" max="4104" width="19.42578125" style="110" customWidth="1"/>
    <col min="4105" max="4105" width="15.140625" style="110" customWidth="1"/>
    <col min="4106" max="4106" width="15.7109375" style="110" customWidth="1"/>
    <col min="4107" max="4352" width="9.140625" style="110"/>
    <col min="4353" max="4353" width="21.140625" style="110" customWidth="1"/>
    <col min="4354" max="4354" width="25.140625" style="110" customWidth="1"/>
    <col min="4355" max="4355" width="22" style="110" customWidth="1"/>
    <col min="4356" max="4356" width="14.5703125" style="110" customWidth="1"/>
    <col min="4357" max="4357" width="13.42578125" style="110" customWidth="1"/>
    <col min="4358" max="4359" width="14.85546875" style="110" customWidth="1"/>
    <col min="4360" max="4360" width="19.42578125" style="110" customWidth="1"/>
    <col min="4361" max="4361" width="15.140625" style="110" customWidth="1"/>
    <col min="4362" max="4362" width="15.7109375" style="110" customWidth="1"/>
    <col min="4363" max="4608" width="9.140625" style="110"/>
    <col min="4609" max="4609" width="21.140625" style="110" customWidth="1"/>
    <col min="4610" max="4610" width="25.140625" style="110" customWidth="1"/>
    <col min="4611" max="4611" width="22" style="110" customWidth="1"/>
    <col min="4612" max="4612" width="14.5703125" style="110" customWidth="1"/>
    <col min="4613" max="4613" width="13.42578125" style="110" customWidth="1"/>
    <col min="4614" max="4615" width="14.85546875" style="110" customWidth="1"/>
    <col min="4616" max="4616" width="19.42578125" style="110" customWidth="1"/>
    <col min="4617" max="4617" width="15.140625" style="110" customWidth="1"/>
    <col min="4618" max="4618" width="15.7109375" style="110" customWidth="1"/>
    <col min="4619" max="4864" width="9.140625" style="110"/>
    <col min="4865" max="4865" width="21.140625" style="110" customWidth="1"/>
    <col min="4866" max="4866" width="25.140625" style="110" customWidth="1"/>
    <col min="4867" max="4867" width="22" style="110" customWidth="1"/>
    <col min="4868" max="4868" width="14.5703125" style="110" customWidth="1"/>
    <col min="4869" max="4869" width="13.42578125" style="110" customWidth="1"/>
    <col min="4870" max="4871" width="14.85546875" style="110" customWidth="1"/>
    <col min="4872" max="4872" width="19.42578125" style="110" customWidth="1"/>
    <col min="4873" max="4873" width="15.140625" style="110" customWidth="1"/>
    <col min="4874" max="4874" width="15.7109375" style="110" customWidth="1"/>
    <col min="4875" max="5120" width="9.140625" style="110"/>
    <col min="5121" max="5121" width="21.140625" style="110" customWidth="1"/>
    <col min="5122" max="5122" width="25.140625" style="110" customWidth="1"/>
    <col min="5123" max="5123" width="22" style="110" customWidth="1"/>
    <col min="5124" max="5124" width="14.5703125" style="110" customWidth="1"/>
    <col min="5125" max="5125" width="13.42578125" style="110" customWidth="1"/>
    <col min="5126" max="5127" width="14.85546875" style="110" customWidth="1"/>
    <col min="5128" max="5128" width="19.42578125" style="110" customWidth="1"/>
    <col min="5129" max="5129" width="15.140625" style="110" customWidth="1"/>
    <col min="5130" max="5130" width="15.7109375" style="110" customWidth="1"/>
    <col min="5131" max="5376" width="9.140625" style="110"/>
    <col min="5377" max="5377" width="21.140625" style="110" customWidth="1"/>
    <col min="5378" max="5378" width="25.140625" style="110" customWidth="1"/>
    <col min="5379" max="5379" width="22" style="110" customWidth="1"/>
    <col min="5380" max="5380" width="14.5703125" style="110" customWidth="1"/>
    <col min="5381" max="5381" width="13.42578125" style="110" customWidth="1"/>
    <col min="5382" max="5383" width="14.85546875" style="110" customWidth="1"/>
    <col min="5384" max="5384" width="19.42578125" style="110" customWidth="1"/>
    <col min="5385" max="5385" width="15.140625" style="110" customWidth="1"/>
    <col min="5386" max="5386" width="15.7109375" style="110" customWidth="1"/>
    <col min="5387" max="5632" width="9.140625" style="110"/>
    <col min="5633" max="5633" width="21.140625" style="110" customWidth="1"/>
    <col min="5634" max="5634" width="25.140625" style="110" customWidth="1"/>
    <col min="5635" max="5635" width="22" style="110" customWidth="1"/>
    <col min="5636" max="5636" width="14.5703125" style="110" customWidth="1"/>
    <col min="5637" max="5637" width="13.42578125" style="110" customWidth="1"/>
    <col min="5638" max="5639" width="14.85546875" style="110" customWidth="1"/>
    <col min="5640" max="5640" width="19.42578125" style="110" customWidth="1"/>
    <col min="5641" max="5641" width="15.140625" style="110" customWidth="1"/>
    <col min="5642" max="5642" width="15.7109375" style="110" customWidth="1"/>
    <col min="5643" max="5888" width="9.140625" style="110"/>
    <col min="5889" max="5889" width="21.140625" style="110" customWidth="1"/>
    <col min="5890" max="5890" width="25.140625" style="110" customWidth="1"/>
    <col min="5891" max="5891" width="22" style="110" customWidth="1"/>
    <col min="5892" max="5892" width="14.5703125" style="110" customWidth="1"/>
    <col min="5893" max="5893" width="13.42578125" style="110" customWidth="1"/>
    <col min="5894" max="5895" width="14.85546875" style="110" customWidth="1"/>
    <col min="5896" max="5896" width="19.42578125" style="110" customWidth="1"/>
    <col min="5897" max="5897" width="15.140625" style="110" customWidth="1"/>
    <col min="5898" max="5898" width="15.7109375" style="110" customWidth="1"/>
    <col min="5899" max="6144" width="9.140625" style="110"/>
    <col min="6145" max="6145" width="21.140625" style="110" customWidth="1"/>
    <col min="6146" max="6146" width="25.140625" style="110" customWidth="1"/>
    <col min="6147" max="6147" width="22" style="110" customWidth="1"/>
    <col min="6148" max="6148" width="14.5703125" style="110" customWidth="1"/>
    <col min="6149" max="6149" width="13.42578125" style="110" customWidth="1"/>
    <col min="6150" max="6151" width="14.85546875" style="110" customWidth="1"/>
    <col min="6152" max="6152" width="19.42578125" style="110" customWidth="1"/>
    <col min="6153" max="6153" width="15.140625" style="110" customWidth="1"/>
    <col min="6154" max="6154" width="15.7109375" style="110" customWidth="1"/>
    <col min="6155" max="6400" width="9.140625" style="110"/>
    <col min="6401" max="6401" width="21.140625" style="110" customWidth="1"/>
    <col min="6402" max="6402" width="25.140625" style="110" customWidth="1"/>
    <col min="6403" max="6403" width="22" style="110" customWidth="1"/>
    <col min="6404" max="6404" width="14.5703125" style="110" customWidth="1"/>
    <col min="6405" max="6405" width="13.42578125" style="110" customWidth="1"/>
    <col min="6406" max="6407" width="14.85546875" style="110" customWidth="1"/>
    <col min="6408" max="6408" width="19.42578125" style="110" customWidth="1"/>
    <col min="6409" max="6409" width="15.140625" style="110" customWidth="1"/>
    <col min="6410" max="6410" width="15.7109375" style="110" customWidth="1"/>
    <col min="6411" max="6656" width="9.140625" style="110"/>
    <col min="6657" max="6657" width="21.140625" style="110" customWidth="1"/>
    <col min="6658" max="6658" width="25.140625" style="110" customWidth="1"/>
    <col min="6659" max="6659" width="22" style="110" customWidth="1"/>
    <col min="6660" max="6660" width="14.5703125" style="110" customWidth="1"/>
    <col min="6661" max="6661" width="13.42578125" style="110" customWidth="1"/>
    <col min="6662" max="6663" width="14.85546875" style="110" customWidth="1"/>
    <col min="6664" max="6664" width="19.42578125" style="110" customWidth="1"/>
    <col min="6665" max="6665" width="15.140625" style="110" customWidth="1"/>
    <col min="6666" max="6666" width="15.7109375" style="110" customWidth="1"/>
    <col min="6667" max="6912" width="9.140625" style="110"/>
    <col min="6913" max="6913" width="21.140625" style="110" customWidth="1"/>
    <col min="6914" max="6914" width="25.140625" style="110" customWidth="1"/>
    <col min="6915" max="6915" width="22" style="110" customWidth="1"/>
    <col min="6916" max="6916" width="14.5703125" style="110" customWidth="1"/>
    <col min="6917" max="6917" width="13.42578125" style="110" customWidth="1"/>
    <col min="6918" max="6919" width="14.85546875" style="110" customWidth="1"/>
    <col min="6920" max="6920" width="19.42578125" style="110" customWidth="1"/>
    <col min="6921" max="6921" width="15.140625" style="110" customWidth="1"/>
    <col min="6922" max="6922" width="15.7109375" style="110" customWidth="1"/>
    <col min="6923" max="7168" width="9.140625" style="110"/>
    <col min="7169" max="7169" width="21.140625" style="110" customWidth="1"/>
    <col min="7170" max="7170" width="25.140625" style="110" customWidth="1"/>
    <col min="7171" max="7171" width="22" style="110" customWidth="1"/>
    <col min="7172" max="7172" width="14.5703125" style="110" customWidth="1"/>
    <col min="7173" max="7173" width="13.42578125" style="110" customWidth="1"/>
    <col min="7174" max="7175" width="14.85546875" style="110" customWidth="1"/>
    <col min="7176" max="7176" width="19.42578125" style="110" customWidth="1"/>
    <col min="7177" max="7177" width="15.140625" style="110" customWidth="1"/>
    <col min="7178" max="7178" width="15.7109375" style="110" customWidth="1"/>
    <col min="7179" max="7424" width="9.140625" style="110"/>
    <col min="7425" max="7425" width="21.140625" style="110" customWidth="1"/>
    <col min="7426" max="7426" width="25.140625" style="110" customWidth="1"/>
    <col min="7427" max="7427" width="22" style="110" customWidth="1"/>
    <col min="7428" max="7428" width="14.5703125" style="110" customWidth="1"/>
    <col min="7429" max="7429" width="13.42578125" style="110" customWidth="1"/>
    <col min="7430" max="7431" width="14.85546875" style="110" customWidth="1"/>
    <col min="7432" max="7432" width="19.42578125" style="110" customWidth="1"/>
    <col min="7433" max="7433" width="15.140625" style="110" customWidth="1"/>
    <col min="7434" max="7434" width="15.7109375" style="110" customWidth="1"/>
    <col min="7435" max="7680" width="9.140625" style="110"/>
    <col min="7681" max="7681" width="21.140625" style="110" customWidth="1"/>
    <col min="7682" max="7682" width="25.140625" style="110" customWidth="1"/>
    <col min="7683" max="7683" width="22" style="110" customWidth="1"/>
    <col min="7684" max="7684" width="14.5703125" style="110" customWidth="1"/>
    <col min="7685" max="7685" width="13.42578125" style="110" customWidth="1"/>
    <col min="7686" max="7687" width="14.85546875" style="110" customWidth="1"/>
    <col min="7688" max="7688" width="19.42578125" style="110" customWidth="1"/>
    <col min="7689" max="7689" width="15.140625" style="110" customWidth="1"/>
    <col min="7690" max="7690" width="15.7109375" style="110" customWidth="1"/>
    <col min="7691" max="7936" width="9.140625" style="110"/>
    <col min="7937" max="7937" width="21.140625" style="110" customWidth="1"/>
    <col min="7938" max="7938" width="25.140625" style="110" customWidth="1"/>
    <col min="7939" max="7939" width="22" style="110" customWidth="1"/>
    <col min="7940" max="7940" width="14.5703125" style="110" customWidth="1"/>
    <col min="7941" max="7941" width="13.42578125" style="110" customWidth="1"/>
    <col min="7942" max="7943" width="14.85546875" style="110" customWidth="1"/>
    <col min="7944" max="7944" width="19.42578125" style="110" customWidth="1"/>
    <col min="7945" max="7945" width="15.140625" style="110" customWidth="1"/>
    <col min="7946" max="7946" width="15.7109375" style="110" customWidth="1"/>
    <col min="7947" max="8192" width="9.140625" style="110"/>
    <col min="8193" max="8193" width="21.140625" style="110" customWidth="1"/>
    <col min="8194" max="8194" width="25.140625" style="110" customWidth="1"/>
    <col min="8195" max="8195" width="22" style="110" customWidth="1"/>
    <col min="8196" max="8196" width="14.5703125" style="110" customWidth="1"/>
    <col min="8197" max="8197" width="13.42578125" style="110" customWidth="1"/>
    <col min="8198" max="8199" width="14.85546875" style="110" customWidth="1"/>
    <col min="8200" max="8200" width="19.42578125" style="110" customWidth="1"/>
    <col min="8201" max="8201" width="15.140625" style="110" customWidth="1"/>
    <col min="8202" max="8202" width="15.7109375" style="110" customWidth="1"/>
    <col min="8203" max="8448" width="9.140625" style="110"/>
    <col min="8449" max="8449" width="21.140625" style="110" customWidth="1"/>
    <col min="8450" max="8450" width="25.140625" style="110" customWidth="1"/>
    <col min="8451" max="8451" width="22" style="110" customWidth="1"/>
    <col min="8452" max="8452" width="14.5703125" style="110" customWidth="1"/>
    <col min="8453" max="8453" width="13.42578125" style="110" customWidth="1"/>
    <col min="8454" max="8455" width="14.85546875" style="110" customWidth="1"/>
    <col min="8456" max="8456" width="19.42578125" style="110" customWidth="1"/>
    <col min="8457" max="8457" width="15.140625" style="110" customWidth="1"/>
    <col min="8458" max="8458" width="15.7109375" style="110" customWidth="1"/>
    <col min="8459" max="8704" width="9.140625" style="110"/>
    <col min="8705" max="8705" width="21.140625" style="110" customWidth="1"/>
    <col min="8706" max="8706" width="25.140625" style="110" customWidth="1"/>
    <col min="8707" max="8707" width="22" style="110" customWidth="1"/>
    <col min="8708" max="8708" width="14.5703125" style="110" customWidth="1"/>
    <col min="8709" max="8709" width="13.42578125" style="110" customWidth="1"/>
    <col min="8710" max="8711" width="14.85546875" style="110" customWidth="1"/>
    <col min="8712" max="8712" width="19.42578125" style="110" customWidth="1"/>
    <col min="8713" max="8713" width="15.140625" style="110" customWidth="1"/>
    <col min="8714" max="8714" width="15.7109375" style="110" customWidth="1"/>
    <col min="8715" max="8960" width="9.140625" style="110"/>
    <col min="8961" max="8961" width="21.140625" style="110" customWidth="1"/>
    <col min="8962" max="8962" width="25.140625" style="110" customWidth="1"/>
    <col min="8963" max="8963" width="22" style="110" customWidth="1"/>
    <col min="8964" max="8964" width="14.5703125" style="110" customWidth="1"/>
    <col min="8965" max="8965" width="13.42578125" style="110" customWidth="1"/>
    <col min="8966" max="8967" width="14.85546875" style="110" customWidth="1"/>
    <col min="8968" max="8968" width="19.42578125" style="110" customWidth="1"/>
    <col min="8969" max="8969" width="15.140625" style="110" customWidth="1"/>
    <col min="8970" max="8970" width="15.7109375" style="110" customWidth="1"/>
    <col min="8971" max="9216" width="9.140625" style="110"/>
    <col min="9217" max="9217" width="21.140625" style="110" customWidth="1"/>
    <col min="9218" max="9218" width="25.140625" style="110" customWidth="1"/>
    <col min="9219" max="9219" width="22" style="110" customWidth="1"/>
    <col min="9220" max="9220" width="14.5703125" style="110" customWidth="1"/>
    <col min="9221" max="9221" width="13.42578125" style="110" customWidth="1"/>
    <col min="9222" max="9223" width="14.85546875" style="110" customWidth="1"/>
    <col min="9224" max="9224" width="19.42578125" style="110" customWidth="1"/>
    <col min="9225" max="9225" width="15.140625" style="110" customWidth="1"/>
    <col min="9226" max="9226" width="15.7109375" style="110" customWidth="1"/>
    <col min="9227" max="9472" width="9.140625" style="110"/>
    <col min="9473" max="9473" width="21.140625" style="110" customWidth="1"/>
    <col min="9474" max="9474" width="25.140625" style="110" customWidth="1"/>
    <col min="9475" max="9475" width="22" style="110" customWidth="1"/>
    <col min="9476" max="9476" width="14.5703125" style="110" customWidth="1"/>
    <col min="9477" max="9477" width="13.42578125" style="110" customWidth="1"/>
    <col min="9478" max="9479" width="14.85546875" style="110" customWidth="1"/>
    <col min="9480" max="9480" width="19.42578125" style="110" customWidth="1"/>
    <col min="9481" max="9481" width="15.140625" style="110" customWidth="1"/>
    <col min="9482" max="9482" width="15.7109375" style="110" customWidth="1"/>
    <col min="9483" max="9728" width="9.140625" style="110"/>
    <col min="9729" max="9729" width="21.140625" style="110" customWidth="1"/>
    <col min="9730" max="9730" width="25.140625" style="110" customWidth="1"/>
    <col min="9731" max="9731" width="22" style="110" customWidth="1"/>
    <col min="9732" max="9732" width="14.5703125" style="110" customWidth="1"/>
    <col min="9733" max="9733" width="13.42578125" style="110" customWidth="1"/>
    <col min="9734" max="9735" width="14.85546875" style="110" customWidth="1"/>
    <col min="9736" max="9736" width="19.42578125" style="110" customWidth="1"/>
    <col min="9737" max="9737" width="15.140625" style="110" customWidth="1"/>
    <col min="9738" max="9738" width="15.7109375" style="110" customWidth="1"/>
    <col min="9739" max="9984" width="9.140625" style="110"/>
    <col min="9985" max="9985" width="21.140625" style="110" customWidth="1"/>
    <col min="9986" max="9986" width="25.140625" style="110" customWidth="1"/>
    <col min="9987" max="9987" width="22" style="110" customWidth="1"/>
    <col min="9988" max="9988" width="14.5703125" style="110" customWidth="1"/>
    <col min="9989" max="9989" width="13.42578125" style="110" customWidth="1"/>
    <col min="9990" max="9991" width="14.85546875" style="110" customWidth="1"/>
    <col min="9992" max="9992" width="19.42578125" style="110" customWidth="1"/>
    <col min="9993" max="9993" width="15.140625" style="110" customWidth="1"/>
    <col min="9994" max="9994" width="15.7109375" style="110" customWidth="1"/>
    <col min="9995" max="10240" width="9.140625" style="110"/>
    <col min="10241" max="10241" width="21.140625" style="110" customWidth="1"/>
    <col min="10242" max="10242" width="25.140625" style="110" customWidth="1"/>
    <col min="10243" max="10243" width="22" style="110" customWidth="1"/>
    <col min="10244" max="10244" width="14.5703125" style="110" customWidth="1"/>
    <col min="10245" max="10245" width="13.42578125" style="110" customWidth="1"/>
    <col min="10246" max="10247" width="14.85546875" style="110" customWidth="1"/>
    <col min="10248" max="10248" width="19.42578125" style="110" customWidth="1"/>
    <col min="10249" max="10249" width="15.140625" style="110" customWidth="1"/>
    <col min="10250" max="10250" width="15.7109375" style="110" customWidth="1"/>
    <col min="10251" max="10496" width="9.140625" style="110"/>
    <col min="10497" max="10497" width="21.140625" style="110" customWidth="1"/>
    <col min="10498" max="10498" width="25.140625" style="110" customWidth="1"/>
    <col min="10499" max="10499" width="22" style="110" customWidth="1"/>
    <col min="10500" max="10500" width="14.5703125" style="110" customWidth="1"/>
    <col min="10501" max="10501" width="13.42578125" style="110" customWidth="1"/>
    <col min="10502" max="10503" width="14.85546875" style="110" customWidth="1"/>
    <col min="10504" max="10504" width="19.42578125" style="110" customWidth="1"/>
    <col min="10505" max="10505" width="15.140625" style="110" customWidth="1"/>
    <col min="10506" max="10506" width="15.7109375" style="110" customWidth="1"/>
    <col min="10507" max="10752" width="9.140625" style="110"/>
    <col min="10753" max="10753" width="21.140625" style="110" customWidth="1"/>
    <col min="10754" max="10754" width="25.140625" style="110" customWidth="1"/>
    <col min="10755" max="10755" width="22" style="110" customWidth="1"/>
    <col min="10756" max="10756" width="14.5703125" style="110" customWidth="1"/>
    <col min="10757" max="10757" width="13.42578125" style="110" customWidth="1"/>
    <col min="10758" max="10759" width="14.85546875" style="110" customWidth="1"/>
    <col min="10760" max="10760" width="19.42578125" style="110" customWidth="1"/>
    <col min="10761" max="10761" width="15.140625" style="110" customWidth="1"/>
    <col min="10762" max="10762" width="15.7109375" style="110" customWidth="1"/>
    <col min="10763" max="11008" width="9.140625" style="110"/>
    <col min="11009" max="11009" width="21.140625" style="110" customWidth="1"/>
    <col min="11010" max="11010" width="25.140625" style="110" customWidth="1"/>
    <col min="11011" max="11011" width="22" style="110" customWidth="1"/>
    <col min="11012" max="11012" width="14.5703125" style="110" customWidth="1"/>
    <col min="11013" max="11013" width="13.42578125" style="110" customWidth="1"/>
    <col min="11014" max="11015" width="14.85546875" style="110" customWidth="1"/>
    <col min="11016" max="11016" width="19.42578125" style="110" customWidth="1"/>
    <col min="11017" max="11017" width="15.140625" style="110" customWidth="1"/>
    <col min="11018" max="11018" width="15.7109375" style="110" customWidth="1"/>
    <col min="11019" max="11264" width="9.140625" style="110"/>
    <col min="11265" max="11265" width="21.140625" style="110" customWidth="1"/>
    <col min="11266" max="11266" width="25.140625" style="110" customWidth="1"/>
    <col min="11267" max="11267" width="22" style="110" customWidth="1"/>
    <col min="11268" max="11268" width="14.5703125" style="110" customWidth="1"/>
    <col min="11269" max="11269" width="13.42578125" style="110" customWidth="1"/>
    <col min="11270" max="11271" width="14.85546875" style="110" customWidth="1"/>
    <col min="11272" max="11272" width="19.42578125" style="110" customWidth="1"/>
    <col min="11273" max="11273" width="15.140625" style="110" customWidth="1"/>
    <col min="11274" max="11274" width="15.7109375" style="110" customWidth="1"/>
    <col min="11275" max="11520" width="9.140625" style="110"/>
    <col min="11521" max="11521" width="21.140625" style="110" customWidth="1"/>
    <col min="11522" max="11522" width="25.140625" style="110" customWidth="1"/>
    <col min="11523" max="11523" width="22" style="110" customWidth="1"/>
    <col min="11524" max="11524" width="14.5703125" style="110" customWidth="1"/>
    <col min="11525" max="11525" width="13.42578125" style="110" customWidth="1"/>
    <col min="11526" max="11527" width="14.85546875" style="110" customWidth="1"/>
    <col min="11528" max="11528" width="19.42578125" style="110" customWidth="1"/>
    <col min="11529" max="11529" width="15.140625" style="110" customWidth="1"/>
    <col min="11530" max="11530" width="15.7109375" style="110" customWidth="1"/>
    <col min="11531" max="11776" width="9.140625" style="110"/>
    <col min="11777" max="11777" width="21.140625" style="110" customWidth="1"/>
    <col min="11778" max="11778" width="25.140625" style="110" customWidth="1"/>
    <col min="11779" max="11779" width="22" style="110" customWidth="1"/>
    <col min="11780" max="11780" width="14.5703125" style="110" customWidth="1"/>
    <col min="11781" max="11781" width="13.42578125" style="110" customWidth="1"/>
    <col min="11782" max="11783" width="14.85546875" style="110" customWidth="1"/>
    <col min="11784" max="11784" width="19.42578125" style="110" customWidth="1"/>
    <col min="11785" max="11785" width="15.140625" style="110" customWidth="1"/>
    <col min="11786" max="11786" width="15.7109375" style="110" customWidth="1"/>
    <col min="11787" max="12032" width="9.140625" style="110"/>
    <col min="12033" max="12033" width="21.140625" style="110" customWidth="1"/>
    <col min="12034" max="12034" width="25.140625" style="110" customWidth="1"/>
    <col min="12035" max="12035" width="22" style="110" customWidth="1"/>
    <col min="12036" max="12036" width="14.5703125" style="110" customWidth="1"/>
    <col min="12037" max="12037" width="13.42578125" style="110" customWidth="1"/>
    <col min="12038" max="12039" width="14.85546875" style="110" customWidth="1"/>
    <col min="12040" max="12040" width="19.42578125" style="110" customWidth="1"/>
    <col min="12041" max="12041" width="15.140625" style="110" customWidth="1"/>
    <col min="12042" max="12042" width="15.7109375" style="110" customWidth="1"/>
    <col min="12043" max="12288" width="9.140625" style="110"/>
    <col min="12289" max="12289" width="21.140625" style="110" customWidth="1"/>
    <col min="12290" max="12290" width="25.140625" style="110" customWidth="1"/>
    <col min="12291" max="12291" width="22" style="110" customWidth="1"/>
    <col min="12292" max="12292" width="14.5703125" style="110" customWidth="1"/>
    <col min="12293" max="12293" width="13.42578125" style="110" customWidth="1"/>
    <col min="12294" max="12295" width="14.85546875" style="110" customWidth="1"/>
    <col min="12296" max="12296" width="19.42578125" style="110" customWidth="1"/>
    <col min="12297" max="12297" width="15.140625" style="110" customWidth="1"/>
    <col min="12298" max="12298" width="15.7109375" style="110" customWidth="1"/>
    <col min="12299" max="12544" width="9.140625" style="110"/>
    <col min="12545" max="12545" width="21.140625" style="110" customWidth="1"/>
    <col min="12546" max="12546" width="25.140625" style="110" customWidth="1"/>
    <col min="12547" max="12547" width="22" style="110" customWidth="1"/>
    <col min="12548" max="12548" width="14.5703125" style="110" customWidth="1"/>
    <col min="12549" max="12549" width="13.42578125" style="110" customWidth="1"/>
    <col min="12550" max="12551" width="14.85546875" style="110" customWidth="1"/>
    <col min="12552" max="12552" width="19.42578125" style="110" customWidth="1"/>
    <col min="12553" max="12553" width="15.140625" style="110" customWidth="1"/>
    <col min="12554" max="12554" width="15.7109375" style="110" customWidth="1"/>
    <col min="12555" max="12800" width="9.140625" style="110"/>
    <col min="12801" max="12801" width="21.140625" style="110" customWidth="1"/>
    <col min="12802" max="12802" width="25.140625" style="110" customWidth="1"/>
    <col min="12803" max="12803" width="22" style="110" customWidth="1"/>
    <col min="12804" max="12804" width="14.5703125" style="110" customWidth="1"/>
    <col min="12805" max="12805" width="13.42578125" style="110" customWidth="1"/>
    <col min="12806" max="12807" width="14.85546875" style="110" customWidth="1"/>
    <col min="12808" max="12808" width="19.42578125" style="110" customWidth="1"/>
    <col min="12809" max="12809" width="15.140625" style="110" customWidth="1"/>
    <col min="12810" max="12810" width="15.7109375" style="110" customWidth="1"/>
    <col min="12811" max="13056" width="9.140625" style="110"/>
    <col min="13057" max="13057" width="21.140625" style="110" customWidth="1"/>
    <col min="13058" max="13058" width="25.140625" style="110" customWidth="1"/>
    <col min="13059" max="13059" width="22" style="110" customWidth="1"/>
    <col min="13060" max="13060" width="14.5703125" style="110" customWidth="1"/>
    <col min="13061" max="13061" width="13.42578125" style="110" customWidth="1"/>
    <col min="13062" max="13063" width="14.85546875" style="110" customWidth="1"/>
    <col min="13064" max="13064" width="19.42578125" style="110" customWidth="1"/>
    <col min="13065" max="13065" width="15.140625" style="110" customWidth="1"/>
    <col min="13066" max="13066" width="15.7109375" style="110" customWidth="1"/>
    <col min="13067" max="13312" width="9.140625" style="110"/>
    <col min="13313" max="13313" width="21.140625" style="110" customWidth="1"/>
    <col min="13314" max="13314" width="25.140625" style="110" customWidth="1"/>
    <col min="13315" max="13315" width="22" style="110" customWidth="1"/>
    <col min="13316" max="13316" width="14.5703125" style="110" customWidth="1"/>
    <col min="13317" max="13317" width="13.42578125" style="110" customWidth="1"/>
    <col min="13318" max="13319" width="14.85546875" style="110" customWidth="1"/>
    <col min="13320" max="13320" width="19.42578125" style="110" customWidth="1"/>
    <col min="13321" max="13321" width="15.140625" style="110" customWidth="1"/>
    <col min="13322" max="13322" width="15.7109375" style="110" customWidth="1"/>
    <col min="13323" max="13568" width="9.140625" style="110"/>
    <col min="13569" max="13569" width="21.140625" style="110" customWidth="1"/>
    <col min="13570" max="13570" width="25.140625" style="110" customWidth="1"/>
    <col min="13571" max="13571" width="22" style="110" customWidth="1"/>
    <col min="13572" max="13572" width="14.5703125" style="110" customWidth="1"/>
    <col min="13573" max="13573" width="13.42578125" style="110" customWidth="1"/>
    <col min="13574" max="13575" width="14.85546875" style="110" customWidth="1"/>
    <col min="13576" max="13576" width="19.42578125" style="110" customWidth="1"/>
    <col min="13577" max="13577" width="15.140625" style="110" customWidth="1"/>
    <col min="13578" max="13578" width="15.7109375" style="110" customWidth="1"/>
    <col min="13579" max="13824" width="9.140625" style="110"/>
    <col min="13825" max="13825" width="21.140625" style="110" customWidth="1"/>
    <col min="13826" max="13826" width="25.140625" style="110" customWidth="1"/>
    <col min="13827" max="13827" width="22" style="110" customWidth="1"/>
    <col min="13828" max="13828" width="14.5703125" style="110" customWidth="1"/>
    <col min="13829" max="13829" width="13.42578125" style="110" customWidth="1"/>
    <col min="13830" max="13831" width="14.85546875" style="110" customWidth="1"/>
    <col min="13832" max="13832" width="19.42578125" style="110" customWidth="1"/>
    <col min="13833" max="13833" width="15.140625" style="110" customWidth="1"/>
    <col min="13834" max="13834" width="15.7109375" style="110" customWidth="1"/>
    <col min="13835" max="14080" width="9.140625" style="110"/>
    <col min="14081" max="14081" width="21.140625" style="110" customWidth="1"/>
    <col min="14082" max="14082" width="25.140625" style="110" customWidth="1"/>
    <col min="14083" max="14083" width="22" style="110" customWidth="1"/>
    <col min="14084" max="14084" width="14.5703125" style="110" customWidth="1"/>
    <col min="14085" max="14085" width="13.42578125" style="110" customWidth="1"/>
    <col min="14086" max="14087" width="14.85546875" style="110" customWidth="1"/>
    <col min="14088" max="14088" width="19.42578125" style="110" customWidth="1"/>
    <col min="14089" max="14089" width="15.140625" style="110" customWidth="1"/>
    <col min="14090" max="14090" width="15.7109375" style="110" customWidth="1"/>
    <col min="14091" max="14336" width="9.140625" style="110"/>
    <col min="14337" max="14337" width="21.140625" style="110" customWidth="1"/>
    <col min="14338" max="14338" width="25.140625" style="110" customWidth="1"/>
    <col min="14339" max="14339" width="22" style="110" customWidth="1"/>
    <col min="14340" max="14340" width="14.5703125" style="110" customWidth="1"/>
    <col min="14341" max="14341" width="13.42578125" style="110" customWidth="1"/>
    <col min="14342" max="14343" width="14.85546875" style="110" customWidth="1"/>
    <col min="14344" max="14344" width="19.42578125" style="110" customWidth="1"/>
    <col min="14345" max="14345" width="15.140625" style="110" customWidth="1"/>
    <col min="14346" max="14346" width="15.7109375" style="110" customWidth="1"/>
    <col min="14347" max="14592" width="9.140625" style="110"/>
    <col min="14593" max="14593" width="21.140625" style="110" customWidth="1"/>
    <col min="14594" max="14594" width="25.140625" style="110" customWidth="1"/>
    <col min="14595" max="14595" width="22" style="110" customWidth="1"/>
    <col min="14596" max="14596" width="14.5703125" style="110" customWidth="1"/>
    <col min="14597" max="14597" width="13.42578125" style="110" customWidth="1"/>
    <col min="14598" max="14599" width="14.85546875" style="110" customWidth="1"/>
    <col min="14600" max="14600" width="19.42578125" style="110" customWidth="1"/>
    <col min="14601" max="14601" width="15.140625" style="110" customWidth="1"/>
    <col min="14602" max="14602" width="15.7109375" style="110" customWidth="1"/>
    <col min="14603" max="14848" width="9.140625" style="110"/>
    <col min="14849" max="14849" width="21.140625" style="110" customWidth="1"/>
    <col min="14850" max="14850" width="25.140625" style="110" customWidth="1"/>
    <col min="14851" max="14851" width="22" style="110" customWidth="1"/>
    <col min="14852" max="14852" width="14.5703125" style="110" customWidth="1"/>
    <col min="14853" max="14853" width="13.42578125" style="110" customWidth="1"/>
    <col min="14854" max="14855" width="14.85546875" style="110" customWidth="1"/>
    <col min="14856" max="14856" width="19.42578125" style="110" customWidth="1"/>
    <col min="14857" max="14857" width="15.140625" style="110" customWidth="1"/>
    <col min="14858" max="14858" width="15.7109375" style="110" customWidth="1"/>
    <col min="14859" max="15104" width="9.140625" style="110"/>
    <col min="15105" max="15105" width="21.140625" style="110" customWidth="1"/>
    <col min="15106" max="15106" width="25.140625" style="110" customWidth="1"/>
    <col min="15107" max="15107" width="22" style="110" customWidth="1"/>
    <col min="15108" max="15108" width="14.5703125" style="110" customWidth="1"/>
    <col min="15109" max="15109" width="13.42578125" style="110" customWidth="1"/>
    <col min="15110" max="15111" width="14.85546875" style="110" customWidth="1"/>
    <col min="15112" max="15112" width="19.42578125" style="110" customWidth="1"/>
    <col min="15113" max="15113" width="15.140625" style="110" customWidth="1"/>
    <col min="15114" max="15114" width="15.7109375" style="110" customWidth="1"/>
    <col min="15115" max="15360" width="9.140625" style="110"/>
    <col min="15361" max="15361" width="21.140625" style="110" customWidth="1"/>
    <col min="15362" max="15362" width="25.140625" style="110" customWidth="1"/>
    <col min="15363" max="15363" width="22" style="110" customWidth="1"/>
    <col min="15364" max="15364" width="14.5703125" style="110" customWidth="1"/>
    <col min="15365" max="15365" width="13.42578125" style="110" customWidth="1"/>
    <col min="15366" max="15367" width="14.85546875" style="110" customWidth="1"/>
    <col min="15368" max="15368" width="19.42578125" style="110" customWidth="1"/>
    <col min="15369" max="15369" width="15.140625" style="110" customWidth="1"/>
    <col min="15370" max="15370" width="15.7109375" style="110" customWidth="1"/>
    <col min="15371" max="15616" width="9.140625" style="110"/>
    <col min="15617" max="15617" width="21.140625" style="110" customWidth="1"/>
    <col min="15618" max="15618" width="25.140625" style="110" customWidth="1"/>
    <col min="15619" max="15619" width="22" style="110" customWidth="1"/>
    <col min="15620" max="15620" width="14.5703125" style="110" customWidth="1"/>
    <col min="15621" max="15621" width="13.42578125" style="110" customWidth="1"/>
    <col min="15622" max="15623" width="14.85546875" style="110" customWidth="1"/>
    <col min="15624" max="15624" width="19.42578125" style="110" customWidth="1"/>
    <col min="15625" max="15625" width="15.140625" style="110" customWidth="1"/>
    <col min="15626" max="15626" width="15.7109375" style="110" customWidth="1"/>
    <col min="15627" max="15872" width="9.140625" style="110"/>
    <col min="15873" max="15873" width="21.140625" style="110" customWidth="1"/>
    <col min="15874" max="15874" width="25.140625" style="110" customWidth="1"/>
    <col min="15875" max="15875" width="22" style="110" customWidth="1"/>
    <col min="15876" max="15876" width="14.5703125" style="110" customWidth="1"/>
    <col min="15877" max="15877" width="13.42578125" style="110" customWidth="1"/>
    <col min="15878" max="15879" width="14.85546875" style="110" customWidth="1"/>
    <col min="15880" max="15880" width="19.42578125" style="110" customWidth="1"/>
    <col min="15881" max="15881" width="15.140625" style="110" customWidth="1"/>
    <col min="15882" max="15882" width="15.7109375" style="110" customWidth="1"/>
    <col min="15883" max="16128" width="9.140625" style="110"/>
    <col min="16129" max="16129" width="21.140625" style="110" customWidth="1"/>
    <col min="16130" max="16130" width="25.140625" style="110" customWidth="1"/>
    <col min="16131" max="16131" width="22" style="110" customWidth="1"/>
    <col min="16132" max="16132" width="14.5703125" style="110" customWidth="1"/>
    <col min="16133" max="16133" width="13.42578125" style="110" customWidth="1"/>
    <col min="16134" max="16135" width="14.85546875" style="110" customWidth="1"/>
    <col min="16136" max="16136" width="19.42578125" style="110" customWidth="1"/>
    <col min="16137" max="16137" width="15.140625" style="110" customWidth="1"/>
    <col min="16138" max="16138" width="15.7109375" style="110" customWidth="1"/>
    <col min="16139" max="16384" width="9.140625" style="110"/>
  </cols>
  <sheetData>
    <row r="1" spans="1:10" x14ac:dyDescent="0.2">
      <c r="A1" s="131" t="s">
        <v>1438</v>
      </c>
      <c r="B1" s="132" t="s">
        <v>1439</v>
      </c>
      <c r="C1" s="131" t="s">
        <v>1644</v>
      </c>
      <c r="D1" s="131" t="s">
        <v>1445</v>
      </c>
      <c r="E1" s="131" t="s">
        <v>1446</v>
      </c>
      <c r="F1" s="133" t="s">
        <v>1447</v>
      </c>
      <c r="G1" s="133"/>
      <c r="H1" s="131" t="s">
        <v>1646</v>
      </c>
      <c r="I1" s="131" t="s">
        <v>1361</v>
      </c>
      <c r="J1" s="108" t="s">
        <v>1449</v>
      </c>
    </row>
    <row r="2" spans="1:10" ht="15" x14ac:dyDescent="0.25">
      <c r="A2" s="781" t="s">
        <v>1648</v>
      </c>
      <c r="B2" s="126" t="s">
        <v>1841</v>
      </c>
      <c r="C2" s="112"/>
      <c r="D2" s="112"/>
      <c r="E2" s="112" t="s">
        <v>1658</v>
      </c>
      <c r="F2" s="112"/>
      <c r="G2" s="112" t="s">
        <v>1455</v>
      </c>
      <c r="H2" s="140" t="s">
        <v>1651</v>
      </c>
      <c r="I2" s="112"/>
      <c r="J2" s="112"/>
    </row>
    <row r="3" spans="1:10" x14ac:dyDescent="0.2">
      <c r="A3" s="782"/>
      <c r="B3" s="129" t="s">
        <v>1654</v>
      </c>
      <c r="C3" s="112"/>
      <c r="D3" s="112"/>
      <c r="E3" s="112" t="s">
        <v>1658</v>
      </c>
      <c r="F3" s="112"/>
      <c r="G3" s="836" t="s">
        <v>1455</v>
      </c>
      <c r="H3" s="839" t="s">
        <v>1657</v>
      </c>
      <c r="I3" s="112"/>
      <c r="J3" s="112"/>
    </row>
    <row r="4" spans="1:10" x14ac:dyDescent="0.2">
      <c r="A4" s="782"/>
      <c r="B4" s="129" t="s">
        <v>1659</v>
      </c>
      <c r="C4" s="112"/>
      <c r="D4" s="112"/>
      <c r="E4" s="112" t="s">
        <v>1658</v>
      </c>
      <c r="F4" s="112"/>
      <c r="G4" s="837"/>
      <c r="H4" s="839"/>
      <c r="I4" s="112"/>
      <c r="J4" s="112"/>
    </row>
    <row r="5" spans="1:10" ht="15" x14ac:dyDescent="0.25">
      <c r="A5" s="782"/>
      <c r="B5" s="126" t="s">
        <v>1660</v>
      </c>
      <c r="C5" s="112"/>
      <c r="D5" s="112"/>
      <c r="E5" s="112" t="s">
        <v>1658</v>
      </c>
      <c r="F5" s="112"/>
      <c r="G5" s="838"/>
      <c r="H5" s="839"/>
      <c r="I5" s="112"/>
      <c r="J5" s="112"/>
    </row>
    <row r="6" spans="1:10" x14ac:dyDescent="0.2">
      <c r="A6" s="782"/>
      <c r="B6" s="145" t="s">
        <v>1663</v>
      </c>
      <c r="C6" s="112"/>
      <c r="D6" s="112"/>
      <c r="E6" s="112" t="s">
        <v>1658</v>
      </c>
      <c r="F6" s="112"/>
      <c r="G6" s="112"/>
      <c r="H6" s="112" t="s">
        <v>1488</v>
      </c>
      <c r="I6" s="112"/>
      <c r="J6" s="112"/>
    </row>
    <row r="7" spans="1:10" x14ac:dyDescent="0.2">
      <c r="A7" s="782"/>
      <c r="B7" s="129" t="s">
        <v>1664</v>
      </c>
      <c r="C7" s="112"/>
      <c r="D7" s="112"/>
      <c r="E7" s="112" t="s">
        <v>1666</v>
      </c>
      <c r="F7" s="112"/>
      <c r="G7" s="112"/>
      <c r="H7" s="112" t="s">
        <v>1488</v>
      </c>
      <c r="I7" s="112"/>
      <c r="J7" s="112"/>
    </row>
    <row r="8" spans="1:10" x14ac:dyDescent="0.2">
      <c r="A8" s="782"/>
      <c r="B8" s="145" t="s">
        <v>1672</v>
      </c>
      <c r="C8" s="112"/>
      <c r="D8" s="112"/>
      <c r="E8" s="112" t="s">
        <v>1658</v>
      </c>
      <c r="F8" s="112"/>
      <c r="G8" s="112"/>
      <c r="H8" s="112" t="s">
        <v>1488</v>
      </c>
      <c r="I8" s="112"/>
      <c r="J8" s="112"/>
    </row>
    <row r="9" spans="1:10" x14ac:dyDescent="0.2">
      <c r="A9" s="782"/>
      <c r="B9" s="145" t="s">
        <v>1489</v>
      </c>
      <c r="C9" s="112"/>
      <c r="D9" s="112"/>
      <c r="E9" s="112" t="s">
        <v>1658</v>
      </c>
      <c r="F9" s="112"/>
      <c r="G9" s="112"/>
      <c r="H9" s="112" t="s">
        <v>1488</v>
      </c>
      <c r="I9" s="112"/>
      <c r="J9" s="112"/>
    </row>
    <row r="10" spans="1:10" x14ac:dyDescent="0.2">
      <c r="A10" s="782"/>
      <c r="B10" s="129" t="s">
        <v>1674</v>
      </c>
      <c r="C10" s="112"/>
      <c r="D10" s="112"/>
      <c r="E10" s="112" t="s">
        <v>1678</v>
      </c>
      <c r="F10" s="112"/>
      <c r="G10" s="112"/>
      <c r="H10" s="112" t="s">
        <v>1488</v>
      </c>
      <c r="I10" s="112"/>
      <c r="J10" s="112"/>
    </row>
    <row r="11" spans="1:10" x14ac:dyDescent="0.2">
      <c r="A11" s="782"/>
      <c r="B11" s="145" t="s">
        <v>1676</v>
      </c>
      <c r="C11" s="112"/>
      <c r="D11" s="112"/>
      <c r="E11" s="112" t="s">
        <v>1842</v>
      </c>
      <c r="F11" s="112"/>
      <c r="G11" s="112"/>
      <c r="H11" s="112" t="s">
        <v>1488</v>
      </c>
      <c r="I11" s="112"/>
      <c r="J11" s="112"/>
    </row>
    <row r="12" spans="1:10" x14ac:dyDescent="0.2">
      <c r="A12" s="783"/>
      <c r="B12" s="129" t="s">
        <v>1361</v>
      </c>
      <c r="C12" s="112"/>
      <c r="D12" s="112"/>
      <c r="E12" s="112" t="s">
        <v>1678</v>
      </c>
      <c r="F12" s="112"/>
      <c r="G12" s="112"/>
      <c r="H12" s="112" t="s">
        <v>1488</v>
      </c>
      <c r="I12" s="112"/>
      <c r="J12" s="112"/>
    </row>
  </sheetData>
  <mergeCells count="3">
    <mergeCell ref="A2:A12"/>
    <mergeCell ref="G3:G5"/>
    <mergeCell ref="H3:H5"/>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V188"/>
  <sheetViews>
    <sheetView workbookViewId="0">
      <pane xSplit="7" ySplit="1" topLeftCell="H30" activePane="bottomRight" state="frozen"/>
      <selection activeCell="C19" sqref="C19"/>
      <selection pane="topRight" activeCell="C19" sqref="C19"/>
      <selection pane="bottomLeft" activeCell="C19" sqref="C19"/>
      <selection pane="bottomRight" activeCell="G41" sqref="A1:V188"/>
    </sheetView>
  </sheetViews>
  <sheetFormatPr defaultRowHeight="15" x14ac:dyDescent="0.25"/>
  <cols>
    <col min="1" max="1" width="5.28515625" bestFit="1" customWidth="1"/>
    <col min="2" max="2" width="7.28515625" customWidth="1"/>
    <col min="3" max="3" width="16.7109375" bestFit="1" customWidth="1"/>
    <col min="4" max="4" width="13.28515625" bestFit="1" customWidth="1"/>
    <col min="5" max="6" width="13.28515625" customWidth="1"/>
    <col min="7" max="7" width="38" customWidth="1"/>
    <col min="8" max="8" width="22.28515625" bestFit="1" customWidth="1"/>
    <col min="9" max="9" width="19.5703125" customWidth="1"/>
    <col min="10" max="10" width="15.28515625" bestFit="1" customWidth="1"/>
    <col min="11" max="12" width="15.28515625" customWidth="1"/>
    <col min="13" max="13" width="48" customWidth="1"/>
    <col min="14" max="14" width="35.5703125" bestFit="1" customWidth="1"/>
    <col min="15" max="15" width="12.140625" customWidth="1"/>
    <col min="16" max="16" width="12.85546875" bestFit="1" customWidth="1"/>
    <col min="17" max="17" width="13.28515625" bestFit="1" customWidth="1"/>
    <col min="18" max="18" width="11.140625" bestFit="1" customWidth="1"/>
    <col min="19" max="19" width="19.85546875" customWidth="1"/>
    <col min="20" max="20" width="17" bestFit="1" customWidth="1"/>
    <col min="21" max="21" width="27.7109375" customWidth="1"/>
  </cols>
  <sheetData>
    <row r="1" spans="1:22" x14ac:dyDescent="0.25">
      <c r="A1" s="49" t="s">
        <v>800</v>
      </c>
      <c r="B1" s="49" t="s">
        <v>801</v>
      </c>
      <c r="C1" s="49" t="s">
        <v>802</v>
      </c>
      <c r="D1" s="464" t="s">
        <v>803</v>
      </c>
      <c r="E1" s="49" t="s">
        <v>963</v>
      </c>
      <c r="F1" s="49" t="s">
        <v>965</v>
      </c>
      <c r="G1" s="49" t="s">
        <v>804</v>
      </c>
      <c r="H1" s="49" t="s">
        <v>805</v>
      </c>
      <c r="I1" s="49" t="s">
        <v>806</v>
      </c>
      <c r="J1" s="49" t="s">
        <v>807</v>
      </c>
      <c r="K1" s="49" t="s">
        <v>3</v>
      </c>
      <c r="L1" s="49" t="s">
        <v>2</v>
      </c>
      <c r="M1" s="49" t="s">
        <v>808</v>
      </c>
      <c r="N1" s="49" t="s">
        <v>809</v>
      </c>
      <c r="O1" s="50" t="s">
        <v>810</v>
      </c>
      <c r="P1" s="50" t="s">
        <v>811</v>
      </c>
      <c r="Q1" s="50" t="s">
        <v>812</v>
      </c>
      <c r="R1" s="50" t="s">
        <v>813</v>
      </c>
      <c r="S1" s="50" t="s">
        <v>814</v>
      </c>
      <c r="T1" s="50" t="s">
        <v>815</v>
      </c>
      <c r="U1" s="50" t="s">
        <v>816</v>
      </c>
      <c r="V1" s="50" t="s">
        <v>817</v>
      </c>
    </row>
    <row r="2" spans="1:22" s="54" customFormat="1" ht="276" x14ac:dyDescent="0.25">
      <c r="A2" s="51">
        <v>1</v>
      </c>
      <c r="B2" s="493" t="s">
        <v>967</v>
      </c>
      <c r="C2" s="51" t="s">
        <v>1000</v>
      </c>
      <c r="D2" s="51" t="s">
        <v>818</v>
      </c>
      <c r="E2" s="51" t="s">
        <v>788</v>
      </c>
      <c r="F2" s="51" t="s">
        <v>964</v>
      </c>
      <c r="G2" s="462" t="s">
        <v>1071</v>
      </c>
      <c r="H2" s="51" t="s">
        <v>819</v>
      </c>
      <c r="I2" s="53" t="s">
        <v>966</v>
      </c>
      <c r="J2" s="51" t="s">
        <v>12</v>
      </c>
      <c r="K2" s="51"/>
      <c r="L2" s="51"/>
      <c r="M2" s="52" t="s">
        <v>821</v>
      </c>
      <c r="N2" s="53"/>
      <c r="O2" s="51"/>
      <c r="P2" s="51"/>
      <c r="Q2" s="51"/>
      <c r="R2" s="51"/>
      <c r="S2" s="51"/>
      <c r="T2" s="51"/>
      <c r="U2" s="51"/>
      <c r="V2" s="51"/>
    </row>
    <row r="3" spans="1:22" s="54" customFormat="1" ht="36" x14ac:dyDescent="0.25">
      <c r="A3" s="51">
        <v>2</v>
      </c>
      <c r="B3" s="493" t="s">
        <v>969</v>
      </c>
      <c r="C3" s="51" t="s">
        <v>1000</v>
      </c>
      <c r="D3" s="51" t="s">
        <v>818</v>
      </c>
      <c r="E3" s="51" t="s">
        <v>788</v>
      </c>
      <c r="F3" s="51" t="s">
        <v>964</v>
      </c>
      <c r="G3" s="461" t="s">
        <v>1034</v>
      </c>
      <c r="H3" s="51" t="s">
        <v>819</v>
      </c>
      <c r="I3" s="53" t="s">
        <v>968</v>
      </c>
      <c r="J3" s="51" t="s">
        <v>12</v>
      </c>
      <c r="K3" s="51"/>
      <c r="L3" s="51"/>
      <c r="M3" s="52" t="s">
        <v>821</v>
      </c>
      <c r="N3" s="53"/>
      <c r="O3" s="51"/>
      <c r="P3" s="51"/>
      <c r="Q3" s="51"/>
      <c r="R3" s="51"/>
      <c r="S3" s="51"/>
      <c r="T3" s="51"/>
      <c r="U3" s="51"/>
      <c r="V3" s="51"/>
    </row>
    <row r="4" spans="1:22" s="54" customFormat="1" x14ac:dyDescent="0.25">
      <c r="A4" s="51">
        <v>3</v>
      </c>
      <c r="B4" s="493" t="s">
        <v>973</v>
      </c>
      <c r="C4" s="51" t="s">
        <v>1000</v>
      </c>
      <c r="D4" s="51" t="s">
        <v>818</v>
      </c>
      <c r="E4" s="51" t="s">
        <v>788</v>
      </c>
      <c r="F4" s="51" t="s">
        <v>964</v>
      </c>
      <c r="G4" s="461" t="s">
        <v>972</v>
      </c>
      <c r="H4" s="51" t="s">
        <v>819</v>
      </c>
      <c r="I4" s="53" t="s">
        <v>787</v>
      </c>
      <c r="J4" s="51" t="s">
        <v>12</v>
      </c>
      <c r="K4" s="51"/>
      <c r="L4" s="51"/>
      <c r="M4" s="52"/>
      <c r="N4" s="53"/>
      <c r="O4" s="51"/>
      <c r="P4" s="51"/>
      <c r="Q4" s="51"/>
      <c r="R4" s="51"/>
      <c r="S4" s="51"/>
      <c r="T4" s="51"/>
      <c r="U4" s="51"/>
      <c r="V4" s="51"/>
    </row>
    <row r="5" spans="1:22" s="54" customFormat="1" ht="24" x14ac:dyDescent="0.25">
      <c r="A5" s="51">
        <v>4</v>
      </c>
      <c r="B5" s="493" t="s">
        <v>974</v>
      </c>
      <c r="C5" s="51" t="s">
        <v>1000</v>
      </c>
      <c r="D5" s="51" t="s">
        <v>818</v>
      </c>
      <c r="E5" s="51" t="s">
        <v>788</v>
      </c>
      <c r="F5" s="51" t="s">
        <v>964</v>
      </c>
      <c r="G5" s="462" t="s">
        <v>8626</v>
      </c>
      <c r="H5" s="51" t="s">
        <v>819</v>
      </c>
      <c r="I5" s="53" t="s">
        <v>968</v>
      </c>
      <c r="J5" s="51" t="s">
        <v>12</v>
      </c>
      <c r="K5" s="51"/>
      <c r="L5" s="51"/>
      <c r="M5" s="52"/>
      <c r="N5" s="53"/>
      <c r="O5" s="51"/>
      <c r="P5" s="51"/>
      <c r="Q5" s="51"/>
      <c r="R5" s="51"/>
      <c r="S5" s="51"/>
      <c r="T5" s="51"/>
      <c r="U5" s="51"/>
      <c r="V5" s="51"/>
    </row>
    <row r="6" spans="1:22" s="54" customFormat="1" ht="276" x14ac:dyDescent="0.25">
      <c r="A6" s="51">
        <v>5</v>
      </c>
      <c r="B6" s="493" t="s">
        <v>976</v>
      </c>
      <c r="C6" s="51" t="s">
        <v>1000</v>
      </c>
      <c r="D6" s="51" t="s">
        <v>826</v>
      </c>
      <c r="E6" s="51" t="s">
        <v>788</v>
      </c>
      <c r="F6" s="51" t="s">
        <v>964</v>
      </c>
      <c r="G6" s="462" t="s">
        <v>1071</v>
      </c>
      <c r="H6" s="51" t="s">
        <v>819</v>
      </c>
      <c r="I6" s="53" t="s">
        <v>966</v>
      </c>
      <c r="J6" s="51" t="s">
        <v>12</v>
      </c>
      <c r="K6" s="51"/>
      <c r="L6" s="51"/>
      <c r="M6" s="52" t="s">
        <v>821</v>
      </c>
      <c r="N6" s="53"/>
      <c r="O6" s="51"/>
      <c r="P6" s="51"/>
      <c r="Q6" s="51"/>
      <c r="R6" s="51"/>
      <c r="S6" s="51"/>
      <c r="T6" s="51"/>
      <c r="U6" s="51"/>
      <c r="V6" s="51"/>
    </row>
    <row r="7" spans="1:22" s="54" customFormat="1" ht="36" hidden="1" customHeight="1" x14ac:dyDescent="0.25">
      <c r="A7" s="51">
        <v>6</v>
      </c>
      <c r="B7" s="497" t="s">
        <v>977</v>
      </c>
      <c r="C7" s="486" t="s">
        <v>1000</v>
      </c>
      <c r="D7" s="486" t="s">
        <v>826</v>
      </c>
      <c r="E7" s="486" t="s">
        <v>788</v>
      </c>
      <c r="F7" s="486" t="s">
        <v>964</v>
      </c>
      <c r="G7" s="486" t="s">
        <v>1034</v>
      </c>
      <c r="H7" s="51" t="s">
        <v>819</v>
      </c>
      <c r="I7" s="53" t="s">
        <v>968</v>
      </c>
      <c r="J7" s="51" t="s">
        <v>12</v>
      </c>
      <c r="K7" s="51" t="s">
        <v>957</v>
      </c>
      <c r="L7" s="51"/>
      <c r="M7" s="52" t="s">
        <v>821</v>
      </c>
      <c r="N7" s="53"/>
      <c r="O7" s="51"/>
      <c r="P7" s="51"/>
      <c r="Q7" s="51"/>
      <c r="R7" s="51"/>
      <c r="S7" s="51"/>
      <c r="T7" s="51"/>
      <c r="U7" s="51"/>
      <c r="V7" s="51"/>
    </row>
    <row r="8" spans="1:22" s="54" customFormat="1" x14ac:dyDescent="0.25">
      <c r="A8" s="51">
        <v>7</v>
      </c>
      <c r="B8" s="493" t="s">
        <v>978</v>
      </c>
      <c r="C8" s="51" t="s">
        <v>1000</v>
      </c>
      <c r="D8" s="51" t="s">
        <v>826</v>
      </c>
      <c r="E8" s="51" t="s">
        <v>788</v>
      </c>
      <c r="F8" s="51" t="s">
        <v>964</v>
      </c>
      <c r="G8" s="461" t="s">
        <v>972</v>
      </c>
      <c r="H8" s="51" t="s">
        <v>819</v>
      </c>
      <c r="I8" s="53" t="s">
        <v>787</v>
      </c>
      <c r="J8" s="51" t="s">
        <v>12</v>
      </c>
      <c r="K8" s="51"/>
      <c r="L8" s="51"/>
      <c r="M8" s="52"/>
      <c r="N8" s="53"/>
      <c r="O8" s="51"/>
      <c r="P8" s="51"/>
      <c r="Q8" s="51"/>
      <c r="R8" s="51"/>
      <c r="S8" s="51"/>
      <c r="T8" s="51"/>
      <c r="U8" s="51"/>
      <c r="V8" s="51"/>
    </row>
    <row r="9" spans="1:22" s="58" customFormat="1" x14ac:dyDescent="0.25">
      <c r="A9" s="51">
        <v>8</v>
      </c>
      <c r="B9" s="493" t="s">
        <v>981</v>
      </c>
      <c r="C9" s="51" t="s">
        <v>1000</v>
      </c>
      <c r="D9" s="57" t="s">
        <v>826</v>
      </c>
      <c r="E9" s="57" t="s">
        <v>793</v>
      </c>
      <c r="F9" s="57" t="s">
        <v>983</v>
      </c>
      <c r="G9" s="459" t="s">
        <v>831</v>
      </c>
      <c r="H9" s="57" t="s">
        <v>828</v>
      </c>
      <c r="I9" s="53" t="s">
        <v>787</v>
      </c>
      <c r="J9" s="57" t="s">
        <v>12</v>
      </c>
      <c r="K9" s="57"/>
      <c r="L9" s="57"/>
      <c r="M9" s="52" t="s">
        <v>832</v>
      </c>
      <c r="N9" s="52" t="s">
        <v>832</v>
      </c>
      <c r="O9" s="57"/>
      <c r="P9" s="57"/>
      <c r="Q9" s="57"/>
      <c r="R9" s="57"/>
      <c r="S9" s="57"/>
      <c r="T9" s="51" t="s">
        <v>830</v>
      </c>
      <c r="U9" s="57"/>
      <c r="V9" s="57"/>
    </row>
    <row r="10" spans="1:22" s="58" customFormat="1" x14ac:dyDescent="0.25">
      <c r="A10" s="51">
        <v>9</v>
      </c>
      <c r="B10" s="57" t="s">
        <v>982</v>
      </c>
      <c r="C10" s="51" t="s">
        <v>1000</v>
      </c>
      <c r="D10" s="57" t="s">
        <v>826</v>
      </c>
      <c r="E10" s="57" t="s">
        <v>793</v>
      </c>
      <c r="F10" s="57" t="s">
        <v>983</v>
      </c>
      <c r="G10" s="460" t="s">
        <v>835</v>
      </c>
      <c r="H10" s="57" t="s">
        <v>828</v>
      </c>
      <c r="I10" s="57" t="s">
        <v>834</v>
      </c>
      <c r="J10" s="57" t="s">
        <v>12</v>
      </c>
      <c r="K10" s="57"/>
      <c r="L10" s="57"/>
      <c r="M10" s="52" t="s">
        <v>832</v>
      </c>
      <c r="N10" s="52" t="s">
        <v>832</v>
      </c>
      <c r="O10" s="57"/>
      <c r="P10" s="57"/>
      <c r="Q10" s="57"/>
      <c r="R10" s="57"/>
      <c r="S10" s="57"/>
      <c r="T10" s="51" t="s">
        <v>830</v>
      </c>
      <c r="U10" s="57"/>
      <c r="V10" s="57"/>
    </row>
    <row r="11" spans="1:22" x14ac:dyDescent="0.25">
      <c r="A11" s="51">
        <v>10</v>
      </c>
      <c r="B11" s="51" t="s">
        <v>984</v>
      </c>
      <c r="C11" s="51" t="s">
        <v>1000</v>
      </c>
      <c r="D11" s="51" t="s">
        <v>826</v>
      </c>
      <c r="E11" s="57" t="s">
        <v>793</v>
      </c>
      <c r="F11" s="57" t="s">
        <v>983</v>
      </c>
      <c r="G11" s="463" t="s">
        <v>836</v>
      </c>
      <c r="H11" s="51" t="s">
        <v>837</v>
      </c>
      <c r="I11" s="51" t="s">
        <v>787</v>
      </c>
      <c r="J11" s="51" t="s">
        <v>12</v>
      </c>
      <c r="K11" s="51"/>
      <c r="L11" s="51"/>
      <c r="M11" s="51" t="s">
        <v>838</v>
      </c>
      <c r="N11" s="51" t="s">
        <v>838</v>
      </c>
      <c r="O11" s="51"/>
      <c r="P11" s="51"/>
      <c r="Q11" s="51"/>
      <c r="R11" s="51"/>
      <c r="S11" s="51"/>
      <c r="T11" s="51" t="s">
        <v>830</v>
      </c>
      <c r="U11" s="51"/>
      <c r="V11" s="51"/>
    </row>
    <row r="12" spans="1:22" x14ac:dyDescent="0.25">
      <c r="A12" s="51">
        <v>11</v>
      </c>
      <c r="B12" s="51" t="s">
        <v>988</v>
      </c>
      <c r="C12" s="51" t="s">
        <v>1000</v>
      </c>
      <c r="D12" s="51" t="s">
        <v>826</v>
      </c>
      <c r="E12" s="57" t="s">
        <v>793</v>
      </c>
      <c r="F12" s="57" t="s">
        <v>983</v>
      </c>
      <c r="G12" s="461" t="s">
        <v>839</v>
      </c>
      <c r="H12" s="51" t="s">
        <v>837</v>
      </c>
      <c r="I12" s="51" t="s">
        <v>989</v>
      </c>
      <c r="J12" s="51" t="s">
        <v>12</v>
      </c>
      <c r="K12" s="51"/>
      <c r="L12" s="51"/>
      <c r="M12" s="51" t="s">
        <v>838</v>
      </c>
      <c r="N12" s="51" t="s">
        <v>838</v>
      </c>
      <c r="O12" s="51"/>
      <c r="P12" s="51"/>
      <c r="Q12" s="51"/>
      <c r="R12" s="51"/>
      <c r="S12" s="51"/>
      <c r="T12" s="51" t="s">
        <v>830</v>
      </c>
      <c r="U12" s="51"/>
      <c r="V12" s="51"/>
    </row>
    <row r="13" spans="1:22" x14ac:dyDescent="0.25">
      <c r="A13" s="51">
        <v>12</v>
      </c>
      <c r="B13" s="51" t="s">
        <v>990</v>
      </c>
      <c r="C13" s="51" t="s">
        <v>1000</v>
      </c>
      <c r="D13" s="51" t="s">
        <v>826</v>
      </c>
      <c r="E13" s="57" t="s">
        <v>793</v>
      </c>
      <c r="F13" s="57" t="s">
        <v>983</v>
      </c>
      <c r="G13" s="461" t="s">
        <v>840</v>
      </c>
      <c r="H13" s="51" t="s">
        <v>837</v>
      </c>
      <c r="I13" s="51" t="s">
        <v>841</v>
      </c>
      <c r="J13" s="51" t="s">
        <v>12</v>
      </c>
      <c r="K13" s="51"/>
      <c r="L13" s="51"/>
      <c r="M13" s="51" t="s">
        <v>838</v>
      </c>
      <c r="N13" s="51" t="s">
        <v>838</v>
      </c>
      <c r="O13" s="51"/>
      <c r="P13" s="51"/>
      <c r="Q13" s="51"/>
      <c r="R13" s="51"/>
      <c r="S13" s="51"/>
      <c r="T13" s="51" t="s">
        <v>830</v>
      </c>
      <c r="U13" s="51"/>
      <c r="V13" s="51" t="s">
        <v>1072</v>
      </c>
    </row>
    <row r="14" spans="1:22" x14ac:dyDescent="0.25">
      <c r="A14" s="51">
        <v>12</v>
      </c>
      <c r="B14" s="51"/>
      <c r="C14" s="51" t="s">
        <v>1000</v>
      </c>
      <c r="D14" s="51" t="s">
        <v>826</v>
      </c>
      <c r="E14" s="57" t="s">
        <v>793</v>
      </c>
      <c r="F14" s="57" t="s">
        <v>983</v>
      </c>
      <c r="G14" s="51" t="s">
        <v>1052</v>
      </c>
      <c r="H14" s="51" t="s">
        <v>837</v>
      </c>
      <c r="I14" s="51" t="s">
        <v>210</v>
      </c>
      <c r="J14" s="51" t="s">
        <v>12</v>
      </c>
      <c r="K14" s="51"/>
      <c r="L14" s="51"/>
      <c r="M14" s="51" t="s">
        <v>838</v>
      </c>
      <c r="N14" s="51" t="s">
        <v>838</v>
      </c>
      <c r="O14" s="51"/>
      <c r="P14" s="51"/>
      <c r="Q14" s="51"/>
      <c r="R14" s="51"/>
      <c r="S14" s="51"/>
      <c r="T14" s="51" t="s">
        <v>830</v>
      </c>
      <c r="U14" s="51"/>
      <c r="V14" s="51"/>
    </row>
    <row r="15" spans="1:22" x14ac:dyDescent="0.25">
      <c r="A15" s="51">
        <v>12</v>
      </c>
      <c r="B15" s="51"/>
      <c r="C15" s="51" t="s">
        <v>1000</v>
      </c>
      <c r="D15" s="51" t="s">
        <v>826</v>
      </c>
      <c r="E15" s="57" t="s">
        <v>793</v>
      </c>
      <c r="F15" s="57" t="s">
        <v>983</v>
      </c>
      <c r="G15" s="51" t="s">
        <v>1053</v>
      </c>
      <c r="H15" s="51" t="s">
        <v>837</v>
      </c>
      <c r="I15" s="51" t="s">
        <v>1054</v>
      </c>
      <c r="J15" s="51" t="s">
        <v>12</v>
      </c>
      <c r="K15" s="51"/>
      <c r="L15" s="51"/>
      <c r="M15" s="51" t="s">
        <v>838</v>
      </c>
      <c r="N15" s="51" t="s">
        <v>838</v>
      </c>
      <c r="O15" s="51"/>
      <c r="P15" s="51"/>
      <c r="Q15" s="51"/>
      <c r="R15" s="51"/>
      <c r="S15" s="51"/>
      <c r="T15" s="51" t="s">
        <v>830</v>
      </c>
      <c r="U15" s="51"/>
      <c r="V15" s="51"/>
    </row>
    <row r="16" spans="1:22" x14ac:dyDescent="0.25">
      <c r="A16" s="51">
        <v>12</v>
      </c>
      <c r="B16" s="51"/>
      <c r="C16" s="51" t="s">
        <v>1000</v>
      </c>
      <c r="D16" s="51" t="s">
        <v>826</v>
      </c>
      <c r="E16" s="57" t="s">
        <v>793</v>
      </c>
      <c r="F16" s="57" t="s">
        <v>983</v>
      </c>
      <c r="G16" s="51" t="s">
        <v>1055</v>
      </c>
      <c r="H16" s="51" t="s">
        <v>837</v>
      </c>
      <c r="I16" s="51" t="s">
        <v>1056</v>
      </c>
      <c r="J16" s="51" t="s">
        <v>12</v>
      </c>
      <c r="K16" s="51"/>
      <c r="L16" s="51"/>
      <c r="M16" s="51" t="s">
        <v>838</v>
      </c>
      <c r="N16" s="51" t="s">
        <v>838</v>
      </c>
      <c r="O16" s="51"/>
      <c r="P16" s="51"/>
      <c r="Q16" s="51"/>
      <c r="R16" s="51"/>
      <c r="S16" s="51"/>
      <c r="T16" s="51" t="s">
        <v>830</v>
      </c>
      <c r="U16" s="51"/>
      <c r="V16" s="51"/>
    </row>
    <row r="17" spans="1:22" x14ac:dyDescent="0.25">
      <c r="A17" s="51">
        <v>13</v>
      </c>
      <c r="B17" s="51" t="s">
        <v>991</v>
      </c>
      <c r="C17" s="51" t="s">
        <v>1000</v>
      </c>
      <c r="D17" s="51" t="s">
        <v>826</v>
      </c>
      <c r="E17" s="57" t="s">
        <v>793</v>
      </c>
      <c r="F17" s="57" t="s">
        <v>983</v>
      </c>
      <c r="G17" s="461" t="s">
        <v>842</v>
      </c>
      <c r="H17" s="51" t="s">
        <v>837</v>
      </c>
      <c r="I17" s="51" t="s">
        <v>790</v>
      </c>
      <c r="J17" s="51" t="s">
        <v>12</v>
      </c>
      <c r="K17" s="51"/>
      <c r="L17" s="51"/>
      <c r="M17" s="51"/>
      <c r="N17" s="51"/>
      <c r="O17" s="51"/>
      <c r="P17" s="51"/>
      <c r="Q17" s="51"/>
      <c r="R17" s="51"/>
      <c r="S17" s="51"/>
      <c r="T17" s="51" t="s">
        <v>843</v>
      </c>
      <c r="U17" s="51"/>
      <c r="V17" s="51"/>
    </row>
    <row r="18" spans="1:22" x14ac:dyDescent="0.25">
      <c r="A18" s="51">
        <v>14</v>
      </c>
      <c r="B18" s="51" t="s">
        <v>992</v>
      </c>
      <c r="C18" s="51" t="s">
        <v>1000</v>
      </c>
      <c r="D18" s="51" t="s">
        <v>826</v>
      </c>
      <c r="E18" s="57" t="s">
        <v>793</v>
      </c>
      <c r="F18" s="57" t="s">
        <v>983</v>
      </c>
      <c r="G18" s="461" t="s">
        <v>844</v>
      </c>
      <c r="H18" s="51" t="s">
        <v>837</v>
      </c>
      <c r="I18" s="51" t="s">
        <v>791</v>
      </c>
      <c r="J18" s="51" t="s">
        <v>12</v>
      </c>
      <c r="K18" s="51"/>
      <c r="L18" s="51"/>
      <c r="M18" s="51"/>
      <c r="N18" s="51"/>
      <c r="O18" s="51"/>
      <c r="P18" s="51"/>
      <c r="Q18" s="51"/>
      <c r="R18" s="51"/>
      <c r="S18" s="51"/>
      <c r="T18" s="51" t="s">
        <v>843</v>
      </c>
      <c r="U18" s="51"/>
      <c r="V18" s="51"/>
    </row>
    <row r="19" spans="1:22" ht="48" x14ac:dyDescent="0.25">
      <c r="A19" s="51">
        <v>15</v>
      </c>
      <c r="B19" s="51" t="s">
        <v>993</v>
      </c>
      <c r="C19" s="51" t="s">
        <v>1000</v>
      </c>
      <c r="D19" s="51" t="s">
        <v>826</v>
      </c>
      <c r="E19" s="57" t="s">
        <v>793</v>
      </c>
      <c r="F19" s="57" t="s">
        <v>983</v>
      </c>
      <c r="G19" s="465" t="s">
        <v>8538</v>
      </c>
      <c r="H19" s="51" t="s">
        <v>837</v>
      </c>
      <c r="I19" s="51" t="s">
        <v>845</v>
      </c>
      <c r="J19" s="51" t="s">
        <v>12</v>
      </c>
      <c r="K19" s="51"/>
      <c r="L19" s="51"/>
      <c r="M19" s="51"/>
      <c r="N19" s="51"/>
      <c r="O19" s="51"/>
      <c r="P19" s="51"/>
      <c r="Q19" s="51"/>
      <c r="R19" s="51"/>
      <c r="S19" s="51"/>
      <c r="T19" s="51" t="s">
        <v>843</v>
      </c>
      <c r="U19" s="51"/>
      <c r="V19" s="51"/>
    </row>
    <row r="20" spans="1:22" x14ac:dyDescent="0.25">
      <c r="A20" s="51">
        <v>16</v>
      </c>
      <c r="B20" s="51" t="s">
        <v>995</v>
      </c>
      <c r="C20" s="51" t="s">
        <v>1000</v>
      </c>
      <c r="D20" s="51" t="s">
        <v>826</v>
      </c>
      <c r="E20" s="57" t="s">
        <v>793</v>
      </c>
      <c r="F20" s="57" t="s">
        <v>983</v>
      </c>
      <c r="G20" s="463" t="s">
        <v>994</v>
      </c>
      <c r="H20" s="51" t="s">
        <v>837</v>
      </c>
      <c r="I20" s="51" t="s">
        <v>846</v>
      </c>
      <c r="J20" s="51" t="s">
        <v>12</v>
      </c>
      <c r="K20" s="51"/>
      <c r="L20" s="51"/>
      <c r="M20" s="51"/>
      <c r="N20" s="51"/>
      <c r="O20" s="51"/>
      <c r="P20" s="51"/>
      <c r="Q20" s="51"/>
      <c r="R20" s="51"/>
      <c r="S20" s="51"/>
      <c r="T20" s="51" t="s">
        <v>843</v>
      </c>
      <c r="U20" s="51"/>
      <c r="V20" s="51"/>
    </row>
    <row r="21" spans="1:22" x14ac:dyDescent="0.25">
      <c r="A21" s="51">
        <v>17</v>
      </c>
      <c r="B21" s="51" t="s">
        <v>996</v>
      </c>
      <c r="C21" s="51" t="s">
        <v>1000</v>
      </c>
      <c r="D21" s="51" t="s">
        <v>826</v>
      </c>
      <c r="E21" s="57" t="s">
        <v>793</v>
      </c>
      <c r="F21" s="57" t="s">
        <v>983</v>
      </c>
      <c r="G21" s="463" t="s">
        <v>847</v>
      </c>
      <c r="H21" s="51" t="s">
        <v>837</v>
      </c>
      <c r="I21" s="51" t="s">
        <v>847</v>
      </c>
      <c r="J21" s="51" t="s">
        <v>12</v>
      </c>
      <c r="K21" s="51"/>
      <c r="L21" s="51"/>
      <c r="M21" s="51"/>
      <c r="N21" s="51"/>
      <c r="O21" s="51"/>
      <c r="P21" s="51"/>
      <c r="Q21" s="51"/>
      <c r="R21" s="51"/>
      <c r="S21" s="51"/>
      <c r="T21" s="51" t="s">
        <v>843</v>
      </c>
      <c r="U21" s="51"/>
      <c r="V21" s="51"/>
    </row>
    <row r="22" spans="1:22" ht="60" x14ac:dyDescent="0.25">
      <c r="A22" s="51">
        <v>18</v>
      </c>
      <c r="B22" s="51" t="s">
        <v>997</v>
      </c>
      <c r="C22" s="51" t="s">
        <v>1000</v>
      </c>
      <c r="D22" s="51" t="s">
        <v>826</v>
      </c>
      <c r="E22" s="57" t="s">
        <v>793</v>
      </c>
      <c r="F22" s="57" t="s">
        <v>983</v>
      </c>
      <c r="G22" s="462" t="s">
        <v>1073</v>
      </c>
      <c r="H22" s="51" t="s">
        <v>837</v>
      </c>
      <c r="I22" s="51" t="s">
        <v>792</v>
      </c>
      <c r="J22" s="51" t="s">
        <v>12</v>
      </c>
      <c r="K22" s="51"/>
      <c r="L22" s="51"/>
      <c r="M22" s="51"/>
      <c r="N22" s="51"/>
      <c r="O22" s="51"/>
      <c r="P22" s="51"/>
      <c r="Q22" s="51"/>
      <c r="R22" s="51"/>
      <c r="S22" s="51"/>
      <c r="T22" s="51" t="s">
        <v>843</v>
      </c>
      <c r="U22" s="51"/>
      <c r="V22" s="51"/>
    </row>
    <row r="23" spans="1:22" ht="24" x14ac:dyDescent="0.25">
      <c r="A23" s="51">
        <v>19</v>
      </c>
      <c r="B23" s="51" t="s">
        <v>998</v>
      </c>
      <c r="C23" s="51" t="s">
        <v>1000</v>
      </c>
      <c r="D23" s="51" t="s">
        <v>826</v>
      </c>
      <c r="E23" s="57" t="s">
        <v>793</v>
      </c>
      <c r="F23" s="57" t="s">
        <v>983</v>
      </c>
      <c r="G23" s="462" t="s">
        <v>1069</v>
      </c>
      <c r="H23" s="51" t="s">
        <v>837</v>
      </c>
      <c r="I23" s="51" t="s">
        <v>790</v>
      </c>
      <c r="J23" s="51" t="s">
        <v>12</v>
      </c>
      <c r="K23" s="51"/>
      <c r="L23" s="51"/>
      <c r="M23" s="51"/>
      <c r="N23" s="51"/>
      <c r="O23" s="51"/>
      <c r="P23" s="51"/>
      <c r="Q23" s="51"/>
      <c r="R23" s="51"/>
      <c r="S23" s="51"/>
      <c r="T23" s="51" t="s">
        <v>843</v>
      </c>
      <c r="U23" s="51"/>
      <c r="V23" s="51"/>
    </row>
    <row r="24" spans="1:22" s="54" customFormat="1" ht="120" x14ac:dyDescent="0.25">
      <c r="A24" s="51">
        <v>20</v>
      </c>
      <c r="B24" s="494" t="s">
        <v>967</v>
      </c>
      <c r="C24" s="51" t="s">
        <v>999</v>
      </c>
      <c r="D24" s="51" t="s">
        <v>818</v>
      </c>
      <c r="E24" s="51" t="s">
        <v>788</v>
      </c>
      <c r="F24" s="51" t="s">
        <v>964</v>
      </c>
      <c r="G24" s="461" t="s">
        <v>970</v>
      </c>
      <c r="H24" s="51" t="s">
        <v>819</v>
      </c>
      <c r="I24" s="53" t="s">
        <v>966</v>
      </c>
      <c r="J24" s="51" t="s">
        <v>12</v>
      </c>
      <c r="K24" s="51"/>
      <c r="L24" s="51"/>
      <c r="M24" s="52" t="s">
        <v>821</v>
      </c>
      <c r="N24" s="53"/>
      <c r="O24" s="51"/>
      <c r="P24" s="51"/>
      <c r="Q24" s="51"/>
      <c r="R24" s="51"/>
      <c r="S24" s="51"/>
      <c r="T24" s="51"/>
      <c r="U24" s="51"/>
      <c r="V24" s="51"/>
    </row>
    <row r="25" spans="1:22" s="54" customFormat="1" ht="36" hidden="1" x14ac:dyDescent="0.25">
      <c r="A25" s="51">
        <v>21</v>
      </c>
      <c r="B25" s="496" t="s">
        <v>969</v>
      </c>
      <c r="C25" s="486" t="s">
        <v>999</v>
      </c>
      <c r="D25" s="486" t="s">
        <v>818</v>
      </c>
      <c r="E25" s="486" t="s">
        <v>788</v>
      </c>
      <c r="F25" s="486" t="s">
        <v>964</v>
      </c>
      <c r="G25" s="487" t="s">
        <v>971</v>
      </c>
      <c r="H25" s="486" t="s">
        <v>819</v>
      </c>
      <c r="I25" s="474" t="s">
        <v>968</v>
      </c>
      <c r="J25" s="486" t="s">
        <v>12</v>
      </c>
      <c r="K25" s="486" t="s">
        <v>8625</v>
      </c>
      <c r="L25" s="486"/>
      <c r="M25" s="475" t="s">
        <v>821</v>
      </c>
      <c r="N25" s="474"/>
      <c r="O25" s="486"/>
      <c r="P25" s="486"/>
      <c r="Q25" s="486"/>
      <c r="R25" s="486"/>
      <c r="S25" s="486"/>
      <c r="T25" s="486"/>
      <c r="U25" s="486"/>
      <c r="V25" s="51"/>
    </row>
    <row r="26" spans="1:22" s="54" customFormat="1" x14ac:dyDescent="0.25">
      <c r="A26" s="51">
        <v>22</v>
      </c>
      <c r="B26" s="493" t="s">
        <v>973</v>
      </c>
      <c r="C26" s="486" t="s">
        <v>999</v>
      </c>
      <c r="D26" s="486" t="s">
        <v>818</v>
      </c>
      <c r="E26" s="486" t="s">
        <v>788</v>
      </c>
      <c r="F26" s="486" t="s">
        <v>964</v>
      </c>
      <c r="G26" s="487" t="s">
        <v>972</v>
      </c>
      <c r="H26" s="486" t="s">
        <v>819</v>
      </c>
      <c r="I26" s="474" t="s">
        <v>787</v>
      </c>
      <c r="J26" s="486" t="s">
        <v>12</v>
      </c>
      <c r="K26" s="486"/>
      <c r="L26" s="51"/>
      <c r="M26" s="52"/>
      <c r="N26" s="53"/>
      <c r="O26" s="51"/>
      <c r="P26" s="51"/>
      <c r="Q26" s="51"/>
      <c r="R26" s="51"/>
      <c r="S26" s="51"/>
      <c r="T26" s="51"/>
      <c r="U26" s="51"/>
      <c r="V26" s="51"/>
    </row>
    <row r="27" spans="1:22" s="54" customFormat="1" x14ac:dyDescent="0.25">
      <c r="A27" s="51">
        <v>23</v>
      </c>
      <c r="B27" s="493" t="s">
        <v>974</v>
      </c>
      <c r="C27" s="51" t="s">
        <v>999</v>
      </c>
      <c r="D27" s="51" t="s">
        <v>818</v>
      </c>
      <c r="E27" s="51" t="s">
        <v>788</v>
      </c>
      <c r="F27" s="51" t="s">
        <v>964</v>
      </c>
      <c r="G27" s="461" t="s">
        <v>8634</v>
      </c>
      <c r="H27" s="51" t="s">
        <v>819</v>
      </c>
      <c r="I27" s="53" t="s">
        <v>968</v>
      </c>
      <c r="J27" s="51" t="s">
        <v>12</v>
      </c>
      <c r="K27" s="51"/>
      <c r="L27" s="51"/>
      <c r="M27" s="52"/>
      <c r="N27" s="53"/>
      <c r="O27" s="51"/>
      <c r="P27" s="51"/>
      <c r="Q27" s="51"/>
      <c r="R27" s="51"/>
      <c r="S27" s="51"/>
      <c r="T27" s="51"/>
      <c r="U27" s="51"/>
      <c r="V27" s="51"/>
    </row>
    <row r="28" spans="1:22" s="54" customFormat="1" ht="120" x14ac:dyDescent="0.25">
      <c r="A28" s="51">
        <v>24</v>
      </c>
      <c r="B28" s="493" t="s">
        <v>976</v>
      </c>
      <c r="C28" s="51" t="s">
        <v>999</v>
      </c>
      <c r="D28" s="51" t="s">
        <v>826</v>
      </c>
      <c r="E28" s="51" t="s">
        <v>788</v>
      </c>
      <c r="F28" s="51" t="s">
        <v>964</v>
      </c>
      <c r="G28" s="461" t="s">
        <v>979</v>
      </c>
      <c r="H28" s="51" t="s">
        <v>819</v>
      </c>
      <c r="I28" s="53" t="s">
        <v>966</v>
      </c>
      <c r="J28" s="51" t="s">
        <v>12</v>
      </c>
      <c r="K28" s="51"/>
      <c r="L28" s="51"/>
      <c r="M28" s="52" t="s">
        <v>821</v>
      </c>
      <c r="N28" s="53"/>
      <c r="O28" s="51"/>
      <c r="P28" s="51"/>
      <c r="Q28" s="51"/>
      <c r="R28" s="51"/>
      <c r="S28" s="51"/>
      <c r="T28" s="51"/>
      <c r="U28" s="51"/>
      <c r="V28" s="51"/>
    </row>
    <row r="29" spans="1:22" s="54" customFormat="1" ht="36" hidden="1" customHeight="1" x14ac:dyDescent="0.25">
      <c r="A29" s="51">
        <v>25</v>
      </c>
      <c r="B29" s="496" t="s">
        <v>977</v>
      </c>
      <c r="C29" s="486" t="s">
        <v>999</v>
      </c>
      <c r="D29" s="486" t="s">
        <v>818</v>
      </c>
      <c r="E29" s="486" t="s">
        <v>826</v>
      </c>
      <c r="F29" s="486" t="s">
        <v>964</v>
      </c>
      <c r="G29" s="486" t="s">
        <v>980</v>
      </c>
      <c r="H29" s="51" t="s">
        <v>819</v>
      </c>
      <c r="I29" s="53" t="s">
        <v>968</v>
      </c>
      <c r="J29" s="51" t="s">
        <v>12</v>
      </c>
      <c r="K29" s="51" t="s">
        <v>957</v>
      </c>
      <c r="L29" s="51"/>
      <c r="M29" s="52" t="s">
        <v>821</v>
      </c>
      <c r="N29" s="53"/>
      <c r="O29" s="51"/>
      <c r="P29" s="51"/>
      <c r="Q29" s="51"/>
      <c r="R29" s="51"/>
      <c r="S29" s="51"/>
      <c r="T29" s="51"/>
      <c r="U29" s="51"/>
      <c r="V29" s="51"/>
    </row>
    <row r="30" spans="1:22" s="54" customFormat="1" x14ac:dyDescent="0.25">
      <c r="A30" s="51">
        <v>26</v>
      </c>
      <c r="B30" s="493" t="s">
        <v>978</v>
      </c>
      <c r="C30" s="51" t="s">
        <v>999</v>
      </c>
      <c r="D30" s="51" t="s">
        <v>826</v>
      </c>
      <c r="E30" s="51" t="s">
        <v>788</v>
      </c>
      <c r="F30" s="51" t="s">
        <v>964</v>
      </c>
      <c r="G30" s="461" t="s">
        <v>972</v>
      </c>
      <c r="H30" s="51" t="s">
        <v>819</v>
      </c>
      <c r="I30" s="53" t="s">
        <v>787</v>
      </c>
      <c r="J30" s="51" t="s">
        <v>12</v>
      </c>
      <c r="K30" s="51"/>
      <c r="L30" s="51"/>
      <c r="M30" s="52"/>
      <c r="N30" s="53"/>
      <c r="O30" s="51"/>
      <c r="P30" s="51"/>
      <c r="Q30" s="51"/>
      <c r="R30" s="51"/>
      <c r="S30" s="51"/>
      <c r="T30" s="51"/>
      <c r="U30" s="51"/>
      <c r="V30" s="51"/>
    </row>
    <row r="31" spans="1:22" s="58" customFormat="1" x14ac:dyDescent="0.25">
      <c r="A31" s="51">
        <v>27</v>
      </c>
      <c r="B31" s="57" t="s">
        <v>981</v>
      </c>
      <c r="C31" s="51" t="s">
        <v>999</v>
      </c>
      <c r="D31" s="57" t="s">
        <v>826</v>
      </c>
      <c r="E31" s="57" t="s">
        <v>793</v>
      </c>
      <c r="F31" s="57" t="s">
        <v>983</v>
      </c>
      <c r="G31" s="459" t="s">
        <v>831</v>
      </c>
      <c r="H31" s="57" t="s">
        <v>828</v>
      </c>
      <c r="I31" s="53" t="s">
        <v>787</v>
      </c>
      <c r="J31" s="57" t="s">
        <v>12</v>
      </c>
      <c r="K31" s="57"/>
      <c r="L31" s="57"/>
      <c r="M31" s="52" t="s">
        <v>832</v>
      </c>
      <c r="N31" s="52" t="s">
        <v>832</v>
      </c>
      <c r="O31" s="57"/>
      <c r="P31" s="57"/>
      <c r="Q31" s="57"/>
      <c r="R31" s="57"/>
      <c r="S31" s="57"/>
      <c r="T31" s="51" t="s">
        <v>830</v>
      </c>
      <c r="U31" s="57"/>
      <c r="V31" s="57"/>
    </row>
    <row r="32" spans="1:22" s="58" customFormat="1" x14ac:dyDescent="0.25">
      <c r="A32" s="51">
        <v>28</v>
      </c>
      <c r="B32" s="57" t="s">
        <v>982</v>
      </c>
      <c r="C32" s="51" t="s">
        <v>999</v>
      </c>
      <c r="D32" s="57" t="s">
        <v>826</v>
      </c>
      <c r="E32" s="57" t="s">
        <v>793</v>
      </c>
      <c r="F32" s="57" t="s">
        <v>983</v>
      </c>
      <c r="G32" s="460" t="s">
        <v>835</v>
      </c>
      <c r="H32" s="57" t="s">
        <v>828</v>
      </c>
      <c r="I32" s="57" t="s">
        <v>834</v>
      </c>
      <c r="J32" s="57" t="s">
        <v>12</v>
      </c>
      <c r="K32" s="57"/>
      <c r="L32" s="57"/>
      <c r="M32" s="52" t="s">
        <v>832</v>
      </c>
      <c r="N32" s="52" t="s">
        <v>832</v>
      </c>
      <c r="O32" s="57"/>
      <c r="P32" s="57"/>
      <c r="Q32" s="57"/>
      <c r="R32" s="57"/>
      <c r="S32" s="57"/>
      <c r="T32" s="51" t="s">
        <v>830</v>
      </c>
      <c r="U32" s="57"/>
      <c r="V32" s="57"/>
    </row>
    <row r="33" spans="1:22" x14ac:dyDescent="0.25">
      <c r="A33" s="51">
        <v>29</v>
      </c>
      <c r="B33" s="51" t="s">
        <v>984</v>
      </c>
      <c r="C33" s="51" t="s">
        <v>999</v>
      </c>
      <c r="D33" s="51" t="s">
        <v>826</v>
      </c>
      <c r="E33" s="57" t="s">
        <v>793</v>
      </c>
      <c r="F33" s="57" t="s">
        <v>983</v>
      </c>
      <c r="G33" s="463" t="s">
        <v>836</v>
      </c>
      <c r="H33" s="51" t="s">
        <v>837</v>
      </c>
      <c r="I33" s="51" t="s">
        <v>787</v>
      </c>
      <c r="J33" s="51" t="s">
        <v>12</v>
      </c>
      <c r="K33" s="51"/>
      <c r="L33" s="51"/>
      <c r="M33" s="51" t="s">
        <v>838</v>
      </c>
      <c r="N33" s="51" t="s">
        <v>838</v>
      </c>
      <c r="O33" s="51"/>
      <c r="P33" s="51"/>
      <c r="Q33" s="51"/>
      <c r="R33" s="51"/>
      <c r="S33" s="51"/>
      <c r="T33" s="51" t="s">
        <v>830</v>
      </c>
      <c r="U33" s="51"/>
      <c r="V33" s="51"/>
    </row>
    <row r="34" spans="1:22" x14ac:dyDescent="0.25">
      <c r="A34" s="51">
        <v>30</v>
      </c>
      <c r="B34" s="51" t="s">
        <v>988</v>
      </c>
      <c r="C34" s="51" t="s">
        <v>999</v>
      </c>
      <c r="D34" s="51" t="s">
        <v>826</v>
      </c>
      <c r="E34" s="57" t="s">
        <v>793</v>
      </c>
      <c r="F34" s="57" t="s">
        <v>983</v>
      </c>
      <c r="G34" s="461" t="s">
        <v>839</v>
      </c>
      <c r="H34" s="51" t="s">
        <v>837</v>
      </c>
      <c r="I34" s="51" t="s">
        <v>989</v>
      </c>
      <c r="J34" s="51" t="s">
        <v>12</v>
      </c>
      <c r="K34" s="51"/>
      <c r="L34" s="51"/>
      <c r="M34" s="51" t="s">
        <v>838</v>
      </c>
      <c r="N34" s="51" t="s">
        <v>838</v>
      </c>
      <c r="O34" s="51"/>
      <c r="P34" s="51"/>
      <c r="Q34" s="51"/>
      <c r="R34" s="51"/>
      <c r="S34" s="51"/>
      <c r="T34" s="51" t="s">
        <v>830</v>
      </c>
      <c r="U34" s="51"/>
      <c r="V34" s="51"/>
    </row>
    <row r="35" spans="1:22" x14ac:dyDescent="0.25">
      <c r="A35" s="51">
        <v>31</v>
      </c>
      <c r="B35" s="51" t="s">
        <v>990</v>
      </c>
      <c r="C35" s="51" t="s">
        <v>999</v>
      </c>
      <c r="D35" s="51" t="s">
        <v>826</v>
      </c>
      <c r="E35" s="57" t="s">
        <v>793</v>
      </c>
      <c r="F35" s="57" t="s">
        <v>983</v>
      </c>
      <c r="G35" s="461" t="s">
        <v>840</v>
      </c>
      <c r="H35" s="51" t="s">
        <v>837</v>
      </c>
      <c r="I35" s="51" t="s">
        <v>841</v>
      </c>
      <c r="J35" s="51" t="s">
        <v>12</v>
      </c>
      <c r="K35" s="51"/>
      <c r="L35" s="51"/>
      <c r="M35" s="51" t="s">
        <v>838</v>
      </c>
      <c r="N35" s="51" t="s">
        <v>838</v>
      </c>
      <c r="O35" s="51"/>
      <c r="P35" s="51"/>
      <c r="Q35" s="51"/>
      <c r="R35" s="51"/>
      <c r="S35" s="51"/>
      <c r="T35" s="51" t="s">
        <v>830</v>
      </c>
      <c r="U35" s="51"/>
      <c r="V35" s="51"/>
    </row>
    <row r="36" spans="1:22" x14ac:dyDescent="0.25">
      <c r="A36" s="51">
        <v>12</v>
      </c>
      <c r="B36" s="51"/>
      <c r="C36" s="51" t="s">
        <v>999</v>
      </c>
      <c r="D36" s="51" t="s">
        <v>826</v>
      </c>
      <c r="E36" s="57" t="s">
        <v>793</v>
      </c>
      <c r="F36" s="57" t="s">
        <v>983</v>
      </c>
      <c r="G36" s="51" t="s">
        <v>1052</v>
      </c>
      <c r="H36" s="51" t="s">
        <v>837</v>
      </c>
      <c r="I36" s="51" t="s">
        <v>210</v>
      </c>
      <c r="J36" s="51" t="s">
        <v>12</v>
      </c>
      <c r="K36" s="51"/>
      <c r="L36" s="51"/>
      <c r="M36" s="51" t="s">
        <v>838</v>
      </c>
      <c r="N36" s="51" t="s">
        <v>838</v>
      </c>
      <c r="O36" s="51"/>
      <c r="P36" s="51"/>
      <c r="Q36" s="51"/>
      <c r="R36" s="51"/>
      <c r="S36" s="51"/>
      <c r="T36" s="51" t="s">
        <v>830</v>
      </c>
      <c r="U36" s="51"/>
      <c r="V36" s="51"/>
    </row>
    <row r="37" spans="1:22" x14ac:dyDescent="0.25">
      <c r="A37" s="51">
        <v>12</v>
      </c>
      <c r="B37" s="51"/>
      <c r="C37" s="51" t="s">
        <v>999</v>
      </c>
      <c r="D37" s="51" t="s">
        <v>826</v>
      </c>
      <c r="E37" s="57" t="s">
        <v>793</v>
      </c>
      <c r="F37" s="57" t="s">
        <v>983</v>
      </c>
      <c r="G37" s="51" t="s">
        <v>1053</v>
      </c>
      <c r="H37" s="51" t="s">
        <v>837</v>
      </c>
      <c r="I37" s="51" t="s">
        <v>1054</v>
      </c>
      <c r="J37" s="51" t="s">
        <v>12</v>
      </c>
      <c r="K37" s="51"/>
      <c r="L37" s="51"/>
      <c r="M37" s="51" t="s">
        <v>838</v>
      </c>
      <c r="N37" s="51" t="s">
        <v>838</v>
      </c>
      <c r="O37" s="51"/>
      <c r="P37" s="51"/>
      <c r="Q37" s="51"/>
      <c r="R37" s="51"/>
      <c r="S37" s="51"/>
      <c r="T37" s="51" t="s">
        <v>830</v>
      </c>
      <c r="U37" s="51"/>
      <c r="V37" s="51"/>
    </row>
    <row r="38" spans="1:22" x14ac:dyDescent="0.25">
      <c r="A38" s="51">
        <v>12</v>
      </c>
      <c r="B38" s="51"/>
      <c r="C38" s="51" t="s">
        <v>999</v>
      </c>
      <c r="D38" s="51" t="s">
        <v>826</v>
      </c>
      <c r="E38" s="57" t="s">
        <v>793</v>
      </c>
      <c r="F38" s="57" t="s">
        <v>983</v>
      </c>
      <c r="G38" s="51" t="s">
        <v>1055</v>
      </c>
      <c r="H38" s="51" t="s">
        <v>837</v>
      </c>
      <c r="I38" s="51" t="s">
        <v>1056</v>
      </c>
      <c r="J38" s="51" t="s">
        <v>12</v>
      </c>
      <c r="K38" s="51"/>
      <c r="L38" s="51"/>
      <c r="M38" s="51" t="s">
        <v>838</v>
      </c>
      <c r="N38" s="51" t="s">
        <v>838</v>
      </c>
      <c r="O38" s="51"/>
      <c r="P38" s="51"/>
      <c r="Q38" s="51"/>
      <c r="R38" s="51"/>
      <c r="S38" s="51"/>
      <c r="T38" s="51" t="s">
        <v>830</v>
      </c>
      <c r="U38" s="51"/>
      <c r="V38" s="51"/>
    </row>
    <row r="39" spans="1:22" x14ac:dyDescent="0.25">
      <c r="A39" s="51">
        <v>32</v>
      </c>
      <c r="B39" s="51" t="s">
        <v>991</v>
      </c>
      <c r="C39" s="51" t="s">
        <v>999</v>
      </c>
      <c r="D39" s="51" t="s">
        <v>826</v>
      </c>
      <c r="E39" s="57" t="s">
        <v>793</v>
      </c>
      <c r="F39" s="57" t="s">
        <v>983</v>
      </c>
      <c r="G39" s="461" t="s">
        <v>842</v>
      </c>
      <c r="H39" s="51" t="s">
        <v>837</v>
      </c>
      <c r="I39" s="51" t="s">
        <v>791</v>
      </c>
      <c r="J39" s="51" t="s">
        <v>12</v>
      </c>
      <c r="K39" s="51"/>
      <c r="L39" s="51"/>
      <c r="M39" s="51"/>
      <c r="N39" s="51"/>
      <c r="O39" s="51"/>
      <c r="P39" s="51"/>
      <c r="Q39" s="51"/>
      <c r="R39" s="51"/>
      <c r="S39" s="51"/>
      <c r="T39" s="51" t="s">
        <v>843</v>
      </c>
      <c r="U39" s="51"/>
      <c r="V39" s="51"/>
    </row>
    <row r="40" spans="1:22" x14ac:dyDescent="0.25">
      <c r="A40" s="51">
        <v>33</v>
      </c>
      <c r="B40" s="51" t="s">
        <v>992</v>
      </c>
      <c r="C40" s="51" t="s">
        <v>999</v>
      </c>
      <c r="D40" s="51" t="s">
        <v>826</v>
      </c>
      <c r="E40" s="57" t="s">
        <v>793</v>
      </c>
      <c r="F40" s="57" t="s">
        <v>983</v>
      </c>
      <c r="G40" s="461" t="s">
        <v>844</v>
      </c>
      <c r="H40" s="51" t="s">
        <v>837</v>
      </c>
      <c r="I40" s="51" t="s">
        <v>791</v>
      </c>
      <c r="J40" s="51" t="s">
        <v>12</v>
      </c>
      <c r="K40" s="51"/>
      <c r="L40" s="51"/>
      <c r="M40" s="51"/>
      <c r="N40" s="51"/>
      <c r="O40" s="51"/>
      <c r="P40" s="51"/>
      <c r="Q40" s="51"/>
      <c r="R40" s="51"/>
      <c r="S40" s="51"/>
      <c r="T40" s="51" t="s">
        <v>843</v>
      </c>
      <c r="U40" s="51"/>
      <c r="V40" s="51"/>
    </row>
    <row r="41" spans="1:22" ht="48" x14ac:dyDescent="0.25">
      <c r="A41" s="51">
        <v>34</v>
      </c>
      <c r="B41" s="51" t="s">
        <v>993</v>
      </c>
      <c r="C41" s="51" t="s">
        <v>999</v>
      </c>
      <c r="D41" s="51" t="s">
        <v>826</v>
      </c>
      <c r="E41" s="57" t="s">
        <v>793</v>
      </c>
      <c r="F41" s="57" t="s">
        <v>983</v>
      </c>
      <c r="G41" s="465" t="s">
        <v>8538</v>
      </c>
      <c r="H41" s="51" t="s">
        <v>837</v>
      </c>
      <c r="I41" s="51" t="s">
        <v>845</v>
      </c>
      <c r="J41" s="51" t="s">
        <v>12</v>
      </c>
      <c r="K41" s="51"/>
      <c r="L41" s="51"/>
      <c r="M41" s="51"/>
      <c r="N41" s="51"/>
      <c r="O41" s="51"/>
      <c r="P41" s="51"/>
      <c r="Q41" s="51"/>
      <c r="R41" s="51"/>
      <c r="S41" s="51"/>
      <c r="T41" s="51" t="s">
        <v>843</v>
      </c>
      <c r="U41" s="51"/>
      <c r="V41" s="51"/>
    </row>
    <row r="42" spans="1:22" x14ac:dyDescent="0.25">
      <c r="A42" s="51">
        <v>35</v>
      </c>
      <c r="B42" s="51" t="s">
        <v>995</v>
      </c>
      <c r="C42" s="51" t="s">
        <v>999</v>
      </c>
      <c r="D42" s="51" t="s">
        <v>826</v>
      </c>
      <c r="E42" s="57" t="s">
        <v>793</v>
      </c>
      <c r="F42" s="57" t="s">
        <v>983</v>
      </c>
      <c r="G42" s="463" t="s">
        <v>994</v>
      </c>
      <c r="H42" s="51" t="s">
        <v>837</v>
      </c>
      <c r="I42" s="51" t="s">
        <v>846</v>
      </c>
      <c r="J42" s="51" t="s">
        <v>12</v>
      </c>
      <c r="K42" s="51"/>
      <c r="L42" s="51"/>
      <c r="M42" s="51"/>
      <c r="N42" s="51"/>
      <c r="O42" s="51"/>
      <c r="P42" s="51"/>
      <c r="Q42" s="51"/>
      <c r="R42" s="51"/>
      <c r="S42" s="51"/>
      <c r="T42" s="51" t="s">
        <v>843</v>
      </c>
      <c r="U42" s="51"/>
      <c r="V42" s="51"/>
    </row>
    <row r="43" spans="1:22" x14ac:dyDescent="0.25">
      <c r="A43" s="51">
        <v>36</v>
      </c>
      <c r="B43" s="51" t="s">
        <v>996</v>
      </c>
      <c r="C43" s="51" t="s">
        <v>999</v>
      </c>
      <c r="D43" s="51" t="s">
        <v>826</v>
      </c>
      <c r="E43" s="57" t="s">
        <v>793</v>
      </c>
      <c r="F43" s="57" t="s">
        <v>983</v>
      </c>
      <c r="G43" s="463" t="s">
        <v>847</v>
      </c>
      <c r="H43" s="51" t="s">
        <v>837</v>
      </c>
      <c r="I43" s="51" t="s">
        <v>847</v>
      </c>
      <c r="J43" s="51" t="s">
        <v>12</v>
      </c>
      <c r="K43" s="51"/>
      <c r="L43" s="51"/>
      <c r="M43" s="51"/>
      <c r="N43" s="51"/>
      <c r="O43" s="51"/>
      <c r="P43" s="51"/>
      <c r="Q43" s="51"/>
      <c r="R43" s="51"/>
      <c r="S43" s="51"/>
      <c r="T43" s="51" t="s">
        <v>843</v>
      </c>
      <c r="U43" s="51"/>
      <c r="V43" s="51"/>
    </row>
    <row r="44" spans="1:22" ht="60" x14ac:dyDescent="0.25">
      <c r="A44" s="51">
        <v>37</v>
      </c>
      <c r="B44" s="51" t="s">
        <v>997</v>
      </c>
      <c r="C44" s="51" t="s">
        <v>999</v>
      </c>
      <c r="D44" s="51" t="s">
        <v>826</v>
      </c>
      <c r="E44" s="57" t="s">
        <v>793</v>
      </c>
      <c r="F44" s="57" t="s">
        <v>983</v>
      </c>
      <c r="G44" s="462" t="s">
        <v>1073</v>
      </c>
      <c r="H44" s="51" t="s">
        <v>837</v>
      </c>
      <c r="I44" s="51" t="s">
        <v>792</v>
      </c>
      <c r="J44" s="51" t="s">
        <v>12</v>
      </c>
      <c r="K44" s="51"/>
      <c r="L44" s="51"/>
      <c r="M44" s="51"/>
      <c r="N44" s="51"/>
      <c r="O44" s="51"/>
      <c r="P44" s="51"/>
      <c r="Q44" s="51"/>
      <c r="R44" s="51"/>
      <c r="S44" s="51"/>
      <c r="T44" s="51" t="s">
        <v>843</v>
      </c>
      <c r="U44" s="51"/>
      <c r="V44" s="51"/>
    </row>
    <row r="45" spans="1:22" ht="24" x14ac:dyDescent="0.25">
      <c r="A45" s="51">
        <v>38</v>
      </c>
      <c r="B45" s="51" t="s">
        <v>998</v>
      </c>
      <c r="C45" s="51" t="s">
        <v>999</v>
      </c>
      <c r="D45" s="51" t="s">
        <v>826</v>
      </c>
      <c r="E45" s="57" t="s">
        <v>793</v>
      </c>
      <c r="F45" s="57" t="s">
        <v>983</v>
      </c>
      <c r="G45" s="462" t="s">
        <v>1051</v>
      </c>
      <c r="H45" s="51" t="s">
        <v>837</v>
      </c>
      <c r="I45" s="51" t="s">
        <v>790</v>
      </c>
      <c r="J45" s="51" t="s">
        <v>12</v>
      </c>
      <c r="K45" s="51"/>
      <c r="L45" s="51"/>
      <c r="M45" s="51"/>
      <c r="N45" s="51"/>
      <c r="O45" s="51"/>
      <c r="P45" s="51"/>
      <c r="Q45" s="51"/>
      <c r="R45" s="51"/>
      <c r="S45" s="51"/>
      <c r="T45" s="51" t="s">
        <v>843</v>
      </c>
      <c r="U45" s="51"/>
      <c r="V45" s="51"/>
    </row>
    <row r="46" spans="1:22" ht="36" x14ac:dyDescent="0.25">
      <c r="A46" s="51">
        <v>39</v>
      </c>
      <c r="B46" s="57"/>
      <c r="C46" s="57" t="s">
        <v>1018</v>
      </c>
      <c r="D46" s="57" t="s">
        <v>818</v>
      </c>
      <c r="E46" s="51" t="s">
        <v>788</v>
      </c>
      <c r="F46" s="51" t="s">
        <v>964</v>
      </c>
      <c r="G46" s="57" t="s">
        <v>975</v>
      </c>
      <c r="H46" s="57" t="s">
        <v>819</v>
      </c>
      <c r="I46" s="57" t="s">
        <v>968</v>
      </c>
      <c r="J46" s="57" t="s">
        <v>12</v>
      </c>
      <c r="K46" s="57"/>
      <c r="L46" s="57"/>
      <c r="M46" s="52" t="s">
        <v>821</v>
      </c>
      <c r="N46" s="57" t="s">
        <v>848</v>
      </c>
      <c r="O46" s="57"/>
      <c r="P46" s="57"/>
      <c r="Q46" s="57"/>
      <c r="R46" s="57"/>
      <c r="S46" s="57"/>
      <c r="T46" s="57" t="s">
        <v>849</v>
      </c>
      <c r="U46" s="59"/>
      <c r="V46" s="57"/>
    </row>
    <row r="47" spans="1:22" ht="15" hidden="1" customHeight="1" x14ac:dyDescent="0.25">
      <c r="A47" s="51">
        <v>40</v>
      </c>
      <c r="B47" s="57"/>
      <c r="C47" s="57" t="s">
        <v>1019</v>
      </c>
      <c r="D47" s="57" t="s">
        <v>823</v>
      </c>
      <c r="E47" s="57"/>
      <c r="F47" s="57"/>
      <c r="G47" s="57" t="s">
        <v>1013</v>
      </c>
      <c r="H47" s="57" t="s">
        <v>824</v>
      </c>
      <c r="I47" s="57" t="s">
        <v>825</v>
      </c>
      <c r="J47" s="57" t="s">
        <v>12</v>
      </c>
      <c r="K47" s="61" t="s">
        <v>1022</v>
      </c>
      <c r="L47" s="55" t="s">
        <v>850</v>
      </c>
      <c r="M47" s="55" t="s">
        <v>851</v>
      </c>
      <c r="N47" s="55" t="s">
        <v>848</v>
      </c>
      <c r="O47" s="55"/>
      <c r="P47" s="55"/>
      <c r="Q47" s="55"/>
      <c r="R47" s="55"/>
      <c r="S47" s="55"/>
      <c r="T47" s="55" t="s">
        <v>849</v>
      </c>
      <c r="U47" s="60"/>
      <c r="V47" s="55"/>
    </row>
    <row r="48" spans="1:22" x14ac:dyDescent="0.25">
      <c r="A48" s="51">
        <v>41</v>
      </c>
      <c r="B48" s="57"/>
      <c r="C48" s="57" t="s">
        <v>1018</v>
      </c>
      <c r="D48" s="57" t="s">
        <v>826</v>
      </c>
      <c r="E48" s="57" t="s">
        <v>793</v>
      </c>
      <c r="F48" s="57" t="s">
        <v>983</v>
      </c>
      <c r="G48" s="57" t="s">
        <v>1001</v>
      </c>
      <c r="H48" s="57" t="s">
        <v>827</v>
      </c>
      <c r="I48" s="57" t="s">
        <v>12</v>
      </c>
      <c r="J48" s="57" t="s">
        <v>787</v>
      </c>
      <c r="K48" s="57"/>
      <c r="L48" s="57"/>
      <c r="M48" s="57"/>
      <c r="N48" s="57"/>
      <c r="O48" s="57"/>
      <c r="P48" s="57"/>
      <c r="Q48" s="57"/>
      <c r="R48" s="57"/>
      <c r="S48" s="57"/>
      <c r="T48" s="57"/>
      <c r="U48" s="59"/>
      <c r="V48" s="57"/>
    </row>
    <row r="49" spans="1:22" ht="36" x14ac:dyDescent="0.25">
      <c r="A49" s="51">
        <v>42</v>
      </c>
      <c r="B49" s="52"/>
      <c r="C49" s="57" t="s">
        <v>1018</v>
      </c>
      <c r="D49" s="52" t="s">
        <v>826</v>
      </c>
      <c r="E49" s="57" t="s">
        <v>793</v>
      </c>
      <c r="F49" s="57" t="s">
        <v>983</v>
      </c>
      <c r="G49" s="57" t="s">
        <v>1015</v>
      </c>
      <c r="H49" s="52" t="s">
        <v>827</v>
      </c>
      <c r="I49" s="52" t="s">
        <v>12</v>
      </c>
      <c r="J49" s="57" t="s">
        <v>787</v>
      </c>
      <c r="K49" s="52"/>
      <c r="L49" s="52"/>
      <c r="M49" s="52" t="s">
        <v>821</v>
      </c>
      <c r="N49" s="57" t="s">
        <v>853</v>
      </c>
      <c r="O49" s="52"/>
      <c r="P49" s="52"/>
      <c r="Q49" s="52"/>
      <c r="R49" s="57"/>
      <c r="S49" s="52"/>
      <c r="T49" s="57" t="s">
        <v>849</v>
      </c>
      <c r="U49" s="59"/>
      <c r="V49" s="52"/>
    </row>
    <row r="50" spans="1:22" ht="36" hidden="1" customHeight="1" x14ac:dyDescent="0.25">
      <c r="A50" s="51">
        <v>43</v>
      </c>
      <c r="B50" s="56"/>
      <c r="C50" s="55" t="s">
        <v>1019</v>
      </c>
      <c r="D50" s="56" t="s">
        <v>826</v>
      </c>
      <c r="E50" s="56"/>
      <c r="F50" s="56"/>
      <c r="G50" s="55" t="s">
        <v>1002</v>
      </c>
      <c r="H50" s="56" t="s">
        <v>827</v>
      </c>
      <c r="I50" s="56" t="s">
        <v>12</v>
      </c>
      <c r="J50" s="56" t="s">
        <v>852</v>
      </c>
      <c r="K50" s="56" t="s">
        <v>957</v>
      </c>
      <c r="L50" s="52"/>
      <c r="M50" s="52" t="s">
        <v>821</v>
      </c>
      <c r="N50" s="57" t="s">
        <v>853</v>
      </c>
      <c r="O50" s="52"/>
      <c r="P50" s="52"/>
      <c r="Q50" s="52"/>
      <c r="R50" s="52"/>
      <c r="S50" s="52"/>
      <c r="T50" s="52" t="s">
        <v>830</v>
      </c>
      <c r="U50" s="59"/>
      <c r="V50" s="52"/>
    </row>
    <row r="51" spans="1:22" ht="24" x14ac:dyDescent="0.25">
      <c r="A51" s="51">
        <v>44</v>
      </c>
      <c r="B51" s="57" t="s">
        <v>1003</v>
      </c>
      <c r="C51" s="57" t="s">
        <v>1019</v>
      </c>
      <c r="D51" s="57" t="s">
        <v>826</v>
      </c>
      <c r="E51" s="57" t="s">
        <v>793</v>
      </c>
      <c r="F51" s="57" t="s">
        <v>983</v>
      </c>
      <c r="G51" s="459" t="s">
        <v>855</v>
      </c>
      <c r="H51" s="57" t="s">
        <v>828</v>
      </c>
      <c r="I51" s="57" t="s">
        <v>856</v>
      </c>
      <c r="J51" s="57" t="s">
        <v>12</v>
      </c>
      <c r="K51" s="57"/>
      <c r="L51" s="57"/>
      <c r="M51" s="52" t="s">
        <v>857</v>
      </c>
      <c r="N51" s="57" t="s">
        <v>853</v>
      </c>
      <c r="O51" s="57"/>
      <c r="P51" s="57"/>
      <c r="Q51" s="57"/>
      <c r="R51" s="52"/>
      <c r="S51" s="57"/>
      <c r="T51" s="52" t="s">
        <v>830</v>
      </c>
      <c r="U51" s="59"/>
      <c r="V51" s="57"/>
    </row>
    <row r="52" spans="1:22" ht="24" hidden="1" customHeight="1" x14ac:dyDescent="0.25">
      <c r="A52" s="51">
        <v>45</v>
      </c>
      <c r="B52" s="55"/>
      <c r="C52" s="55" t="s">
        <v>1019</v>
      </c>
      <c r="D52" s="55" t="s">
        <v>826</v>
      </c>
      <c r="E52" s="55"/>
      <c r="F52" s="55"/>
      <c r="G52" s="55" t="s">
        <v>858</v>
      </c>
      <c r="H52" s="55" t="s">
        <v>828</v>
      </c>
      <c r="I52" s="55" t="s">
        <v>833</v>
      </c>
      <c r="J52" s="55" t="s">
        <v>856</v>
      </c>
      <c r="K52" s="56" t="s">
        <v>957</v>
      </c>
      <c r="L52" s="57"/>
      <c r="M52" s="52" t="s">
        <v>859</v>
      </c>
      <c r="N52" s="57" t="s">
        <v>853</v>
      </c>
      <c r="O52" s="57"/>
      <c r="P52" s="57"/>
      <c r="Q52" s="57"/>
      <c r="R52" s="52"/>
      <c r="S52" s="57"/>
      <c r="T52" s="52" t="s">
        <v>830</v>
      </c>
      <c r="U52" s="59"/>
      <c r="V52" s="57"/>
    </row>
    <row r="53" spans="1:22" ht="24" x14ac:dyDescent="0.25">
      <c r="A53" s="51">
        <v>46</v>
      </c>
      <c r="B53" s="57" t="s">
        <v>1004</v>
      </c>
      <c r="C53" s="57" t="s">
        <v>1019</v>
      </c>
      <c r="D53" s="57" t="s">
        <v>826</v>
      </c>
      <c r="E53" s="57" t="s">
        <v>793</v>
      </c>
      <c r="F53" s="57" t="s">
        <v>983</v>
      </c>
      <c r="G53" s="459" t="s">
        <v>860</v>
      </c>
      <c r="H53" s="57" t="s">
        <v>828</v>
      </c>
      <c r="I53" s="57" t="s">
        <v>861</v>
      </c>
      <c r="J53" s="57" t="s">
        <v>12</v>
      </c>
      <c r="K53" s="57"/>
      <c r="L53" s="57" t="s">
        <v>822</v>
      </c>
      <c r="M53" s="52" t="s">
        <v>857</v>
      </c>
      <c r="N53" s="57" t="s">
        <v>853</v>
      </c>
      <c r="O53" s="57"/>
      <c r="P53" s="57"/>
      <c r="Q53" s="57"/>
      <c r="R53" s="52"/>
      <c r="S53" s="57"/>
      <c r="T53" s="52" t="s">
        <v>830</v>
      </c>
      <c r="U53" s="59"/>
      <c r="V53" s="57"/>
    </row>
    <row r="54" spans="1:22" ht="24" hidden="1" customHeight="1" x14ac:dyDescent="0.25">
      <c r="A54" s="51">
        <v>47</v>
      </c>
      <c r="B54" s="55"/>
      <c r="C54" s="55" t="s">
        <v>1019</v>
      </c>
      <c r="D54" s="55" t="s">
        <v>826</v>
      </c>
      <c r="E54" s="55"/>
      <c r="F54" s="55"/>
      <c r="G54" s="55" t="s">
        <v>862</v>
      </c>
      <c r="H54" s="55" t="s">
        <v>828</v>
      </c>
      <c r="I54" s="55" t="s">
        <v>833</v>
      </c>
      <c r="J54" s="55" t="s">
        <v>861</v>
      </c>
      <c r="K54" s="55" t="s">
        <v>957</v>
      </c>
      <c r="L54" s="57"/>
      <c r="M54" s="52" t="s">
        <v>859</v>
      </c>
      <c r="N54" s="57" t="s">
        <v>853</v>
      </c>
      <c r="O54" s="57"/>
      <c r="P54" s="57"/>
      <c r="Q54" s="57"/>
      <c r="R54" s="52"/>
      <c r="S54" s="57"/>
      <c r="T54" s="52" t="s">
        <v>830</v>
      </c>
      <c r="U54" s="59"/>
      <c r="V54" s="57"/>
    </row>
    <row r="55" spans="1:22" ht="24" x14ac:dyDescent="0.25">
      <c r="A55" s="51">
        <v>48</v>
      </c>
      <c r="B55" s="57" t="s">
        <v>1003</v>
      </c>
      <c r="C55" s="57" t="s">
        <v>1018</v>
      </c>
      <c r="D55" s="57" t="s">
        <v>826</v>
      </c>
      <c r="E55" s="57" t="s">
        <v>793</v>
      </c>
      <c r="F55" s="57" t="s">
        <v>983</v>
      </c>
      <c r="G55" s="460" t="s">
        <v>863</v>
      </c>
      <c r="H55" s="57" t="s">
        <v>828</v>
      </c>
      <c r="I55" s="57" t="s">
        <v>833</v>
      </c>
      <c r="J55" s="57" t="s">
        <v>852</v>
      </c>
      <c r="K55" s="57"/>
      <c r="L55" s="57"/>
      <c r="M55" s="52" t="s">
        <v>859</v>
      </c>
      <c r="N55" s="57" t="s">
        <v>864</v>
      </c>
      <c r="O55" s="57"/>
      <c r="P55" s="57"/>
      <c r="Q55" s="57"/>
      <c r="R55" s="52"/>
      <c r="S55" s="57"/>
      <c r="T55" s="52" t="s">
        <v>830</v>
      </c>
      <c r="U55" s="59"/>
      <c r="V55" s="57"/>
    </row>
    <row r="56" spans="1:22" ht="24" hidden="1" customHeight="1" x14ac:dyDescent="0.25">
      <c r="A56" s="51">
        <v>49</v>
      </c>
      <c r="B56" s="55"/>
      <c r="C56" s="55" t="s">
        <v>1019</v>
      </c>
      <c r="D56" s="55" t="s">
        <v>826</v>
      </c>
      <c r="E56" s="55"/>
      <c r="F56" s="55"/>
      <c r="G56" s="55" t="s">
        <v>865</v>
      </c>
      <c r="H56" s="55" t="s">
        <v>866</v>
      </c>
      <c r="I56" s="55" t="s">
        <v>833</v>
      </c>
      <c r="J56" s="55" t="s">
        <v>852</v>
      </c>
      <c r="K56" s="55" t="s">
        <v>957</v>
      </c>
      <c r="L56" s="57"/>
      <c r="M56" s="52" t="s">
        <v>859</v>
      </c>
      <c r="N56" s="57" t="s">
        <v>864</v>
      </c>
      <c r="O56" s="57"/>
      <c r="P56" s="57"/>
      <c r="Q56" s="57"/>
      <c r="R56" s="52"/>
      <c r="S56" s="57"/>
      <c r="T56" s="52" t="s">
        <v>830</v>
      </c>
      <c r="U56" s="59"/>
      <c r="V56" s="57"/>
    </row>
    <row r="57" spans="1:22" ht="24" hidden="1" customHeight="1" x14ac:dyDescent="0.25">
      <c r="A57" s="51">
        <v>50</v>
      </c>
      <c r="B57" s="55"/>
      <c r="C57" s="55" t="s">
        <v>1019</v>
      </c>
      <c r="D57" s="55" t="s">
        <v>826</v>
      </c>
      <c r="E57" s="55"/>
      <c r="F57" s="55"/>
      <c r="G57" s="55" t="s">
        <v>867</v>
      </c>
      <c r="H57" s="55" t="s">
        <v>828</v>
      </c>
      <c r="I57" s="55" t="s">
        <v>833</v>
      </c>
      <c r="J57" s="55" t="s">
        <v>852</v>
      </c>
      <c r="K57" s="55" t="s">
        <v>957</v>
      </c>
      <c r="L57" s="57"/>
      <c r="M57" s="52" t="s">
        <v>859</v>
      </c>
      <c r="N57" s="57" t="s">
        <v>864</v>
      </c>
      <c r="O57" s="57"/>
      <c r="P57" s="57"/>
      <c r="Q57" s="57"/>
      <c r="R57" s="52"/>
      <c r="S57" s="57"/>
      <c r="T57" s="52" t="s">
        <v>830</v>
      </c>
      <c r="U57" s="59"/>
      <c r="V57" s="57"/>
    </row>
    <row r="58" spans="1:22" ht="24" hidden="1" customHeight="1" x14ac:dyDescent="0.25">
      <c r="A58" s="51">
        <v>51</v>
      </c>
      <c r="B58" s="55"/>
      <c r="C58" s="55" t="s">
        <v>1019</v>
      </c>
      <c r="D58" s="55" t="s">
        <v>826</v>
      </c>
      <c r="E58" s="55"/>
      <c r="F58" s="55"/>
      <c r="G58" s="55" t="s">
        <v>868</v>
      </c>
      <c r="H58" s="55" t="s">
        <v>866</v>
      </c>
      <c r="I58" s="55" t="s">
        <v>833</v>
      </c>
      <c r="J58" s="55" t="s">
        <v>852</v>
      </c>
      <c r="K58" s="55" t="s">
        <v>957</v>
      </c>
      <c r="L58" s="57"/>
      <c r="M58" s="52" t="s">
        <v>859</v>
      </c>
      <c r="N58" s="57" t="s">
        <v>864</v>
      </c>
      <c r="O58" s="57"/>
      <c r="P58" s="57"/>
      <c r="Q58" s="57"/>
      <c r="R58" s="52"/>
      <c r="S58" s="57"/>
      <c r="T58" s="52" t="s">
        <v>830</v>
      </c>
      <c r="U58" s="59"/>
      <c r="V58" s="57"/>
    </row>
    <row r="59" spans="1:22" x14ac:dyDescent="0.25">
      <c r="A59" s="51">
        <v>52</v>
      </c>
      <c r="B59" s="57" t="s">
        <v>1005</v>
      </c>
      <c r="C59" s="57" t="s">
        <v>1019</v>
      </c>
      <c r="D59" s="57" t="s">
        <v>826</v>
      </c>
      <c r="E59" s="57" t="s">
        <v>793</v>
      </c>
      <c r="F59" s="57" t="s">
        <v>983</v>
      </c>
      <c r="G59" s="460" t="s">
        <v>1068</v>
      </c>
      <c r="H59" s="57" t="s">
        <v>828</v>
      </c>
      <c r="I59" s="57" t="s">
        <v>870</v>
      </c>
      <c r="J59" s="57" t="s">
        <v>12</v>
      </c>
      <c r="K59" s="57"/>
      <c r="L59" s="57" t="s">
        <v>850</v>
      </c>
      <c r="M59" s="55" t="s">
        <v>853</v>
      </c>
      <c r="N59" s="55" t="s">
        <v>853</v>
      </c>
      <c r="O59" s="55"/>
      <c r="P59" s="55"/>
      <c r="Q59" s="55"/>
      <c r="R59" s="56"/>
      <c r="S59" s="55"/>
      <c r="T59" s="56" t="s">
        <v>830</v>
      </c>
      <c r="U59" s="60"/>
      <c r="V59" s="55"/>
    </row>
    <row r="60" spans="1:22" ht="15" hidden="1" customHeight="1" x14ac:dyDescent="0.25">
      <c r="A60" s="51">
        <v>53</v>
      </c>
      <c r="B60" s="55"/>
      <c r="C60" s="57" t="s">
        <v>1019</v>
      </c>
      <c r="D60" s="55" t="s">
        <v>826</v>
      </c>
      <c r="E60" s="55"/>
      <c r="F60" s="55"/>
      <c r="G60" s="55" t="s">
        <v>871</v>
      </c>
      <c r="H60" s="55" t="s">
        <v>828</v>
      </c>
      <c r="I60" s="55" t="s">
        <v>870</v>
      </c>
      <c r="J60" s="55" t="s">
        <v>12</v>
      </c>
      <c r="K60" s="55" t="s">
        <v>957</v>
      </c>
      <c r="L60" s="55" t="s">
        <v>850</v>
      </c>
      <c r="M60" s="55" t="s">
        <v>853</v>
      </c>
      <c r="N60" s="55" t="s">
        <v>853</v>
      </c>
      <c r="O60" s="55"/>
      <c r="P60" s="55"/>
      <c r="Q60" s="55"/>
      <c r="R60" s="56"/>
      <c r="S60" s="55"/>
      <c r="T60" s="56" t="s">
        <v>830</v>
      </c>
      <c r="U60" s="60"/>
      <c r="V60" s="55"/>
    </row>
    <row r="61" spans="1:22" ht="24" x14ac:dyDescent="0.25">
      <c r="A61" s="51">
        <v>54</v>
      </c>
      <c r="B61" s="55"/>
      <c r="C61" s="57" t="s">
        <v>1018</v>
      </c>
      <c r="D61" s="57" t="s">
        <v>826</v>
      </c>
      <c r="E61" s="57" t="s">
        <v>793</v>
      </c>
      <c r="F61" s="57" t="s">
        <v>983</v>
      </c>
      <c r="G61" s="57" t="s">
        <v>1007</v>
      </c>
      <c r="H61" s="57" t="s">
        <v>828</v>
      </c>
      <c r="I61" s="57" t="s">
        <v>872</v>
      </c>
      <c r="J61" s="57" t="s">
        <v>833</v>
      </c>
      <c r="K61" s="57"/>
      <c r="L61" s="57"/>
      <c r="M61" s="52" t="s">
        <v>859</v>
      </c>
      <c r="N61" s="57" t="s">
        <v>864</v>
      </c>
      <c r="O61" s="57"/>
      <c r="P61" s="57"/>
      <c r="Q61" s="57"/>
      <c r="R61" s="52"/>
      <c r="S61" s="57"/>
      <c r="T61" s="52" t="s">
        <v>830</v>
      </c>
      <c r="U61" s="59"/>
      <c r="V61" s="57"/>
    </row>
    <row r="62" spans="1:22" ht="24" x14ac:dyDescent="0.25">
      <c r="A62" s="51">
        <v>55</v>
      </c>
      <c r="B62" s="55"/>
      <c r="C62" s="57" t="s">
        <v>1018</v>
      </c>
      <c r="D62" s="57" t="s">
        <v>826</v>
      </c>
      <c r="E62" s="57" t="s">
        <v>793</v>
      </c>
      <c r="F62" s="57" t="s">
        <v>983</v>
      </c>
      <c r="G62" s="57" t="s">
        <v>1008</v>
      </c>
      <c r="H62" s="57" t="s">
        <v>828</v>
      </c>
      <c r="I62" s="57" t="s">
        <v>873</v>
      </c>
      <c r="J62" s="57" t="s">
        <v>833</v>
      </c>
      <c r="K62" s="57"/>
      <c r="L62" s="57"/>
      <c r="M62" s="52" t="s">
        <v>859</v>
      </c>
      <c r="N62" s="57" t="s">
        <v>864</v>
      </c>
      <c r="O62" s="57"/>
      <c r="P62" s="57"/>
      <c r="Q62" s="57"/>
      <c r="R62" s="52"/>
      <c r="S62" s="57"/>
      <c r="T62" s="52" t="s">
        <v>830</v>
      </c>
      <c r="U62" s="59"/>
      <c r="V62" s="57"/>
    </row>
    <row r="63" spans="1:22" ht="24" hidden="1" customHeight="1" x14ac:dyDescent="0.25">
      <c r="A63" s="51">
        <v>56</v>
      </c>
      <c r="B63" s="55"/>
      <c r="C63" s="55" t="s">
        <v>1018</v>
      </c>
      <c r="D63" s="55" t="s">
        <v>826</v>
      </c>
      <c r="E63" s="55" t="s">
        <v>793</v>
      </c>
      <c r="F63" s="55" t="s">
        <v>983</v>
      </c>
      <c r="G63" s="55" t="s">
        <v>1006</v>
      </c>
      <c r="H63" s="55" t="s">
        <v>828</v>
      </c>
      <c r="I63" s="55" t="s">
        <v>874</v>
      </c>
      <c r="J63" s="55" t="s">
        <v>833</v>
      </c>
      <c r="K63" s="55" t="s">
        <v>822</v>
      </c>
      <c r="L63" s="55"/>
      <c r="M63" s="52" t="s">
        <v>859</v>
      </c>
      <c r="N63" s="57" t="s">
        <v>864</v>
      </c>
      <c r="O63" s="57"/>
      <c r="P63" s="57"/>
      <c r="Q63" s="57"/>
      <c r="R63" s="52"/>
      <c r="S63" s="57"/>
      <c r="T63" s="52" t="s">
        <v>830</v>
      </c>
      <c r="U63" s="59"/>
      <c r="V63" s="57"/>
    </row>
    <row r="64" spans="1:22" ht="24" x14ac:dyDescent="0.25">
      <c r="A64" s="51">
        <v>57</v>
      </c>
      <c r="B64" s="55"/>
      <c r="C64" s="57" t="s">
        <v>1018</v>
      </c>
      <c r="D64" s="57" t="s">
        <v>826</v>
      </c>
      <c r="E64" s="57" t="s">
        <v>793</v>
      </c>
      <c r="F64" s="57" t="s">
        <v>983</v>
      </c>
      <c r="G64" s="57" t="s">
        <v>1009</v>
      </c>
      <c r="H64" s="57" t="s">
        <v>828</v>
      </c>
      <c r="I64" s="57" t="s">
        <v>872</v>
      </c>
      <c r="J64" s="57" t="s">
        <v>833</v>
      </c>
      <c r="K64" s="57"/>
      <c r="L64" s="57"/>
      <c r="M64" s="52" t="s">
        <v>859</v>
      </c>
      <c r="N64" s="57" t="s">
        <v>864</v>
      </c>
      <c r="O64" s="57"/>
      <c r="P64" s="57"/>
      <c r="Q64" s="57"/>
      <c r="R64" s="52"/>
      <c r="S64" s="57"/>
      <c r="T64" s="52" t="s">
        <v>830</v>
      </c>
      <c r="U64" s="59"/>
      <c r="V64" s="57"/>
    </row>
    <row r="65" spans="1:22" ht="24" x14ac:dyDescent="0.25">
      <c r="A65" s="51">
        <v>58</v>
      </c>
      <c r="B65" s="55"/>
      <c r="C65" s="57" t="s">
        <v>1018</v>
      </c>
      <c r="D65" s="57" t="s">
        <v>826</v>
      </c>
      <c r="E65" s="57" t="s">
        <v>793</v>
      </c>
      <c r="F65" s="57" t="s">
        <v>983</v>
      </c>
      <c r="G65" s="57" t="s">
        <v>1010</v>
      </c>
      <c r="H65" s="57" t="s">
        <v>828</v>
      </c>
      <c r="I65" s="57" t="s">
        <v>873</v>
      </c>
      <c r="J65" s="57" t="s">
        <v>833</v>
      </c>
      <c r="K65" s="57"/>
      <c r="L65" s="57"/>
      <c r="M65" s="52" t="s">
        <v>859</v>
      </c>
      <c r="N65" s="57" t="s">
        <v>864</v>
      </c>
      <c r="O65" s="57"/>
      <c r="P65" s="57"/>
      <c r="Q65" s="57"/>
      <c r="R65" s="52"/>
      <c r="S65" s="57"/>
      <c r="T65" s="52" t="s">
        <v>830</v>
      </c>
      <c r="U65" s="59"/>
      <c r="V65" s="57"/>
    </row>
    <row r="66" spans="1:22" ht="24" x14ac:dyDescent="0.25">
      <c r="A66" s="51">
        <v>59</v>
      </c>
      <c r="B66" s="55"/>
      <c r="C66" s="57" t="s">
        <v>1018</v>
      </c>
      <c r="D66" s="57" t="s">
        <v>826</v>
      </c>
      <c r="E66" s="57" t="s">
        <v>793</v>
      </c>
      <c r="F66" s="57" t="s">
        <v>983</v>
      </c>
      <c r="G66" s="57" t="s">
        <v>1011</v>
      </c>
      <c r="H66" s="57" t="s">
        <v>828</v>
      </c>
      <c r="I66" s="57" t="s">
        <v>874</v>
      </c>
      <c r="J66" s="57" t="s">
        <v>833</v>
      </c>
      <c r="K66" s="57"/>
      <c r="L66" s="57"/>
      <c r="M66" s="52" t="s">
        <v>859</v>
      </c>
      <c r="N66" s="57" t="s">
        <v>864</v>
      </c>
      <c r="O66" s="57"/>
      <c r="P66" s="57"/>
      <c r="Q66" s="57"/>
      <c r="R66" s="52"/>
      <c r="S66" s="57"/>
      <c r="T66" s="52" t="s">
        <v>830</v>
      </c>
      <c r="U66" s="59"/>
      <c r="V66" s="57"/>
    </row>
    <row r="67" spans="1:22" ht="36" hidden="1" customHeight="1" x14ac:dyDescent="0.25">
      <c r="A67" s="51">
        <v>60</v>
      </c>
      <c r="B67" s="55"/>
      <c r="C67" s="55" t="s">
        <v>1018</v>
      </c>
      <c r="D67" s="55" t="s">
        <v>826</v>
      </c>
      <c r="E67" s="55"/>
      <c r="F67" s="55"/>
      <c r="G67" s="55" t="s">
        <v>875</v>
      </c>
      <c r="H67" s="55" t="s">
        <v>828</v>
      </c>
      <c r="I67" s="55" t="s">
        <v>833</v>
      </c>
      <c r="J67" s="56" t="s">
        <v>876</v>
      </c>
      <c r="K67" s="56" t="s">
        <v>822</v>
      </c>
      <c r="L67" s="55"/>
      <c r="M67" s="52" t="s">
        <v>859</v>
      </c>
      <c r="N67" s="57" t="s">
        <v>864</v>
      </c>
      <c r="O67" s="57"/>
      <c r="P67" s="57"/>
      <c r="Q67" s="57"/>
      <c r="R67" s="52"/>
      <c r="S67" s="57"/>
      <c r="T67" s="52" t="s">
        <v>830</v>
      </c>
      <c r="U67" s="59"/>
      <c r="V67" s="57"/>
    </row>
    <row r="68" spans="1:22" ht="156" x14ac:dyDescent="0.25">
      <c r="A68" s="498">
        <v>61</v>
      </c>
      <c r="B68" s="57"/>
      <c r="C68" s="57" t="s">
        <v>1020</v>
      </c>
      <c r="D68" s="57" t="s">
        <v>818</v>
      </c>
      <c r="E68" s="51" t="s">
        <v>788</v>
      </c>
      <c r="F68" s="51" t="s">
        <v>964</v>
      </c>
      <c r="G68" s="52" t="s">
        <v>1035</v>
      </c>
      <c r="H68" s="57" t="s">
        <v>819</v>
      </c>
      <c r="I68" s="52" t="s">
        <v>1012</v>
      </c>
      <c r="J68" s="57" t="s">
        <v>12</v>
      </c>
      <c r="K68" s="57"/>
      <c r="L68" s="57"/>
      <c r="M68" s="52" t="s">
        <v>821</v>
      </c>
      <c r="N68" s="57" t="s">
        <v>848</v>
      </c>
      <c r="O68" s="57"/>
      <c r="P68" s="57"/>
      <c r="Q68" s="57"/>
      <c r="R68" s="57"/>
      <c r="S68" s="57"/>
      <c r="T68" s="57" t="s">
        <v>849</v>
      </c>
      <c r="U68" s="59"/>
      <c r="V68" s="57"/>
    </row>
    <row r="69" spans="1:22" hidden="1" x14ac:dyDescent="0.25">
      <c r="A69" s="51">
        <v>62</v>
      </c>
      <c r="B69" s="57"/>
      <c r="C69" s="57" t="s">
        <v>1020</v>
      </c>
      <c r="D69" s="57" t="s">
        <v>823</v>
      </c>
      <c r="E69" s="57"/>
      <c r="F69" s="57"/>
      <c r="G69" s="57" t="s">
        <v>1013</v>
      </c>
      <c r="H69" s="57" t="s">
        <v>824</v>
      </c>
      <c r="I69" s="57" t="s">
        <v>825</v>
      </c>
      <c r="J69" s="57" t="s">
        <v>12</v>
      </c>
      <c r="K69" s="57" t="s">
        <v>1022</v>
      </c>
      <c r="L69" s="55" t="s">
        <v>850</v>
      </c>
      <c r="M69" s="55" t="s">
        <v>851</v>
      </c>
      <c r="N69" s="55" t="s">
        <v>848</v>
      </c>
      <c r="O69" s="55"/>
      <c r="P69" s="55"/>
      <c r="Q69" s="55"/>
      <c r="R69" s="55"/>
      <c r="S69" s="55"/>
      <c r="T69" s="55" t="s">
        <v>849</v>
      </c>
      <c r="U69" s="60"/>
      <c r="V69" s="55"/>
    </row>
    <row r="70" spans="1:22" x14ac:dyDescent="0.25">
      <c r="A70" s="51">
        <v>63</v>
      </c>
      <c r="B70" s="57"/>
      <c r="C70" s="57" t="s">
        <v>1020</v>
      </c>
      <c r="D70" s="57" t="s">
        <v>826</v>
      </c>
      <c r="E70" s="57" t="s">
        <v>793</v>
      </c>
      <c r="F70" s="57" t="s">
        <v>983</v>
      </c>
      <c r="G70" s="57" t="s">
        <v>1014</v>
      </c>
      <c r="H70" s="57" t="s">
        <v>827</v>
      </c>
      <c r="I70" s="57" t="s">
        <v>12</v>
      </c>
      <c r="J70" s="57" t="s">
        <v>787</v>
      </c>
      <c r="K70" s="57"/>
      <c r="L70" s="57"/>
      <c r="M70" s="57"/>
      <c r="N70" s="57"/>
      <c r="O70" s="57"/>
      <c r="P70" s="57"/>
      <c r="Q70" s="57"/>
      <c r="R70" s="57"/>
      <c r="S70" s="57"/>
      <c r="T70" s="57"/>
      <c r="U70" s="59"/>
      <c r="V70" s="57"/>
    </row>
    <row r="71" spans="1:22" ht="36" x14ac:dyDescent="0.25">
      <c r="A71" s="51">
        <v>64</v>
      </c>
      <c r="B71" s="52"/>
      <c r="C71" s="57" t="s">
        <v>1020</v>
      </c>
      <c r="D71" s="52" t="s">
        <v>826</v>
      </c>
      <c r="E71" s="57" t="s">
        <v>793</v>
      </c>
      <c r="F71" s="57" t="s">
        <v>983</v>
      </c>
      <c r="G71" s="57" t="s">
        <v>854</v>
      </c>
      <c r="H71" s="52" t="s">
        <v>827</v>
      </c>
      <c r="I71" s="52" t="s">
        <v>12</v>
      </c>
      <c r="J71" s="57" t="s">
        <v>787</v>
      </c>
      <c r="K71" s="52"/>
      <c r="L71" s="52"/>
      <c r="M71" s="52" t="s">
        <v>821</v>
      </c>
      <c r="N71" s="57" t="s">
        <v>853</v>
      </c>
      <c r="O71" s="52"/>
      <c r="P71" s="52"/>
      <c r="Q71" s="52"/>
      <c r="R71" s="57"/>
      <c r="S71" s="52"/>
      <c r="T71" s="57" t="s">
        <v>849</v>
      </c>
      <c r="U71" s="59"/>
      <c r="V71" s="52"/>
    </row>
    <row r="72" spans="1:22" ht="36" hidden="1" customHeight="1" x14ac:dyDescent="0.25">
      <c r="A72" s="51">
        <v>65</v>
      </c>
      <c r="B72" s="56"/>
      <c r="C72" s="57" t="s">
        <v>1020</v>
      </c>
      <c r="D72" s="56" t="s">
        <v>826</v>
      </c>
      <c r="E72" s="56"/>
      <c r="F72" s="56"/>
      <c r="G72" s="55" t="s">
        <v>1002</v>
      </c>
      <c r="H72" s="56" t="s">
        <v>827</v>
      </c>
      <c r="I72" s="56" t="s">
        <v>12</v>
      </c>
      <c r="J72" s="56" t="s">
        <v>852</v>
      </c>
      <c r="K72" s="56" t="s">
        <v>957</v>
      </c>
      <c r="L72" s="52"/>
      <c r="M72" s="52" t="s">
        <v>821</v>
      </c>
      <c r="N72" s="57" t="s">
        <v>853</v>
      </c>
      <c r="O72" s="52"/>
      <c r="P72" s="52"/>
      <c r="Q72" s="52"/>
      <c r="R72" s="52"/>
      <c r="S72" s="52"/>
      <c r="T72" s="52" t="s">
        <v>830</v>
      </c>
      <c r="U72" s="59"/>
      <c r="V72" s="52"/>
    </row>
    <row r="73" spans="1:22" ht="24" x14ac:dyDescent="0.25">
      <c r="A73" s="51">
        <v>66</v>
      </c>
      <c r="B73" s="57" t="s">
        <v>1003</v>
      </c>
      <c r="C73" s="57" t="s">
        <v>1020</v>
      </c>
      <c r="D73" s="57" t="s">
        <v>826</v>
      </c>
      <c r="E73" s="57" t="s">
        <v>793</v>
      </c>
      <c r="F73" s="57" t="s">
        <v>983</v>
      </c>
      <c r="G73" s="459" t="s">
        <v>855</v>
      </c>
      <c r="H73" s="57" t="s">
        <v>828</v>
      </c>
      <c r="I73" s="57" t="s">
        <v>856</v>
      </c>
      <c r="J73" s="57" t="s">
        <v>12</v>
      </c>
      <c r="K73" s="57"/>
      <c r="L73" s="57"/>
      <c r="M73" s="52" t="s">
        <v>857</v>
      </c>
      <c r="N73" s="57" t="s">
        <v>853</v>
      </c>
      <c r="O73" s="57"/>
      <c r="P73" s="57"/>
      <c r="Q73" s="57"/>
      <c r="R73" s="52"/>
      <c r="S73" s="57"/>
      <c r="T73" s="52" t="s">
        <v>830</v>
      </c>
      <c r="U73" s="59"/>
      <c r="V73" s="57"/>
    </row>
    <row r="74" spans="1:22" ht="24" hidden="1" customHeight="1" x14ac:dyDescent="0.25">
      <c r="A74" s="51">
        <v>67</v>
      </c>
      <c r="B74" s="55"/>
      <c r="C74" s="57" t="s">
        <v>1020</v>
      </c>
      <c r="D74" s="55" t="s">
        <v>826</v>
      </c>
      <c r="E74" s="55"/>
      <c r="F74" s="55"/>
      <c r="G74" s="55" t="s">
        <v>858</v>
      </c>
      <c r="H74" s="55" t="s">
        <v>828</v>
      </c>
      <c r="I74" s="55" t="s">
        <v>833</v>
      </c>
      <c r="J74" s="55" t="s">
        <v>856</v>
      </c>
      <c r="K74" s="56" t="s">
        <v>957</v>
      </c>
      <c r="L74" s="57"/>
      <c r="M74" s="52" t="s">
        <v>859</v>
      </c>
      <c r="N74" s="57" t="s">
        <v>853</v>
      </c>
      <c r="O74" s="57"/>
      <c r="P74" s="57"/>
      <c r="Q74" s="57"/>
      <c r="R74" s="52"/>
      <c r="S74" s="57"/>
      <c r="T74" s="52" t="s">
        <v>830</v>
      </c>
      <c r="U74" s="59"/>
      <c r="V74" s="57"/>
    </row>
    <row r="75" spans="1:22" ht="24" x14ac:dyDescent="0.25">
      <c r="A75" s="51">
        <v>68</v>
      </c>
      <c r="B75" s="57" t="s">
        <v>1004</v>
      </c>
      <c r="C75" s="57" t="s">
        <v>1020</v>
      </c>
      <c r="D75" s="57" t="s">
        <v>826</v>
      </c>
      <c r="E75" s="57" t="s">
        <v>793</v>
      </c>
      <c r="F75" s="57" t="s">
        <v>983</v>
      </c>
      <c r="G75" s="459" t="s">
        <v>860</v>
      </c>
      <c r="H75" s="57" t="s">
        <v>828</v>
      </c>
      <c r="I75" s="57" t="s">
        <v>861</v>
      </c>
      <c r="J75" s="57" t="s">
        <v>12</v>
      </c>
      <c r="K75" s="57"/>
      <c r="L75" s="57" t="s">
        <v>822</v>
      </c>
      <c r="M75" s="52" t="s">
        <v>857</v>
      </c>
      <c r="N75" s="57" t="s">
        <v>853</v>
      </c>
      <c r="O75" s="57"/>
      <c r="P75" s="57"/>
      <c r="Q75" s="57"/>
      <c r="R75" s="52"/>
      <c r="S75" s="57"/>
      <c r="T75" s="52" t="s">
        <v>830</v>
      </c>
      <c r="U75" s="59"/>
      <c r="V75" s="57"/>
    </row>
    <row r="76" spans="1:22" ht="24" hidden="1" customHeight="1" x14ac:dyDescent="0.25">
      <c r="A76" s="51">
        <v>69</v>
      </c>
      <c r="B76" s="55"/>
      <c r="C76" s="57" t="s">
        <v>1020</v>
      </c>
      <c r="D76" s="55" t="s">
        <v>826</v>
      </c>
      <c r="E76" s="55"/>
      <c r="F76" s="55"/>
      <c r="G76" s="55" t="s">
        <v>862</v>
      </c>
      <c r="H76" s="55" t="s">
        <v>828</v>
      </c>
      <c r="I76" s="55" t="s">
        <v>833</v>
      </c>
      <c r="J76" s="55" t="s">
        <v>861</v>
      </c>
      <c r="K76" s="55" t="s">
        <v>957</v>
      </c>
      <c r="L76" s="57"/>
      <c r="M76" s="52" t="s">
        <v>859</v>
      </c>
      <c r="N76" s="57" t="s">
        <v>853</v>
      </c>
      <c r="O76" s="57"/>
      <c r="P76" s="57"/>
      <c r="Q76" s="57"/>
      <c r="R76" s="52"/>
      <c r="S76" s="57"/>
      <c r="T76" s="52" t="s">
        <v>830</v>
      </c>
      <c r="U76" s="59"/>
      <c r="V76" s="57"/>
    </row>
    <row r="77" spans="1:22" ht="24" x14ac:dyDescent="0.25">
      <c r="A77" s="51">
        <v>70</v>
      </c>
      <c r="B77" s="57" t="s">
        <v>1003</v>
      </c>
      <c r="C77" s="57" t="s">
        <v>1020</v>
      </c>
      <c r="D77" s="57" t="s">
        <v>826</v>
      </c>
      <c r="E77" s="57" t="s">
        <v>793</v>
      </c>
      <c r="F77" s="57" t="s">
        <v>983</v>
      </c>
      <c r="G77" s="460" t="s">
        <v>863</v>
      </c>
      <c r="H77" s="57" t="s">
        <v>828</v>
      </c>
      <c r="I77" s="57" t="s">
        <v>833</v>
      </c>
      <c r="J77" s="57" t="s">
        <v>852</v>
      </c>
      <c r="K77" s="57"/>
      <c r="L77" s="57"/>
      <c r="M77" s="52" t="s">
        <v>859</v>
      </c>
      <c r="N77" s="57" t="s">
        <v>864</v>
      </c>
      <c r="O77" s="57"/>
      <c r="P77" s="57"/>
      <c r="Q77" s="57"/>
      <c r="R77" s="52"/>
      <c r="S77" s="57"/>
      <c r="T77" s="52" t="s">
        <v>830</v>
      </c>
      <c r="U77" s="59"/>
      <c r="V77" s="57"/>
    </row>
    <row r="78" spans="1:22" ht="24" hidden="1" customHeight="1" x14ac:dyDescent="0.25">
      <c r="A78" s="51">
        <v>71</v>
      </c>
      <c r="B78" s="55"/>
      <c r="C78" s="57" t="s">
        <v>1020</v>
      </c>
      <c r="D78" s="55" t="s">
        <v>826</v>
      </c>
      <c r="E78" s="55"/>
      <c r="F78" s="55"/>
      <c r="G78" s="55" t="s">
        <v>865</v>
      </c>
      <c r="H78" s="55" t="s">
        <v>866</v>
      </c>
      <c r="I78" s="55" t="s">
        <v>833</v>
      </c>
      <c r="J78" s="55" t="s">
        <v>852</v>
      </c>
      <c r="K78" s="55" t="s">
        <v>957</v>
      </c>
      <c r="L78" s="57"/>
      <c r="M78" s="52" t="s">
        <v>859</v>
      </c>
      <c r="N78" s="57" t="s">
        <v>864</v>
      </c>
      <c r="O78" s="57"/>
      <c r="P78" s="57"/>
      <c r="Q78" s="57"/>
      <c r="R78" s="52"/>
      <c r="S78" s="57"/>
      <c r="T78" s="52" t="s">
        <v>830</v>
      </c>
      <c r="U78" s="59"/>
      <c r="V78" s="57"/>
    </row>
    <row r="79" spans="1:22" ht="24" hidden="1" customHeight="1" x14ac:dyDescent="0.25">
      <c r="A79" s="51">
        <v>72</v>
      </c>
      <c r="B79" s="55"/>
      <c r="C79" s="57" t="s">
        <v>1020</v>
      </c>
      <c r="D79" s="55" t="s">
        <v>826</v>
      </c>
      <c r="E79" s="55"/>
      <c r="F79" s="55"/>
      <c r="G79" s="55" t="s">
        <v>867</v>
      </c>
      <c r="H79" s="55" t="s">
        <v>828</v>
      </c>
      <c r="I79" s="55" t="s">
        <v>833</v>
      </c>
      <c r="J79" s="55" t="s">
        <v>852</v>
      </c>
      <c r="K79" s="55" t="s">
        <v>957</v>
      </c>
      <c r="L79" s="57"/>
      <c r="M79" s="52" t="s">
        <v>859</v>
      </c>
      <c r="N79" s="57" t="s">
        <v>864</v>
      </c>
      <c r="O79" s="57"/>
      <c r="P79" s="57"/>
      <c r="Q79" s="57"/>
      <c r="R79" s="52"/>
      <c r="S79" s="57"/>
      <c r="T79" s="52" t="s">
        <v>830</v>
      </c>
      <c r="U79" s="59"/>
      <c r="V79" s="57"/>
    </row>
    <row r="80" spans="1:22" ht="24" hidden="1" customHeight="1" x14ac:dyDescent="0.25">
      <c r="A80" s="51">
        <v>73</v>
      </c>
      <c r="B80" s="55"/>
      <c r="C80" s="57" t="s">
        <v>1020</v>
      </c>
      <c r="D80" s="55" t="s">
        <v>826</v>
      </c>
      <c r="E80" s="55"/>
      <c r="F80" s="55"/>
      <c r="G80" s="55" t="s">
        <v>868</v>
      </c>
      <c r="H80" s="55" t="s">
        <v>866</v>
      </c>
      <c r="I80" s="55" t="s">
        <v>833</v>
      </c>
      <c r="J80" s="55" t="s">
        <v>852</v>
      </c>
      <c r="K80" s="55" t="s">
        <v>957</v>
      </c>
      <c r="L80" s="57"/>
      <c r="M80" s="52" t="s">
        <v>859</v>
      </c>
      <c r="N80" s="57" t="s">
        <v>864</v>
      </c>
      <c r="O80" s="57"/>
      <c r="P80" s="57"/>
      <c r="Q80" s="57"/>
      <c r="R80" s="52"/>
      <c r="S80" s="57"/>
      <c r="T80" s="52" t="s">
        <v>830</v>
      </c>
      <c r="U80" s="59"/>
      <c r="V80" s="57"/>
    </row>
    <row r="81" spans="1:22" x14ac:dyDescent="0.25">
      <c r="A81" s="51">
        <v>74</v>
      </c>
      <c r="B81" s="57" t="s">
        <v>1005</v>
      </c>
      <c r="C81" s="57" t="s">
        <v>1020</v>
      </c>
      <c r="D81" s="57" t="s">
        <v>826</v>
      </c>
      <c r="E81" s="57"/>
      <c r="F81" s="57"/>
      <c r="G81" s="460" t="s">
        <v>869</v>
      </c>
      <c r="H81" s="57" t="s">
        <v>828</v>
      </c>
      <c r="I81" s="57" t="s">
        <v>870</v>
      </c>
      <c r="J81" s="57" t="s">
        <v>12</v>
      </c>
      <c r="K81" s="57"/>
      <c r="L81" s="57" t="s">
        <v>850</v>
      </c>
      <c r="M81" s="55" t="s">
        <v>853</v>
      </c>
      <c r="N81" s="55" t="s">
        <v>853</v>
      </c>
      <c r="O81" s="55"/>
      <c r="P81" s="55"/>
      <c r="Q81" s="55"/>
      <c r="R81" s="56"/>
      <c r="S81" s="55"/>
      <c r="T81" s="56" t="s">
        <v>830</v>
      </c>
      <c r="U81" s="60"/>
      <c r="V81" s="55"/>
    </row>
    <row r="82" spans="1:22" ht="15" hidden="1" customHeight="1" x14ac:dyDescent="0.25">
      <c r="A82" s="51">
        <v>75</v>
      </c>
      <c r="B82" s="55"/>
      <c r="C82" s="57" t="s">
        <v>1020</v>
      </c>
      <c r="D82" s="55" t="s">
        <v>826</v>
      </c>
      <c r="E82" s="55"/>
      <c r="F82" s="55"/>
      <c r="G82" s="55" t="s">
        <v>871</v>
      </c>
      <c r="H82" s="55" t="s">
        <v>828</v>
      </c>
      <c r="I82" s="55" t="s">
        <v>870</v>
      </c>
      <c r="J82" s="55" t="s">
        <v>12</v>
      </c>
      <c r="K82" s="55" t="s">
        <v>957</v>
      </c>
      <c r="L82" s="55" t="s">
        <v>850</v>
      </c>
      <c r="M82" s="55" t="s">
        <v>853</v>
      </c>
      <c r="N82" s="55" t="s">
        <v>853</v>
      </c>
      <c r="O82" s="55"/>
      <c r="P82" s="55"/>
      <c r="Q82" s="55"/>
      <c r="R82" s="56"/>
      <c r="S82" s="55"/>
      <c r="T82" s="56" t="s">
        <v>830</v>
      </c>
      <c r="U82" s="60"/>
      <c r="V82" s="55"/>
    </row>
    <row r="83" spans="1:22" ht="24" x14ac:dyDescent="0.25">
      <c r="A83" s="51">
        <v>76</v>
      </c>
      <c r="B83" s="55"/>
      <c r="C83" s="57" t="s">
        <v>1020</v>
      </c>
      <c r="D83" s="57" t="s">
        <v>826</v>
      </c>
      <c r="E83" s="57" t="s">
        <v>793</v>
      </c>
      <c r="F83" s="57" t="s">
        <v>983</v>
      </c>
      <c r="G83" s="57" t="s">
        <v>1016</v>
      </c>
      <c r="H83" s="57" t="s">
        <v>828</v>
      </c>
      <c r="I83" s="57" t="s">
        <v>872</v>
      </c>
      <c r="J83" s="57" t="s">
        <v>833</v>
      </c>
      <c r="K83" s="57"/>
      <c r="L83" s="57"/>
      <c r="M83" s="52" t="s">
        <v>859</v>
      </c>
      <c r="N83" s="57" t="s">
        <v>864</v>
      </c>
      <c r="O83" s="57"/>
      <c r="P83" s="57"/>
      <c r="Q83" s="57"/>
      <c r="R83" s="52"/>
      <c r="S83" s="57"/>
      <c r="T83" s="52" t="s">
        <v>830</v>
      </c>
      <c r="U83" s="59"/>
      <c r="V83" s="57"/>
    </row>
    <row r="84" spans="1:22" ht="24" x14ac:dyDescent="0.25">
      <c r="A84" s="51">
        <v>77</v>
      </c>
      <c r="B84" s="55"/>
      <c r="C84" s="57" t="s">
        <v>1020</v>
      </c>
      <c r="D84" s="57" t="s">
        <v>826</v>
      </c>
      <c r="E84" s="57" t="s">
        <v>793</v>
      </c>
      <c r="F84" s="57" t="s">
        <v>983</v>
      </c>
      <c r="G84" s="57" t="s">
        <v>1017</v>
      </c>
      <c r="H84" s="57" t="s">
        <v>828</v>
      </c>
      <c r="I84" s="57" t="s">
        <v>873</v>
      </c>
      <c r="J84" s="57" t="s">
        <v>833</v>
      </c>
      <c r="K84" s="57"/>
      <c r="L84" s="57"/>
      <c r="M84" s="52" t="s">
        <v>859</v>
      </c>
      <c r="N84" s="57" t="s">
        <v>864</v>
      </c>
      <c r="O84" s="57"/>
      <c r="P84" s="57"/>
      <c r="Q84" s="57"/>
      <c r="R84" s="52"/>
      <c r="S84" s="57"/>
      <c r="T84" s="52" t="s">
        <v>830</v>
      </c>
      <c r="U84" s="59"/>
      <c r="V84" s="57"/>
    </row>
    <row r="85" spans="1:22" ht="24" hidden="1" customHeight="1" x14ac:dyDescent="0.25">
      <c r="A85" s="51">
        <v>78</v>
      </c>
      <c r="B85" s="55"/>
      <c r="C85" s="57" t="s">
        <v>1020</v>
      </c>
      <c r="D85" s="57" t="s">
        <v>826</v>
      </c>
      <c r="E85" s="57" t="s">
        <v>793</v>
      </c>
      <c r="F85" s="57" t="s">
        <v>983</v>
      </c>
      <c r="G85" s="57" t="s">
        <v>1006</v>
      </c>
      <c r="H85" s="57" t="s">
        <v>828</v>
      </c>
      <c r="I85" s="57" t="s">
        <v>874</v>
      </c>
      <c r="J85" s="57" t="s">
        <v>833</v>
      </c>
      <c r="K85" s="57" t="s">
        <v>822</v>
      </c>
      <c r="L85" s="57"/>
      <c r="M85" s="52" t="s">
        <v>859</v>
      </c>
      <c r="N85" s="57" t="s">
        <v>864</v>
      </c>
      <c r="O85" s="57"/>
      <c r="P85" s="57"/>
      <c r="Q85" s="57"/>
      <c r="R85" s="52"/>
      <c r="S85" s="57"/>
      <c r="T85" s="52" t="s">
        <v>830</v>
      </c>
      <c r="U85" s="59"/>
      <c r="V85" s="57"/>
    </row>
    <row r="86" spans="1:22" ht="24" x14ac:dyDescent="0.25">
      <c r="A86" s="51">
        <v>79</v>
      </c>
      <c r="B86" s="55"/>
      <c r="C86" s="57" t="s">
        <v>1020</v>
      </c>
      <c r="D86" s="57" t="s">
        <v>826</v>
      </c>
      <c r="E86" s="57" t="s">
        <v>793</v>
      </c>
      <c r="F86" s="57" t="s">
        <v>983</v>
      </c>
      <c r="G86" s="57" t="s">
        <v>1009</v>
      </c>
      <c r="H86" s="57" t="s">
        <v>828</v>
      </c>
      <c r="I86" s="57" t="s">
        <v>872</v>
      </c>
      <c r="J86" s="57" t="s">
        <v>833</v>
      </c>
      <c r="K86" s="57"/>
      <c r="L86" s="57"/>
      <c r="M86" s="52" t="s">
        <v>859</v>
      </c>
      <c r="N86" s="57" t="s">
        <v>864</v>
      </c>
      <c r="O86" s="57"/>
      <c r="P86" s="57"/>
      <c r="Q86" s="57"/>
      <c r="R86" s="52"/>
      <c r="S86" s="57"/>
      <c r="T86" s="52" t="s">
        <v>830</v>
      </c>
      <c r="U86" s="59"/>
      <c r="V86" s="57"/>
    </row>
    <row r="87" spans="1:22" ht="24" x14ac:dyDescent="0.25">
      <c r="A87" s="51">
        <v>80</v>
      </c>
      <c r="B87" s="55"/>
      <c r="C87" s="57" t="s">
        <v>1020</v>
      </c>
      <c r="D87" s="57" t="s">
        <v>826</v>
      </c>
      <c r="E87" s="57" t="s">
        <v>793</v>
      </c>
      <c r="F87" s="57" t="s">
        <v>983</v>
      </c>
      <c r="G87" s="57" t="s">
        <v>1010</v>
      </c>
      <c r="H87" s="57" t="s">
        <v>828</v>
      </c>
      <c r="I87" s="57" t="s">
        <v>873</v>
      </c>
      <c r="J87" s="57" t="s">
        <v>833</v>
      </c>
      <c r="K87" s="57"/>
      <c r="L87" s="57"/>
      <c r="M87" s="52" t="s">
        <v>859</v>
      </c>
      <c r="N87" s="57" t="s">
        <v>864</v>
      </c>
      <c r="O87" s="57"/>
      <c r="P87" s="57"/>
      <c r="Q87" s="57"/>
      <c r="R87" s="52"/>
      <c r="S87" s="57"/>
      <c r="T87" s="52" t="s">
        <v>830</v>
      </c>
      <c r="U87" s="59"/>
      <c r="V87" s="57"/>
    </row>
    <row r="88" spans="1:22" ht="24" x14ac:dyDescent="0.25">
      <c r="A88" s="51">
        <v>81</v>
      </c>
      <c r="B88" s="55"/>
      <c r="C88" s="57" t="s">
        <v>1020</v>
      </c>
      <c r="D88" s="57" t="s">
        <v>826</v>
      </c>
      <c r="E88" s="57" t="s">
        <v>793</v>
      </c>
      <c r="F88" s="57" t="s">
        <v>983</v>
      </c>
      <c r="G88" s="57" t="s">
        <v>1011</v>
      </c>
      <c r="H88" s="57" t="s">
        <v>828</v>
      </c>
      <c r="I88" s="57" t="s">
        <v>874</v>
      </c>
      <c r="J88" s="57" t="s">
        <v>833</v>
      </c>
      <c r="K88" s="57"/>
      <c r="L88" s="57"/>
      <c r="M88" s="52" t="s">
        <v>859</v>
      </c>
      <c r="N88" s="57" t="s">
        <v>864</v>
      </c>
      <c r="O88" s="57"/>
      <c r="P88" s="57"/>
      <c r="Q88" s="57"/>
      <c r="R88" s="52"/>
      <c r="S88" s="57"/>
      <c r="T88" s="52" t="s">
        <v>830</v>
      </c>
      <c r="U88" s="59"/>
      <c r="V88" s="57"/>
    </row>
    <row r="89" spans="1:22" ht="36" hidden="1" customHeight="1" x14ac:dyDescent="0.25">
      <c r="A89" s="51">
        <v>82</v>
      </c>
      <c r="B89" s="55"/>
      <c r="C89" s="57" t="s">
        <v>1020</v>
      </c>
      <c r="D89" s="57" t="s">
        <v>826</v>
      </c>
      <c r="E89" s="57"/>
      <c r="F89" s="57"/>
      <c r="G89" s="57" t="s">
        <v>875</v>
      </c>
      <c r="H89" s="57" t="s">
        <v>828</v>
      </c>
      <c r="I89" s="57" t="s">
        <v>833</v>
      </c>
      <c r="J89" s="52" t="s">
        <v>876</v>
      </c>
      <c r="K89" s="52" t="s">
        <v>822</v>
      </c>
      <c r="L89" s="57"/>
      <c r="M89" s="52" t="s">
        <v>859</v>
      </c>
      <c r="N89" s="57" t="s">
        <v>864</v>
      </c>
      <c r="O89" s="57"/>
      <c r="P89" s="57"/>
      <c r="Q89" s="57"/>
      <c r="R89" s="52"/>
      <c r="S89" s="57"/>
      <c r="T89" s="52" t="s">
        <v>830</v>
      </c>
      <c r="U89" s="59"/>
      <c r="V89" s="57"/>
    </row>
    <row r="90" spans="1:22" ht="15" hidden="1" customHeight="1" x14ac:dyDescent="0.25">
      <c r="A90" s="51">
        <v>83</v>
      </c>
      <c r="B90" s="55"/>
      <c r="C90" s="55" t="s">
        <v>877</v>
      </c>
      <c r="D90" s="55" t="s">
        <v>823</v>
      </c>
      <c r="E90" s="55"/>
      <c r="F90" s="55"/>
      <c r="G90" s="55" t="s">
        <v>878</v>
      </c>
      <c r="H90" s="55" t="s">
        <v>824</v>
      </c>
      <c r="I90" s="55" t="s">
        <v>825</v>
      </c>
      <c r="J90" s="55" t="s">
        <v>12</v>
      </c>
      <c r="K90" s="61" t="s">
        <v>1022</v>
      </c>
      <c r="L90" s="55" t="s">
        <v>879</v>
      </c>
      <c r="M90" s="55" t="s">
        <v>880</v>
      </c>
      <c r="N90" s="55" t="s">
        <v>881</v>
      </c>
      <c r="O90" s="55"/>
      <c r="P90" s="55"/>
      <c r="Q90" s="55"/>
      <c r="R90" s="55"/>
      <c r="S90" s="55"/>
      <c r="T90" s="55" t="s">
        <v>882</v>
      </c>
      <c r="U90" s="55"/>
      <c r="V90" s="55"/>
    </row>
    <row r="91" spans="1:22" ht="15" hidden="1" customHeight="1" x14ac:dyDescent="0.25">
      <c r="A91" s="51">
        <v>84</v>
      </c>
      <c r="B91" s="51"/>
      <c r="C91" s="55" t="s">
        <v>877</v>
      </c>
      <c r="D91" s="51" t="s">
        <v>826</v>
      </c>
      <c r="E91" s="51"/>
      <c r="F91" s="51"/>
      <c r="G91" s="51" t="s">
        <v>883</v>
      </c>
      <c r="H91" s="51" t="s">
        <v>884</v>
      </c>
      <c r="I91" s="51" t="s">
        <v>820</v>
      </c>
      <c r="J91" s="51" t="s">
        <v>12</v>
      </c>
      <c r="K91" s="61" t="s">
        <v>1022</v>
      </c>
      <c r="L91" s="51" t="s">
        <v>879</v>
      </c>
      <c r="M91" s="51" t="s">
        <v>885</v>
      </c>
      <c r="N91" s="51" t="s">
        <v>886</v>
      </c>
      <c r="O91" s="51"/>
      <c r="P91" s="51"/>
      <c r="Q91" s="51"/>
      <c r="R91" s="51"/>
      <c r="S91" s="51"/>
      <c r="T91" s="51" t="s">
        <v>849</v>
      </c>
      <c r="U91" s="51"/>
      <c r="V91" s="51"/>
    </row>
    <row r="92" spans="1:22" ht="15" hidden="1" customHeight="1" x14ac:dyDescent="0.25">
      <c r="A92" s="51">
        <v>85</v>
      </c>
      <c r="B92" s="55"/>
      <c r="C92" s="55" t="s">
        <v>887</v>
      </c>
      <c r="D92" s="55" t="s">
        <v>823</v>
      </c>
      <c r="E92" s="55"/>
      <c r="F92" s="55"/>
      <c r="G92" s="55" t="s">
        <v>878</v>
      </c>
      <c r="H92" s="55" t="s">
        <v>824</v>
      </c>
      <c r="I92" s="55" t="s">
        <v>825</v>
      </c>
      <c r="J92" s="55" t="s">
        <v>12</v>
      </c>
      <c r="K92" s="61" t="s">
        <v>1022</v>
      </c>
      <c r="L92" s="55" t="s">
        <v>879</v>
      </c>
      <c r="M92" s="55" t="s">
        <v>880</v>
      </c>
      <c r="N92" s="55" t="s">
        <v>881</v>
      </c>
      <c r="O92" s="55"/>
      <c r="P92" s="55"/>
      <c r="Q92" s="55"/>
      <c r="R92" s="55"/>
      <c r="S92" s="55"/>
      <c r="T92" s="55" t="s">
        <v>882</v>
      </c>
      <c r="U92" s="55"/>
      <c r="V92" s="55"/>
    </row>
    <row r="93" spans="1:22" ht="15" hidden="1" customHeight="1" x14ac:dyDescent="0.25">
      <c r="A93" s="51">
        <v>86</v>
      </c>
      <c r="B93" s="51"/>
      <c r="C93" s="51" t="s">
        <v>887</v>
      </c>
      <c r="D93" s="51" t="s">
        <v>826</v>
      </c>
      <c r="E93" s="51"/>
      <c r="F93" s="51"/>
      <c r="G93" s="51" t="s">
        <v>883</v>
      </c>
      <c r="H93" s="51" t="s">
        <v>884</v>
      </c>
      <c r="I93" s="51" t="s">
        <v>820</v>
      </c>
      <c r="J93" s="51" t="s">
        <v>12</v>
      </c>
      <c r="K93" s="61" t="s">
        <v>1022</v>
      </c>
      <c r="L93" s="51" t="s">
        <v>879</v>
      </c>
      <c r="M93" s="51" t="s">
        <v>885</v>
      </c>
      <c r="N93" s="51" t="s">
        <v>886</v>
      </c>
      <c r="O93" s="51"/>
      <c r="P93" s="51"/>
      <c r="Q93" s="51"/>
      <c r="R93" s="51"/>
      <c r="S93" s="51"/>
      <c r="T93" s="51" t="s">
        <v>849</v>
      </c>
      <c r="U93" s="51"/>
      <c r="V93" s="51"/>
    </row>
    <row r="94" spans="1:22" ht="72" hidden="1" customHeight="1" x14ac:dyDescent="0.25">
      <c r="A94" s="51">
        <v>87</v>
      </c>
      <c r="B94" s="61">
        <v>226</v>
      </c>
      <c r="C94" s="61" t="s">
        <v>903</v>
      </c>
      <c r="D94" s="61">
        <v>226</v>
      </c>
      <c r="E94" s="61"/>
      <c r="F94" s="61"/>
      <c r="G94" s="62" t="s">
        <v>888</v>
      </c>
      <c r="H94" s="61"/>
      <c r="I94" s="61"/>
      <c r="J94" s="61"/>
      <c r="K94" s="61" t="s">
        <v>1021</v>
      </c>
      <c r="L94" s="61"/>
      <c r="M94" s="61"/>
      <c r="N94" s="61"/>
      <c r="O94" s="61"/>
      <c r="P94" s="61"/>
      <c r="Q94" s="61"/>
      <c r="R94" s="61"/>
      <c r="S94" s="61"/>
      <c r="T94" s="61"/>
      <c r="U94" s="61"/>
      <c r="V94" s="61"/>
    </row>
    <row r="95" spans="1:22" ht="24" hidden="1" customHeight="1" x14ac:dyDescent="0.25">
      <c r="A95" s="51">
        <v>88</v>
      </c>
      <c r="B95" s="61">
        <v>227</v>
      </c>
      <c r="C95" s="61" t="s">
        <v>903</v>
      </c>
      <c r="D95" s="61">
        <v>227</v>
      </c>
      <c r="E95" s="61"/>
      <c r="F95" s="61"/>
      <c r="G95" s="62" t="s">
        <v>889</v>
      </c>
      <c r="H95" s="61"/>
      <c r="I95" s="61"/>
      <c r="J95" s="61"/>
      <c r="K95" s="61" t="s">
        <v>1021</v>
      </c>
      <c r="L95" s="61"/>
      <c r="M95" s="61"/>
      <c r="N95" s="61"/>
      <c r="O95" s="61"/>
      <c r="P95" s="61"/>
      <c r="Q95" s="61"/>
      <c r="R95" s="61"/>
      <c r="S95" s="61"/>
      <c r="T95" s="61"/>
      <c r="U95" s="61"/>
      <c r="V95" s="61"/>
    </row>
    <row r="96" spans="1:22" ht="24" hidden="1" customHeight="1" x14ac:dyDescent="0.25">
      <c r="A96" s="51">
        <v>89</v>
      </c>
      <c r="B96" s="61">
        <v>228</v>
      </c>
      <c r="C96" s="61" t="s">
        <v>903</v>
      </c>
      <c r="D96" s="61">
        <v>228</v>
      </c>
      <c r="E96" s="61"/>
      <c r="F96" s="61"/>
      <c r="G96" s="63" t="s">
        <v>890</v>
      </c>
      <c r="H96" s="61"/>
      <c r="I96" s="61"/>
      <c r="J96" s="61"/>
      <c r="K96" s="61" t="s">
        <v>1021</v>
      </c>
      <c r="L96" s="61"/>
      <c r="M96" s="61"/>
      <c r="N96" s="61"/>
      <c r="O96" s="61"/>
      <c r="P96" s="61"/>
      <c r="Q96" s="61"/>
      <c r="R96" s="61"/>
      <c r="S96" s="61"/>
      <c r="T96" s="61"/>
      <c r="U96" s="61"/>
      <c r="V96" s="61"/>
    </row>
    <row r="97" spans="1:22" ht="24" hidden="1" customHeight="1" x14ac:dyDescent="0.25">
      <c r="A97" s="51">
        <v>90</v>
      </c>
      <c r="B97" s="61">
        <v>229</v>
      </c>
      <c r="C97" s="61" t="s">
        <v>903</v>
      </c>
      <c r="D97" s="61">
        <v>229</v>
      </c>
      <c r="E97" s="61"/>
      <c r="F97" s="61"/>
      <c r="G97" s="63" t="s">
        <v>891</v>
      </c>
      <c r="H97" s="61"/>
      <c r="I97" s="61"/>
      <c r="J97" s="61"/>
      <c r="K97" s="61" t="s">
        <v>1021</v>
      </c>
      <c r="L97" s="61"/>
      <c r="M97" s="61"/>
      <c r="N97" s="61"/>
      <c r="O97" s="61"/>
      <c r="P97" s="61"/>
      <c r="Q97" s="61"/>
      <c r="R97" s="61"/>
      <c r="S97" s="61"/>
      <c r="T97" s="61"/>
      <c r="U97" s="61"/>
      <c r="V97" s="61"/>
    </row>
    <row r="98" spans="1:22" ht="60" hidden="1" customHeight="1" x14ac:dyDescent="0.25">
      <c r="A98" s="51">
        <v>91</v>
      </c>
      <c r="B98" s="61">
        <v>230</v>
      </c>
      <c r="C98" s="61" t="s">
        <v>903</v>
      </c>
      <c r="D98" s="61">
        <v>230</v>
      </c>
      <c r="E98" s="61"/>
      <c r="F98" s="61"/>
      <c r="G98" s="63" t="s">
        <v>892</v>
      </c>
      <c r="H98" s="61"/>
      <c r="I98" s="61"/>
      <c r="J98" s="61"/>
      <c r="K98" s="61" t="s">
        <v>1021</v>
      </c>
      <c r="L98" s="61"/>
      <c r="M98" s="61"/>
      <c r="N98" s="61"/>
      <c r="O98" s="61"/>
      <c r="P98" s="61"/>
      <c r="Q98" s="61"/>
      <c r="R98" s="61"/>
      <c r="S98" s="61"/>
      <c r="T98" s="61"/>
      <c r="U98" s="61"/>
      <c r="V98" s="61"/>
    </row>
    <row r="99" spans="1:22" ht="60" hidden="1" customHeight="1" x14ac:dyDescent="0.25">
      <c r="A99" s="51">
        <v>92</v>
      </c>
      <c r="B99" s="61">
        <v>231</v>
      </c>
      <c r="C99" s="61" t="s">
        <v>903</v>
      </c>
      <c r="D99" s="61">
        <v>231</v>
      </c>
      <c r="E99" s="61"/>
      <c r="F99" s="61"/>
      <c r="G99" s="62" t="s">
        <v>893</v>
      </c>
      <c r="H99" s="61"/>
      <c r="I99" s="61"/>
      <c r="J99" s="61"/>
      <c r="K99" s="61" t="s">
        <v>1021</v>
      </c>
      <c r="L99" s="61"/>
      <c r="M99" s="61"/>
      <c r="N99" s="61"/>
      <c r="O99" s="61"/>
      <c r="P99" s="61"/>
      <c r="Q99" s="61"/>
      <c r="R99" s="61"/>
      <c r="S99" s="61"/>
      <c r="T99" s="61"/>
      <c r="U99" s="61"/>
      <c r="V99" s="61"/>
    </row>
    <row r="100" spans="1:22" ht="25.5" hidden="1" customHeight="1" x14ac:dyDescent="0.25">
      <c r="A100" s="51">
        <v>93</v>
      </c>
      <c r="B100" s="61">
        <v>233</v>
      </c>
      <c r="C100" s="61" t="s">
        <v>903</v>
      </c>
      <c r="D100" s="61">
        <v>233</v>
      </c>
      <c r="E100" s="61"/>
      <c r="F100" s="61"/>
      <c r="G100" s="64" t="s">
        <v>894</v>
      </c>
      <c r="H100" s="61"/>
      <c r="I100" s="61"/>
      <c r="J100" s="61"/>
      <c r="K100" s="61" t="s">
        <v>1021</v>
      </c>
      <c r="L100" s="61"/>
      <c r="M100" s="61"/>
      <c r="N100" s="61"/>
      <c r="O100" s="61"/>
      <c r="P100" s="61"/>
      <c r="Q100" s="61"/>
      <c r="R100" s="61"/>
      <c r="S100" s="61"/>
      <c r="T100" s="61"/>
      <c r="U100" s="61"/>
      <c r="V100" s="61"/>
    </row>
    <row r="101" spans="1:22" ht="25.5" hidden="1" customHeight="1" x14ac:dyDescent="0.25">
      <c r="A101" s="51">
        <v>94</v>
      </c>
      <c r="B101" s="61">
        <v>234</v>
      </c>
      <c r="C101" s="61" t="s">
        <v>903</v>
      </c>
      <c r="D101" s="61">
        <v>234</v>
      </c>
      <c r="E101" s="61"/>
      <c r="F101" s="61"/>
      <c r="G101" s="64" t="s">
        <v>895</v>
      </c>
      <c r="H101" s="61"/>
      <c r="I101" s="61"/>
      <c r="J101" s="61"/>
      <c r="K101" s="61" t="s">
        <v>1021</v>
      </c>
      <c r="L101" s="61"/>
      <c r="M101" s="61"/>
      <c r="N101" s="61"/>
      <c r="O101" s="61"/>
      <c r="P101" s="61"/>
      <c r="Q101" s="61"/>
      <c r="R101" s="61"/>
      <c r="S101" s="61"/>
      <c r="T101" s="61"/>
      <c r="U101" s="61"/>
      <c r="V101" s="61"/>
    </row>
    <row r="102" spans="1:22" ht="102" hidden="1" customHeight="1" x14ac:dyDescent="0.25">
      <c r="A102" s="51">
        <v>95</v>
      </c>
      <c r="B102" s="61">
        <v>235</v>
      </c>
      <c r="C102" s="61" t="s">
        <v>903</v>
      </c>
      <c r="D102" s="61">
        <v>235</v>
      </c>
      <c r="E102" s="61"/>
      <c r="F102" s="61"/>
      <c r="G102" s="64" t="s">
        <v>896</v>
      </c>
      <c r="H102" s="61"/>
      <c r="I102" s="61"/>
      <c r="J102" s="61"/>
      <c r="K102" s="61" t="s">
        <v>1021</v>
      </c>
      <c r="L102" s="61"/>
      <c r="M102" s="61"/>
      <c r="N102" s="61"/>
      <c r="O102" s="61"/>
      <c r="P102" s="61"/>
      <c r="Q102" s="61"/>
      <c r="R102" s="61"/>
      <c r="S102" s="61"/>
      <c r="T102" s="61"/>
      <c r="U102" s="61"/>
      <c r="V102" s="61"/>
    </row>
    <row r="103" spans="1:22" ht="36" hidden="1" customHeight="1" x14ac:dyDescent="0.25">
      <c r="A103" s="51">
        <v>96</v>
      </c>
      <c r="B103" s="61">
        <v>236</v>
      </c>
      <c r="C103" s="61" t="s">
        <v>903</v>
      </c>
      <c r="D103" s="61">
        <v>236</v>
      </c>
      <c r="E103" s="61"/>
      <c r="F103" s="61"/>
      <c r="G103" s="65" t="s">
        <v>897</v>
      </c>
      <c r="H103" s="61"/>
      <c r="I103" s="61"/>
      <c r="J103" s="61"/>
      <c r="K103" s="61" t="s">
        <v>1021</v>
      </c>
      <c r="L103" s="61"/>
      <c r="M103" s="61"/>
      <c r="N103" s="61"/>
      <c r="O103" s="61"/>
      <c r="P103" s="61"/>
      <c r="Q103" s="61"/>
      <c r="R103" s="61"/>
      <c r="S103" s="61"/>
      <c r="T103" s="61"/>
      <c r="U103" s="61"/>
      <c r="V103" s="61"/>
    </row>
    <row r="104" spans="1:22" ht="38.25" hidden="1" customHeight="1" x14ac:dyDescent="0.25">
      <c r="A104" s="51">
        <v>97</v>
      </c>
      <c r="B104" s="61">
        <v>237</v>
      </c>
      <c r="C104" s="61" t="s">
        <v>903</v>
      </c>
      <c r="D104" s="61">
        <v>237</v>
      </c>
      <c r="E104" s="61"/>
      <c r="F104" s="61"/>
      <c r="G104" s="64" t="s">
        <v>898</v>
      </c>
      <c r="H104" s="61"/>
      <c r="I104" s="61"/>
      <c r="J104" s="61"/>
      <c r="K104" s="61" t="s">
        <v>1021</v>
      </c>
      <c r="L104" s="61"/>
      <c r="M104" s="61"/>
      <c r="N104" s="61"/>
      <c r="O104" s="61"/>
      <c r="P104" s="61"/>
      <c r="Q104" s="61"/>
      <c r="R104" s="61"/>
      <c r="S104" s="61"/>
      <c r="T104" s="61"/>
      <c r="U104" s="61"/>
      <c r="V104" s="61"/>
    </row>
    <row r="105" spans="1:22" ht="25.5" hidden="1" customHeight="1" x14ac:dyDescent="0.25">
      <c r="A105" s="51">
        <v>98</v>
      </c>
      <c r="B105" s="61">
        <v>238</v>
      </c>
      <c r="C105" s="61" t="s">
        <v>903</v>
      </c>
      <c r="D105" s="61">
        <v>238</v>
      </c>
      <c r="E105" s="61"/>
      <c r="F105" s="61"/>
      <c r="G105" s="64" t="s">
        <v>899</v>
      </c>
      <c r="H105" s="61"/>
      <c r="I105" s="61"/>
      <c r="J105" s="61"/>
      <c r="K105" s="61" t="s">
        <v>1021</v>
      </c>
      <c r="L105" s="61"/>
      <c r="M105" s="61"/>
      <c r="N105" s="61"/>
      <c r="O105" s="61"/>
      <c r="P105" s="61"/>
      <c r="Q105" s="61"/>
      <c r="R105" s="61"/>
      <c r="S105" s="61"/>
      <c r="T105" s="61"/>
      <c r="U105" s="61"/>
      <c r="V105" s="61"/>
    </row>
    <row r="106" spans="1:22" ht="51" hidden="1" customHeight="1" x14ac:dyDescent="0.25">
      <c r="A106" s="51">
        <v>99</v>
      </c>
      <c r="B106" s="61">
        <v>239</v>
      </c>
      <c r="C106" s="61" t="s">
        <v>903</v>
      </c>
      <c r="D106" s="61">
        <v>239</v>
      </c>
      <c r="E106" s="61"/>
      <c r="F106" s="61"/>
      <c r="G106" s="64" t="s">
        <v>900</v>
      </c>
      <c r="H106" s="61"/>
      <c r="I106" s="61"/>
      <c r="J106" s="61"/>
      <c r="K106" s="61" t="s">
        <v>1021</v>
      </c>
      <c r="L106" s="61"/>
      <c r="M106" s="61"/>
      <c r="N106" s="61"/>
      <c r="O106" s="61"/>
      <c r="P106" s="61"/>
      <c r="Q106" s="61"/>
      <c r="R106" s="61"/>
      <c r="S106" s="61"/>
      <c r="T106" s="61"/>
      <c r="U106" s="61"/>
      <c r="V106" s="61"/>
    </row>
    <row r="107" spans="1:22" ht="63.75" hidden="1" customHeight="1" x14ac:dyDescent="0.25">
      <c r="A107" s="51">
        <v>100</v>
      </c>
      <c r="B107" s="61">
        <v>240</v>
      </c>
      <c r="C107" s="61" t="s">
        <v>903</v>
      </c>
      <c r="D107" s="61">
        <v>240</v>
      </c>
      <c r="E107" s="61"/>
      <c r="F107" s="61"/>
      <c r="G107" s="64" t="s">
        <v>901</v>
      </c>
      <c r="H107" s="61"/>
      <c r="I107" s="61"/>
      <c r="J107" s="61"/>
      <c r="K107" s="61" t="s">
        <v>1021</v>
      </c>
      <c r="L107" s="61"/>
      <c r="M107" s="61"/>
      <c r="N107" s="61"/>
      <c r="O107" s="61"/>
      <c r="P107" s="61"/>
      <c r="Q107" s="61"/>
      <c r="R107" s="61"/>
      <c r="S107" s="61"/>
      <c r="T107" s="61"/>
      <c r="U107" s="61"/>
      <c r="V107" s="61"/>
    </row>
    <row r="108" spans="1:22" ht="48" hidden="1" customHeight="1" x14ac:dyDescent="0.25">
      <c r="A108" s="51">
        <v>101</v>
      </c>
      <c r="B108" s="61">
        <v>241</v>
      </c>
      <c r="C108" s="61" t="s">
        <v>903</v>
      </c>
      <c r="D108" s="61">
        <v>241</v>
      </c>
      <c r="E108" s="61"/>
      <c r="F108" s="61"/>
      <c r="G108" s="63" t="s">
        <v>902</v>
      </c>
      <c r="H108" s="61"/>
      <c r="I108" s="61"/>
      <c r="J108" s="61"/>
      <c r="K108" s="61" t="s">
        <v>1021</v>
      </c>
      <c r="L108" s="61"/>
      <c r="M108" s="61"/>
      <c r="N108" s="61"/>
      <c r="O108" s="61"/>
      <c r="P108" s="61"/>
      <c r="Q108" s="61"/>
      <c r="R108" s="61"/>
      <c r="S108" s="61"/>
      <c r="T108" s="61"/>
      <c r="U108" s="61"/>
      <c r="V108" s="61"/>
    </row>
    <row r="109" spans="1:22" ht="36" hidden="1" customHeight="1" x14ac:dyDescent="0.25">
      <c r="A109" s="51">
        <v>102</v>
      </c>
      <c r="B109" s="61">
        <v>242</v>
      </c>
      <c r="C109" s="61" t="s">
        <v>909</v>
      </c>
      <c r="D109" s="61"/>
      <c r="E109" s="61"/>
      <c r="F109" s="61"/>
      <c r="G109" s="63" t="s">
        <v>904</v>
      </c>
      <c r="H109" s="61"/>
      <c r="I109" s="61"/>
      <c r="J109" s="61"/>
      <c r="K109" s="61" t="s">
        <v>1021</v>
      </c>
      <c r="L109" s="61"/>
      <c r="M109" s="61"/>
      <c r="N109" s="61"/>
      <c r="O109" s="61"/>
      <c r="P109" s="61"/>
      <c r="Q109" s="61"/>
      <c r="R109" s="61"/>
      <c r="S109" s="61"/>
      <c r="T109" s="61"/>
      <c r="U109" s="61"/>
      <c r="V109" s="61"/>
    </row>
    <row r="110" spans="1:22" ht="72" hidden="1" customHeight="1" x14ac:dyDescent="0.25">
      <c r="A110" s="51">
        <v>103</v>
      </c>
      <c r="B110" s="61">
        <v>243</v>
      </c>
      <c r="C110" s="61" t="s">
        <v>909</v>
      </c>
      <c r="D110" s="61"/>
      <c r="E110" s="61"/>
      <c r="F110" s="61"/>
      <c r="G110" s="62" t="s">
        <v>905</v>
      </c>
      <c r="H110" s="61"/>
      <c r="I110" s="61"/>
      <c r="J110" s="61"/>
      <c r="K110" s="61" t="s">
        <v>1022</v>
      </c>
      <c r="L110" s="61"/>
      <c r="M110" s="61"/>
      <c r="N110" s="61"/>
      <c r="O110" s="61"/>
      <c r="P110" s="61"/>
      <c r="Q110" s="61"/>
      <c r="R110" s="61"/>
      <c r="S110" s="61"/>
      <c r="T110" s="61"/>
      <c r="U110" s="61"/>
      <c r="V110" s="61"/>
    </row>
    <row r="111" spans="1:22" ht="96" hidden="1" customHeight="1" x14ac:dyDescent="0.25">
      <c r="A111" s="51">
        <v>104</v>
      </c>
      <c r="B111" s="61">
        <v>244</v>
      </c>
      <c r="C111" s="61" t="s">
        <v>909</v>
      </c>
      <c r="D111" s="61"/>
      <c r="E111" s="61"/>
      <c r="F111" s="61"/>
      <c r="G111" s="62" t="s">
        <v>906</v>
      </c>
      <c r="H111" s="61"/>
      <c r="I111" s="61"/>
      <c r="J111" s="61"/>
      <c r="K111" s="61" t="s">
        <v>1021</v>
      </c>
      <c r="L111" s="61"/>
      <c r="M111" s="61"/>
      <c r="N111" s="61"/>
      <c r="O111" s="61"/>
      <c r="P111" s="61"/>
      <c r="Q111" s="61"/>
      <c r="R111" s="61"/>
      <c r="S111" s="61"/>
      <c r="T111" s="61"/>
      <c r="U111" s="61"/>
      <c r="V111" s="61"/>
    </row>
    <row r="112" spans="1:22" ht="24" hidden="1" customHeight="1" x14ac:dyDescent="0.25">
      <c r="A112" s="51">
        <v>105</v>
      </c>
      <c r="B112" s="61">
        <v>245</v>
      </c>
      <c r="C112" s="61" t="s">
        <v>909</v>
      </c>
      <c r="D112" s="61"/>
      <c r="E112" s="61"/>
      <c r="F112" s="61"/>
      <c r="G112" s="62" t="s">
        <v>907</v>
      </c>
      <c r="H112" s="61"/>
      <c r="I112" s="61"/>
      <c r="J112" s="61"/>
      <c r="K112" s="61" t="s">
        <v>1021</v>
      </c>
      <c r="L112" s="61"/>
      <c r="M112" s="61"/>
      <c r="N112" s="61"/>
      <c r="O112" s="61"/>
      <c r="P112" s="61"/>
      <c r="Q112" s="61"/>
      <c r="R112" s="61"/>
      <c r="S112" s="61"/>
      <c r="T112" s="61"/>
      <c r="U112" s="61"/>
      <c r="V112" s="61"/>
    </row>
    <row r="113" spans="1:22" ht="15" hidden="1" customHeight="1" x14ac:dyDescent="0.25">
      <c r="A113" s="51">
        <v>106</v>
      </c>
      <c r="B113" s="61"/>
      <c r="C113" s="61" t="s">
        <v>909</v>
      </c>
      <c r="D113" s="61"/>
      <c r="E113" s="61"/>
      <c r="F113" s="61"/>
      <c r="G113" s="62" t="s">
        <v>908</v>
      </c>
      <c r="H113" s="61"/>
      <c r="I113" s="61"/>
      <c r="J113" s="61"/>
      <c r="K113" s="61" t="s">
        <v>1022</v>
      </c>
      <c r="L113" s="61"/>
      <c r="M113" s="61"/>
      <c r="N113" s="61"/>
      <c r="O113" s="61"/>
      <c r="P113" s="61"/>
      <c r="Q113" s="61"/>
      <c r="R113" s="61"/>
      <c r="S113" s="61"/>
      <c r="T113" s="61"/>
      <c r="U113" s="61"/>
      <c r="V113" s="61"/>
    </row>
    <row r="114" spans="1:22" ht="60" hidden="1" customHeight="1" x14ac:dyDescent="0.25">
      <c r="A114" s="51">
        <v>107</v>
      </c>
      <c r="B114" s="61">
        <v>224</v>
      </c>
      <c r="C114" s="61" t="s">
        <v>912</v>
      </c>
      <c r="D114" s="61"/>
      <c r="E114" s="61"/>
      <c r="F114" s="61"/>
      <c r="G114" s="63" t="s">
        <v>910</v>
      </c>
      <c r="H114" s="61"/>
      <c r="I114" s="61"/>
      <c r="J114" s="61"/>
      <c r="K114" s="61" t="s">
        <v>1023</v>
      </c>
      <c r="L114" s="61"/>
      <c r="M114" s="61"/>
      <c r="N114" s="61"/>
      <c r="O114" s="61"/>
      <c r="P114" s="61"/>
      <c r="Q114" s="61"/>
      <c r="R114" s="61"/>
      <c r="S114" s="61"/>
      <c r="T114" s="61"/>
      <c r="U114" s="61"/>
      <c r="V114" s="61"/>
    </row>
    <row r="115" spans="1:22" ht="36" hidden="1" customHeight="1" x14ac:dyDescent="0.25">
      <c r="A115" s="51">
        <v>108</v>
      </c>
      <c r="B115" s="61">
        <v>225</v>
      </c>
      <c r="C115" s="61" t="s">
        <v>912</v>
      </c>
      <c r="D115" s="61"/>
      <c r="E115" s="61"/>
      <c r="F115" s="61"/>
      <c r="G115" s="62" t="s">
        <v>911</v>
      </c>
      <c r="H115" s="61"/>
      <c r="I115" s="61"/>
      <c r="J115" s="61"/>
      <c r="K115" s="61" t="s">
        <v>1023</v>
      </c>
      <c r="L115" s="61"/>
      <c r="M115" s="61"/>
      <c r="N115" s="61"/>
      <c r="O115" s="61"/>
      <c r="P115" s="61"/>
      <c r="Q115" s="61"/>
      <c r="R115" s="61"/>
      <c r="S115" s="61"/>
      <c r="T115" s="61"/>
      <c r="U115" s="61"/>
      <c r="V115" s="61"/>
    </row>
    <row r="116" spans="1:22" ht="24.75" hidden="1" customHeight="1" x14ac:dyDescent="0.25">
      <c r="A116" s="51">
        <v>109</v>
      </c>
      <c r="B116" s="61">
        <v>218</v>
      </c>
      <c r="C116" s="61" t="s">
        <v>916</v>
      </c>
      <c r="D116" s="61"/>
      <c r="E116" s="61"/>
      <c r="F116" s="61"/>
      <c r="G116" s="66" t="s">
        <v>913</v>
      </c>
      <c r="H116" s="61"/>
      <c r="I116" s="61"/>
      <c r="J116" s="61"/>
      <c r="K116" s="61" t="s">
        <v>1021</v>
      </c>
      <c r="L116" s="61"/>
      <c r="M116" s="61"/>
      <c r="N116" s="61"/>
      <c r="O116" s="61"/>
      <c r="P116" s="61"/>
      <c r="Q116" s="61"/>
      <c r="R116" s="61"/>
      <c r="S116" s="61"/>
      <c r="T116" s="61"/>
      <c r="U116" s="61"/>
      <c r="V116" s="61"/>
    </row>
    <row r="117" spans="1:22" ht="24" hidden="1" customHeight="1" x14ac:dyDescent="0.25">
      <c r="A117" s="51">
        <v>110</v>
      </c>
      <c r="B117" s="61">
        <v>219</v>
      </c>
      <c r="C117" s="61" t="s">
        <v>916</v>
      </c>
      <c r="D117" s="61"/>
      <c r="E117" s="61"/>
      <c r="F117" s="61"/>
      <c r="G117" s="63" t="s">
        <v>914</v>
      </c>
      <c r="H117" s="61"/>
      <c r="I117" s="61"/>
      <c r="J117" s="61"/>
      <c r="K117" s="61" t="s">
        <v>1021</v>
      </c>
      <c r="L117" s="61"/>
      <c r="M117" s="61"/>
      <c r="N117" s="61"/>
      <c r="O117" s="61"/>
      <c r="P117" s="61"/>
      <c r="Q117" s="61"/>
      <c r="R117" s="61"/>
      <c r="S117" s="61"/>
      <c r="T117" s="61"/>
      <c r="U117" s="61"/>
      <c r="V117" s="61"/>
    </row>
    <row r="118" spans="1:22" ht="48" hidden="1" customHeight="1" x14ac:dyDescent="0.25">
      <c r="A118" s="51">
        <v>111</v>
      </c>
      <c r="B118" s="61">
        <v>220</v>
      </c>
      <c r="C118" s="61" t="s">
        <v>916</v>
      </c>
      <c r="D118" s="61"/>
      <c r="E118" s="61"/>
      <c r="F118" s="61"/>
      <c r="G118" s="63" t="s">
        <v>915</v>
      </c>
      <c r="H118" s="61"/>
      <c r="I118" s="61"/>
      <c r="J118" s="61"/>
      <c r="K118" s="61" t="s">
        <v>1021</v>
      </c>
      <c r="L118" s="61"/>
      <c r="M118" s="61"/>
      <c r="N118" s="61"/>
      <c r="O118" s="61"/>
      <c r="P118" s="61"/>
      <c r="Q118" s="61"/>
      <c r="R118" s="61"/>
      <c r="S118" s="61"/>
      <c r="T118" s="61"/>
      <c r="U118" s="61"/>
      <c r="V118" s="61"/>
    </row>
    <row r="119" spans="1:22" ht="60" hidden="1" customHeight="1" x14ac:dyDescent="0.25">
      <c r="A119" s="51">
        <v>112</v>
      </c>
      <c r="B119" s="61">
        <v>21</v>
      </c>
      <c r="C119" s="61" t="s">
        <v>929</v>
      </c>
      <c r="D119" s="61"/>
      <c r="E119" s="61"/>
      <c r="F119" s="61"/>
      <c r="G119" s="67" t="s">
        <v>917</v>
      </c>
      <c r="H119" s="61"/>
      <c r="I119" s="61"/>
      <c r="J119" s="61"/>
      <c r="K119" s="61" t="s">
        <v>1021</v>
      </c>
      <c r="L119" s="61"/>
      <c r="M119" s="61"/>
      <c r="N119" s="61"/>
      <c r="O119" s="61"/>
      <c r="P119" s="61"/>
      <c r="Q119" s="61"/>
      <c r="R119" s="61"/>
      <c r="S119" s="61"/>
      <c r="T119" s="61"/>
      <c r="U119" s="61"/>
      <c r="V119" s="61"/>
    </row>
    <row r="120" spans="1:22" ht="24" hidden="1" customHeight="1" x14ac:dyDescent="0.25">
      <c r="A120" s="51">
        <v>113</v>
      </c>
      <c r="B120" s="61">
        <v>23</v>
      </c>
      <c r="C120" s="61" t="s">
        <v>929</v>
      </c>
      <c r="D120" s="61"/>
      <c r="E120" s="61"/>
      <c r="F120" s="61"/>
      <c r="G120" s="67" t="s">
        <v>918</v>
      </c>
      <c r="H120" s="61"/>
      <c r="I120" s="61"/>
      <c r="J120" s="61"/>
      <c r="K120" s="61" t="s">
        <v>1022</v>
      </c>
      <c r="L120" s="61"/>
      <c r="M120" s="61"/>
      <c r="N120" s="61"/>
      <c r="O120" s="61"/>
      <c r="P120" s="61"/>
      <c r="Q120" s="61"/>
      <c r="R120" s="61"/>
      <c r="S120" s="61"/>
      <c r="T120" s="61"/>
      <c r="U120" s="61"/>
      <c r="V120" s="61"/>
    </row>
    <row r="121" spans="1:22" ht="72" hidden="1" customHeight="1" x14ac:dyDescent="0.25">
      <c r="A121" s="51">
        <v>114</v>
      </c>
      <c r="B121" s="61">
        <v>33</v>
      </c>
      <c r="C121" s="61" t="s">
        <v>929</v>
      </c>
      <c r="D121" s="61"/>
      <c r="E121" s="61"/>
      <c r="F121" s="61"/>
      <c r="G121" s="67" t="s">
        <v>919</v>
      </c>
      <c r="H121" s="61"/>
      <c r="I121" s="61"/>
      <c r="J121" s="61"/>
      <c r="K121" s="61" t="s">
        <v>1022</v>
      </c>
      <c r="L121" s="61"/>
      <c r="M121" s="61"/>
      <c r="N121" s="61"/>
      <c r="O121" s="61"/>
      <c r="P121" s="61"/>
      <c r="Q121" s="61"/>
      <c r="R121" s="61"/>
      <c r="S121" s="61"/>
      <c r="T121" s="61"/>
      <c r="U121" s="61"/>
      <c r="V121" s="61"/>
    </row>
    <row r="122" spans="1:22" ht="60" x14ac:dyDescent="0.25">
      <c r="A122" s="51">
        <v>115</v>
      </c>
      <c r="B122" s="495">
        <v>50</v>
      </c>
      <c r="C122" s="61" t="s">
        <v>929</v>
      </c>
      <c r="D122" s="61"/>
      <c r="E122" s="61"/>
      <c r="F122" s="61"/>
      <c r="G122" s="466" t="s">
        <v>8541</v>
      </c>
      <c r="H122" s="61"/>
      <c r="I122" s="61"/>
      <c r="J122" s="61"/>
      <c r="K122" s="61"/>
      <c r="L122" s="61"/>
      <c r="M122" s="61"/>
      <c r="N122" s="61"/>
      <c r="O122" s="61"/>
      <c r="P122" s="61"/>
      <c r="Q122" s="61"/>
      <c r="R122" s="61"/>
      <c r="S122" s="61"/>
      <c r="T122" s="61"/>
      <c r="U122" s="61"/>
      <c r="V122" s="61"/>
    </row>
    <row r="123" spans="1:22" ht="72" x14ac:dyDescent="0.25">
      <c r="A123" s="51">
        <v>116</v>
      </c>
      <c r="B123" s="61">
        <v>55</v>
      </c>
      <c r="C123" s="61" t="s">
        <v>929</v>
      </c>
      <c r="D123" s="61"/>
      <c r="E123" s="61"/>
      <c r="F123" s="61"/>
      <c r="G123" s="466" t="s">
        <v>8540</v>
      </c>
      <c r="H123" s="61"/>
      <c r="I123" s="61"/>
      <c r="J123" s="61"/>
      <c r="K123" s="61"/>
      <c r="L123" s="61"/>
      <c r="M123" s="61"/>
      <c r="N123" s="61"/>
      <c r="O123" s="61"/>
      <c r="P123" s="61"/>
      <c r="Q123" s="61"/>
      <c r="R123" s="61"/>
      <c r="S123" s="61"/>
      <c r="T123" s="61"/>
      <c r="U123" s="61"/>
      <c r="V123" s="61"/>
    </row>
    <row r="124" spans="1:22" ht="108" x14ac:dyDescent="0.25">
      <c r="A124" s="51">
        <v>117</v>
      </c>
      <c r="B124" s="61">
        <v>66</v>
      </c>
      <c r="C124" s="61" t="s">
        <v>929</v>
      </c>
      <c r="D124" s="61"/>
      <c r="E124" s="61"/>
      <c r="F124" s="61"/>
      <c r="G124" s="466" t="s">
        <v>8539</v>
      </c>
      <c r="H124" s="61"/>
      <c r="I124" s="61"/>
      <c r="J124" s="61"/>
      <c r="K124" s="61"/>
      <c r="L124" s="61"/>
      <c r="M124" s="61"/>
      <c r="N124" s="61"/>
      <c r="O124" s="61"/>
      <c r="P124" s="61"/>
      <c r="Q124" s="61"/>
      <c r="R124" s="61"/>
      <c r="S124" s="61"/>
      <c r="T124" s="61"/>
      <c r="U124" s="61"/>
      <c r="V124" s="61"/>
    </row>
    <row r="125" spans="1:22" ht="72" x14ac:dyDescent="0.25">
      <c r="A125" s="51">
        <v>118</v>
      </c>
      <c r="B125" s="61">
        <v>187</v>
      </c>
      <c r="C125" s="61" t="s">
        <v>929</v>
      </c>
      <c r="D125" s="61"/>
      <c r="E125" s="61"/>
      <c r="F125" s="61"/>
      <c r="G125" s="467" t="s">
        <v>8542</v>
      </c>
      <c r="H125" s="61"/>
      <c r="I125" s="61"/>
      <c r="J125" s="61"/>
      <c r="K125" s="61"/>
      <c r="L125" s="61"/>
      <c r="M125" s="61"/>
      <c r="N125" s="61"/>
      <c r="O125" s="61"/>
      <c r="P125" s="61"/>
      <c r="Q125" s="61"/>
      <c r="R125" s="61"/>
      <c r="S125" s="61"/>
      <c r="T125" s="61"/>
      <c r="U125" s="61"/>
      <c r="V125" s="61"/>
    </row>
    <row r="126" spans="1:22" ht="72" x14ac:dyDescent="0.25">
      <c r="A126" s="51">
        <v>119</v>
      </c>
      <c r="B126" s="61">
        <v>188</v>
      </c>
      <c r="C126" s="61" t="s">
        <v>929</v>
      </c>
      <c r="D126" s="61"/>
      <c r="E126" s="61"/>
      <c r="F126" s="61"/>
      <c r="G126" s="466" t="s">
        <v>8543</v>
      </c>
      <c r="H126" s="61"/>
      <c r="I126" s="61"/>
      <c r="J126" s="61"/>
      <c r="K126" s="61"/>
      <c r="L126" s="61"/>
      <c r="M126" s="61"/>
      <c r="N126" s="61"/>
      <c r="O126" s="61"/>
      <c r="P126" s="61"/>
      <c r="Q126" s="61"/>
      <c r="R126" s="61"/>
      <c r="S126" s="61"/>
      <c r="T126" s="61"/>
      <c r="U126" s="61"/>
      <c r="V126" s="61"/>
    </row>
    <row r="127" spans="1:22" ht="48" x14ac:dyDescent="0.25">
      <c r="A127" s="51">
        <v>120</v>
      </c>
      <c r="B127" s="61">
        <v>197</v>
      </c>
      <c r="C127" s="61" t="s">
        <v>929</v>
      </c>
      <c r="D127" s="61"/>
      <c r="E127" s="61"/>
      <c r="F127" s="61"/>
      <c r="G127" s="467" t="s">
        <v>921</v>
      </c>
      <c r="H127" s="61"/>
      <c r="I127" s="61"/>
      <c r="J127" s="61"/>
      <c r="K127" s="61"/>
      <c r="L127" s="61"/>
      <c r="M127" s="61"/>
      <c r="N127" s="61"/>
      <c r="O127" s="61"/>
      <c r="P127" s="61"/>
      <c r="Q127" s="61"/>
      <c r="R127" s="61"/>
      <c r="S127" s="61"/>
      <c r="T127" s="61"/>
      <c r="U127" s="61"/>
      <c r="V127" s="61"/>
    </row>
    <row r="128" spans="1:22" ht="48" x14ac:dyDescent="0.25">
      <c r="A128" s="51">
        <v>121</v>
      </c>
      <c r="B128" s="61">
        <v>204</v>
      </c>
      <c r="C128" s="61" t="s">
        <v>929</v>
      </c>
      <c r="D128" s="61"/>
      <c r="E128" s="61"/>
      <c r="F128" s="61"/>
      <c r="G128" s="467" t="s">
        <v>922</v>
      </c>
      <c r="H128" s="61"/>
      <c r="I128" s="61"/>
      <c r="J128" s="61"/>
      <c r="K128" s="61"/>
      <c r="L128" s="61"/>
      <c r="M128" s="61"/>
      <c r="N128" s="61"/>
      <c r="O128" s="61"/>
      <c r="P128" s="61"/>
      <c r="Q128" s="61"/>
      <c r="R128" s="61"/>
      <c r="S128" s="61"/>
      <c r="T128" s="61"/>
      <c r="U128" s="61"/>
      <c r="V128" s="61"/>
    </row>
    <row r="129" spans="1:22" ht="48" hidden="1" customHeight="1" x14ac:dyDescent="0.25">
      <c r="A129" s="51">
        <v>122</v>
      </c>
      <c r="B129" s="61">
        <v>205</v>
      </c>
      <c r="C129" s="61" t="s">
        <v>929</v>
      </c>
      <c r="D129" s="61"/>
      <c r="E129" s="61"/>
      <c r="F129" s="61"/>
      <c r="G129" s="63" t="s">
        <v>923</v>
      </c>
      <c r="H129" s="61"/>
      <c r="I129" s="61"/>
      <c r="J129" s="61"/>
      <c r="K129" s="61" t="s">
        <v>1022</v>
      </c>
      <c r="L129" s="61"/>
      <c r="M129" s="61"/>
      <c r="N129" s="61"/>
      <c r="O129" s="61"/>
      <c r="P129" s="61"/>
      <c r="Q129" s="61"/>
      <c r="R129" s="61"/>
      <c r="S129" s="61"/>
      <c r="T129" s="61"/>
      <c r="U129" s="61"/>
      <c r="V129" s="61"/>
    </row>
    <row r="130" spans="1:22" ht="36" hidden="1" customHeight="1" x14ac:dyDescent="0.25">
      <c r="A130" s="51">
        <v>123</v>
      </c>
      <c r="B130" s="61">
        <v>217</v>
      </c>
      <c r="C130" s="61" t="s">
        <v>929</v>
      </c>
      <c r="D130" s="61"/>
      <c r="E130" s="61"/>
      <c r="F130" s="61"/>
      <c r="G130" s="63" t="s">
        <v>924</v>
      </c>
      <c r="H130" s="61"/>
      <c r="I130" s="61"/>
      <c r="J130" s="61"/>
      <c r="K130" s="61" t="s">
        <v>1022</v>
      </c>
      <c r="L130" s="61"/>
      <c r="M130" s="61"/>
      <c r="N130" s="61"/>
      <c r="O130" s="61"/>
      <c r="P130" s="61"/>
      <c r="Q130" s="61"/>
      <c r="R130" s="61"/>
      <c r="S130" s="61"/>
      <c r="T130" s="61"/>
      <c r="U130" s="61"/>
      <c r="V130" s="61"/>
    </row>
    <row r="131" spans="1:22" ht="48" hidden="1" customHeight="1" x14ac:dyDescent="0.25">
      <c r="A131" s="51">
        <v>124</v>
      </c>
      <c r="B131" s="61">
        <v>220</v>
      </c>
      <c r="C131" s="61" t="s">
        <v>929</v>
      </c>
      <c r="D131" s="61"/>
      <c r="E131" s="61"/>
      <c r="F131" s="61"/>
      <c r="G131" s="63" t="s">
        <v>915</v>
      </c>
      <c r="H131" s="61"/>
      <c r="I131" s="61"/>
      <c r="J131" s="61"/>
      <c r="K131" s="61" t="s">
        <v>1022</v>
      </c>
      <c r="L131" s="61"/>
      <c r="M131" s="61"/>
      <c r="N131" s="61"/>
      <c r="O131" s="61"/>
      <c r="P131" s="61"/>
      <c r="Q131" s="61"/>
      <c r="R131" s="61"/>
      <c r="S131" s="61"/>
      <c r="T131" s="61"/>
      <c r="U131" s="61"/>
      <c r="V131" s="61"/>
    </row>
    <row r="132" spans="1:22" ht="60" hidden="1" customHeight="1" x14ac:dyDescent="0.25">
      <c r="A132" s="51">
        <v>125</v>
      </c>
      <c r="B132" s="61">
        <v>224</v>
      </c>
      <c r="C132" s="61" t="s">
        <v>929</v>
      </c>
      <c r="D132" s="61"/>
      <c r="E132" s="61"/>
      <c r="F132" s="61"/>
      <c r="G132" s="63" t="s">
        <v>910</v>
      </c>
      <c r="H132" s="61"/>
      <c r="I132" s="61"/>
      <c r="J132" s="61"/>
      <c r="K132" s="61" t="s">
        <v>1023</v>
      </c>
      <c r="L132" s="61"/>
      <c r="M132" s="61"/>
      <c r="N132" s="61"/>
      <c r="O132" s="61"/>
      <c r="P132" s="61"/>
      <c r="Q132" s="61"/>
      <c r="R132" s="61"/>
      <c r="S132" s="61"/>
      <c r="T132" s="61"/>
      <c r="U132" s="61"/>
      <c r="V132" s="61"/>
    </row>
    <row r="133" spans="1:22" ht="24" hidden="1" customHeight="1" x14ac:dyDescent="0.25">
      <c r="A133" s="51">
        <v>126</v>
      </c>
      <c r="B133" s="61">
        <v>228</v>
      </c>
      <c r="C133" s="61" t="s">
        <v>929</v>
      </c>
      <c r="D133" s="61"/>
      <c r="E133" s="61"/>
      <c r="F133" s="61"/>
      <c r="G133" s="63" t="s">
        <v>890</v>
      </c>
      <c r="H133" s="61"/>
      <c r="I133" s="61"/>
      <c r="J133" s="61"/>
      <c r="K133" s="61" t="s">
        <v>1021</v>
      </c>
      <c r="L133" s="61"/>
      <c r="M133" s="61"/>
      <c r="N133" s="61"/>
      <c r="O133" s="61"/>
      <c r="P133" s="61"/>
      <c r="Q133" s="61"/>
      <c r="R133" s="61"/>
      <c r="S133" s="61"/>
      <c r="T133" s="61"/>
      <c r="U133" s="61"/>
      <c r="V133" s="61"/>
    </row>
    <row r="134" spans="1:22" ht="24" hidden="1" customHeight="1" x14ac:dyDescent="0.25">
      <c r="A134" s="51">
        <v>127</v>
      </c>
      <c r="B134" s="61">
        <v>229</v>
      </c>
      <c r="C134" s="61" t="s">
        <v>929</v>
      </c>
      <c r="D134" s="61"/>
      <c r="E134" s="61"/>
      <c r="F134" s="61"/>
      <c r="G134" s="63" t="s">
        <v>891</v>
      </c>
      <c r="H134" s="61"/>
      <c r="I134" s="61"/>
      <c r="J134" s="61"/>
      <c r="K134" s="61" t="s">
        <v>1021</v>
      </c>
      <c r="L134" s="61"/>
      <c r="M134" s="61"/>
      <c r="N134" s="61"/>
      <c r="O134" s="61"/>
      <c r="P134" s="61"/>
      <c r="Q134" s="61"/>
      <c r="R134" s="61"/>
      <c r="S134" s="61"/>
      <c r="T134" s="61"/>
      <c r="U134" s="61"/>
      <c r="V134" s="61"/>
    </row>
    <row r="135" spans="1:22" ht="60" hidden="1" customHeight="1" x14ac:dyDescent="0.25">
      <c r="A135" s="51">
        <v>128</v>
      </c>
      <c r="B135" s="61">
        <v>230</v>
      </c>
      <c r="C135" s="61" t="s">
        <v>929</v>
      </c>
      <c r="D135" s="61"/>
      <c r="E135" s="61"/>
      <c r="F135" s="61"/>
      <c r="G135" s="63" t="s">
        <v>892</v>
      </c>
      <c r="H135" s="61"/>
      <c r="I135" s="61"/>
      <c r="J135" s="61"/>
      <c r="K135" s="61" t="s">
        <v>1021</v>
      </c>
      <c r="L135" s="61"/>
      <c r="M135" s="61"/>
      <c r="N135" s="61"/>
      <c r="O135" s="61"/>
      <c r="P135" s="61"/>
      <c r="Q135" s="61"/>
      <c r="R135" s="61"/>
      <c r="S135" s="61"/>
      <c r="T135" s="61"/>
      <c r="U135" s="61"/>
      <c r="V135" s="61"/>
    </row>
    <row r="136" spans="1:22" ht="36" hidden="1" customHeight="1" x14ac:dyDescent="0.25">
      <c r="A136" s="51">
        <v>129</v>
      </c>
      <c r="B136" s="61">
        <v>236</v>
      </c>
      <c r="C136" s="61" t="s">
        <v>929</v>
      </c>
      <c r="D136" s="61"/>
      <c r="E136" s="61"/>
      <c r="F136" s="61"/>
      <c r="G136" s="63" t="s">
        <v>897</v>
      </c>
      <c r="H136" s="61"/>
      <c r="I136" s="61"/>
      <c r="J136" s="61"/>
      <c r="K136" s="61" t="s">
        <v>1021</v>
      </c>
      <c r="L136" s="61"/>
      <c r="M136" s="61"/>
      <c r="N136" s="61"/>
      <c r="O136" s="61"/>
      <c r="P136" s="61"/>
      <c r="Q136" s="61"/>
      <c r="R136" s="61"/>
      <c r="S136" s="61"/>
      <c r="T136" s="61"/>
      <c r="U136" s="61"/>
      <c r="V136" s="61"/>
    </row>
    <row r="137" spans="1:22" ht="36" hidden="1" customHeight="1" x14ac:dyDescent="0.25">
      <c r="A137" s="51">
        <v>130</v>
      </c>
      <c r="B137" s="61">
        <v>242</v>
      </c>
      <c r="C137" s="61" t="s">
        <v>929</v>
      </c>
      <c r="D137" s="61"/>
      <c r="E137" s="61"/>
      <c r="F137" s="61"/>
      <c r="G137" s="63" t="s">
        <v>904</v>
      </c>
      <c r="H137" s="61"/>
      <c r="I137" s="61"/>
      <c r="J137" s="61"/>
      <c r="K137" s="61" t="s">
        <v>1021</v>
      </c>
      <c r="L137" s="61"/>
      <c r="M137" s="61"/>
      <c r="N137" s="61"/>
      <c r="O137" s="61"/>
      <c r="P137" s="61"/>
      <c r="Q137" s="61"/>
      <c r="R137" s="61"/>
      <c r="S137" s="61"/>
      <c r="T137" s="61"/>
      <c r="U137" s="61"/>
      <c r="V137" s="61"/>
    </row>
    <row r="138" spans="1:22" ht="24" hidden="1" customHeight="1" x14ac:dyDescent="0.25">
      <c r="A138" s="51">
        <v>131</v>
      </c>
      <c r="B138" s="61">
        <v>246</v>
      </c>
      <c r="C138" s="61" t="s">
        <v>929</v>
      </c>
      <c r="D138" s="61"/>
      <c r="E138" s="61"/>
      <c r="F138" s="61"/>
      <c r="G138" s="63" t="s">
        <v>925</v>
      </c>
      <c r="H138" s="61"/>
      <c r="I138" s="61"/>
      <c r="J138" s="61"/>
      <c r="K138" s="61" t="s">
        <v>1021</v>
      </c>
      <c r="L138" s="61"/>
      <c r="M138" s="61"/>
      <c r="N138" s="61"/>
      <c r="O138" s="61"/>
      <c r="P138" s="61"/>
      <c r="Q138" s="61"/>
      <c r="R138" s="61"/>
      <c r="S138" s="61"/>
      <c r="T138" s="61"/>
      <c r="U138" s="61"/>
      <c r="V138" s="61"/>
    </row>
    <row r="139" spans="1:22" ht="24" hidden="1" customHeight="1" x14ac:dyDescent="0.25">
      <c r="A139" s="51">
        <v>132</v>
      </c>
      <c r="B139" s="61">
        <v>247</v>
      </c>
      <c r="C139" s="61" t="s">
        <v>929</v>
      </c>
      <c r="D139" s="61"/>
      <c r="E139" s="61"/>
      <c r="F139" s="61"/>
      <c r="G139" s="63" t="s">
        <v>926</v>
      </c>
      <c r="H139" s="61"/>
      <c r="I139" s="61"/>
      <c r="J139" s="61"/>
      <c r="K139" s="61" t="s">
        <v>1022</v>
      </c>
      <c r="L139" s="61"/>
      <c r="M139" s="61"/>
      <c r="N139" s="61"/>
      <c r="O139" s="61"/>
      <c r="P139" s="61"/>
      <c r="Q139" s="61"/>
      <c r="R139" s="61"/>
      <c r="S139" s="61"/>
      <c r="T139" s="61"/>
      <c r="U139" s="61"/>
      <c r="V139" s="61"/>
    </row>
    <row r="140" spans="1:22" ht="36" hidden="1" customHeight="1" x14ac:dyDescent="0.25">
      <c r="A140" s="51">
        <v>133</v>
      </c>
      <c r="B140" s="61">
        <v>248</v>
      </c>
      <c r="C140" s="61" t="s">
        <v>929</v>
      </c>
      <c r="D140" s="61"/>
      <c r="E140" s="61"/>
      <c r="F140" s="61"/>
      <c r="G140" s="63" t="s">
        <v>927</v>
      </c>
      <c r="H140" s="61"/>
      <c r="I140" s="61"/>
      <c r="J140" s="61"/>
      <c r="K140" s="61" t="s">
        <v>1021</v>
      </c>
      <c r="L140" s="61"/>
      <c r="M140" s="61"/>
      <c r="N140" s="61"/>
      <c r="O140" s="61"/>
      <c r="P140" s="61"/>
      <c r="Q140" s="61"/>
      <c r="R140" s="61"/>
      <c r="S140" s="61"/>
      <c r="T140" s="61"/>
      <c r="U140" s="61"/>
      <c r="V140" s="61"/>
    </row>
    <row r="141" spans="1:22" ht="24" hidden="1" customHeight="1" x14ac:dyDescent="0.25">
      <c r="A141" s="51">
        <v>134</v>
      </c>
      <c r="B141" s="61">
        <v>249</v>
      </c>
      <c r="C141" s="61" t="s">
        <v>929</v>
      </c>
      <c r="D141" s="61"/>
      <c r="E141" s="61"/>
      <c r="F141" s="61"/>
      <c r="G141" s="63" t="s">
        <v>928</v>
      </c>
      <c r="H141" s="61"/>
      <c r="I141" s="61"/>
      <c r="J141" s="61"/>
      <c r="K141" s="61" t="s">
        <v>1021</v>
      </c>
      <c r="L141" s="61"/>
      <c r="M141" s="61"/>
      <c r="N141" s="61"/>
      <c r="O141" s="61"/>
      <c r="P141" s="61"/>
      <c r="Q141" s="61"/>
      <c r="R141" s="61"/>
      <c r="S141" s="61"/>
      <c r="T141" s="61"/>
      <c r="U141" s="61"/>
      <c r="V141" s="61"/>
    </row>
    <row r="142" spans="1:22" ht="24.75" x14ac:dyDescent="0.25">
      <c r="A142" s="51">
        <v>135</v>
      </c>
      <c r="B142" s="69"/>
      <c r="C142" s="69" t="s">
        <v>942</v>
      </c>
      <c r="D142" s="69"/>
      <c r="E142" s="69"/>
      <c r="F142" s="69"/>
      <c r="G142" s="70" t="s">
        <v>930</v>
      </c>
      <c r="H142" s="69"/>
      <c r="I142" s="69"/>
      <c r="J142" s="69"/>
      <c r="K142" s="69"/>
      <c r="L142" s="69"/>
      <c r="M142" s="69"/>
      <c r="N142" s="69"/>
      <c r="O142" s="69"/>
      <c r="P142" s="69"/>
      <c r="Q142" s="69"/>
      <c r="R142" s="69"/>
      <c r="S142" s="69"/>
      <c r="T142" s="69"/>
      <c r="U142" s="69"/>
      <c r="V142" s="69"/>
    </row>
    <row r="143" spans="1:22" ht="144.75" x14ac:dyDescent="0.25">
      <c r="A143" s="51">
        <v>136</v>
      </c>
      <c r="B143" s="69"/>
      <c r="C143" s="69" t="s">
        <v>942</v>
      </c>
      <c r="D143" s="69"/>
      <c r="E143" s="69"/>
      <c r="F143" s="69"/>
      <c r="G143" s="70" t="s">
        <v>931</v>
      </c>
      <c r="H143" s="69"/>
      <c r="I143" s="69"/>
      <c r="J143" s="69"/>
      <c r="K143" s="69"/>
      <c r="L143" s="69"/>
      <c r="M143" s="69"/>
      <c r="N143" s="69"/>
      <c r="O143" s="69"/>
      <c r="P143" s="69"/>
      <c r="Q143" s="69"/>
      <c r="R143" s="69"/>
      <c r="S143" s="69"/>
      <c r="T143" s="69"/>
      <c r="U143" s="69"/>
      <c r="V143" s="69"/>
    </row>
    <row r="144" spans="1:22" ht="36.75" hidden="1" customHeight="1" x14ac:dyDescent="0.25">
      <c r="A144" s="51">
        <v>137</v>
      </c>
      <c r="B144" s="69"/>
      <c r="C144" s="69" t="s">
        <v>942</v>
      </c>
      <c r="D144" s="69"/>
      <c r="E144" s="69"/>
      <c r="F144" s="69"/>
      <c r="G144" s="70" t="s">
        <v>932</v>
      </c>
      <c r="H144" s="69"/>
      <c r="I144" s="69"/>
      <c r="J144" s="69"/>
      <c r="K144" s="69" t="s">
        <v>1024</v>
      </c>
      <c r="L144" s="69"/>
      <c r="M144" s="69"/>
      <c r="N144" s="69"/>
      <c r="O144" s="69"/>
      <c r="P144" s="69"/>
      <c r="Q144" s="69"/>
      <c r="R144" s="69"/>
      <c r="S144" s="69"/>
      <c r="T144" s="69"/>
      <c r="U144" s="69"/>
      <c r="V144" s="69"/>
    </row>
    <row r="145" spans="1:22" ht="48.75" x14ac:dyDescent="0.25">
      <c r="A145" s="51">
        <v>138</v>
      </c>
      <c r="B145" s="69"/>
      <c r="C145" s="69" t="s">
        <v>942</v>
      </c>
      <c r="D145" s="69"/>
      <c r="E145" s="69"/>
      <c r="F145" s="69"/>
      <c r="G145" s="71" t="s">
        <v>933</v>
      </c>
      <c r="H145" s="69"/>
      <c r="I145" s="69"/>
      <c r="J145" s="69"/>
      <c r="K145" s="69"/>
      <c r="L145" s="69"/>
      <c r="M145" s="69"/>
      <c r="N145" s="69"/>
      <c r="O145" s="69"/>
      <c r="P145" s="69"/>
      <c r="Q145" s="69"/>
      <c r="R145" s="69"/>
      <c r="S145" s="69"/>
      <c r="T145" s="69"/>
      <c r="U145" s="69"/>
      <c r="V145" s="69"/>
    </row>
    <row r="146" spans="1:22" ht="180.75" x14ac:dyDescent="0.25">
      <c r="A146" s="51">
        <v>139</v>
      </c>
      <c r="B146" s="69"/>
      <c r="C146" s="69" t="s">
        <v>942</v>
      </c>
      <c r="D146" s="69"/>
      <c r="E146" s="69" t="s">
        <v>788</v>
      </c>
      <c r="F146" s="69" t="s">
        <v>964</v>
      </c>
      <c r="G146" s="70" t="s">
        <v>1036</v>
      </c>
      <c r="H146" s="69"/>
      <c r="I146" s="69" t="s">
        <v>790</v>
      </c>
      <c r="J146" s="69" t="s">
        <v>12</v>
      </c>
      <c r="K146" s="69"/>
      <c r="L146" s="69"/>
      <c r="M146" s="69"/>
      <c r="N146" s="69"/>
      <c r="O146" s="69"/>
      <c r="P146" s="69"/>
      <c r="Q146" s="69"/>
      <c r="R146" s="69"/>
      <c r="S146" s="69"/>
      <c r="T146" s="69"/>
      <c r="U146" s="69"/>
      <c r="V146" s="69"/>
    </row>
    <row r="147" spans="1:22" x14ac:dyDescent="0.25">
      <c r="A147" s="51"/>
      <c r="B147" s="69"/>
      <c r="C147" s="69" t="s">
        <v>942</v>
      </c>
      <c r="D147" s="69"/>
      <c r="E147" s="69" t="s">
        <v>788</v>
      </c>
      <c r="F147" s="69" t="s">
        <v>964</v>
      </c>
      <c r="G147" s="72" t="s">
        <v>1037</v>
      </c>
      <c r="H147" s="69" t="s">
        <v>819</v>
      </c>
      <c r="I147" s="69" t="s">
        <v>790</v>
      </c>
      <c r="J147" s="69" t="s">
        <v>12</v>
      </c>
      <c r="K147" s="69"/>
      <c r="L147" s="69"/>
      <c r="M147" s="69"/>
      <c r="N147" s="69"/>
      <c r="O147" s="69"/>
      <c r="P147" s="69"/>
      <c r="Q147" s="69"/>
      <c r="R147" s="69"/>
      <c r="S147" s="69"/>
      <c r="T147" s="69"/>
      <c r="U147" s="69"/>
      <c r="V147" s="69"/>
    </row>
    <row r="148" spans="1:22" x14ac:dyDescent="0.25">
      <c r="A148" s="51"/>
      <c r="B148" s="69"/>
      <c r="C148" s="69" t="s">
        <v>942</v>
      </c>
      <c r="D148" s="69"/>
      <c r="E148" s="69" t="s">
        <v>788</v>
      </c>
      <c r="F148" s="69" t="s">
        <v>964</v>
      </c>
      <c r="G148" s="72" t="s">
        <v>1038</v>
      </c>
      <c r="H148" s="69" t="s">
        <v>819</v>
      </c>
      <c r="I148" s="69" t="s">
        <v>790</v>
      </c>
      <c r="J148" s="69" t="s">
        <v>12</v>
      </c>
      <c r="K148" s="69"/>
      <c r="L148" s="69"/>
      <c r="M148" s="69"/>
      <c r="N148" s="69"/>
      <c r="O148" s="69"/>
      <c r="P148" s="69"/>
      <c r="Q148" s="69"/>
      <c r="R148" s="69"/>
      <c r="S148" s="69"/>
      <c r="T148" s="69"/>
      <c r="U148" s="69"/>
      <c r="V148" s="69"/>
    </row>
    <row r="149" spans="1:22" x14ac:dyDescent="0.25">
      <c r="A149" s="51"/>
      <c r="B149" s="69"/>
      <c r="C149" s="69" t="s">
        <v>942</v>
      </c>
      <c r="D149" s="69"/>
      <c r="E149" s="69" t="s">
        <v>788</v>
      </c>
      <c r="F149" s="69" t="s">
        <v>964</v>
      </c>
      <c r="G149" s="72" t="s">
        <v>1039</v>
      </c>
      <c r="H149" s="69" t="s">
        <v>819</v>
      </c>
      <c r="I149" s="69" t="s">
        <v>790</v>
      </c>
      <c r="J149" s="69" t="s">
        <v>12</v>
      </c>
      <c r="K149" s="69"/>
      <c r="L149" s="69"/>
      <c r="M149" s="69"/>
      <c r="N149" s="69"/>
      <c r="O149" s="69"/>
      <c r="P149" s="69"/>
      <c r="Q149" s="69"/>
      <c r="R149" s="69"/>
      <c r="S149" s="69"/>
      <c r="T149" s="69"/>
      <c r="U149" s="69"/>
      <c r="V149" s="69"/>
    </row>
    <row r="150" spans="1:22" x14ac:dyDescent="0.25">
      <c r="A150" s="51"/>
      <c r="B150" s="69"/>
      <c r="C150" s="69" t="s">
        <v>942</v>
      </c>
      <c r="D150" s="69"/>
      <c r="E150" s="69" t="s">
        <v>788</v>
      </c>
      <c r="F150" s="69" t="s">
        <v>1040</v>
      </c>
      <c r="G150" s="72" t="s">
        <v>1041</v>
      </c>
      <c r="H150" s="69" t="s">
        <v>819</v>
      </c>
      <c r="I150" s="69" t="s">
        <v>12</v>
      </c>
      <c r="J150" s="69" t="s">
        <v>790</v>
      </c>
      <c r="K150" s="69"/>
      <c r="L150" s="69"/>
      <c r="M150" s="69"/>
      <c r="N150" s="69"/>
      <c r="O150" s="69"/>
      <c r="P150" s="69"/>
      <c r="Q150" s="69"/>
      <c r="R150" s="69"/>
      <c r="S150" s="69"/>
      <c r="T150" s="69"/>
      <c r="U150" s="69"/>
      <c r="V150" s="69"/>
    </row>
    <row r="151" spans="1:22" x14ac:dyDescent="0.25">
      <c r="A151" s="51"/>
      <c r="B151" s="69"/>
      <c r="C151" s="69" t="s">
        <v>942</v>
      </c>
      <c r="D151" s="69"/>
      <c r="E151" s="69" t="s">
        <v>788</v>
      </c>
      <c r="F151" s="69" t="s">
        <v>1040</v>
      </c>
      <c r="G151" s="72" t="s">
        <v>32</v>
      </c>
      <c r="H151" s="69" t="s">
        <v>819</v>
      </c>
      <c r="I151" s="69" t="s">
        <v>12</v>
      </c>
      <c r="J151" s="69" t="s">
        <v>790</v>
      </c>
      <c r="K151" s="69"/>
      <c r="L151" s="69"/>
      <c r="M151" s="69"/>
      <c r="N151" s="69"/>
      <c r="O151" s="69"/>
      <c r="P151" s="69"/>
      <c r="Q151" s="69"/>
      <c r="R151" s="69"/>
      <c r="S151" s="69"/>
      <c r="T151" s="69"/>
      <c r="U151" s="69"/>
      <c r="V151" s="69"/>
    </row>
    <row r="152" spans="1:22" ht="84" x14ac:dyDescent="0.25">
      <c r="A152" s="51">
        <v>140</v>
      </c>
      <c r="B152" s="69"/>
      <c r="C152" s="69" t="s">
        <v>942</v>
      </c>
      <c r="D152" s="69"/>
      <c r="E152" s="69"/>
      <c r="F152" s="69"/>
      <c r="G152" s="73" t="s">
        <v>1042</v>
      </c>
      <c r="H152" s="69"/>
      <c r="I152" s="69" t="s">
        <v>790</v>
      </c>
      <c r="J152" s="69" t="s">
        <v>12</v>
      </c>
      <c r="K152" s="69"/>
      <c r="L152" s="69"/>
      <c r="M152" s="69"/>
      <c r="N152" s="69"/>
      <c r="O152" s="69"/>
      <c r="P152" s="69"/>
      <c r="Q152" s="69"/>
      <c r="R152" s="69"/>
      <c r="S152" s="69"/>
      <c r="T152" s="69"/>
      <c r="U152" s="69"/>
      <c r="V152" s="69"/>
    </row>
    <row r="153" spans="1:22" ht="72" x14ac:dyDescent="0.25">
      <c r="A153" s="51">
        <v>141</v>
      </c>
      <c r="B153" s="69"/>
      <c r="C153" s="69" t="s">
        <v>942</v>
      </c>
      <c r="D153" s="69"/>
      <c r="E153" s="69"/>
      <c r="F153" s="69"/>
      <c r="G153" s="73" t="s">
        <v>920</v>
      </c>
      <c r="H153" s="69"/>
      <c r="I153" s="69"/>
      <c r="J153" s="69"/>
      <c r="K153" s="69"/>
      <c r="L153" s="69"/>
      <c r="M153" s="69"/>
      <c r="N153" s="69"/>
      <c r="O153" s="69"/>
      <c r="P153" s="69"/>
      <c r="Q153" s="69"/>
      <c r="R153" s="69"/>
      <c r="S153" s="69"/>
      <c r="T153" s="69"/>
      <c r="U153" s="69"/>
      <c r="V153" s="69"/>
    </row>
    <row r="154" spans="1:22" ht="24" hidden="1" customHeight="1" x14ac:dyDescent="0.25">
      <c r="A154" s="51">
        <v>142</v>
      </c>
      <c r="B154" s="69"/>
      <c r="C154" s="69" t="s">
        <v>942</v>
      </c>
      <c r="D154" s="69"/>
      <c r="E154" s="69"/>
      <c r="F154" s="69"/>
      <c r="G154" s="74" t="s">
        <v>934</v>
      </c>
      <c r="H154" s="69"/>
      <c r="I154" s="69"/>
      <c r="J154" s="69"/>
      <c r="K154" s="69" t="s">
        <v>1022</v>
      </c>
      <c r="L154" s="69"/>
      <c r="M154" s="69"/>
      <c r="N154" s="69"/>
      <c r="O154" s="69"/>
      <c r="P154" s="69"/>
      <c r="Q154" s="69"/>
      <c r="R154" s="69"/>
      <c r="S154" s="69"/>
      <c r="T154" s="69"/>
      <c r="U154" s="69"/>
      <c r="V154" s="69"/>
    </row>
    <row r="155" spans="1:22" ht="15" hidden="1" customHeight="1" x14ac:dyDescent="0.25">
      <c r="A155" s="51">
        <v>143</v>
      </c>
      <c r="B155" s="68"/>
      <c r="C155" s="69" t="s">
        <v>942</v>
      </c>
      <c r="D155" s="69"/>
      <c r="E155" s="69"/>
      <c r="F155" s="69"/>
      <c r="G155" s="74" t="s">
        <v>935</v>
      </c>
      <c r="H155" s="74" t="s">
        <v>936</v>
      </c>
      <c r="I155" s="69"/>
      <c r="J155" s="69"/>
      <c r="K155" s="69" t="s">
        <v>1022</v>
      </c>
      <c r="L155" s="69"/>
      <c r="M155" s="69"/>
      <c r="N155" s="69"/>
      <c r="O155" s="69"/>
      <c r="P155" s="69"/>
      <c r="Q155" s="69"/>
      <c r="R155" s="69"/>
      <c r="S155" s="69"/>
      <c r="T155" s="69"/>
      <c r="U155" s="69"/>
      <c r="V155" s="69"/>
    </row>
    <row r="156" spans="1:22" ht="15" hidden="1" customHeight="1" x14ac:dyDescent="0.25">
      <c r="A156" s="51">
        <v>144</v>
      </c>
      <c r="B156" s="68"/>
      <c r="C156" s="69" t="s">
        <v>942</v>
      </c>
      <c r="D156" s="69"/>
      <c r="E156" s="69"/>
      <c r="F156" s="69"/>
      <c r="G156" s="74" t="s">
        <v>937</v>
      </c>
      <c r="H156" s="74" t="s">
        <v>936</v>
      </c>
      <c r="I156" s="69"/>
      <c r="J156" s="69"/>
      <c r="K156" s="69" t="s">
        <v>1022</v>
      </c>
      <c r="L156" s="69"/>
      <c r="M156" s="69"/>
      <c r="N156" s="69"/>
      <c r="O156" s="69"/>
      <c r="P156" s="69"/>
      <c r="Q156" s="69"/>
      <c r="R156" s="69"/>
      <c r="S156" s="69"/>
      <c r="T156" s="69"/>
      <c r="U156" s="69"/>
      <c r="V156" s="69"/>
    </row>
    <row r="157" spans="1:22" ht="15" hidden="1" customHeight="1" x14ac:dyDescent="0.25">
      <c r="A157" s="51">
        <v>145</v>
      </c>
      <c r="B157" s="68"/>
      <c r="C157" s="69" t="s">
        <v>942</v>
      </c>
      <c r="D157" s="69"/>
      <c r="E157" s="69"/>
      <c r="F157" s="69"/>
      <c r="G157" s="74" t="s">
        <v>938</v>
      </c>
      <c r="H157" s="74" t="s">
        <v>939</v>
      </c>
      <c r="I157" s="69" t="s">
        <v>940</v>
      </c>
      <c r="J157" s="69" t="s">
        <v>941</v>
      </c>
      <c r="K157" s="69" t="s">
        <v>1022</v>
      </c>
      <c r="L157" s="69"/>
      <c r="M157" s="69"/>
      <c r="N157" s="69"/>
      <c r="O157" s="69"/>
      <c r="P157" s="69"/>
      <c r="Q157" s="69"/>
      <c r="R157" s="69"/>
      <c r="S157" s="69"/>
      <c r="T157" s="69"/>
      <c r="U157" s="69"/>
      <c r="V157" s="69"/>
    </row>
    <row r="158" spans="1:22" ht="15" hidden="1" customHeight="1" x14ac:dyDescent="0.25">
      <c r="A158" s="51">
        <v>146</v>
      </c>
      <c r="B158" s="51"/>
      <c r="C158" s="51" t="s">
        <v>372</v>
      </c>
      <c r="D158" s="51" t="s">
        <v>826</v>
      </c>
      <c r="E158" s="51"/>
      <c r="F158" s="51"/>
      <c r="G158" s="51" t="s">
        <v>943</v>
      </c>
      <c r="H158" s="51" t="s">
        <v>837</v>
      </c>
      <c r="I158" s="51" t="s">
        <v>944</v>
      </c>
      <c r="J158" s="51" t="s">
        <v>12</v>
      </c>
      <c r="K158" s="69" t="s">
        <v>1022</v>
      </c>
      <c r="L158" s="51"/>
      <c r="M158" s="51"/>
      <c r="N158" s="51"/>
      <c r="O158" s="51"/>
      <c r="P158" s="51"/>
      <c r="Q158" s="51"/>
      <c r="R158" s="51"/>
      <c r="S158" s="51"/>
      <c r="T158" s="51" t="s">
        <v>843</v>
      </c>
      <c r="U158" s="51"/>
      <c r="V158" s="51"/>
    </row>
    <row r="159" spans="1:22" x14ac:dyDescent="0.25">
      <c r="A159" s="51">
        <v>147</v>
      </c>
      <c r="B159" s="51" t="s">
        <v>985</v>
      </c>
      <c r="C159" s="51" t="s">
        <v>372</v>
      </c>
      <c r="D159" s="51" t="s">
        <v>826</v>
      </c>
      <c r="E159" s="51"/>
      <c r="F159" s="51"/>
      <c r="G159" s="463" t="s">
        <v>945</v>
      </c>
      <c r="H159" s="51" t="s">
        <v>946</v>
      </c>
      <c r="I159" s="51" t="s">
        <v>829</v>
      </c>
      <c r="J159" s="51" t="s">
        <v>12</v>
      </c>
      <c r="K159" s="51"/>
      <c r="L159" s="51"/>
      <c r="M159" s="51" t="s">
        <v>947</v>
      </c>
      <c r="N159" s="51"/>
      <c r="O159" s="51"/>
      <c r="P159" s="51"/>
      <c r="Q159" s="51"/>
      <c r="R159" s="51"/>
      <c r="S159" s="51"/>
      <c r="T159" s="51" t="s">
        <v>843</v>
      </c>
      <c r="U159" s="51"/>
      <c r="V159" s="51"/>
    </row>
    <row r="160" spans="1:22" x14ac:dyDescent="0.25">
      <c r="A160" s="51">
        <v>148</v>
      </c>
      <c r="B160" s="51" t="s">
        <v>986</v>
      </c>
      <c r="C160" s="51" t="s">
        <v>372</v>
      </c>
      <c r="D160" s="51" t="s">
        <v>826</v>
      </c>
      <c r="E160" s="51"/>
      <c r="F160" s="51"/>
      <c r="G160" s="463" t="s">
        <v>948</v>
      </c>
      <c r="H160" s="51" t="s">
        <v>837</v>
      </c>
      <c r="I160" s="51" t="s">
        <v>944</v>
      </c>
      <c r="J160" s="51" t="s">
        <v>12</v>
      </c>
      <c r="K160" s="51"/>
      <c r="L160" s="51"/>
      <c r="M160" s="51"/>
      <c r="N160" s="51"/>
      <c r="O160" s="51"/>
      <c r="P160" s="51"/>
      <c r="Q160" s="51"/>
      <c r="R160" s="51"/>
      <c r="S160" s="51"/>
      <c r="T160" s="51" t="s">
        <v>843</v>
      </c>
      <c r="U160" s="51"/>
      <c r="V160" s="51"/>
    </row>
    <row r="161" spans="1:22" x14ac:dyDescent="0.25">
      <c r="A161" s="51">
        <v>149</v>
      </c>
      <c r="B161" s="51" t="s">
        <v>987</v>
      </c>
      <c r="C161" s="51" t="s">
        <v>372</v>
      </c>
      <c r="D161" s="51" t="s">
        <v>826</v>
      </c>
      <c r="E161" s="51"/>
      <c r="F161" s="51"/>
      <c r="G161" s="463" t="s">
        <v>8545</v>
      </c>
      <c r="H161" s="51" t="s">
        <v>837</v>
      </c>
      <c r="I161" s="51" t="s">
        <v>949</v>
      </c>
      <c r="J161" s="51" t="s">
        <v>12</v>
      </c>
      <c r="K161" s="51"/>
      <c r="L161" s="51"/>
      <c r="M161" s="51"/>
      <c r="N161" s="51"/>
      <c r="O161" s="51"/>
      <c r="P161" s="51"/>
      <c r="Q161" s="51"/>
      <c r="R161" s="51"/>
      <c r="S161" s="51"/>
      <c r="T161" s="51" t="s">
        <v>843</v>
      </c>
      <c r="U161" s="51"/>
      <c r="V161" s="51"/>
    </row>
    <row r="162" spans="1:22" x14ac:dyDescent="0.25">
      <c r="A162" s="51">
        <v>150</v>
      </c>
      <c r="B162" s="51" t="s">
        <v>1025</v>
      </c>
      <c r="C162" s="51" t="s">
        <v>372</v>
      </c>
      <c r="D162" s="51" t="s">
        <v>826</v>
      </c>
      <c r="E162" s="51"/>
      <c r="F162" s="51"/>
      <c r="G162" s="463" t="s">
        <v>8544</v>
      </c>
      <c r="H162" s="51" t="s">
        <v>837</v>
      </c>
      <c r="I162" s="51" t="s">
        <v>950</v>
      </c>
      <c r="J162" s="51" t="s">
        <v>12</v>
      </c>
      <c r="K162" s="51"/>
      <c r="L162" s="51"/>
      <c r="M162" s="51"/>
      <c r="N162" s="51"/>
      <c r="O162" s="51"/>
      <c r="P162" s="51"/>
      <c r="Q162" s="51"/>
      <c r="R162" s="51"/>
      <c r="S162" s="51"/>
      <c r="T162" s="51" t="s">
        <v>843</v>
      </c>
      <c r="U162" s="51"/>
      <c r="V162" s="51"/>
    </row>
    <row r="163" spans="1:22" x14ac:dyDescent="0.25">
      <c r="A163" s="51">
        <v>151</v>
      </c>
      <c r="B163" s="51" t="s">
        <v>1026</v>
      </c>
      <c r="C163" s="51" t="s">
        <v>372</v>
      </c>
      <c r="D163" s="51" t="s">
        <v>826</v>
      </c>
      <c r="E163" s="51"/>
      <c r="F163" s="51"/>
      <c r="G163" s="463" t="s">
        <v>8546</v>
      </c>
      <c r="H163" s="51" t="s">
        <v>837</v>
      </c>
      <c r="I163" s="51" t="s">
        <v>951</v>
      </c>
      <c r="J163" s="51" t="s">
        <v>12</v>
      </c>
      <c r="K163" s="51"/>
      <c r="L163" s="51"/>
      <c r="M163" s="51"/>
      <c r="N163" s="51"/>
      <c r="O163" s="51"/>
      <c r="P163" s="51"/>
      <c r="Q163" s="51"/>
      <c r="R163" s="51"/>
      <c r="S163" s="51"/>
      <c r="T163" s="51" t="s">
        <v>843</v>
      </c>
      <c r="U163" s="51"/>
      <c r="V163" s="51"/>
    </row>
    <row r="164" spans="1:22" x14ac:dyDescent="0.25">
      <c r="A164" s="51">
        <v>152</v>
      </c>
      <c r="B164" s="51"/>
      <c r="C164" s="51" t="s">
        <v>372</v>
      </c>
      <c r="D164" s="51" t="s">
        <v>952</v>
      </c>
      <c r="E164" s="51"/>
      <c r="F164" s="51"/>
      <c r="G164" s="51" t="s">
        <v>953</v>
      </c>
      <c r="H164" s="51"/>
      <c r="I164" s="51"/>
      <c r="J164" s="51"/>
      <c r="K164" s="51"/>
      <c r="L164" s="51" t="s">
        <v>879</v>
      </c>
      <c r="M164" s="51"/>
      <c r="N164" s="51"/>
      <c r="O164" s="51"/>
      <c r="P164" s="51"/>
      <c r="Q164" s="51"/>
      <c r="R164" s="51"/>
      <c r="S164" s="51"/>
      <c r="T164" s="51" t="s">
        <v>849</v>
      </c>
      <c r="U164" s="51"/>
      <c r="V164" s="51"/>
    </row>
    <row r="165" spans="1:22" ht="15" hidden="1" customHeight="1" x14ac:dyDescent="0.25">
      <c r="A165" s="51">
        <v>153</v>
      </c>
      <c r="B165" s="51"/>
      <c r="C165" s="51" t="s">
        <v>372</v>
      </c>
      <c r="D165" s="51" t="s">
        <v>952</v>
      </c>
      <c r="E165" s="51"/>
      <c r="F165" s="51"/>
      <c r="G165" s="51" t="s">
        <v>954</v>
      </c>
      <c r="H165" s="51"/>
      <c r="I165" s="51"/>
      <c r="J165" s="51"/>
      <c r="K165" s="69" t="s">
        <v>1022</v>
      </c>
      <c r="L165" s="51" t="s">
        <v>879</v>
      </c>
      <c r="M165" s="51"/>
      <c r="N165" s="51"/>
      <c r="O165" s="51"/>
      <c r="P165" s="51"/>
      <c r="Q165" s="51"/>
      <c r="R165" s="51"/>
      <c r="S165" s="51"/>
      <c r="T165" s="51" t="s">
        <v>849</v>
      </c>
      <c r="U165" s="51"/>
      <c r="V165" s="51"/>
    </row>
    <row r="166" spans="1:22" ht="15" hidden="1" customHeight="1" x14ac:dyDescent="0.25">
      <c r="A166" s="51">
        <v>154</v>
      </c>
      <c r="B166" s="51"/>
      <c r="C166" s="51" t="s">
        <v>372</v>
      </c>
      <c r="D166" s="51" t="s">
        <v>952</v>
      </c>
      <c r="E166" s="51"/>
      <c r="F166" s="51"/>
      <c r="G166" s="51" t="s">
        <v>955</v>
      </c>
      <c r="H166" s="51"/>
      <c r="I166" s="51"/>
      <c r="J166" s="51"/>
      <c r="K166" s="69" t="s">
        <v>1022</v>
      </c>
      <c r="L166" s="51" t="s">
        <v>879</v>
      </c>
      <c r="M166" s="51"/>
      <c r="N166" s="51"/>
      <c r="O166" s="51"/>
      <c r="P166" s="51"/>
      <c r="Q166" s="51"/>
      <c r="R166" s="51"/>
      <c r="S166" s="51"/>
      <c r="T166" s="51" t="s">
        <v>849</v>
      </c>
      <c r="U166" s="51"/>
      <c r="V166" s="51"/>
    </row>
    <row r="167" spans="1:22" ht="15" hidden="1" customHeight="1" x14ac:dyDescent="0.25">
      <c r="A167" s="51">
        <v>155</v>
      </c>
      <c r="B167" s="51"/>
      <c r="C167" s="51" t="s">
        <v>372</v>
      </c>
      <c r="D167" s="51" t="s">
        <v>952</v>
      </c>
      <c r="E167" s="51"/>
      <c r="F167" s="51"/>
      <c r="G167" s="51" t="s">
        <v>956</v>
      </c>
      <c r="H167" s="51"/>
      <c r="I167" s="51"/>
      <c r="J167" s="51"/>
      <c r="K167" s="69" t="s">
        <v>1022</v>
      </c>
      <c r="L167" s="51" t="s">
        <v>957</v>
      </c>
      <c r="M167" s="51"/>
      <c r="N167" s="51"/>
      <c r="O167" s="51"/>
      <c r="P167" s="51"/>
      <c r="Q167" s="51"/>
      <c r="R167" s="51"/>
      <c r="S167" s="51"/>
      <c r="T167" s="51" t="s">
        <v>849</v>
      </c>
      <c r="U167" s="51"/>
      <c r="V167" s="51"/>
    </row>
    <row r="168" spans="1:22" ht="15" hidden="1" customHeight="1" x14ac:dyDescent="0.25">
      <c r="A168" s="51">
        <v>156</v>
      </c>
      <c r="B168" s="51"/>
      <c r="C168" s="51" t="s">
        <v>372</v>
      </c>
      <c r="D168" s="51" t="s">
        <v>952</v>
      </c>
      <c r="E168" s="51"/>
      <c r="F168" s="51"/>
      <c r="G168" s="51" t="s">
        <v>958</v>
      </c>
      <c r="H168" s="51"/>
      <c r="I168" s="51"/>
      <c r="J168" s="51"/>
      <c r="K168" s="69" t="s">
        <v>1022</v>
      </c>
      <c r="L168" s="51" t="s">
        <v>957</v>
      </c>
      <c r="M168" s="51"/>
      <c r="N168" s="51"/>
      <c r="O168" s="51"/>
      <c r="P168" s="51"/>
      <c r="Q168" s="51"/>
      <c r="R168" s="51"/>
      <c r="S168" s="51"/>
      <c r="T168" s="51" t="s">
        <v>849</v>
      </c>
      <c r="U168" s="51"/>
      <c r="V168" s="51"/>
    </row>
    <row r="169" spans="1:22" ht="15" hidden="1" customHeight="1" x14ac:dyDescent="0.25">
      <c r="A169" s="51">
        <v>157</v>
      </c>
      <c r="B169" s="51"/>
      <c r="C169" s="51" t="s">
        <v>372</v>
      </c>
      <c r="D169" s="51" t="s">
        <v>952</v>
      </c>
      <c r="E169" s="51"/>
      <c r="F169" s="51"/>
      <c r="G169" s="51" t="s">
        <v>959</v>
      </c>
      <c r="H169" s="51"/>
      <c r="I169" s="51"/>
      <c r="J169" s="51"/>
      <c r="K169" s="69" t="s">
        <v>1022</v>
      </c>
      <c r="L169" s="51" t="s">
        <v>957</v>
      </c>
      <c r="M169" s="51"/>
      <c r="N169" s="51"/>
      <c r="O169" s="51"/>
      <c r="P169" s="51"/>
      <c r="Q169" s="51"/>
      <c r="R169" s="51"/>
      <c r="S169" s="51"/>
      <c r="T169" s="51" t="s">
        <v>849</v>
      </c>
      <c r="U169" s="51"/>
      <c r="V169" s="51"/>
    </row>
    <row r="170" spans="1:22" ht="15" hidden="1" customHeight="1" x14ac:dyDescent="0.25">
      <c r="A170" s="51">
        <v>158</v>
      </c>
      <c r="B170" s="51"/>
      <c r="C170" s="51" t="s">
        <v>372</v>
      </c>
      <c r="D170" s="51" t="s">
        <v>952</v>
      </c>
      <c r="E170" s="51"/>
      <c r="F170" s="51"/>
      <c r="G170" s="51" t="s">
        <v>960</v>
      </c>
      <c r="H170" s="51"/>
      <c r="I170" s="51"/>
      <c r="J170" s="51"/>
      <c r="K170" s="69" t="s">
        <v>1022</v>
      </c>
      <c r="L170" s="51" t="s">
        <v>879</v>
      </c>
      <c r="M170" s="51"/>
      <c r="N170" s="51"/>
      <c r="O170" s="51"/>
      <c r="P170" s="51"/>
      <c r="Q170" s="51"/>
      <c r="R170" s="51"/>
      <c r="S170" s="51"/>
      <c r="T170" s="51" t="s">
        <v>849</v>
      </c>
      <c r="U170" s="51"/>
      <c r="V170" s="51"/>
    </row>
    <row r="171" spans="1:22" x14ac:dyDescent="0.25">
      <c r="A171" s="51">
        <v>159</v>
      </c>
      <c r="B171" s="51"/>
      <c r="C171" s="75" t="s">
        <v>961</v>
      </c>
      <c r="D171" s="69">
        <v>13</v>
      </c>
      <c r="E171" s="69"/>
      <c r="F171" s="69"/>
      <c r="G171" s="69" t="s">
        <v>962</v>
      </c>
      <c r="H171" s="3"/>
      <c r="I171" s="3"/>
      <c r="J171" s="3"/>
      <c r="K171" s="3"/>
      <c r="L171" s="3"/>
      <c r="M171" s="3"/>
      <c r="N171" s="3"/>
      <c r="O171" s="3"/>
      <c r="P171" s="3"/>
      <c r="Q171" s="3"/>
      <c r="R171" s="3"/>
      <c r="S171" s="3"/>
      <c r="T171" s="3"/>
      <c r="U171" s="3"/>
      <c r="V171" s="3"/>
    </row>
    <row r="172" spans="1:22" ht="15" hidden="1" customHeight="1" x14ac:dyDescent="0.25">
      <c r="A172" s="51">
        <v>160</v>
      </c>
      <c r="B172" s="51" t="s">
        <v>1027</v>
      </c>
      <c r="C172" s="51" t="s">
        <v>372</v>
      </c>
      <c r="D172" s="51" t="s">
        <v>826</v>
      </c>
      <c r="E172" s="51" t="s">
        <v>793</v>
      </c>
      <c r="F172" s="51" t="s">
        <v>983</v>
      </c>
      <c r="G172" s="76" t="s">
        <v>943</v>
      </c>
      <c r="H172" s="51" t="s">
        <v>828</v>
      </c>
      <c r="I172" s="51" t="s">
        <v>1028</v>
      </c>
      <c r="J172" s="51" t="s">
        <v>12</v>
      </c>
      <c r="K172" s="69" t="s">
        <v>1022</v>
      </c>
      <c r="L172" s="3"/>
      <c r="M172" s="3"/>
      <c r="N172" s="3"/>
      <c r="O172" s="3"/>
      <c r="P172" s="3"/>
      <c r="Q172" s="3"/>
      <c r="R172" s="3"/>
      <c r="S172" s="3"/>
      <c r="T172" s="3"/>
      <c r="U172" s="3"/>
      <c r="V172" s="3"/>
    </row>
    <row r="173" spans="1:22" ht="15" hidden="1" customHeight="1" x14ac:dyDescent="0.25">
      <c r="A173" s="51">
        <v>161</v>
      </c>
      <c r="B173" s="51" t="s">
        <v>1029</v>
      </c>
      <c r="C173" s="51" t="s">
        <v>372</v>
      </c>
      <c r="D173" s="51" t="s">
        <v>826</v>
      </c>
      <c r="E173" s="51" t="s">
        <v>795</v>
      </c>
      <c r="F173" s="51" t="s">
        <v>795</v>
      </c>
      <c r="G173" s="76" t="s">
        <v>1030</v>
      </c>
      <c r="H173" s="51" t="s">
        <v>1031</v>
      </c>
      <c r="I173" s="51" t="s">
        <v>1032</v>
      </c>
      <c r="J173" s="51" t="s">
        <v>12</v>
      </c>
      <c r="K173" s="51" t="s">
        <v>1033</v>
      </c>
      <c r="L173" s="3"/>
      <c r="M173" s="3"/>
      <c r="N173" s="3"/>
      <c r="O173" s="3"/>
      <c r="P173" s="3"/>
      <c r="Q173" s="3"/>
      <c r="R173" s="3"/>
      <c r="S173" s="3"/>
      <c r="T173" s="3"/>
      <c r="U173" s="3"/>
      <c r="V173" s="3"/>
    </row>
    <row r="174" spans="1:22" x14ac:dyDescent="0.25">
      <c r="A174" s="51">
        <v>162</v>
      </c>
      <c r="B174" s="61"/>
      <c r="C174" s="51" t="s">
        <v>1043</v>
      </c>
      <c r="D174" s="51" t="s">
        <v>826</v>
      </c>
      <c r="E174" s="61" t="s">
        <v>1044</v>
      </c>
      <c r="F174" s="61" t="s">
        <v>1045</v>
      </c>
      <c r="G174" s="61" t="s">
        <v>1046</v>
      </c>
      <c r="H174" s="61"/>
      <c r="I174" s="61" t="s">
        <v>787</v>
      </c>
      <c r="J174" s="61" t="s">
        <v>12</v>
      </c>
      <c r="K174" s="61"/>
      <c r="L174" s="61"/>
      <c r="M174" s="61"/>
      <c r="N174" s="61"/>
      <c r="O174" s="61"/>
      <c r="P174" s="61"/>
      <c r="Q174" s="61"/>
      <c r="R174" s="61"/>
      <c r="S174" s="61"/>
      <c r="T174" s="61"/>
      <c r="U174" s="61"/>
      <c r="V174" s="61"/>
    </row>
    <row r="175" spans="1:22" x14ac:dyDescent="0.25">
      <c r="A175" s="51">
        <v>163</v>
      </c>
      <c r="B175" s="61"/>
      <c r="C175" s="51" t="s">
        <v>1043</v>
      </c>
      <c r="D175" s="51" t="s">
        <v>952</v>
      </c>
      <c r="E175" s="61" t="s">
        <v>788</v>
      </c>
      <c r="F175" s="61" t="s">
        <v>964</v>
      </c>
      <c r="G175" s="61" t="s">
        <v>1047</v>
      </c>
      <c r="H175" s="61"/>
      <c r="I175" s="61" t="s">
        <v>790</v>
      </c>
      <c r="J175" s="61" t="s">
        <v>12</v>
      </c>
      <c r="K175" s="61"/>
      <c r="L175" s="61"/>
      <c r="M175" s="61"/>
      <c r="N175" s="61"/>
      <c r="O175" s="61"/>
      <c r="P175" s="61"/>
      <c r="Q175" s="61"/>
      <c r="R175" s="61"/>
      <c r="S175" s="61"/>
      <c r="T175" s="61"/>
      <c r="U175" s="61"/>
      <c r="V175" s="61"/>
    </row>
    <row r="176" spans="1:22" x14ac:dyDescent="0.25">
      <c r="A176" s="51">
        <v>164</v>
      </c>
      <c r="B176" s="61"/>
      <c r="C176" s="51" t="s">
        <v>1043</v>
      </c>
      <c r="D176" s="51" t="s">
        <v>952</v>
      </c>
      <c r="E176" s="61" t="s">
        <v>788</v>
      </c>
      <c r="F176" s="61" t="s">
        <v>964</v>
      </c>
      <c r="G176" s="61" t="s">
        <v>1048</v>
      </c>
      <c r="H176" s="61"/>
      <c r="I176" s="61" t="s">
        <v>790</v>
      </c>
      <c r="J176" s="61" t="s">
        <v>12</v>
      </c>
      <c r="K176" s="61"/>
      <c r="L176" s="61"/>
      <c r="M176" s="61"/>
      <c r="N176" s="61"/>
      <c r="O176" s="61"/>
      <c r="P176" s="61"/>
      <c r="Q176" s="61"/>
      <c r="R176" s="61"/>
      <c r="S176" s="61"/>
      <c r="T176" s="61"/>
      <c r="U176" s="61"/>
      <c r="V176" s="61"/>
    </row>
    <row r="177" spans="1:22" ht="300" x14ac:dyDescent="0.25">
      <c r="A177" s="51">
        <v>165</v>
      </c>
      <c r="B177" s="61"/>
      <c r="C177" s="51" t="s">
        <v>1043</v>
      </c>
      <c r="D177" s="51" t="s">
        <v>952</v>
      </c>
      <c r="E177" s="61" t="s">
        <v>788</v>
      </c>
      <c r="F177" s="61" t="s">
        <v>964</v>
      </c>
      <c r="G177" s="77" t="s">
        <v>1074</v>
      </c>
      <c r="H177" s="61"/>
      <c r="I177" s="61" t="s">
        <v>791</v>
      </c>
      <c r="J177" s="61" t="s">
        <v>12</v>
      </c>
      <c r="K177" s="61"/>
      <c r="L177" s="61"/>
      <c r="M177" s="61"/>
      <c r="N177" s="61"/>
      <c r="O177" s="61"/>
      <c r="P177" s="61"/>
      <c r="Q177" s="61"/>
      <c r="R177" s="61"/>
      <c r="S177" s="61"/>
      <c r="T177" s="61"/>
      <c r="U177" s="61"/>
      <c r="V177" s="61"/>
    </row>
    <row r="178" spans="1:22" x14ac:dyDescent="0.25">
      <c r="A178" s="51">
        <v>166</v>
      </c>
      <c r="B178" s="61"/>
      <c r="C178" s="51" t="s">
        <v>1043</v>
      </c>
      <c r="D178" s="51" t="s">
        <v>952</v>
      </c>
      <c r="E178" s="61" t="s">
        <v>788</v>
      </c>
      <c r="F178" s="61" t="s">
        <v>964</v>
      </c>
      <c r="G178" s="61" t="s">
        <v>37</v>
      </c>
      <c r="H178" s="61"/>
      <c r="I178" s="61" t="s">
        <v>12</v>
      </c>
      <c r="J178" s="61" t="s">
        <v>12</v>
      </c>
      <c r="K178" s="61"/>
      <c r="L178" s="61"/>
      <c r="M178" s="61"/>
      <c r="N178" s="61"/>
      <c r="O178" s="61"/>
      <c r="P178" s="61"/>
      <c r="Q178" s="61"/>
      <c r="R178" s="61"/>
      <c r="S178" s="61"/>
      <c r="T178" s="61"/>
      <c r="U178" s="61"/>
      <c r="V178" s="61"/>
    </row>
    <row r="179" spans="1:22" x14ac:dyDescent="0.25">
      <c r="A179" s="51">
        <v>167</v>
      </c>
      <c r="B179" s="61"/>
      <c r="C179" s="51" t="s">
        <v>1043</v>
      </c>
      <c r="D179" s="51" t="s">
        <v>952</v>
      </c>
      <c r="E179" s="61" t="s">
        <v>788</v>
      </c>
      <c r="F179" s="61" t="s">
        <v>964</v>
      </c>
      <c r="G179" s="61" t="s">
        <v>51</v>
      </c>
      <c r="H179" s="61"/>
      <c r="I179" s="61" t="s">
        <v>12</v>
      </c>
      <c r="J179" s="61" t="s">
        <v>12</v>
      </c>
      <c r="K179" s="61"/>
      <c r="L179" s="61"/>
      <c r="M179" s="61"/>
      <c r="N179" s="61"/>
      <c r="O179" s="61"/>
      <c r="P179" s="61"/>
      <c r="Q179" s="61"/>
      <c r="R179" s="61"/>
      <c r="S179" s="61"/>
      <c r="T179" s="61"/>
      <c r="U179" s="61"/>
      <c r="V179" s="61"/>
    </row>
    <row r="180" spans="1:22" ht="180" x14ac:dyDescent="0.25">
      <c r="A180" s="51">
        <v>168</v>
      </c>
      <c r="B180" s="61"/>
      <c r="C180" s="51" t="s">
        <v>1043</v>
      </c>
      <c r="D180" s="51" t="s">
        <v>952</v>
      </c>
      <c r="E180" s="61" t="s">
        <v>788</v>
      </c>
      <c r="F180" s="61" t="s">
        <v>964</v>
      </c>
      <c r="G180" s="77" t="s">
        <v>761</v>
      </c>
      <c r="H180" s="61"/>
      <c r="I180" s="61" t="s">
        <v>12</v>
      </c>
      <c r="J180" s="61" t="s">
        <v>12</v>
      </c>
      <c r="K180" s="61"/>
      <c r="L180" s="61"/>
      <c r="M180" s="61"/>
      <c r="N180" s="61"/>
      <c r="O180" s="61"/>
      <c r="P180" s="61"/>
      <c r="Q180" s="61"/>
      <c r="R180" s="61"/>
      <c r="S180" s="61"/>
      <c r="T180" s="61"/>
      <c r="U180" s="61"/>
      <c r="V180" s="61"/>
    </row>
    <row r="181" spans="1:22" x14ac:dyDescent="0.25">
      <c r="A181" s="51">
        <v>169</v>
      </c>
      <c r="B181" s="61"/>
      <c r="C181" s="51" t="s">
        <v>1043</v>
      </c>
      <c r="D181" s="51" t="s">
        <v>952</v>
      </c>
      <c r="E181" s="61" t="s">
        <v>788</v>
      </c>
      <c r="F181" s="61" t="s">
        <v>964</v>
      </c>
      <c r="G181" s="61" t="s">
        <v>1049</v>
      </c>
      <c r="H181" s="61"/>
      <c r="I181" s="61" t="s">
        <v>12</v>
      </c>
      <c r="J181" s="61" t="s">
        <v>12</v>
      </c>
      <c r="K181" s="61"/>
      <c r="L181" s="61"/>
      <c r="M181" s="61"/>
      <c r="N181" s="61"/>
      <c r="O181" s="61"/>
      <c r="P181" s="61"/>
      <c r="Q181" s="61"/>
      <c r="R181" s="61"/>
      <c r="S181" s="61"/>
      <c r="T181" s="61"/>
      <c r="U181" s="61"/>
      <c r="V181" s="61"/>
    </row>
    <row r="182" spans="1:22" x14ac:dyDescent="0.25">
      <c r="A182" s="51">
        <v>170</v>
      </c>
      <c r="B182" s="61"/>
      <c r="C182" s="51" t="s">
        <v>1043</v>
      </c>
      <c r="D182" s="61" t="s">
        <v>952</v>
      </c>
      <c r="E182" s="61" t="s">
        <v>788</v>
      </c>
      <c r="F182" s="61" t="s">
        <v>964</v>
      </c>
      <c r="G182" s="61" t="s">
        <v>725</v>
      </c>
      <c r="H182" s="61"/>
      <c r="I182" s="61" t="s">
        <v>798</v>
      </c>
      <c r="J182" s="61" t="s">
        <v>12</v>
      </c>
      <c r="K182" s="61"/>
      <c r="L182" s="61"/>
      <c r="M182" s="61"/>
      <c r="N182" s="61"/>
      <c r="O182" s="61"/>
      <c r="P182" s="61"/>
      <c r="Q182" s="61"/>
      <c r="R182" s="61"/>
      <c r="S182" s="61"/>
      <c r="T182" s="61"/>
      <c r="U182" s="61"/>
      <c r="V182" s="61"/>
    </row>
    <row r="183" spans="1:22" ht="90" x14ac:dyDescent="0.25">
      <c r="A183" s="51">
        <v>171</v>
      </c>
      <c r="B183" s="61"/>
      <c r="C183" s="51" t="s">
        <v>1043</v>
      </c>
      <c r="D183" s="61" t="s">
        <v>952</v>
      </c>
      <c r="E183" s="61" t="s">
        <v>788</v>
      </c>
      <c r="F183" s="61" t="s">
        <v>964</v>
      </c>
      <c r="G183" s="77" t="s">
        <v>783</v>
      </c>
      <c r="H183" s="61"/>
      <c r="I183" s="61" t="s">
        <v>790</v>
      </c>
      <c r="J183" s="61" t="s">
        <v>12</v>
      </c>
      <c r="K183" s="61"/>
      <c r="L183" s="61"/>
      <c r="M183" s="61"/>
      <c r="N183" s="61"/>
      <c r="O183" s="61"/>
      <c r="P183" s="61"/>
      <c r="Q183" s="61"/>
      <c r="R183" s="61"/>
      <c r="S183" s="61"/>
      <c r="T183" s="61"/>
      <c r="U183" s="61"/>
      <c r="V183" s="61"/>
    </row>
    <row r="184" spans="1:22" ht="30" x14ac:dyDescent="0.25">
      <c r="A184" s="51">
        <v>172</v>
      </c>
      <c r="B184" s="61"/>
      <c r="C184" s="51" t="s">
        <v>1043</v>
      </c>
      <c r="D184" s="61" t="s">
        <v>952</v>
      </c>
      <c r="E184" s="61" t="s">
        <v>788</v>
      </c>
      <c r="F184" s="61" t="s">
        <v>964</v>
      </c>
      <c r="G184" s="77" t="s">
        <v>731</v>
      </c>
      <c r="H184" s="61"/>
      <c r="I184" s="61" t="s">
        <v>790</v>
      </c>
      <c r="J184" s="61" t="s">
        <v>12</v>
      </c>
      <c r="K184" s="61"/>
      <c r="L184" s="61"/>
      <c r="M184" s="61"/>
      <c r="N184" s="61"/>
      <c r="O184" s="61"/>
      <c r="P184" s="61"/>
      <c r="Q184" s="61"/>
      <c r="R184" s="61"/>
      <c r="S184" s="61"/>
      <c r="T184" s="61"/>
      <c r="U184" s="61"/>
      <c r="V184" s="61"/>
    </row>
    <row r="185" spans="1:22" ht="75" x14ac:dyDescent="0.25">
      <c r="A185" s="51">
        <v>173</v>
      </c>
      <c r="B185" s="61"/>
      <c r="C185" s="51" t="s">
        <v>1043</v>
      </c>
      <c r="D185" s="61" t="s">
        <v>952</v>
      </c>
      <c r="E185" s="61" t="s">
        <v>788</v>
      </c>
      <c r="F185" s="61" t="s">
        <v>964</v>
      </c>
      <c r="G185" s="77" t="s">
        <v>1050</v>
      </c>
      <c r="H185" s="61"/>
      <c r="I185" s="61" t="s">
        <v>790</v>
      </c>
      <c r="J185" s="61" t="s">
        <v>12</v>
      </c>
      <c r="K185" s="61"/>
      <c r="L185" s="61"/>
      <c r="M185" s="61"/>
      <c r="N185" s="61"/>
      <c r="O185" s="61"/>
      <c r="P185" s="61"/>
      <c r="Q185" s="61"/>
      <c r="R185" s="61"/>
      <c r="S185" s="61"/>
      <c r="T185" s="61"/>
      <c r="U185" s="61"/>
      <c r="V185" s="61"/>
    </row>
    <row r="186" spans="1:22" ht="60" x14ac:dyDescent="0.25">
      <c r="A186" s="51">
        <v>174</v>
      </c>
      <c r="B186" s="61"/>
      <c r="C186" s="51" t="s">
        <v>1043</v>
      </c>
      <c r="D186" s="61" t="s">
        <v>952</v>
      </c>
      <c r="E186" s="61" t="s">
        <v>788</v>
      </c>
      <c r="F186" s="61" t="s">
        <v>964</v>
      </c>
      <c r="G186" s="77" t="s">
        <v>734</v>
      </c>
      <c r="H186" s="61"/>
      <c r="I186" s="61" t="s">
        <v>790</v>
      </c>
      <c r="J186" s="61" t="s">
        <v>12</v>
      </c>
      <c r="K186" s="61"/>
      <c r="L186" s="61"/>
      <c r="M186" s="61"/>
      <c r="N186" s="61"/>
      <c r="O186" s="61"/>
      <c r="P186" s="61"/>
      <c r="Q186" s="61"/>
      <c r="R186" s="61"/>
      <c r="S186" s="61"/>
      <c r="T186" s="61"/>
      <c r="U186" s="61"/>
      <c r="V186" s="61"/>
    </row>
    <row r="187" spans="1:22" ht="30" x14ac:dyDescent="0.25">
      <c r="A187" s="51">
        <v>175</v>
      </c>
      <c r="B187" s="61"/>
      <c r="C187" s="51" t="s">
        <v>1043</v>
      </c>
      <c r="D187" s="61" t="s">
        <v>952</v>
      </c>
      <c r="E187" s="61" t="s">
        <v>788</v>
      </c>
      <c r="F187" s="61" t="s">
        <v>964</v>
      </c>
      <c r="G187" s="77" t="s">
        <v>741</v>
      </c>
      <c r="H187" s="61"/>
      <c r="I187" s="61" t="s">
        <v>787</v>
      </c>
      <c r="J187" s="61" t="s">
        <v>12</v>
      </c>
      <c r="K187" s="61"/>
      <c r="L187" s="61"/>
      <c r="M187" s="61"/>
      <c r="N187" s="61"/>
      <c r="O187" s="61"/>
      <c r="P187" s="61"/>
      <c r="Q187" s="61"/>
      <c r="R187" s="61"/>
      <c r="S187" s="61"/>
      <c r="T187" s="61"/>
      <c r="U187" s="61"/>
      <c r="V187" s="61"/>
    </row>
    <row r="188" spans="1:22" ht="60" x14ac:dyDescent="0.25">
      <c r="A188" s="51">
        <v>176</v>
      </c>
      <c r="B188" s="61"/>
      <c r="C188" s="51" t="s">
        <v>1043</v>
      </c>
      <c r="D188" s="61" t="s">
        <v>952</v>
      </c>
      <c r="E188" s="61" t="s">
        <v>788</v>
      </c>
      <c r="F188" s="61" t="s">
        <v>964</v>
      </c>
      <c r="G188" s="77" t="s">
        <v>744</v>
      </c>
      <c r="H188" s="61"/>
      <c r="I188" s="61" t="s">
        <v>12</v>
      </c>
      <c r="J188" s="61" t="s">
        <v>790</v>
      </c>
      <c r="K188" s="61"/>
      <c r="L188" s="61"/>
      <c r="M188" s="61"/>
      <c r="N188" s="61"/>
      <c r="O188" s="61"/>
      <c r="P188" s="61"/>
      <c r="Q188" s="61"/>
      <c r="R188" s="61"/>
      <c r="S188" s="61"/>
      <c r="T188" s="61"/>
      <c r="U188" s="61"/>
      <c r="V188" s="61"/>
    </row>
  </sheetData>
  <autoFilter ref="A1:V188">
    <filterColumn colId="10">
      <filters blank="1"/>
    </filterColumn>
  </autoFilter>
  <dataValidations disablePrompts="1" count="2">
    <dataValidation type="list" allowBlank="1" showInputMessage="1" showErrorMessage="1" sqref="P158:P170 P2:P93">
      <formula1>"Work Unit Shared,Dev not started,Document Shared,Not in Current Scope,Document Prepared,Dev In Progress,Dev Complete,Pending on SBC,Pending on CRM,Testing Not Started,Testing Complete,Not Required,"</formula1>
    </dataValidation>
    <dataValidation type="list" allowBlank="1" showInputMessage="1" showErrorMessage="1" sqref="Q158:Q170 Q2:Q93">
      <formula1>"In Progress,Submitted,Pending for Signoff"</formula1>
    </dataValidation>
  </dataValidation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
  <sheetViews>
    <sheetView workbookViewId="0">
      <selection sqref="A1:T5"/>
    </sheetView>
  </sheetViews>
  <sheetFormatPr defaultRowHeight="15" x14ac:dyDescent="0.25"/>
  <sheetData>
    <row r="1" spans="1:20" x14ac:dyDescent="0.25">
      <c r="A1" s="444" t="s">
        <v>10596</v>
      </c>
      <c r="B1" s="444" t="s">
        <v>10597</v>
      </c>
      <c r="C1" s="444" t="s">
        <v>1861</v>
      </c>
      <c r="D1" s="444" t="s">
        <v>10598</v>
      </c>
      <c r="E1" s="444" t="s">
        <v>10599</v>
      </c>
      <c r="F1" s="444" t="s">
        <v>10600</v>
      </c>
      <c r="G1" s="444" t="s">
        <v>10601</v>
      </c>
      <c r="H1" s="444" t="s">
        <v>10602</v>
      </c>
      <c r="I1" s="444" t="s">
        <v>10603</v>
      </c>
      <c r="J1" s="444" t="s">
        <v>10604</v>
      </c>
      <c r="K1" s="444" t="s">
        <v>10605</v>
      </c>
      <c r="L1" s="444" t="s">
        <v>10606</v>
      </c>
      <c r="M1" s="444" t="s">
        <v>10607</v>
      </c>
      <c r="N1" s="444" t="s">
        <v>10608</v>
      </c>
      <c r="O1" s="444" t="s">
        <v>10609</v>
      </c>
      <c r="P1" s="444" t="s">
        <v>10610</v>
      </c>
      <c r="Q1" s="444" t="s">
        <v>1866</v>
      </c>
      <c r="R1" s="444" t="s">
        <v>1458</v>
      </c>
      <c r="S1" s="444" t="s">
        <v>10611</v>
      </c>
      <c r="T1" s="444" t="s">
        <v>10612</v>
      </c>
    </row>
    <row r="2" spans="1:20" x14ac:dyDescent="0.25">
      <c r="A2" s="445" t="s">
        <v>5804</v>
      </c>
      <c r="B2" s="743">
        <v>42739</v>
      </c>
      <c r="C2" s="445" t="s">
        <v>10613</v>
      </c>
      <c r="D2" s="445" t="s">
        <v>10614</v>
      </c>
      <c r="E2" s="445" t="s">
        <v>10615</v>
      </c>
      <c r="F2" s="445" t="s">
        <v>10616</v>
      </c>
      <c r="G2" s="445" t="s">
        <v>10617</v>
      </c>
      <c r="H2" s="445" t="s">
        <v>10618</v>
      </c>
      <c r="I2" s="445" t="s">
        <v>7802</v>
      </c>
      <c r="J2" s="445">
        <v>5689750</v>
      </c>
      <c r="K2" s="445" t="s">
        <v>10619</v>
      </c>
      <c r="L2" s="445" t="s">
        <v>7774</v>
      </c>
      <c r="M2" s="445">
        <v>55000</v>
      </c>
      <c r="N2" s="445">
        <v>2750</v>
      </c>
      <c r="O2" s="445" t="s">
        <v>10620</v>
      </c>
      <c r="P2" s="445"/>
      <c r="Q2" s="445" t="s">
        <v>10620</v>
      </c>
      <c r="R2" s="445">
        <v>21680</v>
      </c>
      <c r="S2" s="445" t="s">
        <v>10621</v>
      </c>
      <c r="T2" s="445" t="s">
        <v>5814</v>
      </c>
    </row>
    <row r="3" spans="1:20" x14ac:dyDescent="0.25">
      <c r="A3" s="445" t="s">
        <v>5804</v>
      </c>
      <c r="B3" s="743">
        <v>42738</v>
      </c>
      <c r="C3" s="445" t="s">
        <v>10613</v>
      </c>
      <c r="D3" s="445" t="s">
        <v>10622</v>
      </c>
      <c r="E3" s="445" t="s">
        <v>10623</v>
      </c>
      <c r="F3" s="445" t="s">
        <v>10624</v>
      </c>
      <c r="G3" s="445" t="s">
        <v>10617</v>
      </c>
      <c r="H3" s="445" t="s">
        <v>10618</v>
      </c>
      <c r="I3" s="445" t="s">
        <v>7802</v>
      </c>
      <c r="J3" s="445">
        <v>3630196.96</v>
      </c>
      <c r="K3" s="445" t="s">
        <v>10625</v>
      </c>
      <c r="L3" s="445" t="s">
        <v>7774</v>
      </c>
      <c r="M3" s="445">
        <v>35313.199999999997</v>
      </c>
      <c r="N3" s="445">
        <v>3531.32</v>
      </c>
      <c r="O3" s="445" t="s">
        <v>10626</v>
      </c>
      <c r="P3" s="445"/>
      <c r="Q3" s="445" t="s">
        <v>10626</v>
      </c>
      <c r="R3" s="445" t="s">
        <v>10626</v>
      </c>
      <c r="S3" s="445" t="s">
        <v>10627</v>
      </c>
      <c r="T3" s="445" t="s">
        <v>5855</v>
      </c>
    </row>
    <row r="4" spans="1:20" x14ac:dyDescent="0.25">
      <c r="A4" s="445" t="s">
        <v>5804</v>
      </c>
      <c r="B4" s="743">
        <v>42741</v>
      </c>
      <c r="C4" s="445" t="s">
        <v>10613</v>
      </c>
      <c r="D4" s="445" t="s">
        <v>10614</v>
      </c>
      <c r="E4" s="445" t="s">
        <v>10628</v>
      </c>
      <c r="F4" s="445" t="s">
        <v>10629</v>
      </c>
      <c r="G4" s="445" t="s">
        <v>10617</v>
      </c>
      <c r="H4" s="445" t="s">
        <v>10630</v>
      </c>
      <c r="I4" s="445" t="s">
        <v>7802</v>
      </c>
      <c r="J4" s="445">
        <v>1938750</v>
      </c>
      <c r="K4" s="445" t="s">
        <v>10631</v>
      </c>
      <c r="L4" s="445" t="s">
        <v>9225</v>
      </c>
      <c r="M4" s="445">
        <v>15000</v>
      </c>
      <c r="N4" s="445">
        <v>9788.1</v>
      </c>
      <c r="O4" s="445" t="s">
        <v>10632</v>
      </c>
      <c r="P4" s="445"/>
      <c r="Q4" s="445" t="s">
        <v>10632</v>
      </c>
      <c r="R4" s="445" t="s">
        <v>10632</v>
      </c>
      <c r="S4" s="445" t="s">
        <v>10633</v>
      </c>
      <c r="T4" s="445" t="s">
        <v>5814</v>
      </c>
    </row>
    <row r="5" spans="1:20" x14ac:dyDescent="0.25">
      <c r="A5" s="445" t="s">
        <v>5804</v>
      </c>
      <c r="B5" s="743">
        <v>42741</v>
      </c>
      <c r="C5" s="445" t="s">
        <v>10613</v>
      </c>
      <c r="D5" s="445" t="s">
        <v>10634</v>
      </c>
      <c r="E5" s="445" t="s">
        <v>10635</v>
      </c>
      <c r="F5" s="445" t="s">
        <v>10636</v>
      </c>
      <c r="G5" s="445" t="s">
        <v>10617</v>
      </c>
      <c r="H5" s="445" t="s">
        <v>10618</v>
      </c>
      <c r="I5" s="445" t="s">
        <v>7802</v>
      </c>
      <c r="J5" s="445">
        <v>11429000</v>
      </c>
      <c r="K5" s="445" t="s">
        <v>10637</v>
      </c>
      <c r="L5" s="445" t="s">
        <v>7774</v>
      </c>
      <c r="M5" s="445">
        <v>110000</v>
      </c>
      <c r="N5" s="445">
        <v>0</v>
      </c>
      <c r="O5" s="445" t="s">
        <v>10638</v>
      </c>
      <c r="P5" s="445"/>
      <c r="Q5" s="445" t="s">
        <v>10638</v>
      </c>
      <c r="R5" s="445" t="s">
        <v>10638</v>
      </c>
      <c r="S5" s="445" t="s">
        <v>10639</v>
      </c>
      <c r="T5" s="445" t="s">
        <v>5855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7"/>
  <sheetViews>
    <sheetView workbookViewId="0">
      <selection activeCell="L19" sqref="L19"/>
    </sheetView>
  </sheetViews>
  <sheetFormatPr defaultRowHeight="15" x14ac:dyDescent="0.25"/>
  <sheetData>
    <row r="1" spans="1:18" x14ac:dyDescent="0.25">
      <c r="A1" s="744" t="s">
        <v>10640</v>
      </c>
      <c r="B1" s="744" t="s">
        <v>10641</v>
      </c>
      <c r="C1" s="744" t="s">
        <v>10642</v>
      </c>
      <c r="D1" s="744" t="s">
        <v>10643</v>
      </c>
      <c r="E1" s="744" t="s">
        <v>10644</v>
      </c>
      <c r="F1" s="744" t="s">
        <v>10645</v>
      </c>
      <c r="G1" s="744" t="s">
        <v>10646</v>
      </c>
      <c r="H1" s="744" t="s">
        <v>10647</v>
      </c>
      <c r="I1" s="744" t="s">
        <v>10648</v>
      </c>
      <c r="J1" s="744" t="s">
        <v>10649</v>
      </c>
      <c r="K1" s="744" t="s">
        <v>10650</v>
      </c>
      <c r="L1" s="744" t="s">
        <v>10651</v>
      </c>
      <c r="M1" s="744" t="s">
        <v>10652</v>
      </c>
      <c r="N1" s="744" t="s">
        <v>10653</v>
      </c>
      <c r="O1" s="744" t="s">
        <v>10654</v>
      </c>
      <c r="P1" s="744" t="s">
        <v>10655</v>
      </c>
      <c r="Q1" s="744" t="s">
        <v>10656</v>
      </c>
      <c r="R1" s="744" t="s">
        <v>10657</v>
      </c>
    </row>
    <row r="2" spans="1:18" x14ac:dyDescent="0.25">
      <c r="A2" s="745">
        <v>2017</v>
      </c>
      <c r="B2" s="745" t="s">
        <v>10658</v>
      </c>
      <c r="C2" s="745" t="s">
        <v>9383</v>
      </c>
      <c r="D2" s="745" t="s">
        <v>10659</v>
      </c>
      <c r="E2" s="745" t="s">
        <v>10660</v>
      </c>
      <c r="F2" s="745">
        <v>1</v>
      </c>
      <c r="G2" s="745">
        <v>-253345050.79300001</v>
      </c>
      <c r="H2" s="745">
        <v>-229801231.98899999</v>
      </c>
      <c r="I2" s="745">
        <v>-232747035.13999999</v>
      </c>
      <c r="J2" s="745">
        <v>-292166612.634</v>
      </c>
      <c r="K2" s="745">
        <v>-269677669.20749998</v>
      </c>
      <c r="L2" s="745">
        <v>-248830734.755</v>
      </c>
      <c r="M2" s="745">
        <v>-89816054.570500001</v>
      </c>
      <c r="N2" s="745">
        <v>-227521504.25</v>
      </c>
      <c r="O2" s="745">
        <v>-297588818.88849998</v>
      </c>
      <c r="P2" s="745">
        <v>-283914624.995</v>
      </c>
      <c r="Q2" s="745">
        <v>-256435987.28749999</v>
      </c>
      <c r="R2" s="745">
        <v>-273170080.95099998</v>
      </c>
    </row>
    <row r="3" spans="1:18" x14ac:dyDescent="0.25">
      <c r="A3" s="745">
        <v>2017</v>
      </c>
      <c r="B3" s="745" t="s">
        <v>10658</v>
      </c>
      <c r="C3" s="745" t="s">
        <v>9383</v>
      </c>
      <c r="D3" s="745" t="s">
        <v>10659</v>
      </c>
      <c r="E3" s="745" t="s">
        <v>10660</v>
      </c>
      <c r="F3" s="745">
        <v>2</v>
      </c>
      <c r="G3" s="745">
        <v>-241242757.73728001</v>
      </c>
      <c r="H3" s="745">
        <v>-261421714.60405001</v>
      </c>
      <c r="I3" s="745">
        <v>-256462359.77415001</v>
      </c>
      <c r="J3" s="745">
        <v>-277919830.25483</v>
      </c>
      <c r="K3" s="745">
        <v>-270736015.47237998</v>
      </c>
      <c r="L3" s="745">
        <v>-277461587.53644001</v>
      </c>
      <c r="M3" s="745">
        <v>-203713883.41887</v>
      </c>
      <c r="N3" s="745">
        <v>-118900364.44958</v>
      </c>
      <c r="O3" s="745">
        <v>-284196326.25414997</v>
      </c>
      <c r="P3" s="745">
        <v>-295378314.06073999</v>
      </c>
      <c r="Q3" s="745">
        <v>-254750661.36212999</v>
      </c>
      <c r="R3" s="745">
        <v>-268169885.49631</v>
      </c>
    </row>
    <row r="4" spans="1:18" x14ac:dyDescent="0.25">
      <c r="A4" s="745">
        <v>2017</v>
      </c>
      <c r="B4" s="745" t="s">
        <v>10658</v>
      </c>
      <c r="C4" s="745" t="s">
        <v>9383</v>
      </c>
      <c r="D4" s="745" t="s">
        <v>10659</v>
      </c>
      <c r="E4" s="745" t="s">
        <v>10660</v>
      </c>
      <c r="F4" s="745">
        <v>3</v>
      </c>
      <c r="G4" s="745">
        <v>2116244.06</v>
      </c>
      <c r="H4" s="745">
        <v>2164182.2599999998</v>
      </c>
      <c r="I4" s="745">
        <v>2394385.77</v>
      </c>
      <c r="J4" s="745">
        <v>2568613.83</v>
      </c>
      <c r="K4" s="745">
        <v>2554767.19</v>
      </c>
      <c r="L4" s="745">
        <v>2547542.19</v>
      </c>
      <c r="M4" s="745">
        <v>2005043.16</v>
      </c>
      <c r="N4" s="745">
        <v>1149503.07</v>
      </c>
      <c r="O4" s="745">
        <v>2741288.42</v>
      </c>
      <c r="P4" s="745">
        <v>3046294.49</v>
      </c>
      <c r="Q4" s="745">
        <v>2120171.12</v>
      </c>
      <c r="R4" s="745">
        <v>2528277.83</v>
      </c>
    </row>
    <row r="5" spans="1:18" x14ac:dyDescent="0.25">
      <c r="A5" s="745">
        <v>2017</v>
      </c>
      <c r="B5" s="745" t="s">
        <v>10661</v>
      </c>
      <c r="C5" s="745" t="s">
        <v>10662</v>
      </c>
      <c r="D5" s="745" t="s">
        <v>10659</v>
      </c>
      <c r="E5" s="745" t="s">
        <v>10660</v>
      </c>
      <c r="F5" s="745">
        <v>1</v>
      </c>
      <c r="G5" s="745">
        <v>-311881034.89200002</v>
      </c>
      <c r="H5" s="745">
        <v>-361636605.84100002</v>
      </c>
      <c r="I5" s="745">
        <v>-394149205.14600003</v>
      </c>
      <c r="J5" s="745">
        <v>-395594168.91949999</v>
      </c>
      <c r="K5" s="745">
        <v>-365530938.54500002</v>
      </c>
      <c r="L5" s="745">
        <v>-368475872.31999999</v>
      </c>
      <c r="M5" s="745">
        <v>-344991956.472</v>
      </c>
      <c r="N5" s="745">
        <v>-332571352.57200003</v>
      </c>
      <c r="O5" s="745">
        <v>-346660023.8035</v>
      </c>
      <c r="P5" s="745">
        <v>-288198036.22500002</v>
      </c>
      <c r="Q5" s="745">
        <v>-281485538.73199999</v>
      </c>
      <c r="R5" s="745">
        <v>-325604004.74449998</v>
      </c>
    </row>
    <row r="6" spans="1:18" x14ac:dyDescent="0.25">
      <c r="A6" s="745">
        <v>2017</v>
      </c>
      <c r="B6" s="745" t="s">
        <v>10661</v>
      </c>
      <c r="C6" s="745" t="s">
        <v>10662</v>
      </c>
      <c r="D6" s="745" t="s">
        <v>10659</v>
      </c>
      <c r="E6" s="745" t="s">
        <v>10660</v>
      </c>
      <c r="F6" s="745">
        <v>2</v>
      </c>
      <c r="G6" s="745">
        <v>-329000267.90165001</v>
      </c>
      <c r="H6" s="745">
        <v>-362990267.17065001</v>
      </c>
      <c r="I6" s="745">
        <v>-361797226.51007003</v>
      </c>
      <c r="J6" s="745">
        <v>-422361225.55119002</v>
      </c>
      <c r="K6" s="745">
        <v>-389922452.71325999</v>
      </c>
      <c r="L6" s="745">
        <v>-372011621.41758001</v>
      </c>
      <c r="M6" s="745">
        <v>-354478071.61544001</v>
      </c>
      <c r="N6" s="745">
        <v>-334399229.93519002</v>
      </c>
      <c r="O6" s="745">
        <v>-308414970.90512002</v>
      </c>
      <c r="P6" s="745">
        <v>-337371487.18630999</v>
      </c>
      <c r="Q6" s="745">
        <v>-323244788.23657</v>
      </c>
      <c r="R6" s="745">
        <v>-306814272.71070999</v>
      </c>
    </row>
    <row r="7" spans="1:18" x14ac:dyDescent="0.25">
      <c r="A7" s="745">
        <v>2017</v>
      </c>
      <c r="B7" s="745" t="s">
        <v>10661</v>
      </c>
      <c r="C7" s="745" t="s">
        <v>10662</v>
      </c>
      <c r="D7" s="745" t="s">
        <v>10659</v>
      </c>
      <c r="E7" s="745" t="s">
        <v>10660</v>
      </c>
      <c r="F7" s="745">
        <v>3</v>
      </c>
      <c r="G7" s="745">
        <v>2163729.67</v>
      </c>
      <c r="H7" s="745">
        <v>2082547</v>
      </c>
      <c r="I7" s="745">
        <v>2324503.25</v>
      </c>
      <c r="J7" s="745">
        <v>2567553.5499999998</v>
      </c>
      <c r="K7" s="745">
        <v>2694289.99</v>
      </c>
      <c r="L7" s="745">
        <v>2573761.04</v>
      </c>
      <c r="M7" s="745">
        <v>2409786.14</v>
      </c>
      <c r="N7" s="745">
        <v>2112409.19</v>
      </c>
      <c r="O7" s="745">
        <v>1965773.4</v>
      </c>
      <c r="P7" s="745">
        <v>2475845.9500000002</v>
      </c>
      <c r="Q7" s="745">
        <v>2198497.77</v>
      </c>
      <c r="R7" s="745">
        <v>2136683.7000000002</v>
      </c>
    </row>
    <row r="8" spans="1:18" x14ac:dyDescent="0.25">
      <c r="A8" s="745">
        <v>2017</v>
      </c>
      <c r="B8" s="745" t="s">
        <v>10663</v>
      </c>
      <c r="C8" s="745" t="s">
        <v>10664</v>
      </c>
      <c r="D8" s="745" t="s">
        <v>10659</v>
      </c>
      <c r="E8" s="745" t="s">
        <v>10660</v>
      </c>
      <c r="F8" s="745">
        <v>1</v>
      </c>
      <c r="G8" s="745">
        <v>-10504021.630000001</v>
      </c>
      <c r="H8" s="745">
        <v>-8296585.3300000001</v>
      </c>
      <c r="I8" s="745">
        <v>-6083933.2400000002</v>
      </c>
      <c r="J8" s="745">
        <v>-4774215.05</v>
      </c>
      <c r="K8" s="745">
        <v>-3453169.6</v>
      </c>
      <c r="L8" s="745">
        <v>-10221659.880000001</v>
      </c>
      <c r="M8" s="745">
        <v>-8041898.7800000003</v>
      </c>
      <c r="N8" s="745">
        <v>-6749626.0499999998</v>
      </c>
      <c r="O8" s="745">
        <v>-5462226.6500000004</v>
      </c>
      <c r="P8" s="745">
        <v>-22091343.23</v>
      </c>
      <c r="Q8" s="745">
        <v>-17791108.760000002</v>
      </c>
      <c r="R8" s="745">
        <v>-20655630.219999999</v>
      </c>
    </row>
    <row r="9" spans="1:18" x14ac:dyDescent="0.25">
      <c r="A9" s="745">
        <v>2017</v>
      </c>
      <c r="B9" s="745" t="s">
        <v>10663</v>
      </c>
      <c r="C9" s="745" t="s">
        <v>10664</v>
      </c>
      <c r="D9" s="745" t="s">
        <v>10659</v>
      </c>
      <c r="E9" s="745" t="s">
        <v>10660</v>
      </c>
      <c r="F9" s="745">
        <v>2</v>
      </c>
      <c r="G9" s="745">
        <v>-11215486.100959999</v>
      </c>
      <c r="H9" s="745">
        <v>-9124988.5728600007</v>
      </c>
      <c r="I9" s="745">
        <v>-6837670.3200000003</v>
      </c>
      <c r="J9" s="745">
        <v>-5466808.6903299997</v>
      </c>
      <c r="K9" s="745">
        <v>-4142866.0783899999</v>
      </c>
      <c r="L9" s="745">
        <v>-11166208.838330001</v>
      </c>
      <c r="M9" s="745">
        <v>-8972664.4499999993</v>
      </c>
      <c r="N9" s="745">
        <v>-7336077.66194</v>
      </c>
      <c r="O9" s="745">
        <v>-6058658.8389999997</v>
      </c>
      <c r="P9" s="745">
        <v>-22994659.11871</v>
      </c>
      <c r="Q9" s="745">
        <v>-18955667.060660001</v>
      </c>
      <c r="R9" s="745">
        <v>-22021015.786460001</v>
      </c>
    </row>
    <row r="10" spans="1:18" x14ac:dyDescent="0.25">
      <c r="A10" s="745">
        <v>2017</v>
      </c>
      <c r="B10" s="745" t="s">
        <v>10663</v>
      </c>
      <c r="C10" s="745" t="s">
        <v>10664</v>
      </c>
      <c r="D10" s="745" t="s">
        <v>10659</v>
      </c>
      <c r="E10" s="745" t="s">
        <v>10660</v>
      </c>
      <c r="F10" s="745">
        <v>3</v>
      </c>
      <c r="G10" s="745">
        <v>96420.64</v>
      </c>
      <c r="H10" s="745">
        <v>73799.649999999994</v>
      </c>
      <c r="I10" s="745">
        <v>62844.3</v>
      </c>
      <c r="J10" s="745">
        <v>46349.97</v>
      </c>
      <c r="K10" s="745">
        <v>36624.22</v>
      </c>
      <c r="L10" s="745">
        <v>123951.52</v>
      </c>
      <c r="M10" s="745">
        <v>81776.02</v>
      </c>
      <c r="N10" s="745">
        <v>66187.679999999993</v>
      </c>
      <c r="O10" s="745">
        <v>53947.21</v>
      </c>
      <c r="P10" s="745">
        <v>266980.55</v>
      </c>
      <c r="Q10" s="745">
        <v>159902.32</v>
      </c>
      <c r="R10" s="745">
        <v>168533.22</v>
      </c>
    </row>
    <row r="11" spans="1:18" x14ac:dyDescent="0.25">
      <c r="A11" s="745">
        <v>2017</v>
      </c>
      <c r="B11" s="745" t="s">
        <v>10665</v>
      </c>
      <c r="C11" s="745" t="s">
        <v>10666</v>
      </c>
      <c r="D11" s="745" t="s">
        <v>10659</v>
      </c>
      <c r="E11" s="745" t="s">
        <v>10660</v>
      </c>
      <c r="F11" s="745">
        <v>1</v>
      </c>
      <c r="G11" s="745">
        <v>-960318.68700000003</v>
      </c>
      <c r="H11" s="745">
        <v>-999813.59400000004</v>
      </c>
      <c r="I11" s="745">
        <v>-1174970.834</v>
      </c>
      <c r="J11" s="745">
        <v>-1444104.298</v>
      </c>
      <c r="K11" s="745">
        <v>-1498908.8045000001</v>
      </c>
      <c r="L11" s="745">
        <v>-1419010.5049999999</v>
      </c>
      <c r="M11" s="745">
        <v>-1263521.7355</v>
      </c>
      <c r="N11" s="745">
        <v>-1124358.442</v>
      </c>
      <c r="O11" s="745">
        <v>-986369.63</v>
      </c>
      <c r="P11" s="745">
        <v>-1119494.135</v>
      </c>
      <c r="Q11" s="745">
        <v>-1092551.3759999999</v>
      </c>
      <c r="R11" s="745">
        <v>-1389105.9609999999</v>
      </c>
    </row>
    <row r="12" spans="1:18" x14ac:dyDescent="0.25">
      <c r="A12" s="745">
        <v>2017</v>
      </c>
      <c r="B12" s="745" t="s">
        <v>10665</v>
      </c>
      <c r="C12" s="745" t="s">
        <v>10666</v>
      </c>
      <c r="D12" s="745" t="s">
        <v>10659</v>
      </c>
      <c r="E12" s="745" t="s">
        <v>10660</v>
      </c>
      <c r="F12" s="745">
        <v>2</v>
      </c>
      <c r="G12" s="745">
        <v>-440300.68435</v>
      </c>
      <c r="H12" s="745">
        <v>-453342.20681</v>
      </c>
      <c r="I12" s="745">
        <v>-350239.30125999998</v>
      </c>
      <c r="J12" s="745">
        <v>-631612.37671999994</v>
      </c>
      <c r="K12" s="745">
        <v>-465717.97765999998</v>
      </c>
      <c r="L12" s="745">
        <v>-591726.37942999997</v>
      </c>
      <c r="M12" s="745">
        <v>-497611.04134</v>
      </c>
      <c r="N12" s="745">
        <v>-499316.12095000001</v>
      </c>
      <c r="O12" s="745">
        <v>-463383.45192999998</v>
      </c>
      <c r="P12" s="745">
        <v>-417684.10251</v>
      </c>
      <c r="Q12" s="745">
        <v>-469137.15935999999</v>
      </c>
      <c r="R12" s="745">
        <v>-460772.10243999999</v>
      </c>
    </row>
    <row r="13" spans="1:18" x14ac:dyDescent="0.25">
      <c r="A13" s="745">
        <v>2017</v>
      </c>
      <c r="B13" s="745" t="s">
        <v>10667</v>
      </c>
      <c r="C13" s="745" t="s">
        <v>10668</v>
      </c>
      <c r="D13" s="745" t="s">
        <v>10659</v>
      </c>
      <c r="E13" s="745" t="s">
        <v>10660</v>
      </c>
      <c r="F13" s="745">
        <v>1</v>
      </c>
      <c r="G13" s="745">
        <v>0</v>
      </c>
      <c r="H13" s="745">
        <v>0</v>
      </c>
      <c r="I13" s="745">
        <v>0</v>
      </c>
      <c r="J13" s="745">
        <v>0</v>
      </c>
      <c r="K13" s="745">
        <v>0</v>
      </c>
      <c r="L13" s="745">
        <v>0</v>
      </c>
      <c r="M13" s="745">
        <v>0</v>
      </c>
      <c r="N13" s="745">
        <v>0</v>
      </c>
      <c r="O13" s="745">
        <v>0</v>
      </c>
      <c r="P13" s="745">
        <v>0</v>
      </c>
      <c r="Q13" s="745">
        <v>0</v>
      </c>
      <c r="R13" s="745">
        <v>0</v>
      </c>
    </row>
    <row r="14" spans="1:18" x14ac:dyDescent="0.25">
      <c r="A14" s="745">
        <v>2017</v>
      </c>
      <c r="B14" s="745" t="s">
        <v>10667</v>
      </c>
      <c r="C14" s="745" t="s">
        <v>10668</v>
      </c>
      <c r="D14" s="745" t="s">
        <v>10659</v>
      </c>
      <c r="E14" s="745" t="s">
        <v>10660</v>
      </c>
      <c r="F14" s="745">
        <v>2</v>
      </c>
      <c r="G14" s="745">
        <v>22715.022980000002</v>
      </c>
      <c r="H14" s="745">
        <v>170534.82962</v>
      </c>
      <c r="I14" s="745">
        <v>0</v>
      </c>
      <c r="J14" s="745">
        <v>0</v>
      </c>
      <c r="K14" s="745">
        <v>0</v>
      </c>
      <c r="L14" s="745">
        <v>0</v>
      </c>
      <c r="M14" s="745">
        <v>0</v>
      </c>
      <c r="N14" s="745">
        <v>0</v>
      </c>
      <c r="O14" s="745">
        <v>0</v>
      </c>
      <c r="P14" s="745">
        <v>0</v>
      </c>
      <c r="Q14" s="745">
        <v>0</v>
      </c>
      <c r="R14" s="745">
        <v>0</v>
      </c>
    </row>
    <row r="15" spans="1:18" x14ac:dyDescent="0.25">
      <c r="A15" s="745">
        <v>2017</v>
      </c>
      <c r="B15" s="745" t="s">
        <v>10669</v>
      </c>
      <c r="C15" s="745" t="s">
        <v>10670</v>
      </c>
      <c r="D15" s="745" t="s">
        <v>10659</v>
      </c>
      <c r="E15" s="745" t="s">
        <v>10660</v>
      </c>
      <c r="F15" s="745">
        <v>1</v>
      </c>
      <c r="G15" s="745">
        <v>0</v>
      </c>
      <c r="H15" s="745">
        <v>0</v>
      </c>
      <c r="I15" s="745">
        <v>0</v>
      </c>
      <c r="J15" s="745">
        <v>0</v>
      </c>
      <c r="K15" s="745">
        <v>0</v>
      </c>
      <c r="L15" s="745">
        <v>0</v>
      </c>
      <c r="M15" s="745">
        <v>0</v>
      </c>
      <c r="N15" s="745">
        <v>0</v>
      </c>
      <c r="O15" s="745">
        <v>0</v>
      </c>
      <c r="P15" s="745">
        <v>0</v>
      </c>
      <c r="Q15" s="745">
        <v>0</v>
      </c>
      <c r="R15" s="745">
        <v>0</v>
      </c>
    </row>
    <row r="16" spans="1:18" x14ac:dyDescent="0.25">
      <c r="A16" s="745">
        <v>2017</v>
      </c>
      <c r="B16" s="745" t="s">
        <v>10669</v>
      </c>
      <c r="C16" s="745" t="s">
        <v>10670</v>
      </c>
      <c r="D16" s="745" t="s">
        <v>10659</v>
      </c>
      <c r="E16" s="745" t="s">
        <v>10660</v>
      </c>
      <c r="F16" s="745">
        <v>2</v>
      </c>
      <c r="G16" s="745">
        <v>0</v>
      </c>
      <c r="H16" s="745">
        <v>0</v>
      </c>
      <c r="I16" s="745">
        <v>0</v>
      </c>
      <c r="J16" s="745">
        <v>0</v>
      </c>
      <c r="K16" s="745">
        <v>0</v>
      </c>
      <c r="L16" s="745">
        <v>0</v>
      </c>
      <c r="M16" s="745">
        <v>0</v>
      </c>
      <c r="N16" s="745">
        <v>0</v>
      </c>
      <c r="O16" s="745">
        <v>0</v>
      </c>
      <c r="P16" s="745">
        <v>0</v>
      </c>
      <c r="Q16" s="745">
        <v>0</v>
      </c>
      <c r="R16" s="745">
        <v>0</v>
      </c>
    </row>
    <row r="17" spans="1:18" x14ac:dyDescent="0.25">
      <c r="A17" s="745">
        <v>2017</v>
      </c>
      <c r="B17" s="745" t="s">
        <v>10671</v>
      </c>
      <c r="C17" s="745" t="s">
        <v>10672</v>
      </c>
      <c r="D17" s="745" t="s">
        <v>10659</v>
      </c>
      <c r="E17" s="745" t="s">
        <v>10660</v>
      </c>
      <c r="F17" s="745">
        <v>1</v>
      </c>
      <c r="G17" s="745">
        <v>0</v>
      </c>
      <c r="H17" s="745">
        <v>0</v>
      </c>
      <c r="I17" s="745">
        <v>0</v>
      </c>
      <c r="J17" s="745">
        <v>0</v>
      </c>
      <c r="K17" s="745">
        <v>0</v>
      </c>
      <c r="L17" s="745">
        <v>0</v>
      </c>
      <c r="M17" s="745">
        <v>0</v>
      </c>
      <c r="N17" s="745">
        <v>0</v>
      </c>
      <c r="O17" s="745">
        <v>0</v>
      </c>
      <c r="P17" s="745">
        <v>0</v>
      </c>
      <c r="Q17" s="745">
        <v>0</v>
      </c>
      <c r="R17" s="745">
        <v>0</v>
      </c>
    </row>
    <row r="18" spans="1:18" x14ac:dyDescent="0.25">
      <c r="A18" s="745">
        <v>2017</v>
      </c>
      <c r="B18" s="745" t="s">
        <v>10671</v>
      </c>
      <c r="C18" s="745" t="s">
        <v>10672</v>
      </c>
      <c r="D18" s="745" t="s">
        <v>10659</v>
      </c>
      <c r="E18" s="745" t="s">
        <v>10660</v>
      </c>
      <c r="F18" s="745">
        <v>2</v>
      </c>
      <c r="G18" s="745">
        <v>0</v>
      </c>
      <c r="H18" s="745">
        <v>0</v>
      </c>
      <c r="I18" s="745">
        <v>0</v>
      </c>
      <c r="J18" s="745">
        <v>0</v>
      </c>
      <c r="K18" s="745">
        <v>0</v>
      </c>
      <c r="L18" s="745">
        <v>0</v>
      </c>
      <c r="M18" s="745">
        <v>0</v>
      </c>
      <c r="N18" s="745">
        <v>0</v>
      </c>
      <c r="O18" s="745">
        <v>0</v>
      </c>
      <c r="P18" s="745">
        <v>0</v>
      </c>
      <c r="Q18" s="745">
        <v>0</v>
      </c>
      <c r="R18" s="745">
        <v>0</v>
      </c>
    </row>
    <row r="19" spans="1:18" x14ac:dyDescent="0.25">
      <c r="A19" s="745">
        <v>2017</v>
      </c>
      <c r="B19" s="745" t="s">
        <v>10673</v>
      </c>
      <c r="C19" s="745" t="s">
        <v>10674</v>
      </c>
      <c r="D19" s="745" t="s">
        <v>10659</v>
      </c>
      <c r="E19" s="745" t="s">
        <v>10660</v>
      </c>
      <c r="F19" s="745">
        <v>1</v>
      </c>
      <c r="G19" s="745">
        <v>-576690426.00199997</v>
      </c>
      <c r="H19" s="745">
        <v>-600734236.75399995</v>
      </c>
      <c r="I19" s="745">
        <v>-634155144.36000001</v>
      </c>
      <c r="J19" s="745">
        <v>-693979100.90149999</v>
      </c>
      <c r="K19" s="745">
        <v>-640160686.15699995</v>
      </c>
      <c r="L19" s="745">
        <v>-628947277.46000004</v>
      </c>
      <c r="M19" s="745">
        <v>-444113431.55800003</v>
      </c>
      <c r="N19" s="745">
        <v>-567966841.31400001</v>
      </c>
      <c r="O19" s="745">
        <v>-650697438.972</v>
      </c>
      <c r="P19" s="745">
        <v>-595323498.58500004</v>
      </c>
      <c r="Q19" s="745">
        <v>-556805186.15550005</v>
      </c>
      <c r="R19" s="745">
        <v>-620818821.87650001</v>
      </c>
    </row>
    <row r="20" spans="1:18" x14ac:dyDescent="0.25">
      <c r="A20" s="745">
        <v>2017</v>
      </c>
      <c r="B20" s="745" t="s">
        <v>10673</v>
      </c>
      <c r="C20" s="745" t="s">
        <v>10674</v>
      </c>
      <c r="D20" s="745" t="s">
        <v>10659</v>
      </c>
      <c r="E20" s="745" t="s">
        <v>10660</v>
      </c>
      <c r="F20" s="745">
        <v>2</v>
      </c>
      <c r="G20" s="745">
        <v>-581876097.40126002</v>
      </c>
      <c r="H20" s="745">
        <v>-633819777.72475004</v>
      </c>
      <c r="I20" s="745">
        <v>-625447495.90548003</v>
      </c>
      <c r="J20" s="745">
        <v>-706379476.87307</v>
      </c>
      <c r="K20" s="745">
        <v>-665267052.24169004</v>
      </c>
      <c r="L20" s="745">
        <v>-661231144.17177999</v>
      </c>
      <c r="M20" s="745">
        <v>-567662230.52565002</v>
      </c>
      <c r="N20" s="745">
        <v>-461134988.16766</v>
      </c>
      <c r="O20" s="745">
        <v>-599133339.45019996</v>
      </c>
      <c r="P20" s="745">
        <v>-656162144.46826994</v>
      </c>
      <c r="Q20" s="745">
        <v>-597420253.81871998</v>
      </c>
      <c r="R20" s="745">
        <v>-597465946.09591997</v>
      </c>
    </row>
    <row r="21" spans="1:18" x14ac:dyDescent="0.25">
      <c r="A21" s="745">
        <v>2017</v>
      </c>
      <c r="B21" s="745" t="s">
        <v>10673</v>
      </c>
      <c r="C21" s="745" t="s">
        <v>10674</v>
      </c>
      <c r="D21" s="745" t="s">
        <v>10659</v>
      </c>
      <c r="E21" s="745" t="s">
        <v>10660</v>
      </c>
      <c r="F21" s="745">
        <v>3</v>
      </c>
      <c r="G21" s="745">
        <v>4376394.37</v>
      </c>
      <c r="H21" s="745">
        <v>4320528.91</v>
      </c>
      <c r="I21" s="745">
        <v>4781733.32</v>
      </c>
      <c r="J21" s="745">
        <v>5182517.3499999996</v>
      </c>
      <c r="K21" s="745">
        <v>5285681.4000000004</v>
      </c>
      <c r="L21" s="745">
        <v>5245254.75</v>
      </c>
      <c r="M21" s="745">
        <v>4496605.32</v>
      </c>
      <c r="N21" s="745">
        <v>3328099.94</v>
      </c>
      <c r="O21" s="745">
        <v>4761009.03</v>
      </c>
      <c r="P21" s="745">
        <v>5789120.9900000002</v>
      </c>
      <c r="Q21" s="745">
        <v>4478571.21</v>
      </c>
      <c r="R21" s="745">
        <v>4833494.75</v>
      </c>
    </row>
    <row r="22" spans="1:18" x14ac:dyDescent="0.25">
      <c r="A22" s="745">
        <v>2017</v>
      </c>
      <c r="B22" s="745" t="s">
        <v>10675</v>
      </c>
      <c r="C22" s="745" t="s">
        <v>10676</v>
      </c>
      <c r="D22" s="745" t="s">
        <v>10659</v>
      </c>
      <c r="E22" s="745" t="s">
        <v>10660</v>
      </c>
      <c r="F22" s="745">
        <v>1</v>
      </c>
      <c r="G22" s="745">
        <v>27579374.967</v>
      </c>
      <c r="H22" s="745">
        <v>0</v>
      </c>
      <c r="I22" s="745">
        <v>17828300.471000001</v>
      </c>
      <c r="J22" s="745">
        <v>0</v>
      </c>
      <c r="K22" s="745">
        <v>0</v>
      </c>
      <c r="L22" s="745">
        <v>34260.324999999997</v>
      </c>
      <c r="M22" s="745">
        <v>0</v>
      </c>
      <c r="N22" s="745">
        <v>0</v>
      </c>
      <c r="O22" s="745">
        <v>0</v>
      </c>
      <c r="P22" s="745">
        <v>0</v>
      </c>
      <c r="Q22" s="745">
        <v>0</v>
      </c>
      <c r="R22" s="745">
        <v>8429.2260000000006</v>
      </c>
    </row>
    <row r="23" spans="1:18" x14ac:dyDescent="0.25">
      <c r="A23" s="745">
        <v>2017</v>
      </c>
      <c r="B23" s="745" t="s">
        <v>10675</v>
      </c>
      <c r="C23" s="745" t="s">
        <v>10676</v>
      </c>
      <c r="D23" s="745" t="s">
        <v>10659</v>
      </c>
      <c r="E23" s="745" t="s">
        <v>10660</v>
      </c>
      <c r="F23" s="745">
        <v>2</v>
      </c>
      <c r="G23" s="745">
        <v>6306765.1375799999</v>
      </c>
      <c r="H23" s="745">
        <v>97236</v>
      </c>
      <c r="I23" s="745">
        <v>575106.46681000001</v>
      </c>
      <c r="J23" s="745">
        <v>1188553.36473</v>
      </c>
      <c r="K23" s="745">
        <v>489301.22496999998</v>
      </c>
      <c r="L23" s="745">
        <v>836819.41263000004</v>
      </c>
      <c r="M23" s="745">
        <v>2033089.1540900001</v>
      </c>
      <c r="N23" s="745">
        <v>1015534.04226</v>
      </c>
      <c r="O23" s="745">
        <v>13981.11334</v>
      </c>
      <c r="P23" s="745">
        <v>0</v>
      </c>
      <c r="Q23" s="745">
        <v>3008928.5480800001</v>
      </c>
      <c r="R23" s="745">
        <v>752218.38188999996</v>
      </c>
    </row>
    <row r="24" spans="1:18" x14ac:dyDescent="0.25">
      <c r="A24" s="745">
        <v>2017</v>
      </c>
      <c r="B24" s="745" t="s">
        <v>10675</v>
      </c>
      <c r="C24" s="745" t="s">
        <v>10676</v>
      </c>
      <c r="D24" s="745" t="s">
        <v>10659</v>
      </c>
      <c r="E24" s="745" t="s">
        <v>10660</v>
      </c>
      <c r="F24" s="745">
        <v>3</v>
      </c>
      <c r="G24" s="745">
        <v>2006.31</v>
      </c>
      <c r="H24" s="745">
        <v>5273.63</v>
      </c>
      <c r="I24" s="745">
        <v>-495.91</v>
      </c>
      <c r="J24" s="745">
        <v>-989.28</v>
      </c>
      <c r="K24" s="745">
        <v>-315.22000000000003</v>
      </c>
      <c r="L24" s="745">
        <v>-693.05</v>
      </c>
      <c r="M24" s="745">
        <v>0</v>
      </c>
      <c r="N24" s="745">
        <v>0</v>
      </c>
      <c r="O24" s="745">
        <v>0</v>
      </c>
      <c r="P24" s="745">
        <v>0</v>
      </c>
      <c r="Q24" s="745">
        <v>-2492.7800000000002</v>
      </c>
      <c r="R24" s="745">
        <v>-648</v>
      </c>
    </row>
    <row r="25" spans="1:18" x14ac:dyDescent="0.25">
      <c r="A25" s="745">
        <v>2017</v>
      </c>
      <c r="B25" s="745" t="s">
        <v>10677</v>
      </c>
      <c r="C25" s="745" t="s">
        <v>10678</v>
      </c>
      <c r="D25" s="745" t="s">
        <v>10659</v>
      </c>
      <c r="E25" s="745" t="s">
        <v>10660</v>
      </c>
      <c r="F25" s="745">
        <v>1</v>
      </c>
      <c r="G25" s="745">
        <v>-2006.309</v>
      </c>
      <c r="H25" s="745">
        <v>-7260.6239999999998</v>
      </c>
      <c r="I25" s="745">
        <v>0</v>
      </c>
      <c r="J25" s="745">
        <v>989.28</v>
      </c>
      <c r="K25" s="745">
        <v>1307.3775000000001</v>
      </c>
      <c r="L25" s="745">
        <v>0</v>
      </c>
      <c r="M25" s="745">
        <v>0</v>
      </c>
      <c r="N25" s="745">
        <v>0</v>
      </c>
      <c r="O25" s="745">
        <v>0</v>
      </c>
      <c r="P25" s="745">
        <v>0</v>
      </c>
      <c r="Q25" s="745">
        <v>2492.7795000000001</v>
      </c>
      <c r="R25" s="745">
        <v>0</v>
      </c>
    </row>
    <row r="26" spans="1:18" x14ac:dyDescent="0.25">
      <c r="A26" s="745">
        <v>2017</v>
      </c>
      <c r="B26" s="745" t="s">
        <v>10677</v>
      </c>
      <c r="C26" s="745" t="s">
        <v>10678</v>
      </c>
      <c r="D26" s="745" t="s">
        <v>10659</v>
      </c>
      <c r="E26" s="745" t="s">
        <v>10660</v>
      </c>
      <c r="F26" s="745">
        <v>2</v>
      </c>
      <c r="G26" s="745">
        <v>-64.719650000000001</v>
      </c>
      <c r="H26" s="745">
        <v>-2189.2735400000001</v>
      </c>
      <c r="I26" s="745">
        <v>-7024.4756100000004</v>
      </c>
      <c r="J26" s="745">
        <v>65.951999999999998</v>
      </c>
      <c r="K26" s="745">
        <v>1001.5850799999999</v>
      </c>
      <c r="L26" s="745">
        <v>1266.1385</v>
      </c>
      <c r="M26" s="745">
        <v>0</v>
      </c>
      <c r="N26" s="745">
        <v>0</v>
      </c>
      <c r="O26" s="745">
        <v>0</v>
      </c>
      <c r="P26" s="745">
        <v>0</v>
      </c>
      <c r="Q26" s="745">
        <v>83.092650000000006</v>
      </c>
      <c r="R26" s="745">
        <v>2414.3570800000002</v>
      </c>
    </row>
    <row r="27" spans="1:18" x14ac:dyDescent="0.25">
      <c r="A27" s="745">
        <v>2017</v>
      </c>
      <c r="B27" s="745" t="s">
        <v>10679</v>
      </c>
      <c r="C27" s="745" t="s">
        <v>10680</v>
      </c>
      <c r="D27" s="745" t="s">
        <v>10659</v>
      </c>
      <c r="E27" s="745" t="s">
        <v>10660</v>
      </c>
      <c r="F27" s="745">
        <v>1</v>
      </c>
      <c r="G27" s="745">
        <v>27577368.658</v>
      </c>
      <c r="H27" s="745">
        <v>-7260.6239999999998</v>
      </c>
      <c r="I27" s="745">
        <v>17828300.471000001</v>
      </c>
      <c r="J27" s="745">
        <v>989.28</v>
      </c>
      <c r="K27" s="745">
        <v>1307.3775000000001</v>
      </c>
      <c r="L27" s="745">
        <v>34260.324999999997</v>
      </c>
      <c r="M27" s="745">
        <v>0</v>
      </c>
      <c r="N27" s="745">
        <v>0</v>
      </c>
      <c r="O27" s="745">
        <v>0</v>
      </c>
      <c r="P27" s="745">
        <v>0</v>
      </c>
      <c r="Q27" s="745">
        <v>2492.7795000000001</v>
      </c>
      <c r="R27" s="745">
        <v>8429.2260000000006</v>
      </c>
    </row>
    <row r="28" spans="1:18" x14ac:dyDescent="0.25">
      <c r="A28" s="745">
        <v>2017</v>
      </c>
      <c r="B28" s="745" t="s">
        <v>10679</v>
      </c>
      <c r="C28" s="745" t="s">
        <v>10680</v>
      </c>
      <c r="D28" s="745" t="s">
        <v>10659</v>
      </c>
      <c r="E28" s="745" t="s">
        <v>10660</v>
      </c>
      <c r="F28" s="745">
        <v>2</v>
      </c>
      <c r="G28" s="745">
        <v>6306700.4179300005</v>
      </c>
      <c r="H28" s="745">
        <v>95046.726460000005</v>
      </c>
      <c r="I28" s="745">
        <v>568081.99120000005</v>
      </c>
      <c r="J28" s="745">
        <v>1188619.3167300001</v>
      </c>
      <c r="K28" s="745">
        <v>490302.81004999997</v>
      </c>
      <c r="L28" s="745">
        <v>838085.55113000004</v>
      </c>
      <c r="M28" s="745">
        <v>2033089.1540900001</v>
      </c>
      <c r="N28" s="745">
        <v>1015534.04226</v>
      </c>
      <c r="O28" s="745">
        <v>13981.11334</v>
      </c>
      <c r="P28" s="745">
        <v>0</v>
      </c>
      <c r="Q28" s="745">
        <v>3009011.6407300001</v>
      </c>
      <c r="R28" s="745">
        <v>754632.73896999995</v>
      </c>
    </row>
    <row r="29" spans="1:18" x14ac:dyDescent="0.25">
      <c r="A29" s="745">
        <v>2017</v>
      </c>
      <c r="B29" s="745" t="s">
        <v>10679</v>
      </c>
      <c r="C29" s="745" t="s">
        <v>10680</v>
      </c>
      <c r="D29" s="745" t="s">
        <v>10659</v>
      </c>
      <c r="E29" s="745" t="s">
        <v>10660</v>
      </c>
      <c r="F29" s="745">
        <v>3</v>
      </c>
      <c r="G29" s="745">
        <v>2006.31</v>
      </c>
      <c r="H29" s="745">
        <v>5273.63</v>
      </c>
      <c r="I29" s="745">
        <v>-495.91</v>
      </c>
      <c r="J29" s="745">
        <v>-989.28</v>
      </c>
      <c r="K29" s="745">
        <v>-315.22000000000003</v>
      </c>
      <c r="L29" s="745">
        <v>-693.05</v>
      </c>
      <c r="M29" s="745">
        <v>0</v>
      </c>
      <c r="N29" s="745">
        <v>0</v>
      </c>
      <c r="O29" s="745">
        <v>0</v>
      </c>
      <c r="P29" s="745">
        <v>0</v>
      </c>
      <c r="Q29" s="745">
        <v>-2492.7800000000002</v>
      </c>
      <c r="R29" s="745">
        <v>-648</v>
      </c>
    </row>
    <row r="30" spans="1:18" x14ac:dyDescent="0.25">
      <c r="A30" s="745">
        <v>2017</v>
      </c>
      <c r="B30" s="745" t="s">
        <v>10681</v>
      </c>
      <c r="C30" s="745" t="s">
        <v>10682</v>
      </c>
      <c r="D30" s="745" t="s">
        <v>10659</v>
      </c>
      <c r="E30" s="745" t="s">
        <v>10660</v>
      </c>
      <c r="F30" s="745">
        <v>1</v>
      </c>
      <c r="G30" s="745">
        <v>-549113057.34399998</v>
      </c>
      <c r="H30" s="745">
        <v>-600741497.37800002</v>
      </c>
      <c r="I30" s="745">
        <v>-616326843.88900006</v>
      </c>
      <c r="J30" s="745">
        <v>-693978111.62150002</v>
      </c>
      <c r="K30" s="745">
        <v>-640159378.77950001</v>
      </c>
      <c r="L30" s="745">
        <v>-628913017.13499999</v>
      </c>
      <c r="M30" s="745">
        <v>-444113431.55800003</v>
      </c>
      <c r="N30" s="745">
        <v>-567966841.31400001</v>
      </c>
      <c r="O30" s="745">
        <v>-650697438.972</v>
      </c>
      <c r="P30" s="745">
        <v>-595323498.58500004</v>
      </c>
      <c r="Q30" s="745">
        <v>-556802693.37600005</v>
      </c>
      <c r="R30" s="745">
        <v>-620810392.65050006</v>
      </c>
    </row>
    <row r="31" spans="1:18" x14ac:dyDescent="0.25">
      <c r="A31" s="745">
        <v>2017</v>
      </c>
      <c r="B31" s="745" t="s">
        <v>10681</v>
      </c>
      <c r="C31" s="745" t="s">
        <v>10682</v>
      </c>
      <c r="D31" s="745" t="s">
        <v>10659</v>
      </c>
      <c r="E31" s="745" t="s">
        <v>10660</v>
      </c>
      <c r="F31" s="745">
        <v>2</v>
      </c>
      <c r="G31" s="745">
        <v>-575569396.98333001</v>
      </c>
      <c r="H31" s="745">
        <v>-633724730.99828994</v>
      </c>
      <c r="I31" s="745">
        <v>-624879413.91428006</v>
      </c>
      <c r="J31" s="745">
        <v>-705190857.55633998</v>
      </c>
      <c r="K31" s="745">
        <v>-664776749.43164003</v>
      </c>
      <c r="L31" s="745">
        <v>-660393058.62065005</v>
      </c>
      <c r="M31" s="745">
        <v>-565629141.37155998</v>
      </c>
      <c r="N31" s="745">
        <v>-460119454.12540001</v>
      </c>
      <c r="O31" s="745">
        <v>-599119358.33685994</v>
      </c>
      <c r="P31" s="745">
        <v>-656162144.46826994</v>
      </c>
      <c r="Q31" s="745">
        <v>-594411242.17798996</v>
      </c>
      <c r="R31" s="745">
        <v>-596711313.35695004</v>
      </c>
    </row>
    <row r="32" spans="1:18" x14ac:dyDescent="0.25">
      <c r="A32" s="745">
        <v>2017</v>
      </c>
      <c r="B32" s="745" t="s">
        <v>10681</v>
      </c>
      <c r="C32" s="745" t="s">
        <v>10682</v>
      </c>
      <c r="D32" s="745" t="s">
        <v>10659</v>
      </c>
      <c r="E32" s="745" t="s">
        <v>10660</v>
      </c>
      <c r="F32" s="745">
        <v>3</v>
      </c>
      <c r="G32" s="745">
        <v>4378400.68</v>
      </c>
      <c r="H32" s="745">
        <v>4325802.54</v>
      </c>
      <c r="I32" s="745">
        <v>4781237.41</v>
      </c>
      <c r="J32" s="745">
        <v>5181528.07</v>
      </c>
      <c r="K32" s="745">
        <v>5285366.18</v>
      </c>
      <c r="L32" s="745">
        <v>5244561.7</v>
      </c>
      <c r="M32" s="745">
        <v>4496605.32</v>
      </c>
      <c r="N32" s="745">
        <v>3328099.94</v>
      </c>
      <c r="O32" s="745">
        <v>4761009.03</v>
      </c>
      <c r="P32" s="745">
        <v>5789120.9900000002</v>
      </c>
      <c r="Q32" s="745">
        <v>4476078.43</v>
      </c>
      <c r="R32" s="745">
        <v>4832846.75</v>
      </c>
    </row>
    <row r="33" spans="1:18" x14ac:dyDescent="0.25">
      <c r="A33" s="745">
        <v>2017</v>
      </c>
      <c r="B33" s="745" t="s">
        <v>10683</v>
      </c>
      <c r="C33" s="745" t="s">
        <v>10684</v>
      </c>
      <c r="D33" s="745" t="s">
        <v>10659</v>
      </c>
      <c r="E33" s="745" t="s">
        <v>10660</v>
      </c>
      <c r="F33" s="745">
        <v>1</v>
      </c>
      <c r="G33" s="745">
        <v>-549113057.34399998</v>
      </c>
      <c r="H33" s="745">
        <v>-600741497.37800002</v>
      </c>
      <c r="I33" s="745">
        <v>-616326843.88900006</v>
      </c>
      <c r="J33" s="745">
        <v>-693978111.62150002</v>
      </c>
      <c r="K33" s="745">
        <v>-640159378.77950001</v>
      </c>
      <c r="L33" s="745">
        <v>-628913017.13499999</v>
      </c>
      <c r="M33" s="745">
        <v>-444113431.55800003</v>
      </c>
      <c r="N33" s="745">
        <v>-567966841.31400001</v>
      </c>
      <c r="O33" s="745">
        <v>-650697438.972</v>
      </c>
      <c r="P33" s="745">
        <v>-595323498.58500004</v>
      </c>
      <c r="Q33" s="745">
        <v>-556802693.37600005</v>
      </c>
      <c r="R33" s="745">
        <v>-620810392.65050006</v>
      </c>
    </row>
    <row r="34" spans="1:18" x14ac:dyDescent="0.25">
      <c r="A34" s="745">
        <v>2017</v>
      </c>
      <c r="B34" s="745" t="s">
        <v>10683</v>
      </c>
      <c r="C34" s="745" t="s">
        <v>10684</v>
      </c>
      <c r="D34" s="745" t="s">
        <v>10659</v>
      </c>
      <c r="E34" s="745" t="s">
        <v>10660</v>
      </c>
      <c r="F34" s="745">
        <v>2</v>
      </c>
      <c r="G34" s="745">
        <v>-575569396.98333001</v>
      </c>
      <c r="H34" s="745">
        <v>-633724730.99828994</v>
      </c>
      <c r="I34" s="745">
        <v>-624879413.91428006</v>
      </c>
      <c r="J34" s="745">
        <v>-705190857.55633998</v>
      </c>
      <c r="K34" s="745">
        <v>-664776749.43164003</v>
      </c>
      <c r="L34" s="745">
        <v>-660393058.62065005</v>
      </c>
      <c r="M34" s="745">
        <v>-565629141.37155998</v>
      </c>
      <c r="N34" s="745">
        <v>-460119454.12540001</v>
      </c>
      <c r="O34" s="745">
        <v>-599119358.33685994</v>
      </c>
      <c r="P34" s="745">
        <v>-656162144.46826994</v>
      </c>
      <c r="Q34" s="745">
        <v>-594411242.17798996</v>
      </c>
      <c r="R34" s="745">
        <v>-596711313.35695004</v>
      </c>
    </row>
    <row r="35" spans="1:18" x14ac:dyDescent="0.25">
      <c r="A35" s="745">
        <v>2017</v>
      </c>
      <c r="B35" s="745" t="s">
        <v>10683</v>
      </c>
      <c r="C35" s="745" t="s">
        <v>10684</v>
      </c>
      <c r="D35" s="745" t="s">
        <v>10659</v>
      </c>
      <c r="E35" s="745" t="s">
        <v>10660</v>
      </c>
      <c r="F35" s="745">
        <v>3</v>
      </c>
      <c r="G35" s="745">
        <v>4378400.68</v>
      </c>
      <c r="H35" s="745">
        <v>4325802.54</v>
      </c>
      <c r="I35" s="745">
        <v>4781237.41</v>
      </c>
      <c r="J35" s="745">
        <v>5181528.07</v>
      </c>
      <c r="K35" s="745">
        <v>5285366.18</v>
      </c>
      <c r="L35" s="745">
        <v>5244561.7</v>
      </c>
      <c r="M35" s="745">
        <v>4496605.32</v>
      </c>
      <c r="N35" s="745">
        <v>3328099.94</v>
      </c>
      <c r="O35" s="745">
        <v>4761009.03</v>
      </c>
      <c r="P35" s="745">
        <v>5789120.9900000002</v>
      </c>
      <c r="Q35" s="745">
        <v>4476078.43</v>
      </c>
      <c r="R35" s="745">
        <v>4832846.75</v>
      </c>
    </row>
    <row r="36" spans="1:18" x14ac:dyDescent="0.25">
      <c r="A36" s="745">
        <v>2017</v>
      </c>
      <c r="B36" s="745" t="s">
        <v>10685</v>
      </c>
      <c r="C36" s="745" t="s">
        <v>10686</v>
      </c>
      <c r="D36" s="745" t="s">
        <v>10659</v>
      </c>
      <c r="E36" s="745" t="s">
        <v>10660</v>
      </c>
      <c r="F36" s="745">
        <v>3</v>
      </c>
      <c r="G36" s="745">
        <v>0</v>
      </c>
      <c r="H36" s="745">
        <v>0</v>
      </c>
      <c r="I36" s="745">
        <v>150000</v>
      </c>
      <c r="J36" s="745">
        <v>1475000</v>
      </c>
      <c r="K36" s="745">
        <v>2583750</v>
      </c>
      <c r="L36" s="745">
        <v>0</v>
      </c>
      <c r="M36" s="745">
        <v>0</v>
      </c>
      <c r="N36" s="745">
        <v>0</v>
      </c>
      <c r="O36" s="745">
        <v>0</v>
      </c>
      <c r="P36" s="745">
        <v>62636.98</v>
      </c>
      <c r="Q36" s="745">
        <v>744657.53</v>
      </c>
      <c r="R36" s="745">
        <v>0</v>
      </c>
    </row>
    <row r="37" spans="1:18" x14ac:dyDescent="0.25">
      <c r="A37" s="745">
        <v>2017</v>
      </c>
      <c r="B37" s="745" t="s">
        <v>10687</v>
      </c>
      <c r="C37" s="745" t="s">
        <v>10688</v>
      </c>
      <c r="D37" s="745" t="s">
        <v>10659</v>
      </c>
      <c r="E37" s="745" t="s">
        <v>10660</v>
      </c>
      <c r="F37" s="745">
        <v>3</v>
      </c>
      <c r="G37" s="745">
        <v>2574451.7000000002</v>
      </c>
      <c r="H37" s="745">
        <v>695842.67</v>
      </c>
      <c r="I37" s="745">
        <v>578802.32999999996</v>
      </c>
      <c r="J37" s="745">
        <v>166376</v>
      </c>
      <c r="K37" s="745">
        <v>356238.07</v>
      </c>
      <c r="L37" s="745">
        <v>241637.29</v>
      </c>
      <c r="M37" s="745">
        <v>165134.26999999999</v>
      </c>
      <c r="N37" s="745">
        <v>690044.49</v>
      </c>
      <c r="O37" s="745">
        <v>315955.8</v>
      </c>
      <c r="P37" s="745">
        <v>204470.78</v>
      </c>
      <c r="Q37" s="745">
        <v>1623051.71</v>
      </c>
      <c r="R37" s="745">
        <v>978968.64</v>
      </c>
    </row>
    <row r="38" spans="1:18" x14ac:dyDescent="0.25">
      <c r="A38" s="745">
        <v>2017</v>
      </c>
      <c r="B38" s="745" t="s">
        <v>10689</v>
      </c>
      <c r="C38" s="745" t="s">
        <v>10690</v>
      </c>
      <c r="D38" s="745" t="s">
        <v>10659</v>
      </c>
      <c r="E38" s="745" t="s">
        <v>10660</v>
      </c>
      <c r="F38" s="745">
        <v>3</v>
      </c>
      <c r="G38" s="745">
        <v>9000</v>
      </c>
      <c r="H38" s="745">
        <v>41000</v>
      </c>
      <c r="I38" s="745">
        <v>3000</v>
      </c>
      <c r="J38" s="745">
        <v>602333.93999999994</v>
      </c>
      <c r="K38" s="745">
        <v>185654.82</v>
      </c>
      <c r="L38" s="745">
        <v>3000</v>
      </c>
      <c r="M38" s="745">
        <v>24707.08</v>
      </c>
      <c r="N38" s="745">
        <v>58309.41</v>
      </c>
      <c r="O38" s="745">
        <v>18877.28</v>
      </c>
      <c r="P38" s="745">
        <v>25374.720000000001</v>
      </c>
      <c r="Q38" s="745">
        <v>9000</v>
      </c>
      <c r="R38" s="745">
        <v>9000</v>
      </c>
    </row>
    <row r="39" spans="1:18" x14ac:dyDescent="0.25">
      <c r="A39" s="745">
        <v>2017</v>
      </c>
      <c r="B39" s="745" t="s">
        <v>10691</v>
      </c>
      <c r="C39" s="745" t="s">
        <v>10692</v>
      </c>
      <c r="D39" s="745" t="s">
        <v>10659</v>
      </c>
      <c r="E39" s="745" t="s">
        <v>10660</v>
      </c>
      <c r="F39" s="745">
        <v>3</v>
      </c>
      <c r="G39" s="745">
        <v>0</v>
      </c>
      <c r="H39" s="745">
        <v>0</v>
      </c>
      <c r="I39" s="745">
        <v>0</v>
      </c>
      <c r="J39" s="745">
        <v>0</v>
      </c>
      <c r="K39" s="745">
        <v>440.94</v>
      </c>
      <c r="L39" s="745">
        <v>16705.59</v>
      </c>
      <c r="M39" s="745">
        <v>18000</v>
      </c>
      <c r="N39" s="745">
        <v>0</v>
      </c>
      <c r="O39" s="745">
        <v>57696.92</v>
      </c>
      <c r="P39" s="745">
        <v>0</v>
      </c>
      <c r="Q39" s="745">
        <v>42484.66</v>
      </c>
      <c r="R39" s="745">
        <v>106.86</v>
      </c>
    </row>
    <row r="40" spans="1:18" x14ac:dyDescent="0.25">
      <c r="A40" s="745">
        <v>2017</v>
      </c>
      <c r="B40" s="745" t="s">
        <v>10693</v>
      </c>
      <c r="C40" s="745" t="s">
        <v>10694</v>
      </c>
      <c r="D40" s="745" t="s">
        <v>10659</v>
      </c>
      <c r="E40" s="745" t="s">
        <v>10660</v>
      </c>
      <c r="F40" s="745">
        <v>3</v>
      </c>
      <c r="G40" s="745">
        <v>10200</v>
      </c>
      <c r="H40" s="745">
        <v>22200</v>
      </c>
      <c r="I40" s="745">
        <v>18880</v>
      </c>
      <c r="J40" s="745">
        <v>12800</v>
      </c>
      <c r="K40" s="745">
        <v>13550</v>
      </c>
      <c r="L40" s="745">
        <v>23080</v>
      </c>
      <c r="M40" s="745">
        <v>29050</v>
      </c>
      <c r="N40" s="745">
        <v>22750</v>
      </c>
      <c r="O40" s="745">
        <v>24910</v>
      </c>
      <c r="P40" s="745">
        <v>30650</v>
      </c>
      <c r="Q40" s="745">
        <v>21450</v>
      </c>
      <c r="R40" s="745">
        <v>13330</v>
      </c>
    </row>
    <row r="41" spans="1:18" x14ac:dyDescent="0.25">
      <c r="A41" s="745">
        <v>2017</v>
      </c>
      <c r="B41" s="745" t="s">
        <v>10695</v>
      </c>
      <c r="C41" s="745" t="s">
        <v>10696</v>
      </c>
      <c r="D41" s="745" t="s">
        <v>10659</v>
      </c>
      <c r="E41" s="745" t="s">
        <v>10660</v>
      </c>
      <c r="F41" s="745">
        <v>3</v>
      </c>
      <c r="G41" s="745">
        <v>19780</v>
      </c>
      <c r="H41" s="745">
        <v>25090</v>
      </c>
      <c r="I41" s="745">
        <v>22432.25</v>
      </c>
      <c r="J41" s="745">
        <v>18655</v>
      </c>
      <c r="K41" s="745">
        <v>28367.25</v>
      </c>
      <c r="L41" s="745">
        <v>32620</v>
      </c>
      <c r="M41" s="745">
        <v>19275</v>
      </c>
      <c r="N41" s="745">
        <v>18575</v>
      </c>
      <c r="O41" s="745">
        <v>20565</v>
      </c>
      <c r="P41" s="745">
        <v>19518</v>
      </c>
      <c r="Q41" s="745">
        <v>26975</v>
      </c>
      <c r="R41" s="745">
        <v>21958</v>
      </c>
    </row>
    <row r="42" spans="1:18" x14ac:dyDescent="0.25">
      <c r="A42" s="745">
        <v>2017</v>
      </c>
      <c r="B42" s="745" t="s">
        <v>10697</v>
      </c>
      <c r="C42" s="745" t="s">
        <v>10698</v>
      </c>
      <c r="D42" s="745" t="s">
        <v>10659</v>
      </c>
      <c r="E42" s="745" t="s">
        <v>10660</v>
      </c>
      <c r="F42" s="745">
        <v>3</v>
      </c>
      <c r="G42" s="745">
        <v>2613431.7000000002</v>
      </c>
      <c r="H42" s="745">
        <v>784132.67</v>
      </c>
      <c r="I42" s="745">
        <v>773114.58</v>
      </c>
      <c r="J42" s="745">
        <v>2275164.94</v>
      </c>
      <c r="K42" s="745">
        <v>3168001.08</v>
      </c>
      <c r="L42" s="745">
        <v>317042.88</v>
      </c>
      <c r="M42" s="745">
        <v>256166.35</v>
      </c>
      <c r="N42" s="745">
        <v>789678.9</v>
      </c>
      <c r="O42" s="745">
        <v>438005</v>
      </c>
      <c r="P42" s="745">
        <v>342650.48</v>
      </c>
      <c r="Q42" s="745">
        <v>2467618.9</v>
      </c>
      <c r="R42" s="745">
        <v>1023363.5</v>
      </c>
    </row>
    <row r="43" spans="1:18" x14ac:dyDescent="0.25">
      <c r="A43" s="745">
        <v>2017</v>
      </c>
      <c r="B43" s="745" t="s">
        <v>10699</v>
      </c>
      <c r="C43" s="745" t="s">
        <v>10700</v>
      </c>
      <c r="D43" s="745" t="s">
        <v>10659</v>
      </c>
      <c r="E43" s="745" t="s">
        <v>10660</v>
      </c>
      <c r="F43" s="745">
        <v>3</v>
      </c>
      <c r="G43" s="745">
        <v>-260518.06184000001</v>
      </c>
      <c r="H43" s="745">
        <v>-266721.61488000001</v>
      </c>
      <c r="I43" s="745">
        <v>-266524.69549999997</v>
      </c>
      <c r="J43" s="745">
        <v>-250223.09760000001</v>
      </c>
      <c r="K43" s="745">
        <v>-264440.64212999999</v>
      </c>
      <c r="L43" s="745">
        <v>-289210.24781999999</v>
      </c>
      <c r="M43" s="745">
        <v>-355056.13824</v>
      </c>
      <c r="N43" s="745">
        <v>-317610.94063999999</v>
      </c>
      <c r="O43" s="745">
        <v>24022.15</v>
      </c>
      <c r="P43" s="745">
        <v>0</v>
      </c>
      <c r="Q43" s="745">
        <v>0</v>
      </c>
      <c r="R43" s="745">
        <v>0</v>
      </c>
    </row>
    <row r="44" spans="1:18" x14ac:dyDescent="0.25">
      <c r="A44" s="745">
        <v>2017</v>
      </c>
      <c r="B44" s="745" t="s">
        <v>10701</v>
      </c>
      <c r="C44" s="745" t="s">
        <v>10702</v>
      </c>
      <c r="D44" s="745" t="s">
        <v>10659</v>
      </c>
      <c r="E44" s="745" t="s">
        <v>10660</v>
      </c>
      <c r="F44" s="745">
        <v>3</v>
      </c>
      <c r="G44" s="745">
        <v>-260518.06184000001</v>
      </c>
      <c r="H44" s="745">
        <v>-266721.61488000001</v>
      </c>
      <c r="I44" s="745">
        <v>-266524.69549999997</v>
      </c>
      <c r="J44" s="745">
        <v>-250223.09760000001</v>
      </c>
      <c r="K44" s="745">
        <v>-264440.64212999999</v>
      </c>
      <c r="L44" s="745">
        <v>-289210.24781999999</v>
      </c>
      <c r="M44" s="745">
        <v>-355056.13824</v>
      </c>
      <c r="N44" s="745">
        <v>-317610.94063999999</v>
      </c>
      <c r="O44" s="745">
        <v>24022.15</v>
      </c>
      <c r="P44" s="745">
        <v>0</v>
      </c>
      <c r="Q44" s="745">
        <v>0</v>
      </c>
      <c r="R44" s="745">
        <v>0</v>
      </c>
    </row>
    <row r="45" spans="1:18" x14ac:dyDescent="0.25">
      <c r="A45" s="745">
        <v>2017</v>
      </c>
      <c r="B45" s="745" t="s">
        <v>10703</v>
      </c>
      <c r="C45" s="745" t="s">
        <v>10704</v>
      </c>
      <c r="D45" s="745" t="s">
        <v>10659</v>
      </c>
      <c r="E45" s="745" t="s">
        <v>10660</v>
      </c>
      <c r="F45" s="745">
        <v>1</v>
      </c>
      <c r="G45" s="745">
        <v>-549113057.34399998</v>
      </c>
      <c r="H45" s="745">
        <v>-600741497.37800002</v>
      </c>
      <c r="I45" s="745">
        <v>-616326843.88900006</v>
      </c>
      <c r="J45" s="745">
        <v>-693978111.62150002</v>
      </c>
      <c r="K45" s="745">
        <v>-640159378.77950001</v>
      </c>
      <c r="L45" s="745">
        <v>-628913017.13499999</v>
      </c>
      <c r="M45" s="745">
        <v>-444113431.55800003</v>
      </c>
      <c r="N45" s="745">
        <v>-567966841.31400001</v>
      </c>
      <c r="O45" s="745">
        <v>-650697438.972</v>
      </c>
      <c r="P45" s="745">
        <v>-595323498.58500004</v>
      </c>
      <c r="Q45" s="745">
        <v>-556802693.37600005</v>
      </c>
      <c r="R45" s="745">
        <v>-620810392.65050006</v>
      </c>
    </row>
    <row r="46" spans="1:18" x14ac:dyDescent="0.25">
      <c r="A46" s="745">
        <v>2017</v>
      </c>
      <c r="B46" s="745" t="s">
        <v>10703</v>
      </c>
      <c r="C46" s="745" t="s">
        <v>10704</v>
      </c>
      <c r="D46" s="745" t="s">
        <v>10659</v>
      </c>
      <c r="E46" s="745" t="s">
        <v>10660</v>
      </c>
      <c r="F46" s="745">
        <v>2</v>
      </c>
      <c r="G46" s="745">
        <v>-575569396.98333001</v>
      </c>
      <c r="H46" s="745">
        <v>-633724730.99828994</v>
      </c>
      <c r="I46" s="745">
        <v>-624879413.91428006</v>
      </c>
      <c r="J46" s="745">
        <v>-705190857.55633998</v>
      </c>
      <c r="K46" s="745">
        <v>-664776749.43164003</v>
      </c>
      <c r="L46" s="745">
        <v>-660393058.62065005</v>
      </c>
      <c r="M46" s="745">
        <v>-565629141.37155998</v>
      </c>
      <c r="N46" s="745">
        <v>-460119454.12540001</v>
      </c>
      <c r="O46" s="745">
        <v>-599119358.33685994</v>
      </c>
      <c r="P46" s="745">
        <v>-656162144.46826994</v>
      </c>
      <c r="Q46" s="745">
        <v>-594411242.17798996</v>
      </c>
      <c r="R46" s="745">
        <v>-596711313.35695004</v>
      </c>
    </row>
    <row r="47" spans="1:18" x14ac:dyDescent="0.25">
      <c r="A47" s="745">
        <v>2017</v>
      </c>
      <c r="B47" s="745" t="s">
        <v>10703</v>
      </c>
      <c r="C47" s="745" t="s">
        <v>10704</v>
      </c>
      <c r="D47" s="745" t="s">
        <v>10659</v>
      </c>
      <c r="E47" s="745" t="s">
        <v>10660</v>
      </c>
      <c r="F47" s="745">
        <v>3</v>
      </c>
      <c r="G47" s="745">
        <v>6731314.3181600003</v>
      </c>
      <c r="H47" s="745">
        <v>4843213.5951199997</v>
      </c>
      <c r="I47" s="745">
        <v>5287827.2944999998</v>
      </c>
      <c r="J47" s="745">
        <v>7206469.9123999998</v>
      </c>
      <c r="K47" s="745">
        <v>8188926.6178700002</v>
      </c>
      <c r="L47" s="745">
        <v>5272394.3321799999</v>
      </c>
      <c r="M47" s="745">
        <v>4397715.5317599997</v>
      </c>
      <c r="N47" s="745">
        <v>3800167.8993600002</v>
      </c>
      <c r="O47" s="745">
        <v>5223036.18</v>
      </c>
      <c r="P47" s="745">
        <v>6131771.4699999997</v>
      </c>
      <c r="Q47" s="745">
        <v>6943697.3300000001</v>
      </c>
      <c r="R47" s="745">
        <v>5856210.25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
  <sheetViews>
    <sheetView workbookViewId="0">
      <selection activeCell="M19" sqref="M19"/>
    </sheetView>
  </sheetViews>
  <sheetFormatPr defaultRowHeight="15" x14ac:dyDescent="0.25"/>
  <sheetData>
    <row r="1" spans="1:4" x14ac:dyDescent="0.25">
      <c r="A1" s="444" t="s">
        <v>1849</v>
      </c>
      <c r="B1" s="444" t="s">
        <v>10705</v>
      </c>
      <c r="C1" s="444" t="s">
        <v>1852</v>
      </c>
      <c r="D1" s="444" t="s">
        <v>10706</v>
      </c>
    </row>
    <row r="2" spans="1:4" x14ac:dyDescent="0.25">
      <c r="A2" s="445" t="s">
        <v>10707</v>
      </c>
      <c r="B2" s="445" t="s">
        <v>10708</v>
      </c>
      <c r="C2" s="445" t="s">
        <v>9410</v>
      </c>
      <c r="D2" s="445" t="s">
        <v>9411</v>
      </c>
    </row>
    <row r="3" spans="1:4" x14ac:dyDescent="0.25">
      <c r="A3" s="445" t="s">
        <v>10707</v>
      </c>
      <c r="B3" s="445" t="s">
        <v>10708</v>
      </c>
      <c r="C3" s="445" t="s">
        <v>10709</v>
      </c>
      <c r="D3" s="445" t="s">
        <v>10710</v>
      </c>
    </row>
    <row r="4" spans="1:4" x14ac:dyDescent="0.25">
      <c r="A4" s="445" t="s">
        <v>10707</v>
      </c>
      <c r="B4" s="445" t="s">
        <v>10708</v>
      </c>
      <c r="C4" s="445" t="s">
        <v>5859</v>
      </c>
      <c r="D4" s="445" t="s">
        <v>5858</v>
      </c>
    </row>
    <row r="5" spans="1:4" x14ac:dyDescent="0.25">
      <c r="A5" s="445" t="s">
        <v>10707</v>
      </c>
      <c r="B5" s="445" t="s">
        <v>10708</v>
      </c>
      <c r="C5" s="445" t="s">
        <v>5460</v>
      </c>
      <c r="D5" s="445" t="s">
        <v>5459</v>
      </c>
    </row>
    <row r="6" spans="1:4" x14ac:dyDescent="0.25">
      <c r="A6" s="445" t="s">
        <v>10707</v>
      </c>
      <c r="B6" s="445" t="s">
        <v>10708</v>
      </c>
      <c r="C6" s="445" t="s">
        <v>10711</v>
      </c>
      <c r="D6" s="445" t="s">
        <v>10712</v>
      </c>
    </row>
    <row r="7" spans="1:4" x14ac:dyDescent="0.25">
      <c r="A7" s="445" t="s">
        <v>10707</v>
      </c>
      <c r="B7" s="445" t="s">
        <v>10708</v>
      </c>
      <c r="C7" s="445" t="s">
        <v>10713</v>
      </c>
      <c r="D7" s="445" t="s">
        <v>10714</v>
      </c>
    </row>
    <row r="8" spans="1:4" x14ac:dyDescent="0.25">
      <c r="A8" s="445" t="s">
        <v>10707</v>
      </c>
      <c r="B8" s="445" t="s">
        <v>10708</v>
      </c>
      <c r="C8" s="445" t="s">
        <v>10715</v>
      </c>
      <c r="D8" s="445" t="s">
        <v>10716</v>
      </c>
    </row>
    <row r="9" spans="1:4" x14ac:dyDescent="0.25">
      <c r="A9" s="445" t="s">
        <v>10707</v>
      </c>
      <c r="B9" s="445" t="s">
        <v>10708</v>
      </c>
      <c r="C9" s="445" t="s">
        <v>10717</v>
      </c>
      <c r="D9" s="445" t="s">
        <v>10718</v>
      </c>
    </row>
    <row r="10" spans="1:4" x14ac:dyDescent="0.25">
      <c r="A10" s="445" t="s">
        <v>10707</v>
      </c>
      <c r="B10" s="445" t="s">
        <v>10708</v>
      </c>
      <c r="C10" s="445" t="s">
        <v>10719</v>
      </c>
      <c r="D10" s="445" t="s">
        <v>10720</v>
      </c>
    </row>
    <row r="11" spans="1:4" x14ac:dyDescent="0.25">
      <c r="A11" s="445" t="s">
        <v>10707</v>
      </c>
      <c r="B11" s="445" t="s">
        <v>10708</v>
      </c>
      <c r="C11" s="445" t="s">
        <v>10721</v>
      </c>
      <c r="D11" s="445" t="s">
        <v>10722</v>
      </c>
    </row>
    <row r="12" spans="1:4" x14ac:dyDescent="0.25">
      <c r="A12" s="445" t="s">
        <v>10707</v>
      </c>
      <c r="B12" s="445" t="s">
        <v>10708</v>
      </c>
      <c r="C12" s="445" t="s">
        <v>9415</v>
      </c>
      <c r="D12" s="445" t="s">
        <v>9416</v>
      </c>
    </row>
    <row r="13" spans="1:4" x14ac:dyDescent="0.25">
      <c r="A13" s="445" t="s">
        <v>10707</v>
      </c>
      <c r="B13" s="445" t="s">
        <v>10708</v>
      </c>
      <c r="C13" s="445" t="s">
        <v>10723</v>
      </c>
      <c r="D13" s="445" t="s">
        <v>10724</v>
      </c>
    </row>
    <row r="14" spans="1:4" x14ac:dyDescent="0.25">
      <c r="A14" s="445" t="s">
        <v>10725</v>
      </c>
      <c r="B14" s="445" t="s">
        <v>10726</v>
      </c>
      <c r="C14" s="445" t="s">
        <v>10727</v>
      </c>
      <c r="D14" s="445" t="s">
        <v>10728</v>
      </c>
    </row>
    <row r="15" spans="1:4" x14ac:dyDescent="0.25">
      <c r="A15" s="445" t="s">
        <v>10725</v>
      </c>
      <c r="B15" s="445" t="s">
        <v>10726</v>
      </c>
      <c r="C15" s="445" t="s">
        <v>10729</v>
      </c>
      <c r="D15" s="445" t="s">
        <v>10730</v>
      </c>
    </row>
    <row r="16" spans="1:4" x14ac:dyDescent="0.25">
      <c r="A16" s="445" t="s">
        <v>10725</v>
      </c>
      <c r="B16" s="445" t="s">
        <v>10726</v>
      </c>
      <c r="C16" s="445" t="s">
        <v>10731</v>
      </c>
      <c r="D16" s="445" t="s">
        <v>10732</v>
      </c>
    </row>
    <row r="17" spans="1:4" x14ac:dyDescent="0.25">
      <c r="A17" s="445" t="s">
        <v>10725</v>
      </c>
      <c r="B17" s="445" t="s">
        <v>10726</v>
      </c>
      <c r="C17" s="445" t="s">
        <v>10733</v>
      </c>
      <c r="D17" s="445" t="s">
        <v>10734</v>
      </c>
    </row>
    <row r="18" spans="1:4" x14ac:dyDescent="0.25">
      <c r="A18" s="445" t="s">
        <v>10735</v>
      </c>
      <c r="B18" s="445" t="s">
        <v>10736</v>
      </c>
      <c r="C18" s="445" t="s">
        <v>9392</v>
      </c>
      <c r="D18" s="445" t="s">
        <v>9393</v>
      </c>
    </row>
    <row r="19" spans="1:4" x14ac:dyDescent="0.25">
      <c r="A19" s="445" t="s">
        <v>10735</v>
      </c>
      <c r="B19" s="445" t="s">
        <v>10736</v>
      </c>
      <c r="C19" s="445" t="s">
        <v>10737</v>
      </c>
      <c r="D19" s="445" t="s">
        <v>10738</v>
      </c>
    </row>
    <row r="20" spans="1:4" x14ac:dyDescent="0.25">
      <c r="A20" s="445" t="s">
        <v>10735</v>
      </c>
      <c r="B20" s="445" t="s">
        <v>10736</v>
      </c>
      <c r="C20" s="445" t="s">
        <v>10739</v>
      </c>
      <c r="D20" s="445" t="s">
        <v>10740</v>
      </c>
    </row>
    <row r="21" spans="1:4" x14ac:dyDescent="0.25">
      <c r="A21" s="445" t="s">
        <v>10741</v>
      </c>
      <c r="B21" s="445" t="s">
        <v>10742</v>
      </c>
      <c r="C21" s="445" t="s">
        <v>10743</v>
      </c>
      <c r="D21" s="445" t="s">
        <v>10744</v>
      </c>
    </row>
    <row r="22" spans="1:4" x14ac:dyDescent="0.25">
      <c r="A22" s="445" t="s">
        <v>10741</v>
      </c>
      <c r="B22" s="445" t="s">
        <v>10742</v>
      </c>
      <c r="C22" s="445" t="s">
        <v>9394</v>
      </c>
      <c r="D22" s="445" t="s">
        <v>9395</v>
      </c>
    </row>
    <row r="23" spans="1:4" x14ac:dyDescent="0.25">
      <c r="A23" s="445" t="s">
        <v>10741</v>
      </c>
      <c r="B23" s="445" t="s">
        <v>10742</v>
      </c>
      <c r="C23" s="445" t="s">
        <v>10745</v>
      </c>
      <c r="D23" s="445" t="s">
        <v>10746</v>
      </c>
    </row>
    <row r="24" spans="1:4" x14ac:dyDescent="0.25">
      <c r="A24" s="445" t="s">
        <v>10741</v>
      </c>
      <c r="B24" s="445" t="s">
        <v>10742</v>
      </c>
      <c r="C24" s="445" t="s">
        <v>10747</v>
      </c>
      <c r="D24" s="445" t="s">
        <v>10748</v>
      </c>
    </row>
    <row r="25" spans="1:4" x14ac:dyDescent="0.25">
      <c r="A25" s="445" t="s">
        <v>10741</v>
      </c>
      <c r="B25" s="445" t="s">
        <v>10742</v>
      </c>
      <c r="C25" s="445" t="s">
        <v>10749</v>
      </c>
      <c r="D25" s="445" t="s">
        <v>10750</v>
      </c>
    </row>
    <row r="26" spans="1:4" x14ac:dyDescent="0.25">
      <c r="A26" s="445" t="s">
        <v>10741</v>
      </c>
      <c r="B26" s="445" t="s">
        <v>10742</v>
      </c>
      <c r="C26" s="445" t="s">
        <v>10751</v>
      </c>
      <c r="D26" s="445" t="s">
        <v>10752</v>
      </c>
    </row>
    <row r="27" spans="1:4" x14ac:dyDescent="0.25">
      <c r="A27" s="445" t="s">
        <v>10741</v>
      </c>
      <c r="B27" s="445" t="s">
        <v>10742</v>
      </c>
      <c r="C27" s="445" t="s">
        <v>10753</v>
      </c>
      <c r="D27" s="445" t="s">
        <v>10754</v>
      </c>
    </row>
    <row r="28" spans="1:4" x14ac:dyDescent="0.25">
      <c r="A28" s="445" t="s">
        <v>10741</v>
      </c>
      <c r="B28" s="445" t="s">
        <v>10742</v>
      </c>
      <c r="C28" s="445" t="s">
        <v>10755</v>
      </c>
      <c r="D28" s="445" t="s">
        <v>10756</v>
      </c>
    </row>
    <row r="29" spans="1:4" x14ac:dyDescent="0.25">
      <c r="A29" s="445" t="s">
        <v>10741</v>
      </c>
      <c r="B29" s="445" t="s">
        <v>10742</v>
      </c>
      <c r="C29" s="445" t="s">
        <v>10757</v>
      </c>
      <c r="D29" s="445" t="s">
        <v>10758</v>
      </c>
    </row>
    <row r="30" spans="1:4" x14ac:dyDescent="0.25">
      <c r="A30" s="445" t="s">
        <v>10741</v>
      </c>
      <c r="B30" s="445" t="s">
        <v>10742</v>
      </c>
      <c r="C30" s="445" t="s">
        <v>10759</v>
      </c>
      <c r="D30" s="445" t="s">
        <v>10760</v>
      </c>
    </row>
    <row r="31" spans="1:4" x14ac:dyDescent="0.25">
      <c r="A31" s="445" t="s">
        <v>10741</v>
      </c>
      <c r="B31" s="445" t="s">
        <v>10742</v>
      </c>
      <c r="C31" s="445" t="s">
        <v>10761</v>
      </c>
      <c r="D31" s="445" t="s">
        <v>10762</v>
      </c>
    </row>
    <row r="32" spans="1:4" x14ac:dyDescent="0.25">
      <c r="A32" s="445" t="s">
        <v>10741</v>
      </c>
      <c r="B32" s="445" t="s">
        <v>10742</v>
      </c>
      <c r="C32" s="445" t="s">
        <v>10763</v>
      </c>
      <c r="D32" s="445" t="s">
        <v>10764</v>
      </c>
    </row>
    <row r="33" spans="1:4" x14ac:dyDescent="0.25">
      <c r="A33" s="445" t="s">
        <v>10741</v>
      </c>
      <c r="B33" s="445" t="s">
        <v>10742</v>
      </c>
      <c r="C33" s="445" t="s">
        <v>10765</v>
      </c>
      <c r="D33" s="445" t="s">
        <v>10766</v>
      </c>
    </row>
    <row r="34" spans="1:4" x14ac:dyDescent="0.25">
      <c r="A34" s="445" t="s">
        <v>10741</v>
      </c>
      <c r="B34" s="445" t="s">
        <v>10742</v>
      </c>
      <c r="C34" s="445" t="s">
        <v>10767</v>
      </c>
      <c r="D34" s="445" t="s">
        <v>10768</v>
      </c>
    </row>
    <row r="35" spans="1:4" x14ac:dyDescent="0.25">
      <c r="A35" s="445" t="s">
        <v>10741</v>
      </c>
      <c r="B35" s="445" t="s">
        <v>10742</v>
      </c>
      <c r="C35" s="445" t="s">
        <v>10769</v>
      </c>
      <c r="D35" s="445" t="s">
        <v>10770</v>
      </c>
    </row>
    <row r="36" spans="1:4" x14ac:dyDescent="0.25">
      <c r="A36" s="445" t="s">
        <v>10741</v>
      </c>
      <c r="B36" s="445" t="s">
        <v>10742</v>
      </c>
      <c r="C36" s="445" t="s">
        <v>10771</v>
      </c>
      <c r="D36" s="445" t="s">
        <v>10772</v>
      </c>
    </row>
    <row r="37" spans="1:4" x14ac:dyDescent="0.25">
      <c r="A37" s="445" t="s">
        <v>10741</v>
      </c>
      <c r="B37" s="445" t="s">
        <v>10742</v>
      </c>
      <c r="C37" s="445" t="s">
        <v>10773</v>
      </c>
      <c r="D37" s="445" t="s">
        <v>10774</v>
      </c>
    </row>
    <row r="38" spans="1:4" x14ac:dyDescent="0.25">
      <c r="A38" s="445" t="s">
        <v>10741</v>
      </c>
      <c r="B38" s="445" t="s">
        <v>10742</v>
      </c>
      <c r="C38" s="445" t="s">
        <v>10775</v>
      </c>
      <c r="D38" s="445" t="s">
        <v>10776</v>
      </c>
    </row>
    <row r="39" spans="1:4" x14ac:dyDescent="0.25">
      <c r="A39" s="445" t="s">
        <v>10741</v>
      </c>
      <c r="B39" s="445" t="s">
        <v>10742</v>
      </c>
      <c r="C39" s="445" t="s">
        <v>10777</v>
      </c>
      <c r="D39" s="445" t="s">
        <v>10778</v>
      </c>
    </row>
    <row r="40" spans="1:4" x14ac:dyDescent="0.25">
      <c r="A40" s="445" t="s">
        <v>10741</v>
      </c>
      <c r="B40" s="445" t="s">
        <v>10742</v>
      </c>
      <c r="C40" s="445" t="s">
        <v>9378</v>
      </c>
      <c r="D40" s="445" t="s">
        <v>10779</v>
      </c>
    </row>
    <row r="41" spans="1:4" x14ac:dyDescent="0.25">
      <c r="A41" s="445" t="s">
        <v>10741</v>
      </c>
      <c r="B41" s="445" t="s">
        <v>10742</v>
      </c>
      <c r="C41" s="445" t="s">
        <v>9381</v>
      </c>
      <c r="D41" s="445" t="s">
        <v>10780</v>
      </c>
    </row>
    <row r="42" spans="1:4" x14ac:dyDescent="0.25">
      <c r="A42" s="445" t="s">
        <v>10741</v>
      </c>
      <c r="B42" s="445" t="s">
        <v>10742</v>
      </c>
      <c r="C42" s="445" t="s">
        <v>10781</v>
      </c>
      <c r="D42" s="445" t="s">
        <v>10782</v>
      </c>
    </row>
    <row r="43" spans="1:4" x14ac:dyDescent="0.25">
      <c r="A43" s="445" t="s">
        <v>10741</v>
      </c>
      <c r="B43" s="445" t="s">
        <v>10742</v>
      </c>
      <c r="C43" s="445" t="s">
        <v>10783</v>
      </c>
      <c r="D43" s="445" t="s">
        <v>10784</v>
      </c>
    </row>
    <row r="44" spans="1:4" x14ac:dyDescent="0.25">
      <c r="A44" s="445" t="s">
        <v>10741</v>
      </c>
      <c r="B44" s="445" t="s">
        <v>10742</v>
      </c>
      <c r="C44" s="445" t="s">
        <v>9379</v>
      </c>
      <c r="D44" s="445" t="s">
        <v>10785</v>
      </c>
    </row>
    <row r="45" spans="1:4" x14ac:dyDescent="0.25">
      <c r="A45" s="445" t="s">
        <v>10741</v>
      </c>
      <c r="B45" s="445" t="s">
        <v>10742</v>
      </c>
      <c r="C45" s="445" t="s">
        <v>10786</v>
      </c>
      <c r="D45" s="445" t="s">
        <v>10787</v>
      </c>
    </row>
    <row r="46" spans="1:4" x14ac:dyDescent="0.25">
      <c r="A46" s="445" t="s">
        <v>10741</v>
      </c>
      <c r="B46" s="445" t="s">
        <v>10742</v>
      </c>
      <c r="C46" s="445" t="s">
        <v>10788</v>
      </c>
      <c r="D46" s="445" t="s">
        <v>10789</v>
      </c>
    </row>
    <row r="47" spans="1:4" x14ac:dyDescent="0.25">
      <c r="A47" s="445" t="s">
        <v>10741</v>
      </c>
      <c r="B47" s="445" t="s">
        <v>10742</v>
      </c>
      <c r="C47" s="445" t="s">
        <v>10790</v>
      </c>
      <c r="D47" s="445" t="s">
        <v>10791</v>
      </c>
    </row>
    <row r="48" spans="1:4" x14ac:dyDescent="0.25">
      <c r="A48" s="445" t="s">
        <v>10741</v>
      </c>
      <c r="B48" s="445" t="s">
        <v>10742</v>
      </c>
      <c r="C48" s="445" t="s">
        <v>9396</v>
      </c>
      <c r="D48" s="445" t="s">
        <v>9398</v>
      </c>
    </row>
    <row r="49" spans="1:4" x14ac:dyDescent="0.25">
      <c r="A49" s="445" t="s">
        <v>10741</v>
      </c>
      <c r="B49" s="445" t="s">
        <v>10742</v>
      </c>
      <c r="C49" s="445" t="s">
        <v>10792</v>
      </c>
      <c r="D49" s="445" t="s">
        <v>10793</v>
      </c>
    </row>
    <row r="50" spans="1:4" x14ac:dyDescent="0.25">
      <c r="A50" s="445" t="s">
        <v>10741</v>
      </c>
      <c r="B50" s="445" t="s">
        <v>10742</v>
      </c>
      <c r="C50" s="445" t="s">
        <v>10794</v>
      </c>
      <c r="D50" s="445" t="s">
        <v>10795</v>
      </c>
    </row>
    <row r="51" spans="1:4" x14ac:dyDescent="0.25">
      <c r="A51" s="445" t="s">
        <v>10741</v>
      </c>
      <c r="B51" s="445" t="s">
        <v>10742</v>
      </c>
      <c r="C51" s="445" t="s">
        <v>10796</v>
      </c>
      <c r="D51" s="445" t="s">
        <v>10797</v>
      </c>
    </row>
    <row r="52" spans="1:4" x14ac:dyDescent="0.25">
      <c r="A52" s="445" t="s">
        <v>10741</v>
      </c>
      <c r="B52" s="445" t="s">
        <v>10742</v>
      </c>
      <c r="C52" s="445" t="s">
        <v>10798</v>
      </c>
      <c r="D52" s="445" t="s">
        <v>10799</v>
      </c>
    </row>
    <row r="53" spans="1:4" x14ac:dyDescent="0.25">
      <c r="A53" s="445" t="s">
        <v>10741</v>
      </c>
      <c r="B53" s="445" t="s">
        <v>10742</v>
      </c>
      <c r="C53" s="445" t="s">
        <v>10800</v>
      </c>
      <c r="D53" s="445" t="s">
        <v>10801</v>
      </c>
    </row>
    <row r="54" spans="1:4" x14ac:dyDescent="0.25">
      <c r="A54" s="445" t="s">
        <v>10741</v>
      </c>
      <c r="B54" s="445" t="s">
        <v>10742</v>
      </c>
      <c r="C54" s="445" t="s">
        <v>10802</v>
      </c>
      <c r="D54" s="445" t="s">
        <v>10803</v>
      </c>
    </row>
    <row r="55" spans="1:4" x14ac:dyDescent="0.25">
      <c r="A55" s="445" t="s">
        <v>10741</v>
      </c>
      <c r="B55" s="445" t="s">
        <v>10742</v>
      </c>
      <c r="C55" s="445" t="s">
        <v>10804</v>
      </c>
      <c r="D55" s="445" t="s">
        <v>10805</v>
      </c>
    </row>
    <row r="56" spans="1:4" x14ac:dyDescent="0.25">
      <c r="A56" s="445" t="s">
        <v>10741</v>
      </c>
      <c r="B56" s="445" t="s">
        <v>10742</v>
      </c>
      <c r="C56" s="445" t="s">
        <v>10806</v>
      </c>
      <c r="D56" s="445" t="s">
        <v>10807</v>
      </c>
    </row>
    <row r="57" spans="1:4" x14ac:dyDescent="0.25">
      <c r="A57" s="445" t="s">
        <v>10741</v>
      </c>
      <c r="B57" s="445" t="s">
        <v>10742</v>
      </c>
      <c r="C57" s="445" t="s">
        <v>10808</v>
      </c>
      <c r="D57" s="445" t="s">
        <v>10809</v>
      </c>
    </row>
    <row r="58" spans="1:4" x14ac:dyDescent="0.25">
      <c r="A58" s="445" t="s">
        <v>10741</v>
      </c>
      <c r="B58" s="445" t="s">
        <v>10742</v>
      </c>
      <c r="C58" s="445" t="s">
        <v>10810</v>
      </c>
      <c r="D58" s="445" t="s">
        <v>10811</v>
      </c>
    </row>
    <row r="59" spans="1:4" x14ac:dyDescent="0.25">
      <c r="A59" s="445" t="s">
        <v>10741</v>
      </c>
      <c r="B59" s="445" t="s">
        <v>10742</v>
      </c>
      <c r="C59" s="445" t="s">
        <v>10812</v>
      </c>
      <c r="D59" s="445" t="s">
        <v>10813</v>
      </c>
    </row>
    <row r="60" spans="1:4" x14ac:dyDescent="0.25">
      <c r="A60" s="445" t="s">
        <v>10741</v>
      </c>
      <c r="B60" s="445" t="s">
        <v>10742</v>
      </c>
      <c r="C60" s="445" t="s">
        <v>10814</v>
      </c>
      <c r="D60" s="445" t="s">
        <v>10815</v>
      </c>
    </row>
    <row r="61" spans="1:4" x14ac:dyDescent="0.25">
      <c r="A61" s="445" t="s">
        <v>10741</v>
      </c>
      <c r="B61" s="445" t="s">
        <v>10742</v>
      </c>
      <c r="C61" s="445" t="s">
        <v>10816</v>
      </c>
      <c r="D61" s="445" t="s">
        <v>10817</v>
      </c>
    </row>
    <row r="62" spans="1:4" x14ac:dyDescent="0.25">
      <c r="A62" s="445" t="s">
        <v>10741</v>
      </c>
      <c r="B62" s="445" t="s">
        <v>10742</v>
      </c>
      <c r="C62" s="445" t="s">
        <v>10818</v>
      </c>
      <c r="D62" s="445" t="s">
        <v>10819</v>
      </c>
    </row>
    <row r="63" spans="1:4" x14ac:dyDescent="0.25">
      <c r="A63" s="445" t="s">
        <v>10741</v>
      </c>
      <c r="B63" s="445" t="s">
        <v>10742</v>
      </c>
      <c r="C63" s="445" t="s">
        <v>10820</v>
      </c>
      <c r="D63" s="445" t="s">
        <v>10821</v>
      </c>
    </row>
    <row r="64" spans="1:4" x14ac:dyDescent="0.25">
      <c r="A64" s="445" t="s">
        <v>10741</v>
      </c>
      <c r="B64" s="445" t="s">
        <v>10742</v>
      </c>
      <c r="C64" s="445" t="s">
        <v>10822</v>
      </c>
      <c r="D64" s="445" t="s">
        <v>10823</v>
      </c>
    </row>
    <row r="65" spans="1:4" x14ac:dyDescent="0.25">
      <c r="A65" s="445" t="s">
        <v>10824</v>
      </c>
      <c r="B65" s="445" t="s">
        <v>10825</v>
      </c>
      <c r="C65" s="445" t="s">
        <v>10826</v>
      </c>
      <c r="D65" s="445" t="s">
        <v>10827</v>
      </c>
    </row>
    <row r="66" spans="1:4" x14ac:dyDescent="0.25">
      <c r="A66" s="445" t="s">
        <v>10824</v>
      </c>
      <c r="B66" s="445" t="s">
        <v>10825</v>
      </c>
      <c r="C66" s="445" t="s">
        <v>10828</v>
      </c>
      <c r="D66" s="445" t="s">
        <v>10829</v>
      </c>
    </row>
    <row r="67" spans="1:4" x14ac:dyDescent="0.25">
      <c r="A67" s="445" t="s">
        <v>10824</v>
      </c>
      <c r="B67" s="445" t="s">
        <v>10825</v>
      </c>
      <c r="C67" s="445" t="s">
        <v>10830</v>
      </c>
      <c r="D67" s="445" t="s">
        <v>10831</v>
      </c>
    </row>
    <row r="68" spans="1:4" x14ac:dyDescent="0.25">
      <c r="A68" s="445" t="s">
        <v>10824</v>
      </c>
      <c r="B68" s="445" t="s">
        <v>10825</v>
      </c>
      <c r="C68" s="445" t="s">
        <v>10832</v>
      </c>
      <c r="D68" s="445" t="s">
        <v>10833</v>
      </c>
    </row>
    <row r="69" spans="1:4" x14ac:dyDescent="0.25">
      <c r="A69" s="445" t="s">
        <v>10824</v>
      </c>
      <c r="B69" s="445" t="s">
        <v>10825</v>
      </c>
      <c r="C69" s="445" t="s">
        <v>10834</v>
      </c>
      <c r="D69" s="445" t="s">
        <v>10835</v>
      </c>
    </row>
    <row r="70" spans="1:4" x14ac:dyDescent="0.25">
      <c r="A70" s="445" t="s">
        <v>10824</v>
      </c>
      <c r="B70" s="445" t="s">
        <v>10825</v>
      </c>
      <c r="C70" s="445" t="s">
        <v>10836</v>
      </c>
      <c r="D70" s="445" t="s">
        <v>10837</v>
      </c>
    </row>
    <row r="71" spans="1:4" x14ac:dyDescent="0.25">
      <c r="A71" s="445" t="s">
        <v>10824</v>
      </c>
      <c r="B71" s="445" t="s">
        <v>10825</v>
      </c>
      <c r="C71" s="445" t="s">
        <v>10838</v>
      </c>
      <c r="D71" s="445" t="s">
        <v>10839</v>
      </c>
    </row>
    <row r="72" spans="1:4" x14ac:dyDescent="0.25">
      <c r="A72" s="445" t="s">
        <v>10824</v>
      </c>
      <c r="B72" s="445" t="s">
        <v>10825</v>
      </c>
      <c r="C72" s="445" t="s">
        <v>10840</v>
      </c>
      <c r="D72" s="445" t="s">
        <v>10841</v>
      </c>
    </row>
    <row r="73" spans="1:4" x14ac:dyDescent="0.25">
      <c r="A73" s="445" t="s">
        <v>10824</v>
      </c>
      <c r="B73" s="445" t="s">
        <v>10825</v>
      </c>
      <c r="C73" s="445" t="s">
        <v>10842</v>
      </c>
      <c r="D73" s="445" t="s">
        <v>10843</v>
      </c>
    </row>
    <row r="74" spans="1:4" x14ac:dyDescent="0.25">
      <c r="A74" s="445" t="s">
        <v>10844</v>
      </c>
      <c r="B74" s="445" t="s">
        <v>10845</v>
      </c>
      <c r="C74" s="445" t="s">
        <v>10846</v>
      </c>
      <c r="D74" s="445" t="s">
        <v>10847</v>
      </c>
    </row>
    <row r="75" spans="1:4" x14ac:dyDescent="0.25">
      <c r="A75" s="445" t="s">
        <v>10844</v>
      </c>
      <c r="B75" s="445" t="s">
        <v>10845</v>
      </c>
      <c r="C75" s="445" t="s">
        <v>10848</v>
      </c>
      <c r="D75" s="445" t="s">
        <v>10849</v>
      </c>
    </row>
    <row r="76" spans="1:4" x14ac:dyDescent="0.25">
      <c r="A76" s="445" t="s">
        <v>10850</v>
      </c>
      <c r="B76" s="445" t="s">
        <v>10851</v>
      </c>
      <c r="C76" s="445" t="s">
        <v>5661</v>
      </c>
      <c r="D76" s="445" t="s">
        <v>5660</v>
      </c>
    </row>
    <row r="77" spans="1:4" x14ac:dyDescent="0.25">
      <c r="A77" s="445" t="s">
        <v>10850</v>
      </c>
      <c r="B77" s="445" t="s">
        <v>10851</v>
      </c>
      <c r="C77" s="445" t="s">
        <v>5685</v>
      </c>
      <c r="D77" s="445" t="s">
        <v>10852</v>
      </c>
    </row>
    <row r="78" spans="1:4" x14ac:dyDescent="0.25">
      <c r="A78" s="445" t="s">
        <v>10850</v>
      </c>
      <c r="B78" s="445" t="s">
        <v>10851</v>
      </c>
      <c r="C78" s="445" t="s">
        <v>5564</v>
      </c>
      <c r="D78" s="445" t="s">
        <v>5563</v>
      </c>
    </row>
    <row r="79" spans="1:4" x14ac:dyDescent="0.25">
      <c r="A79" s="445" t="s">
        <v>10850</v>
      </c>
      <c r="B79" s="445" t="s">
        <v>10851</v>
      </c>
      <c r="C79" s="445" t="s">
        <v>10853</v>
      </c>
      <c r="D79" s="445" t="s">
        <v>10854</v>
      </c>
    </row>
    <row r="80" spans="1:4" x14ac:dyDescent="0.25">
      <c r="A80" s="445" t="s">
        <v>10850</v>
      </c>
      <c r="B80" s="445" t="s">
        <v>10851</v>
      </c>
      <c r="C80" s="445" t="s">
        <v>9413</v>
      </c>
      <c r="D80" s="445" t="s">
        <v>10855</v>
      </c>
    </row>
    <row r="81" spans="1:4" x14ac:dyDescent="0.25">
      <c r="A81" s="445" t="s">
        <v>10850</v>
      </c>
      <c r="B81" s="445" t="s">
        <v>10851</v>
      </c>
      <c r="C81" s="445" t="s">
        <v>5581</v>
      </c>
      <c r="D81" s="445" t="s">
        <v>5580</v>
      </c>
    </row>
    <row r="82" spans="1:4" x14ac:dyDescent="0.25">
      <c r="A82" s="445" t="s">
        <v>10850</v>
      </c>
      <c r="B82" s="445" t="s">
        <v>10851</v>
      </c>
      <c r="C82" s="445" t="s">
        <v>5748</v>
      </c>
      <c r="D82" s="445" t="s">
        <v>5747</v>
      </c>
    </row>
    <row r="83" spans="1:4" x14ac:dyDescent="0.25">
      <c r="A83" s="445" t="s">
        <v>10850</v>
      </c>
      <c r="B83" s="445" t="s">
        <v>10851</v>
      </c>
      <c r="C83" s="445" t="s">
        <v>10856</v>
      </c>
      <c r="D83" s="445" t="s">
        <v>10857</v>
      </c>
    </row>
    <row r="84" spans="1:4" x14ac:dyDescent="0.25">
      <c r="A84" s="445" t="s">
        <v>10850</v>
      </c>
      <c r="B84" s="445" t="s">
        <v>10851</v>
      </c>
      <c r="C84" s="445" t="s">
        <v>10858</v>
      </c>
      <c r="D84" s="445" t="s">
        <v>10859</v>
      </c>
    </row>
    <row r="85" spans="1:4" x14ac:dyDescent="0.25">
      <c r="A85" s="445" t="s">
        <v>10850</v>
      </c>
      <c r="B85" s="445" t="s">
        <v>10851</v>
      </c>
      <c r="C85" s="445" t="s">
        <v>5548</v>
      </c>
      <c r="D85" s="445" t="s">
        <v>5547</v>
      </c>
    </row>
    <row r="86" spans="1:4" x14ac:dyDescent="0.25">
      <c r="A86" s="445" t="s">
        <v>10850</v>
      </c>
      <c r="B86" s="445" t="s">
        <v>10851</v>
      </c>
      <c r="C86" s="445" t="s">
        <v>5533</v>
      </c>
      <c r="D86" s="445" t="s">
        <v>5532</v>
      </c>
    </row>
    <row r="87" spans="1:4" x14ac:dyDescent="0.25">
      <c r="A87" s="445" t="s">
        <v>10850</v>
      </c>
      <c r="B87" s="445" t="s">
        <v>10851</v>
      </c>
      <c r="C87" s="445" t="s">
        <v>5780</v>
      </c>
      <c r="D87" s="445" t="s">
        <v>5779</v>
      </c>
    </row>
    <row r="88" spans="1:4" x14ac:dyDescent="0.25">
      <c r="A88" s="445" t="s">
        <v>10850</v>
      </c>
      <c r="B88" s="445" t="s">
        <v>10851</v>
      </c>
      <c r="C88" s="445" t="s">
        <v>10860</v>
      </c>
      <c r="D88" s="445" t="s">
        <v>10861</v>
      </c>
    </row>
    <row r="89" spans="1:4" x14ac:dyDescent="0.25">
      <c r="A89" s="445" t="s">
        <v>10850</v>
      </c>
      <c r="B89" s="445" t="s">
        <v>10851</v>
      </c>
      <c r="C89" s="445" t="s">
        <v>10862</v>
      </c>
      <c r="D89" s="445" t="s">
        <v>10863</v>
      </c>
    </row>
    <row r="90" spans="1:4" x14ac:dyDescent="0.25">
      <c r="A90" s="445" t="s">
        <v>10850</v>
      </c>
      <c r="B90" s="445" t="s">
        <v>10851</v>
      </c>
      <c r="C90" s="445" t="s">
        <v>5476</v>
      </c>
      <c r="D90" s="445" t="s">
        <v>5475</v>
      </c>
    </row>
    <row r="91" spans="1:4" x14ac:dyDescent="0.25">
      <c r="A91" s="445" t="s">
        <v>10864</v>
      </c>
      <c r="B91" s="445" t="s">
        <v>10865</v>
      </c>
      <c r="C91" s="445" t="s">
        <v>10866</v>
      </c>
      <c r="D91" s="445" t="s">
        <v>10867</v>
      </c>
    </row>
    <row r="92" spans="1:4" x14ac:dyDescent="0.25">
      <c r="A92" s="445" t="s">
        <v>10868</v>
      </c>
      <c r="B92" s="445" t="s">
        <v>10869</v>
      </c>
      <c r="C92" s="445" t="s">
        <v>10870</v>
      </c>
      <c r="D92" s="445" t="s">
        <v>10871</v>
      </c>
    </row>
    <row r="93" spans="1:4" x14ac:dyDescent="0.25">
      <c r="A93" s="445" t="s">
        <v>10868</v>
      </c>
      <c r="B93" s="445" t="s">
        <v>10869</v>
      </c>
      <c r="C93" s="445" t="s">
        <v>10872</v>
      </c>
      <c r="D93" s="445" t="s">
        <v>10873</v>
      </c>
    </row>
    <row r="94" spans="1:4" x14ac:dyDescent="0.25">
      <c r="A94" s="445" t="s">
        <v>10868</v>
      </c>
      <c r="B94" s="445" t="s">
        <v>10869</v>
      </c>
      <c r="C94" s="445" t="s">
        <v>10874</v>
      </c>
      <c r="D94" s="445" t="s">
        <v>10875</v>
      </c>
    </row>
    <row r="95" spans="1:4" x14ac:dyDescent="0.25">
      <c r="A95" s="445" t="s">
        <v>10868</v>
      </c>
      <c r="B95" s="445" t="s">
        <v>10869</v>
      </c>
      <c r="C95" s="445" t="s">
        <v>5636</v>
      </c>
      <c r="D95" s="445" t="s">
        <v>10876</v>
      </c>
    </row>
    <row r="96" spans="1:4" x14ac:dyDescent="0.25">
      <c r="A96" s="445" t="s">
        <v>10868</v>
      </c>
      <c r="B96" s="445" t="s">
        <v>10869</v>
      </c>
      <c r="C96" s="445" t="s">
        <v>10877</v>
      </c>
      <c r="D96" s="445" t="s">
        <v>10878</v>
      </c>
    </row>
    <row r="97" spans="1:4" x14ac:dyDescent="0.25">
      <c r="A97" s="445" t="s">
        <v>10868</v>
      </c>
      <c r="B97" s="445" t="s">
        <v>10869</v>
      </c>
      <c r="C97" s="445" t="s">
        <v>5429</v>
      </c>
      <c r="D97" s="445" t="s">
        <v>5428</v>
      </c>
    </row>
    <row r="98" spans="1:4" x14ac:dyDescent="0.25">
      <c r="A98" s="445" t="s">
        <v>10868</v>
      </c>
      <c r="B98" s="445" t="s">
        <v>10869</v>
      </c>
      <c r="C98" s="445" t="s">
        <v>10879</v>
      </c>
      <c r="D98" s="445" t="s">
        <v>10880</v>
      </c>
    </row>
    <row r="99" spans="1:4" x14ac:dyDescent="0.25">
      <c r="A99" s="445" t="s">
        <v>10868</v>
      </c>
      <c r="B99" s="445" t="s">
        <v>10869</v>
      </c>
      <c r="C99" s="445" t="s">
        <v>10881</v>
      </c>
      <c r="D99" s="445" t="s">
        <v>10882</v>
      </c>
    </row>
    <row r="100" spans="1:4" x14ac:dyDescent="0.25">
      <c r="A100" s="445" t="s">
        <v>10868</v>
      </c>
      <c r="B100" s="445" t="s">
        <v>10869</v>
      </c>
      <c r="C100" s="445" t="s">
        <v>5490</v>
      </c>
      <c r="D100" s="445" t="s">
        <v>10883</v>
      </c>
    </row>
    <row r="101" spans="1:4" x14ac:dyDescent="0.25">
      <c r="A101" s="445" t="s">
        <v>10868</v>
      </c>
      <c r="B101" s="445" t="s">
        <v>10869</v>
      </c>
      <c r="C101" s="445" t="s">
        <v>5715</v>
      </c>
      <c r="D101" s="445" t="s">
        <v>10884</v>
      </c>
    </row>
    <row r="102" spans="1:4" x14ac:dyDescent="0.25">
      <c r="A102" s="445" t="s">
        <v>10868</v>
      </c>
      <c r="B102" s="445" t="s">
        <v>10869</v>
      </c>
      <c r="C102" s="445" t="s">
        <v>9403</v>
      </c>
      <c r="D102" s="445" t="s">
        <v>10885</v>
      </c>
    </row>
    <row r="103" spans="1:4" x14ac:dyDescent="0.25">
      <c r="A103" s="445" t="s">
        <v>10868</v>
      </c>
      <c r="B103" s="445" t="s">
        <v>10869</v>
      </c>
      <c r="C103" s="445" t="s">
        <v>5613</v>
      </c>
      <c r="D103" s="445" t="s">
        <v>5612</v>
      </c>
    </row>
    <row r="104" spans="1:4" x14ac:dyDescent="0.25">
      <c r="A104" s="445" t="s">
        <v>10868</v>
      </c>
      <c r="B104" s="445" t="s">
        <v>10869</v>
      </c>
      <c r="C104" s="445" t="s">
        <v>10886</v>
      </c>
      <c r="D104" s="445" t="s">
        <v>10887</v>
      </c>
    </row>
    <row r="105" spans="1:4" x14ac:dyDescent="0.25">
      <c r="A105" s="445" t="s">
        <v>10868</v>
      </c>
      <c r="B105" s="445" t="s">
        <v>10869</v>
      </c>
      <c r="C105" s="445" t="s">
        <v>5504</v>
      </c>
      <c r="D105" s="445" t="s">
        <v>3266</v>
      </c>
    </row>
    <row r="106" spans="1:4" x14ac:dyDescent="0.25">
      <c r="A106" s="445" t="s">
        <v>10868</v>
      </c>
      <c r="B106" s="445" t="s">
        <v>10869</v>
      </c>
      <c r="C106" s="445" t="s">
        <v>5412</v>
      </c>
      <c r="D106" s="445" t="s">
        <v>5411</v>
      </c>
    </row>
    <row r="107" spans="1:4" x14ac:dyDescent="0.25">
      <c r="A107" s="445" t="s">
        <v>10868</v>
      </c>
      <c r="B107" s="445" t="s">
        <v>10869</v>
      </c>
      <c r="C107" s="445" t="s">
        <v>5519</v>
      </c>
      <c r="D107" s="445" t="s">
        <v>5518</v>
      </c>
    </row>
    <row r="108" spans="1:4" x14ac:dyDescent="0.25">
      <c r="A108" s="445" t="s">
        <v>10868</v>
      </c>
      <c r="B108" s="445" t="s">
        <v>10869</v>
      </c>
      <c r="C108" s="445" t="s">
        <v>5444</v>
      </c>
      <c r="D108" s="445" t="s">
        <v>10888</v>
      </c>
    </row>
    <row r="109" spans="1:4" x14ac:dyDescent="0.25">
      <c r="A109" s="445" t="s">
        <v>10868</v>
      </c>
      <c r="B109" s="445" t="s">
        <v>10869</v>
      </c>
      <c r="C109" s="445" t="s">
        <v>5597</v>
      </c>
      <c r="D109" s="445" t="s">
        <v>5596</v>
      </c>
    </row>
    <row r="110" spans="1:4" x14ac:dyDescent="0.25">
      <c r="A110" s="445" t="s">
        <v>10868</v>
      </c>
      <c r="B110" s="445" t="s">
        <v>10869</v>
      </c>
      <c r="C110" s="445" t="s">
        <v>5818</v>
      </c>
      <c r="D110" s="445" t="s">
        <v>5817</v>
      </c>
    </row>
    <row r="111" spans="1:4" x14ac:dyDescent="0.25">
      <c r="A111" s="445" t="s">
        <v>10868</v>
      </c>
      <c r="B111" s="445" t="s">
        <v>10869</v>
      </c>
      <c r="C111" s="445" t="s">
        <v>10889</v>
      </c>
      <c r="D111" s="445" t="s">
        <v>10890</v>
      </c>
    </row>
    <row r="112" spans="1:4" x14ac:dyDescent="0.25">
      <c r="A112" s="445" t="s">
        <v>10868</v>
      </c>
      <c r="B112" s="445" t="s">
        <v>10869</v>
      </c>
      <c r="C112" s="445" t="s">
        <v>10891</v>
      </c>
      <c r="D112" s="445" t="s">
        <v>10892</v>
      </c>
    </row>
    <row r="113" spans="1:4" x14ac:dyDescent="0.25">
      <c r="A113" s="445" t="s">
        <v>10893</v>
      </c>
      <c r="B113" s="445" t="s">
        <v>10894</v>
      </c>
      <c r="C113" s="445" t="s">
        <v>10895</v>
      </c>
      <c r="D113" s="445" t="s">
        <v>10896</v>
      </c>
    </row>
    <row r="114" spans="1:4" x14ac:dyDescent="0.25">
      <c r="A114" s="445" t="s">
        <v>10893</v>
      </c>
      <c r="B114" s="445" t="s">
        <v>10894</v>
      </c>
      <c r="C114" s="445" t="s">
        <v>10897</v>
      </c>
      <c r="D114" s="445" t="s">
        <v>10898</v>
      </c>
    </row>
    <row r="115" spans="1:4" x14ac:dyDescent="0.25">
      <c r="A115" s="445" t="s">
        <v>10893</v>
      </c>
      <c r="B115" s="445" t="s">
        <v>10894</v>
      </c>
      <c r="C115" s="445" t="s">
        <v>10899</v>
      </c>
      <c r="D115" s="445" t="s">
        <v>10900</v>
      </c>
    </row>
    <row r="116" spans="1:4" x14ac:dyDescent="0.25">
      <c r="A116" s="445" t="s">
        <v>10893</v>
      </c>
      <c r="B116" s="445" t="s">
        <v>10894</v>
      </c>
      <c r="C116" s="445" t="s">
        <v>10901</v>
      </c>
      <c r="D116" s="445" t="s">
        <v>10902</v>
      </c>
    </row>
    <row r="117" spans="1:4" x14ac:dyDescent="0.25">
      <c r="A117" s="445" t="s">
        <v>10893</v>
      </c>
      <c r="B117" s="445" t="s">
        <v>10894</v>
      </c>
      <c r="C117" s="445" t="s">
        <v>9404</v>
      </c>
      <c r="D117" s="445" t="s">
        <v>10903</v>
      </c>
    </row>
    <row r="118" spans="1:4" x14ac:dyDescent="0.25">
      <c r="A118" s="445" t="s">
        <v>10893</v>
      </c>
      <c r="B118" s="445" t="s">
        <v>10894</v>
      </c>
      <c r="C118" s="445" t="s">
        <v>10904</v>
      </c>
      <c r="D118" s="445" t="s">
        <v>10905</v>
      </c>
    </row>
    <row r="119" spans="1:4" x14ac:dyDescent="0.25">
      <c r="A119" s="445" t="s">
        <v>10893</v>
      </c>
      <c r="B119" s="445" t="s">
        <v>10894</v>
      </c>
      <c r="C119" s="445" t="s">
        <v>10906</v>
      </c>
      <c r="D119" s="445" t="s">
        <v>10907</v>
      </c>
    </row>
    <row r="120" spans="1:4" x14ac:dyDescent="0.25">
      <c r="A120" s="445" t="s">
        <v>10893</v>
      </c>
      <c r="B120" s="445" t="s">
        <v>10894</v>
      </c>
      <c r="C120" s="445" t="s">
        <v>10908</v>
      </c>
      <c r="D120" s="445" t="s">
        <v>10909</v>
      </c>
    </row>
    <row r="121" spans="1:4" x14ac:dyDescent="0.25">
      <c r="A121" s="445" t="s">
        <v>10893</v>
      </c>
      <c r="B121" s="445" t="s">
        <v>10894</v>
      </c>
      <c r="C121" s="445" t="s">
        <v>10910</v>
      </c>
      <c r="D121" s="445" t="s">
        <v>10911</v>
      </c>
    </row>
    <row r="122" spans="1:4" x14ac:dyDescent="0.25">
      <c r="A122" s="445" t="s">
        <v>10893</v>
      </c>
      <c r="B122" s="445" t="s">
        <v>10894</v>
      </c>
      <c r="C122" s="445" t="s">
        <v>9399</v>
      </c>
      <c r="D122" s="445" t="s">
        <v>10912</v>
      </c>
    </row>
    <row r="123" spans="1:4" x14ac:dyDescent="0.25">
      <c r="A123" s="445" t="s">
        <v>10893</v>
      </c>
      <c r="B123" s="445" t="s">
        <v>10894</v>
      </c>
      <c r="C123" s="445" t="s">
        <v>9400</v>
      </c>
      <c r="D123" s="445" t="s">
        <v>10913</v>
      </c>
    </row>
    <row r="124" spans="1:4" x14ac:dyDescent="0.25">
      <c r="A124" s="445" t="s">
        <v>10893</v>
      </c>
      <c r="B124" s="445" t="s">
        <v>10894</v>
      </c>
      <c r="C124" s="445" t="s">
        <v>10914</v>
      </c>
      <c r="D124" s="445" t="s">
        <v>10915</v>
      </c>
    </row>
    <row r="125" spans="1:4" x14ac:dyDescent="0.25">
      <c r="A125" s="445" t="s">
        <v>10893</v>
      </c>
      <c r="B125" s="445" t="s">
        <v>10894</v>
      </c>
      <c r="C125" s="445" t="s">
        <v>9402</v>
      </c>
      <c r="D125" s="445" t="s">
        <v>10916</v>
      </c>
    </row>
    <row r="126" spans="1:4" x14ac:dyDescent="0.25">
      <c r="A126" s="445" t="s">
        <v>10893</v>
      </c>
      <c r="B126" s="445" t="s">
        <v>10894</v>
      </c>
      <c r="C126" s="445" t="s">
        <v>10917</v>
      </c>
      <c r="D126" s="445" t="s">
        <v>10918</v>
      </c>
    </row>
    <row r="127" spans="1:4" x14ac:dyDescent="0.25">
      <c r="A127" s="445" t="s">
        <v>10893</v>
      </c>
      <c r="B127" s="445" t="s">
        <v>10894</v>
      </c>
      <c r="C127" s="445" t="s">
        <v>10919</v>
      </c>
      <c r="D127" s="445" t="s">
        <v>10920</v>
      </c>
    </row>
    <row r="128" spans="1:4" x14ac:dyDescent="0.25">
      <c r="A128" s="445" t="s">
        <v>10893</v>
      </c>
      <c r="B128" s="445" t="s">
        <v>10894</v>
      </c>
      <c r="C128" s="445" t="s">
        <v>10921</v>
      </c>
      <c r="D128" s="445" t="s">
        <v>10922</v>
      </c>
    </row>
    <row r="129" spans="1:4" x14ac:dyDescent="0.25">
      <c r="A129" s="445" t="s">
        <v>10893</v>
      </c>
      <c r="B129" s="445" t="s">
        <v>10894</v>
      </c>
      <c r="C129" s="445" t="s">
        <v>10923</v>
      </c>
      <c r="D129" s="445" t="s">
        <v>10924</v>
      </c>
    </row>
    <row r="130" spans="1:4" x14ac:dyDescent="0.25">
      <c r="A130" s="445" t="s">
        <v>10893</v>
      </c>
      <c r="B130" s="445" t="s">
        <v>10894</v>
      </c>
      <c r="C130" s="445" t="s">
        <v>10925</v>
      </c>
      <c r="D130" s="445" t="s">
        <v>10926</v>
      </c>
    </row>
    <row r="131" spans="1:4" x14ac:dyDescent="0.25">
      <c r="A131" s="445" t="s">
        <v>10893</v>
      </c>
      <c r="B131" s="445" t="s">
        <v>10894</v>
      </c>
      <c r="C131" s="445" t="s">
        <v>10927</v>
      </c>
      <c r="D131" s="445" t="s">
        <v>10928</v>
      </c>
    </row>
    <row r="132" spans="1:4" x14ac:dyDescent="0.25">
      <c r="A132" s="445" t="s">
        <v>10893</v>
      </c>
      <c r="B132" s="445" t="s">
        <v>10894</v>
      </c>
      <c r="C132" s="445" t="s">
        <v>10929</v>
      </c>
      <c r="D132" s="445" t="s">
        <v>10930</v>
      </c>
    </row>
    <row r="133" spans="1:4" x14ac:dyDescent="0.25">
      <c r="A133" s="445" t="s">
        <v>10893</v>
      </c>
      <c r="B133" s="445" t="s">
        <v>10894</v>
      </c>
      <c r="C133" s="445" t="s">
        <v>10931</v>
      </c>
      <c r="D133" s="445" t="s">
        <v>10932</v>
      </c>
    </row>
    <row r="134" spans="1:4" x14ac:dyDescent="0.25">
      <c r="A134" s="445" t="s">
        <v>10893</v>
      </c>
      <c r="B134" s="445" t="s">
        <v>10894</v>
      </c>
      <c r="C134" s="445" t="s">
        <v>10933</v>
      </c>
      <c r="D134" s="445" t="s">
        <v>10934</v>
      </c>
    </row>
    <row r="135" spans="1:4" x14ac:dyDescent="0.25">
      <c r="A135" s="445" t="s">
        <v>10893</v>
      </c>
      <c r="B135" s="445" t="s">
        <v>10894</v>
      </c>
      <c r="C135" s="445" t="s">
        <v>10935</v>
      </c>
      <c r="D135" s="445" t="s">
        <v>10936</v>
      </c>
    </row>
    <row r="136" spans="1:4" x14ac:dyDescent="0.25">
      <c r="A136" s="445" t="s">
        <v>10893</v>
      </c>
      <c r="B136" s="445" t="s">
        <v>10894</v>
      </c>
      <c r="C136" s="445" t="s">
        <v>10937</v>
      </c>
      <c r="D136" s="445" t="s">
        <v>10938</v>
      </c>
    </row>
    <row r="137" spans="1:4" x14ac:dyDescent="0.25">
      <c r="A137" s="445" t="s">
        <v>10893</v>
      </c>
      <c r="B137" s="445" t="s">
        <v>10894</v>
      </c>
      <c r="C137" s="445" t="s">
        <v>10939</v>
      </c>
      <c r="D137" s="445" t="s">
        <v>10940</v>
      </c>
    </row>
    <row r="138" spans="1:4" x14ac:dyDescent="0.25">
      <c r="A138" s="445" t="s">
        <v>10893</v>
      </c>
      <c r="B138" s="445" t="s">
        <v>10894</v>
      </c>
      <c r="C138" s="445" t="s">
        <v>10941</v>
      </c>
      <c r="D138" s="445" t="s">
        <v>10942</v>
      </c>
    </row>
    <row r="139" spans="1:4" x14ac:dyDescent="0.25">
      <c r="A139" s="445" t="s">
        <v>10893</v>
      </c>
      <c r="B139" s="445" t="s">
        <v>10894</v>
      </c>
      <c r="C139" s="445" t="s">
        <v>10943</v>
      </c>
      <c r="D139" s="445" t="s">
        <v>10944</v>
      </c>
    </row>
    <row r="140" spans="1:4" x14ac:dyDescent="0.25">
      <c r="A140" s="445" t="s">
        <v>10893</v>
      </c>
      <c r="B140" s="445" t="s">
        <v>10894</v>
      </c>
      <c r="C140" s="445" t="s">
        <v>9389</v>
      </c>
      <c r="D140" s="445" t="s">
        <v>9390</v>
      </c>
    </row>
    <row r="141" spans="1:4" x14ac:dyDescent="0.25">
      <c r="A141" s="445" t="s">
        <v>10893</v>
      </c>
      <c r="B141" s="445" t="s">
        <v>10894</v>
      </c>
      <c r="C141" s="445" t="s">
        <v>10945</v>
      </c>
      <c r="D141" s="445" t="s">
        <v>10934</v>
      </c>
    </row>
    <row r="142" spans="1:4" x14ac:dyDescent="0.25">
      <c r="A142" s="445" t="s">
        <v>10893</v>
      </c>
      <c r="B142" s="445" t="s">
        <v>10894</v>
      </c>
      <c r="C142" s="445" t="s">
        <v>10946</v>
      </c>
      <c r="D142" s="445" t="s">
        <v>10936</v>
      </c>
    </row>
    <row r="143" spans="1:4" x14ac:dyDescent="0.25">
      <c r="A143" s="445" t="s">
        <v>10893</v>
      </c>
      <c r="B143" s="445" t="s">
        <v>10894</v>
      </c>
      <c r="C143" s="445" t="s">
        <v>10947</v>
      </c>
      <c r="D143" s="445" t="s">
        <v>10938</v>
      </c>
    </row>
    <row r="144" spans="1:4" x14ac:dyDescent="0.25">
      <c r="A144" s="445" t="s">
        <v>10893</v>
      </c>
      <c r="B144" s="445" t="s">
        <v>10894</v>
      </c>
      <c r="C144" s="445" t="s">
        <v>10948</v>
      </c>
      <c r="D144" s="445" t="s">
        <v>10940</v>
      </c>
    </row>
    <row r="145" spans="1:4" x14ac:dyDescent="0.25">
      <c r="A145" s="445" t="s">
        <v>10893</v>
      </c>
      <c r="B145" s="445" t="s">
        <v>10894</v>
      </c>
      <c r="C145" s="445" t="s">
        <v>10949</v>
      </c>
      <c r="D145" s="445" t="s">
        <v>10942</v>
      </c>
    </row>
    <row r="146" spans="1:4" x14ac:dyDescent="0.25">
      <c r="A146" s="445" t="s">
        <v>10893</v>
      </c>
      <c r="B146" s="445" t="s">
        <v>10894</v>
      </c>
      <c r="C146" s="445" t="s">
        <v>9391</v>
      </c>
      <c r="D146" s="445" t="s">
        <v>9390</v>
      </c>
    </row>
    <row r="147" spans="1:4" x14ac:dyDescent="0.25">
      <c r="A147" s="445" t="s">
        <v>10893</v>
      </c>
      <c r="B147" s="445" t="s">
        <v>10894</v>
      </c>
      <c r="C147" s="445" t="s">
        <v>10950</v>
      </c>
      <c r="D147" s="445" t="s">
        <v>10951</v>
      </c>
    </row>
    <row r="148" spans="1:4" x14ac:dyDescent="0.25">
      <c r="A148" s="445" t="s">
        <v>10893</v>
      </c>
      <c r="B148" s="445" t="s">
        <v>10894</v>
      </c>
      <c r="C148" s="445" t="s">
        <v>10952</v>
      </c>
      <c r="D148" s="445" t="s">
        <v>10953</v>
      </c>
    </row>
    <row r="149" spans="1:4" x14ac:dyDescent="0.25">
      <c r="A149" s="445" t="s">
        <v>10893</v>
      </c>
      <c r="B149" s="445" t="s">
        <v>10894</v>
      </c>
      <c r="C149" s="445" t="s">
        <v>10954</v>
      </c>
      <c r="D149" s="445" t="s">
        <v>10955</v>
      </c>
    </row>
    <row r="150" spans="1:4" x14ac:dyDescent="0.25">
      <c r="A150" s="445" t="s">
        <v>10893</v>
      </c>
      <c r="B150" s="445" t="s">
        <v>10894</v>
      </c>
      <c r="C150" s="445" t="s">
        <v>10956</v>
      </c>
      <c r="D150" s="445" t="s">
        <v>10896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786"/>
  <sheetViews>
    <sheetView workbookViewId="0">
      <selection activeCell="G3" sqref="G3"/>
    </sheetView>
  </sheetViews>
  <sheetFormatPr defaultRowHeight="15" x14ac:dyDescent="0.25"/>
  <sheetData>
    <row r="1" spans="1:7" x14ac:dyDescent="0.25">
      <c r="A1" s="444" t="s">
        <v>10957</v>
      </c>
      <c r="B1" s="444" t="s">
        <v>5863</v>
      </c>
      <c r="C1" s="444" t="s">
        <v>5862</v>
      </c>
    </row>
    <row r="2" spans="1:7" x14ac:dyDescent="0.25">
      <c r="A2" s="445" t="s">
        <v>10958</v>
      </c>
      <c r="B2" s="445" t="s">
        <v>3693</v>
      </c>
      <c r="C2" s="445" t="s">
        <v>3692</v>
      </c>
      <c r="G2" t="s">
        <v>23288</v>
      </c>
    </row>
    <row r="3" spans="1:7" x14ac:dyDescent="0.25">
      <c r="A3" s="445" t="s">
        <v>5602</v>
      </c>
      <c r="B3" s="445" t="s">
        <v>3456</v>
      </c>
      <c r="C3" s="445" t="s">
        <v>3455</v>
      </c>
    </row>
    <row r="4" spans="1:7" x14ac:dyDescent="0.25">
      <c r="A4" s="445" t="s">
        <v>5602</v>
      </c>
      <c r="B4" s="445" t="s">
        <v>3450</v>
      </c>
      <c r="C4" s="445" t="s">
        <v>3449</v>
      </c>
    </row>
    <row r="5" spans="1:7" x14ac:dyDescent="0.25">
      <c r="A5" s="445" t="s">
        <v>5602</v>
      </c>
      <c r="B5" s="445" t="s">
        <v>3444</v>
      </c>
      <c r="C5" s="445" t="s">
        <v>3443</v>
      </c>
    </row>
    <row r="6" spans="1:7" x14ac:dyDescent="0.25">
      <c r="A6" s="445" t="s">
        <v>5602</v>
      </c>
      <c r="B6" s="445" t="s">
        <v>3438</v>
      </c>
      <c r="C6" s="445" t="s">
        <v>3437</v>
      </c>
    </row>
    <row r="7" spans="1:7" x14ac:dyDescent="0.25">
      <c r="A7" s="445" t="s">
        <v>5602</v>
      </c>
      <c r="B7" s="445" t="s">
        <v>3432</v>
      </c>
      <c r="C7" s="445" t="s">
        <v>3431</v>
      </c>
    </row>
    <row r="8" spans="1:7" x14ac:dyDescent="0.25">
      <c r="A8" s="445" t="s">
        <v>5602</v>
      </c>
      <c r="B8" s="445" t="s">
        <v>10959</v>
      </c>
      <c r="C8" s="445" t="s">
        <v>10960</v>
      </c>
    </row>
    <row r="9" spans="1:7" x14ac:dyDescent="0.25">
      <c r="A9" s="445" t="s">
        <v>5602</v>
      </c>
      <c r="B9" s="445" t="s">
        <v>3619</v>
      </c>
      <c r="C9" s="445" t="s">
        <v>3618</v>
      </c>
    </row>
    <row r="10" spans="1:7" x14ac:dyDescent="0.25">
      <c r="A10" s="445" t="s">
        <v>5602</v>
      </c>
      <c r="B10" s="445" t="s">
        <v>3611</v>
      </c>
      <c r="C10" s="445" t="s">
        <v>3499</v>
      </c>
    </row>
    <row r="11" spans="1:7" x14ac:dyDescent="0.25">
      <c r="A11" s="445" t="s">
        <v>5602</v>
      </c>
      <c r="B11" s="445" t="s">
        <v>3604</v>
      </c>
      <c r="C11" s="445" t="s">
        <v>3604</v>
      </c>
    </row>
    <row r="12" spans="1:7" x14ac:dyDescent="0.25">
      <c r="A12" s="445" t="s">
        <v>5602</v>
      </c>
      <c r="B12" s="445" t="s">
        <v>3597</v>
      </c>
      <c r="C12" s="445" t="s">
        <v>3596</v>
      </c>
    </row>
    <row r="13" spans="1:7" x14ac:dyDescent="0.25">
      <c r="A13" s="445" t="s">
        <v>5602</v>
      </c>
      <c r="B13" s="445" t="s">
        <v>3589</v>
      </c>
      <c r="C13" s="445" t="s">
        <v>3588</v>
      </c>
    </row>
    <row r="14" spans="1:7" x14ac:dyDescent="0.25">
      <c r="A14" s="445" t="s">
        <v>5602</v>
      </c>
      <c r="B14" s="445" t="s">
        <v>3581</v>
      </c>
      <c r="C14" s="445" t="s">
        <v>3580</v>
      </c>
    </row>
    <row r="15" spans="1:7" x14ac:dyDescent="0.25">
      <c r="A15" s="445" t="s">
        <v>5602</v>
      </c>
      <c r="B15" s="445" t="s">
        <v>3573</v>
      </c>
      <c r="C15" s="445" t="s">
        <v>3572</v>
      </c>
    </row>
    <row r="16" spans="1:7" x14ac:dyDescent="0.25">
      <c r="A16" s="445" t="s">
        <v>5602</v>
      </c>
      <c r="B16" s="445" t="s">
        <v>3566</v>
      </c>
      <c r="C16" s="445" t="s">
        <v>3565</v>
      </c>
    </row>
    <row r="17" spans="1:3" x14ac:dyDescent="0.25">
      <c r="A17" s="445" t="s">
        <v>5602</v>
      </c>
      <c r="B17" s="445" t="s">
        <v>3558</v>
      </c>
      <c r="C17" s="445" t="s">
        <v>3557</v>
      </c>
    </row>
    <row r="18" spans="1:3" x14ac:dyDescent="0.25">
      <c r="A18" s="445" t="s">
        <v>5602</v>
      </c>
      <c r="B18" s="445" t="s">
        <v>3550</v>
      </c>
      <c r="C18" s="445" t="s">
        <v>3549</v>
      </c>
    </row>
    <row r="19" spans="1:3" x14ac:dyDescent="0.25">
      <c r="A19" s="445" t="s">
        <v>5602</v>
      </c>
      <c r="B19" s="445" t="s">
        <v>3542</v>
      </c>
      <c r="C19" s="445" t="s">
        <v>3541</v>
      </c>
    </row>
    <row r="20" spans="1:3" x14ac:dyDescent="0.25">
      <c r="A20" s="445" t="s">
        <v>5602</v>
      </c>
      <c r="B20" s="445" t="s">
        <v>3534</v>
      </c>
      <c r="C20" s="445" t="s">
        <v>3533</v>
      </c>
    </row>
    <row r="21" spans="1:3" x14ac:dyDescent="0.25">
      <c r="A21" s="445" t="s">
        <v>5602</v>
      </c>
      <c r="B21" s="445" t="s">
        <v>3526</v>
      </c>
      <c r="C21" s="445" t="s">
        <v>3525</v>
      </c>
    </row>
    <row r="22" spans="1:3" x14ac:dyDescent="0.25">
      <c r="A22" s="445" t="s">
        <v>5602</v>
      </c>
      <c r="B22" s="445" t="s">
        <v>3520</v>
      </c>
      <c r="C22" s="445" t="s">
        <v>3519</v>
      </c>
    </row>
    <row r="23" spans="1:3" x14ac:dyDescent="0.25">
      <c r="A23" s="445" t="s">
        <v>5602</v>
      </c>
      <c r="B23" s="445" t="s">
        <v>3514</v>
      </c>
      <c r="C23" s="445" t="s">
        <v>3513</v>
      </c>
    </row>
    <row r="24" spans="1:3" x14ac:dyDescent="0.25">
      <c r="A24" s="445" t="s">
        <v>5602</v>
      </c>
      <c r="B24" s="445" t="s">
        <v>3508</v>
      </c>
      <c r="C24" s="445" t="s">
        <v>3507</v>
      </c>
    </row>
    <row r="25" spans="1:3" x14ac:dyDescent="0.25">
      <c r="A25" s="445" t="s">
        <v>5602</v>
      </c>
      <c r="B25" s="445" t="s">
        <v>3502</v>
      </c>
      <c r="C25" s="445" t="s">
        <v>3501</v>
      </c>
    </row>
    <row r="26" spans="1:3" x14ac:dyDescent="0.25">
      <c r="A26" s="445" t="s">
        <v>5602</v>
      </c>
      <c r="B26" s="445" t="s">
        <v>3496</v>
      </c>
      <c r="C26" s="445" t="s">
        <v>3495</v>
      </c>
    </row>
    <row r="27" spans="1:3" x14ac:dyDescent="0.25">
      <c r="A27" s="445" t="s">
        <v>5602</v>
      </c>
      <c r="B27" s="445" t="s">
        <v>3490</v>
      </c>
      <c r="C27" s="445" t="s">
        <v>3490</v>
      </c>
    </row>
    <row r="28" spans="1:3" x14ac:dyDescent="0.25">
      <c r="A28" s="445" t="s">
        <v>5602</v>
      </c>
      <c r="B28" s="445" t="s">
        <v>3486</v>
      </c>
      <c r="C28" s="445" t="s">
        <v>3485</v>
      </c>
    </row>
    <row r="29" spans="1:3" x14ac:dyDescent="0.25">
      <c r="A29" s="445" t="s">
        <v>5602</v>
      </c>
      <c r="B29" s="445" t="s">
        <v>3480</v>
      </c>
      <c r="C29" s="445" t="s">
        <v>3479</v>
      </c>
    </row>
    <row r="30" spans="1:3" x14ac:dyDescent="0.25">
      <c r="A30" s="445" t="s">
        <v>5602</v>
      </c>
      <c r="B30" s="445" t="s">
        <v>3474</v>
      </c>
      <c r="C30" s="445" t="s">
        <v>3473</v>
      </c>
    </row>
    <row r="31" spans="1:3" x14ac:dyDescent="0.25">
      <c r="A31" s="445" t="s">
        <v>5602</v>
      </c>
      <c r="B31" s="445" t="s">
        <v>3468</v>
      </c>
      <c r="C31" s="445" t="s">
        <v>3467</v>
      </c>
    </row>
    <row r="32" spans="1:3" x14ac:dyDescent="0.25">
      <c r="A32" s="445" t="s">
        <v>5602</v>
      </c>
      <c r="B32" s="445" t="s">
        <v>3462</v>
      </c>
      <c r="C32" s="445" t="s">
        <v>3461</v>
      </c>
    </row>
    <row r="33" spans="1:3" x14ac:dyDescent="0.25">
      <c r="A33" s="445" t="s">
        <v>5602</v>
      </c>
      <c r="B33" s="445" t="s">
        <v>4121</v>
      </c>
      <c r="C33" s="445" t="s">
        <v>4120</v>
      </c>
    </row>
    <row r="34" spans="1:3" x14ac:dyDescent="0.25">
      <c r="A34" s="445" t="s">
        <v>5602</v>
      </c>
      <c r="B34" s="445" t="s">
        <v>4113</v>
      </c>
      <c r="C34" s="445" t="s">
        <v>4112</v>
      </c>
    </row>
    <row r="35" spans="1:3" x14ac:dyDescent="0.25">
      <c r="A35" s="445" t="s">
        <v>5602</v>
      </c>
      <c r="B35" s="445" t="s">
        <v>4105</v>
      </c>
      <c r="C35" s="445" t="s">
        <v>4104</v>
      </c>
    </row>
    <row r="36" spans="1:3" x14ac:dyDescent="0.25">
      <c r="A36" s="445" t="s">
        <v>5602</v>
      </c>
      <c r="B36" s="445" t="s">
        <v>4097</v>
      </c>
      <c r="C36" s="445" t="s">
        <v>4096</v>
      </c>
    </row>
    <row r="37" spans="1:3" x14ac:dyDescent="0.25">
      <c r="A37" s="445" t="s">
        <v>5602</v>
      </c>
      <c r="B37" s="445" t="s">
        <v>4089</v>
      </c>
      <c r="C37" s="445" t="s">
        <v>4088</v>
      </c>
    </row>
    <row r="38" spans="1:3" x14ac:dyDescent="0.25">
      <c r="A38" s="445" t="s">
        <v>5602</v>
      </c>
      <c r="B38" s="445" t="s">
        <v>4082</v>
      </c>
      <c r="C38" s="445" t="s">
        <v>4081</v>
      </c>
    </row>
    <row r="39" spans="1:3" x14ac:dyDescent="0.25">
      <c r="A39" s="445" t="s">
        <v>5602</v>
      </c>
      <c r="B39" s="445" t="s">
        <v>4074</v>
      </c>
      <c r="C39" s="445" t="s">
        <v>4073</v>
      </c>
    </row>
    <row r="40" spans="1:3" x14ac:dyDescent="0.25">
      <c r="A40" s="445" t="s">
        <v>5602</v>
      </c>
      <c r="B40" s="445" t="s">
        <v>4066</v>
      </c>
      <c r="C40" s="445" t="s">
        <v>4065</v>
      </c>
    </row>
    <row r="41" spans="1:3" x14ac:dyDescent="0.25">
      <c r="A41" s="445" t="s">
        <v>5602</v>
      </c>
      <c r="B41" s="445" t="s">
        <v>4059</v>
      </c>
      <c r="C41" s="445" t="s">
        <v>4058</v>
      </c>
    </row>
    <row r="42" spans="1:3" x14ac:dyDescent="0.25">
      <c r="A42" s="445" t="s">
        <v>5602</v>
      </c>
      <c r="B42" s="445" t="s">
        <v>4051</v>
      </c>
      <c r="C42" s="445" t="s">
        <v>4050</v>
      </c>
    </row>
    <row r="43" spans="1:3" x14ac:dyDescent="0.25">
      <c r="A43" s="445" t="s">
        <v>5602</v>
      </c>
      <c r="B43" s="445" t="s">
        <v>4043</v>
      </c>
      <c r="C43" s="445" t="s">
        <v>4042</v>
      </c>
    </row>
    <row r="44" spans="1:3" x14ac:dyDescent="0.25">
      <c r="A44" s="445" t="s">
        <v>5602</v>
      </c>
      <c r="B44" s="445" t="s">
        <v>4035</v>
      </c>
      <c r="C44" s="445" t="s">
        <v>4034</v>
      </c>
    </row>
    <row r="45" spans="1:3" x14ac:dyDescent="0.25">
      <c r="A45" s="445" t="s">
        <v>5602</v>
      </c>
      <c r="B45" s="445" t="s">
        <v>4027</v>
      </c>
      <c r="C45" s="445" t="s">
        <v>4026</v>
      </c>
    </row>
    <row r="46" spans="1:3" x14ac:dyDescent="0.25">
      <c r="A46" s="445" t="s">
        <v>5602</v>
      </c>
      <c r="B46" s="445" t="s">
        <v>4020</v>
      </c>
      <c r="C46" s="445" t="s">
        <v>4019</v>
      </c>
    </row>
    <row r="47" spans="1:3" x14ac:dyDescent="0.25">
      <c r="A47" s="445" t="s">
        <v>5602</v>
      </c>
      <c r="B47" s="445" t="s">
        <v>4013</v>
      </c>
      <c r="C47" s="445" t="s">
        <v>4012</v>
      </c>
    </row>
    <row r="48" spans="1:3" x14ac:dyDescent="0.25">
      <c r="A48" s="445" t="s">
        <v>5602</v>
      </c>
      <c r="B48" s="445" t="s">
        <v>4006</v>
      </c>
      <c r="C48" s="445" t="s">
        <v>4005</v>
      </c>
    </row>
    <row r="49" spans="1:3" x14ac:dyDescent="0.25">
      <c r="A49" s="445" t="s">
        <v>5602</v>
      </c>
      <c r="B49" s="445" t="s">
        <v>3998</v>
      </c>
      <c r="C49" s="445" t="s">
        <v>3997</v>
      </c>
    </row>
    <row r="50" spans="1:3" x14ac:dyDescent="0.25">
      <c r="A50" s="445" t="s">
        <v>5602</v>
      </c>
      <c r="B50" s="445" t="s">
        <v>3990</v>
      </c>
      <c r="C50" s="445" t="s">
        <v>3989</v>
      </c>
    </row>
    <row r="51" spans="1:3" x14ac:dyDescent="0.25">
      <c r="A51" s="445" t="s">
        <v>5602</v>
      </c>
      <c r="B51" s="445" t="s">
        <v>3982</v>
      </c>
      <c r="C51" s="445" t="s">
        <v>3981</v>
      </c>
    </row>
    <row r="52" spans="1:3" x14ac:dyDescent="0.25">
      <c r="A52" s="445" t="s">
        <v>5602</v>
      </c>
      <c r="B52" s="445" t="s">
        <v>3974</v>
      </c>
      <c r="C52" s="445" t="s">
        <v>3973</v>
      </c>
    </row>
    <row r="53" spans="1:3" x14ac:dyDescent="0.25">
      <c r="A53" s="445" t="s">
        <v>5602</v>
      </c>
      <c r="B53" s="445" t="s">
        <v>3967</v>
      </c>
      <c r="C53" s="445" t="s">
        <v>3966</v>
      </c>
    </row>
    <row r="54" spans="1:3" x14ac:dyDescent="0.25">
      <c r="A54" s="445" t="s">
        <v>5602</v>
      </c>
      <c r="B54" s="445" t="s">
        <v>3959</v>
      </c>
      <c r="C54" s="445" t="s">
        <v>3958</v>
      </c>
    </row>
    <row r="55" spans="1:3" x14ac:dyDescent="0.25">
      <c r="A55" s="445" t="s">
        <v>5602</v>
      </c>
      <c r="B55" s="445" t="s">
        <v>3951</v>
      </c>
      <c r="C55" s="445" t="s">
        <v>3950</v>
      </c>
    </row>
    <row r="56" spans="1:3" x14ac:dyDescent="0.25">
      <c r="A56" s="445" t="s">
        <v>5602</v>
      </c>
      <c r="B56" s="445" t="s">
        <v>3943</v>
      </c>
      <c r="C56" s="445" t="s">
        <v>3942</v>
      </c>
    </row>
    <row r="57" spans="1:3" x14ac:dyDescent="0.25">
      <c r="A57" s="445" t="s">
        <v>5602</v>
      </c>
      <c r="B57" s="445" t="s">
        <v>3935</v>
      </c>
      <c r="C57" s="445" t="s">
        <v>3934</v>
      </c>
    </row>
    <row r="58" spans="1:3" x14ac:dyDescent="0.25">
      <c r="A58" s="445" t="s">
        <v>5602</v>
      </c>
      <c r="B58" s="445" t="s">
        <v>3927</v>
      </c>
      <c r="C58" s="445" t="s">
        <v>3926</v>
      </c>
    </row>
    <row r="59" spans="1:3" x14ac:dyDescent="0.25">
      <c r="A59" s="445" t="s">
        <v>5602</v>
      </c>
      <c r="B59" s="445" t="s">
        <v>3920</v>
      </c>
      <c r="C59" s="445" t="s">
        <v>3919</v>
      </c>
    </row>
    <row r="60" spans="1:3" x14ac:dyDescent="0.25">
      <c r="A60" s="445" t="s">
        <v>5602</v>
      </c>
      <c r="B60" s="445" t="s">
        <v>3912</v>
      </c>
      <c r="C60" s="445" t="s">
        <v>3911</v>
      </c>
    </row>
    <row r="61" spans="1:3" x14ac:dyDescent="0.25">
      <c r="A61" s="445" t="s">
        <v>5602</v>
      </c>
      <c r="B61" s="445" t="s">
        <v>3904</v>
      </c>
      <c r="C61" s="445" t="s">
        <v>3903</v>
      </c>
    </row>
    <row r="62" spans="1:3" x14ac:dyDescent="0.25">
      <c r="A62" s="445" t="s">
        <v>5602</v>
      </c>
      <c r="B62" s="445" t="s">
        <v>3896</v>
      </c>
      <c r="C62" s="445" t="s">
        <v>3895</v>
      </c>
    </row>
    <row r="63" spans="1:3" x14ac:dyDescent="0.25">
      <c r="A63" s="445" t="s">
        <v>5602</v>
      </c>
      <c r="B63" s="445" t="s">
        <v>3888</v>
      </c>
      <c r="C63" s="445" t="s">
        <v>3887</v>
      </c>
    </row>
    <row r="64" spans="1:3" x14ac:dyDescent="0.25">
      <c r="A64" s="445" t="s">
        <v>5602</v>
      </c>
      <c r="B64" s="445" t="s">
        <v>3881</v>
      </c>
      <c r="C64" s="445" t="s">
        <v>3880</v>
      </c>
    </row>
    <row r="65" spans="1:3" x14ac:dyDescent="0.25">
      <c r="A65" s="445" t="s">
        <v>5602</v>
      </c>
      <c r="B65" s="445" t="s">
        <v>3873</v>
      </c>
      <c r="C65" s="445" t="s">
        <v>3872</v>
      </c>
    </row>
    <row r="66" spans="1:3" x14ac:dyDescent="0.25">
      <c r="A66" s="445" t="s">
        <v>5602</v>
      </c>
      <c r="B66" s="445" t="s">
        <v>3865</v>
      </c>
      <c r="C66" s="445" t="s">
        <v>3864</v>
      </c>
    </row>
    <row r="67" spans="1:3" x14ac:dyDescent="0.25">
      <c r="A67" s="445" t="s">
        <v>5602</v>
      </c>
      <c r="B67" s="445" t="s">
        <v>3857</v>
      </c>
      <c r="C67" s="445" t="s">
        <v>3856</v>
      </c>
    </row>
    <row r="68" spans="1:3" x14ac:dyDescent="0.25">
      <c r="A68" s="445" t="s">
        <v>5602</v>
      </c>
      <c r="B68" s="445" t="s">
        <v>3849</v>
      </c>
      <c r="C68" s="445" t="s">
        <v>3848</v>
      </c>
    </row>
    <row r="69" spans="1:3" x14ac:dyDescent="0.25">
      <c r="A69" s="445" t="s">
        <v>5602</v>
      </c>
      <c r="B69" s="445" t="s">
        <v>3841</v>
      </c>
      <c r="C69" s="445" t="s">
        <v>3840</v>
      </c>
    </row>
    <row r="70" spans="1:3" x14ac:dyDescent="0.25">
      <c r="A70" s="445" t="s">
        <v>5602</v>
      </c>
      <c r="B70" s="445" t="s">
        <v>3833</v>
      </c>
      <c r="C70" s="445" t="s">
        <v>3832</v>
      </c>
    </row>
    <row r="71" spans="1:3" x14ac:dyDescent="0.25">
      <c r="A71" s="445" t="s">
        <v>5602</v>
      </c>
      <c r="B71" s="445" t="s">
        <v>3825</v>
      </c>
      <c r="C71" s="445" t="s">
        <v>3824</v>
      </c>
    </row>
    <row r="72" spans="1:3" x14ac:dyDescent="0.25">
      <c r="A72" s="445" t="s">
        <v>5602</v>
      </c>
      <c r="B72" s="445" t="s">
        <v>3817</v>
      </c>
      <c r="C72" s="445" t="s">
        <v>3816</v>
      </c>
    </row>
    <row r="73" spans="1:3" x14ac:dyDescent="0.25">
      <c r="A73" s="445" t="s">
        <v>5602</v>
      </c>
      <c r="B73" s="445" t="s">
        <v>3809</v>
      </c>
      <c r="C73" s="445" t="s">
        <v>3808</v>
      </c>
    </row>
    <row r="74" spans="1:3" x14ac:dyDescent="0.25">
      <c r="A74" s="445" t="s">
        <v>5602</v>
      </c>
      <c r="B74" s="445" t="s">
        <v>3801</v>
      </c>
      <c r="C74" s="445" t="s">
        <v>3800</v>
      </c>
    </row>
    <row r="75" spans="1:3" x14ac:dyDescent="0.25">
      <c r="A75" s="445" t="s">
        <v>5602</v>
      </c>
      <c r="B75" s="445" t="s">
        <v>3793</v>
      </c>
      <c r="C75" s="445" t="s">
        <v>3792</v>
      </c>
    </row>
    <row r="76" spans="1:3" x14ac:dyDescent="0.25">
      <c r="A76" s="445" t="s">
        <v>5602</v>
      </c>
      <c r="B76" s="445" t="s">
        <v>3785</v>
      </c>
      <c r="C76" s="445" t="s">
        <v>3784</v>
      </c>
    </row>
    <row r="77" spans="1:3" x14ac:dyDescent="0.25">
      <c r="A77" s="445" t="s">
        <v>5602</v>
      </c>
      <c r="B77" s="445" t="s">
        <v>3777</v>
      </c>
      <c r="C77" s="445" t="s">
        <v>3776</v>
      </c>
    </row>
    <row r="78" spans="1:3" x14ac:dyDescent="0.25">
      <c r="A78" s="445" t="s">
        <v>5602</v>
      </c>
      <c r="B78" s="445" t="s">
        <v>3769</v>
      </c>
      <c r="C78" s="445" t="s">
        <v>3768</v>
      </c>
    </row>
    <row r="79" spans="1:3" x14ac:dyDescent="0.25">
      <c r="A79" s="445" t="s">
        <v>5602</v>
      </c>
      <c r="B79" s="445" t="s">
        <v>3761</v>
      </c>
      <c r="C79" s="445" t="s">
        <v>3760</v>
      </c>
    </row>
    <row r="80" spans="1:3" x14ac:dyDescent="0.25">
      <c r="A80" s="445" t="s">
        <v>5602</v>
      </c>
      <c r="B80" s="445" t="s">
        <v>3753</v>
      </c>
      <c r="C80" s="445" t="s">
        <v>3752</v>
      </c>
    </row>
    <row r="81" spans="1:3" x14ac:dyDescent="0.25">
      <c r="A81" s="445" t="s">
        <v>5602</v>
      </c>
      <c r="B81" s="445" t="s">
        <v>3745</v>
      </c>
      <c r="C81" s="445" t="s">
        <v>3744</v>
      </c>
    </row>
    <row r="82" spans="1:3" x14ac:dyDescent="0.25">
      <c r="A82" s="445" t="s">
        <v>5602</v>
      </c>
      <c r="B82" s="445" t="s">
        <v>3737</v>
      </c>
      <c r="C82" s="445" t="s">
        <v>3736</v>
      </c>
    </row>
    <row r="83" spans="1:3" x14ac:dyDescent="0.25">
      <c r="A83" s="445" t="s">
        <v>5602</v>
      </c>
      <c r="B83" s="445" t="s">
        <v>3730</v>
      </c>
      <c r="C83" s="445" t="s">
        <v>3729</v>
      </c>
    </row>
    <row r="84" spans="1:3" x14ac:dyDescent="0.25">
      <c r="A84" s="445" t="s">
        <v>5602</v>
      </c>
      <c r="B84" s="445" t="s">
        <v>3723</v>
      </c>
      <c r="C84" s="445" t="s">
        <v>3722</v>
      </c>
    </row>
    <row r="85" spans="1:3" x14ac:dyDescent="0.25">
      <c r="A85" s="445" t="s">
        <v>5602</v>
      </c>
      <c r="B85" s="445" t="s">
        <v>3715</v>
      </c>
      <c r="C85" s="445" t="s">
        <v>3714</v>
      </c>
    </row>
    <row r="86" spans="1:3" x14ac:dyDescent="0.25">
      <c r="A86" s="445" t="s">
        <v>5602</v>
      </c>
      <c r="B86" s="445" t="s">
        <v>3707</v>
      </c>
      <c r="C86" s="445" t="s">
        <v>3706</v>
      </c>
    </row>
    <row r="87" spans="1:3" x14ac:dyDescent="0.25">
      <c r="A87" s="445" t="s">
        <v>5602</v>
      </c>
      <c r="B87" s="445" t="s">
        <v>3699</v>
      </c>
      <c r="C87" s="445" t="s">
        <v>3698</v>
      </c>
    </row>
    <row r="88" spans="1:3" x14ac:dyDescent="0.25">
      <c r="A88" s="445" t="s">
        <v>5602</v>
      </c>
      <c r="B88" s="445" t="s">
        <v>3691</v>
      </c>
      <c r="C88" s="445" t="s">
        <v>3690</v>
      </c>
    </row>
    <row r="89" spans="1:3" x14ac:dyDescent="0.25">
      <c r="A89" s="445" t="s">
        <v>5602</v>
      </c>
      <c r="B89" s="445" t="s">
        <v>3683</v>
      </c>
      <c r="C89" s="445" t="s">
        <v>3682</v>
      </c>
    </row>
    <row r="90" spans="1:3" x14ac:dyDescent="0.25">
      <c r="A90" s="445" t="s">
        <v>5602</v>
      </c>
      <c r="B90" s="445" t="s">
        <v>3675</v>
      </c>
      <c r="C90" s="445" t="s">
        <v>3674</v>
      </c>
    </row>
    <row r="91" spans="1:3" x14ac:dyDescent="0.25">
      <c r="A91" s="445" t="s">
        <v>5602</v>
      </c>
      <c r="B91" s="445" t="s">
        <v>3667</v>
      </c>
      <c r="C91" s="445" t="s">
        <v>3666</v>
      </c>
    </row>
    <row r="92" spans="1:3" x14ac:dyDescent="0.25">
      <c r="A92" s="445" t="s">
        <v>5602</v>
      </c>
      <c r="B92" s="445" t="s">
        <v>3659</v>
      </c>
      <c r="C92" s="445" t="s">
        <v>3658</v>
      </c>
    </row>
    <row r="93" spans="1:3" x14ac:dyDescent="0.25">
      <c r="A93" s="445" t="s">
        <v>5602</v>
      </c>
      <c r="B93" s="445" t="s">
        <v>3651</v>
      </c>
      <c r="C93" s="445" t="s">
        <v>3650</v>
      </c>
    </row>
    <row r="94" spans="1:3" x14ac:dyDescent="0.25">
      <c r="A94" s="445" t="s">
        <v>5602</v>
      </c>
      <c r="B94" s="445" t="s">
        <v>3643</v>
      </c>
      <c r="C94" s="445" t="s">
        <v>3642</v>
      </c>
    </row>
    <row r="95" spans="1:3" x14ac:dyDescent="0.25">
      <c r="A95" s="445" t="s">
        <v>5602</v>
      </c>
      <c r="B95" s="445" t="s">
        <v>3635</v>
      </c>
      <c r="C95" s="445" t="s">
        <v>3634</v>
      </c>
    </row>
    <row r="96" spans="1:3" x14ac:dyDescent="0.25">
      <c r="A96" s="445" t="s">
        <v>5602</v>
      </c>
      <c r="B96" s="445" t="s">
        <v>3627</v>
      </c>
      <c r="C96" s="445" t="s">
        <v>3626</v>
      </c>
    </row>
    <row r="97" spans="1:3" x14ac:dyDescent="0.25">
      <c r="A97" s="445" t="s">
        <v>5602</v>
      </c>
      <c r="B97" s="445" t="s">
        <v>4475</v>
      </c>
      <c r="C97" s="445" t="s">
        <v>10961</v>
      </c>
    </row>
    <row r="98" spans="1:3" x14ac:dyDescent="0.25">
      <c r="A98" s="445" t="s">
        <v>5602</v>
      </c>
      <c r="B98" s="445" t="s">
        <v>4466</v>
      </c>
      <c r="C98" s="445" t="s">
        <v>4465</v>
      </c>
    </row>
    <row r="99" spans="1:3" x14ac:dyDescent="0.25">
      <c r="A99" s="445" t="s">
        <v>5602</v>
      </c>
      <c r="B99" s="445" t="s">
        <v>4456</v>
      </c>
      <c r="C99" s="445" t="s">
        <v>4455</v>
      </c>
    </row>
    <row r="100" spans="1:3" x14ac:dyDescent="0.25">
      <c r="A100" s="445" t="s">
        <v>5602</v>
      </c>
      <c r="B100" s="445" t="s">
        <v>4446</v>
      </c>
      <c r="C100" s="445" t="s">
        <v>4445</v>
      </c>
    </row>
    <row r="101" spans="1:3" x14ac:dyDescent="0.25">
      <c r="A101" s="445" t="s">
        <v>5602</v>
      </c>
      <c r="B101" s="445" t="s">
        <v>4436</v>
      </c>
      <c r="C101" s="445" t="s">
        <v>4435</v>
      </c>
    </row>
    <row r="102" spans="1:3" x14ac:dyDescent="0.25">
      <c r="A102" s="445" t="s">
        <v>5602</v>
      </c>
      <c r="B102" s="445" t="s">
        <v>4427</v>
      </c>
      <c r="C102" s="445" t="s">
        <v>4426</v>
      </c>
    </row>
    <row r="103" spans="1:3" x14ac:dyDescent="0.25">
      <c r="A103" s="445" t="s">
        <v>5602</v>
      </c>
      <c r="B103" s="445" t="s">
        <v>4417</v>
      </c>
      <c r="C103" s="445" t="s">
        <v>4416</v>
      </c>
    </row>
    <row r="104" spans="1:3" x14ac:dyDescent="0.25">
      <c r="A104" s="445" t="s">
        <v>5602</v>
      </c>
      <c r="B104" s="445" t="s">
        <v>4407</v>
      </c>
      <c r="C104" s="445" t="s">
        <v>4406</v>
      </c>
    </row>
    <row r="105" spans="1:3" x14ac:dyDescent="0.25">
      <c r="A105" s="445" t="s">
        <v>5602</v>
      </c>
      <c r="B105" s="445" t="s">
        <v>4397</v>
      </c>
      <c r="C105" s="445" t="s">
        <v>4396</v>
      </c>
    </row>
    <row r="106" spans="1:3" x14ac:dyDescent="0.25">
      <c r="A106" s="445" t="s">
        <v>5602</v>
      </c>
      <c r="B106" s="445" t="s">
        <v>4387</v>
      </c>
      <c r="C106" s="445" t="s">
        <v>4386</v>
      </c>
    </row>
    <row r="107" spans="1:3" x14ac:dyDescent="0.25">
      <c r="A107" s="445" t="s">
        <v>5602</v>
      </c>
      <c r="B107" s="445" t="s">
        <v>4377</v>
      </c>
      <c r="C107" s="445" t="s">
        <v>4376</v>
      </c>
    </row>
    <row r="108" spans="1:3" x14ac:dyDescent="0.25">
      <c r="A108" s="445" t="s">
        <v>5602</v>
      </c>
      <c r="B108" s="445" t="s">
        <v>4367</v>
      </c>
      <c r="C108" s="445" t="s">
        <v>4366</v>
      </c>
    </row>
    <row r="109" spans="1:3" x14ac:dyDescent="0.25">
      <c r="A109" s="445" t="s">
        <v>5602</v>
      </c>
      <c r="B109" s="445" t="s">
        <v>4358</v>
      </c>
      <c r="C109" s="445" t="s">
        <v>4357</v>
      </c>
    </row>
    <row r="110" spans="1:3" x14ac:dyDescent="0.25">
      <c r="A110" s="445" t="s">
        <v>5602</v>
      </c>
      <c r="B110" s="445" t="s">
        <v>4348</v>
      </c>
      <c r="C110" s="445" t="s">
        <v>4347</v>
      </c>
    </row>
    <row r="111" spans="1:3" x14ac:dyDescent="0.25">
      <c r="A111" s="445" t="s">
        <v>5602</v>
      </c>
      <c r="B111" s="445" t="s">
        <v>4338</v>
      </c>
      <c r="C111" s="445" t="s">
        <v>4337</v>
      </c>
    </row>
    <row r="112" spans="1:3" x14ac:dyDescent="0.25">
      <c r="A112" s="445" t="s">
        <v>5602</v>
      </c>
      <c r="B112" s="445" t="s">
        <v>4328</v>
      </c>
      <c r="C112" s="445" t="s">
        <v>4327</v>
      </c>
    </row>
    <row r="113" spans="1:3" x14ac:dyDescent="0.25">
      <c r="A113" s="445" t="s">
        <v>5602</v>
      </c>
      <c r="B113" s="445" t="s">
        <v>4318</v>
      </c>
      <c r="C113" s="445" t="s">
        <v>4317</v>
      </c>
    </row>
    <row r="114" spans="1:3" x14ac:dyDescent="0.25">
      <c r="A114" s="445" t="s">
        <v>5602</v>
      </c>
      <c r="B114" s="445" t="s">
        <v>4308</v>
      </c>
      <c r="C114" s="445" t="s">
        <v>4307</v>
      </c>
    </row>
    <row r="115" spans="1:3" x14ac:dyDescent="0.25">
      <c r="A115" s="445" t="s">
        <v>5602</v>
      </c>
      <c r="B115" s="445" t="s">
        <v>4298</v>
      </c>
      <c r="C115" s="445" t="s">
        <v>4297</v>
      </c>
    </row>
    <row r="116" spans="1:3" x14ac:dyDescent="0.25">
      <c r="A116" s="445" t="s">
        <v>5602</v>
      </c>
      <c r="B116" s="445" t="s">
        <v>4288</v>
      </c>
      <c r="C116" s="445" t="s">
        <v>4287</v>
      </c>
    </row>
    <row r="117" spans="1:3" x14ac:dyDescent="0.25">
      <c r="A117" s="445" t="s">
        <v>5602</v>
      </c>
      <c r="B117" s="445" t="s">
        <v>4278</v>
      </c>
      <c r="C117" s="445" t="s">
        <v>4277</v>
      </c>
    </row>
    <row r="118" spans="1:3" x14ac:dyDescent="0.25">
      <c r="A118" s="445" t="s">
        <v>5602</v>
      </c>
      <c r="B118" s="445" t="s">
        <v>4268</v>
      </c>
      <c r="C118" s="445" t="s">
        <v>4267</v>
      </c>
    </row>
    <row r="119" spans="1:3" x14ac:dyDescent="0.25">
      <c r="A119" s="445" t="s">
        <v>5602</v>
      </c>
      <c r="B119" s="445" t="s">
        <v>4258</v>
      </c>
      <c r="C119" s="445" t="s">
        <v>4257</v>
      </c>
    </row>
    <row r="120" spans="1:3" x14ac:dyDescent="0.25">
      <c r="A120" s="445" t="s">
        <v>5602</v>
      </c>
      <c r="B120" s="445" t="s">
        <v>4248</v>
      </c>
      <c r="C120" s="445" t="s">
        <v>4247</v>
      </c>
    </row>
    <row r="121" spans="1:3" x14ac:dyDescent="0.25">
      <c r="A121" s="445" t="s">
        <v>5602</v>
      </c>
      <c r="B121" s="445" t="s">
        <v>4240</v>
      </c>
      <c r="C121" s="445" t="s">
        <v>4239</v>
      </c>
    </row>
    <row r="122" spans="1:3" x14ac:dyDescent="0.25">
      <c r="A122" s="445" t="s">
        <v>5602</v>
      </c>
      <c r="B122" s="445" t="s">
        <v>4232</v>
      </c>
      <c r="C122" s="445" t="s">
        <v>4231</v>
      </c>
    </row>
    <row r="123" spans="1:3" x14ac:dyDescent="0.25">
      <c r="A123" s="445" t="s">
        <v>5602</v>
      </c>
      <c r="B123" s="445" t="s">
        <v>4224</v>
      </c>
      <c r="C123" s="445" t="s">
        <v>4223</v>
      </c>
    </row>
    <row r="124" spans="1:3" x14ac:dyDescent="0.25">
      <c r="A124" s="445" t="s">
        <v>5602</v>
      </c>
      <c r="B124" s="445" t="s">
        <v>4216</v>
      </c>
      <c r="C124" s="445" t="s">
        <v>4215</v>
      </c>
    </row>
    <row r="125" spans="1:3" x14ac:dyDescent="0.25">
      <c r="A125" s="445" t="s">
        <v>5602</v>
      </c>
      <c r="B125" s="445" t="s">
        <v>4208</v>
      </c>
      <c r="C125" s="445" t="s">
        <v>4207</v>
      </c>
    </row>
    <row r="126" spans="1:3" x14ac:dyDescent="0.25">
      <c r="A126" s="445" t="s">
        <v>5602</v>
      </c>
      <c r="B126" s="445" t="s">
        <v>4200</v>
      </c>
      <c r="C126" s="445" t="s">
        <v>4199</v>
      </c>
    </row>
    <row r="127" spans="1:3" x14ac:dyDescent="0.25">
      <c r="A127" s="445" t="s">
        <v>5602</v>
      </c>
      <c r="B127" s="445" t="s">
        <v>4192</v>
      </c>
      <c r="C127" s="445" t="s">
        <v>4191</v>
      </c>
    </row>
    <row r="128" spans="1:3" x14ac:dyDescent="0.25">
      <c r="A128" s="445" t="s">
        <v>5602</v>
      </c>
      <c r="B128" s="445" t="s">
        <v>4184</v>
      </c>
      <c r="C128" s="445" t="s">
        <v>4183</v>
      </c>
    </row>
    <row r="129" spans="1:3" x14ac:dyDescent="0.25">
      <c r="A129" s="445" t="s">
        <v>5602</v>
      </c>
      <c r="B129" s="445" t="s">
        <v>4177</v>
      </c>
      <c r="C129" s="445" t="s">
        <v>4176</v>
      </c>
    </row>
    <row r="130" spans="1:3" x14ac:dyDescent="0.25">
      <c r="A130" s="445" t="s">
        <v>5602</v>
      </c>
      <c r="B130" s="445" t="s">
        <v>4169</v>
      </c>
      <c r="C130" s="445" t="s">
        <v>4168</v>
      </c>
    </row>
    <row r="131" spans="1:3" x14ac:dyDescent="0.25">
      <c r="A131" s="445" t="s">
        <v>5602</v>
      </c>
      <c r="B131" s="445" t="s">
        <v>4161</v>
      </c>
      <c r="C131" s="445" t="s">
        <v>4160</v>
      </c>
    </row>
    <row r="132" spans="1:3" x14ac:dyDescent="0.25">
      <c r="A132" s="445" t="s">
        <v>5602</v>
      </c>
      <c r="B132" s="445" t="s">
        <v>4153</v>
      </c>
      <c r="C132" s="445" t="s">
        <v>4152</v>
      </c>
    </row>
    <row r="133" spans="1:3" x14ac:dyDescent="0.25">
      <c r="A133" s="445" t="s">
        <v>5602</v>
      </c>
      <c r="B133" s="445" t="s">
        <v>4145</v>
      </c>
      <c r="C133" s="445" t="s">
        <v>4144</v>
      </c>
    </row>
    <row r="134" spans="1:3" x14ac:dyDescent="0.25">
      <c r="A134" s="445" t="s">
        <v>5602</v>
      </c>
      <c r="B134" s="445" t="s">
        <v>4137</v>
      </c>
      <c r="C134" s="445" t="s">
        <v>4136</v>
      </c>
    </row>
    <row r="135" spans="1:3" x14ac:dyDescent="0.25">
      <c r="A135" s="445" t="s">
        <v>5602</v>
      </c>
      <c r="B135" s="445" t="s">
        <v>4129</v>
      </c>
      <c r="C135" s="445" t="s">
        <v>4128</v>
      </c>
    </row>
    <row r="136" spans="1:3" x14ac:dyDescent="0.25">
      <c r="A136" s="445" t="s">
        <v>5602</v>
      </c>
      <c r="B136" s="445" t="s">
        <v>4891</v>
      </c>
      <c r="C136" s="445" t="s">
        <v>4890</v>
      </c>
    </row>
    <row r="137" spans="1:3" x14ac:dyDescent="0.25">
      <c r="A137" s="445" t="s">
        <v>5602</v>
      </c>
      <c r="B137" s="445" t="s">
        <v>4879</v>
      </c>
      <c r="C137" s="445" t="s">
        <v>4878</v>
      </c>
    </row>
    <row r="138" spans="1:3" x14ac:dyDescent="0.25">
      <c r="A138" s="445" t="s">
        <v>5602</v>
      </c>
      <c r="B138" s="445" t="s">
        <v>4867</v>
      </c>
      <c r="C138" s="445" t="s">
        <v>4866</v>
      </c>
    </row>
    <row r="139" spans="1:3" x14ac:dyDescent="0.25">
      <c r="A139" s="445" t="s">
        <v>5602</v>
      </c>
      <c r="B139" s="445" t="s">
        <v>4855</v>
      </c>
      <c r="C139" s="445" t="s">
        <v>4854</v>
      </c>
    </row>
    <row r="140" spans="1:3" x14ac:dyDescent="0.25">
      <c r="A140" s="445" t="s">
        <v>5602</v>
      </c>
      <c r="B140" s="445" t="s">
        <v>4844</v>
      </c>
      <c r="C140" s="445" t="s">
        <v>4843</v>
      </c>
    </row>
    <row r="141" spans="1:3" x14ac:dyDescent="0.25">
      <c r="A141" s="445" t="s">
        <v>5602</v>
      </c>
      <c r="B141" s="445" t="s">
        <v>4833</v>
      </c>
      <c r="C141" s="445" t="s">
        <v>4832</v>
      </c>
    </row>
    <row r="142" spans="1:3" x14ac:dyDescent="0.25">
      <c r="A142" s="445" t="s">
        <v>5602</v>
      </c>
      <c r="B142" s="445" t="s">
        <v>4822</v>
      </c>
      <c r="C142" s="445" t="s">
        <v>4821</v>
      </c>
    </row>
    <row r="143" spans="1:3" x14ac:dyDescent="0.25">
      <c r="A143" s="445" t="s">
        <v>5602</v>
      </c>
      <c r="B143" s="445" t="s">
        <v>4810</v>
      </c>
      <c r="C143" s="445" t="s">
        <v>4809</v>
      </c>
    </row>
    <row r="144" spans="1:3" x14ac:dyDescent="0.25">
      <c r="A144" s="445" t="s">
        <v>5602</v>
      </c>
      <c r="B144" s="445" t="s">
        <v>4798</v>
      </c>
      <c r="C144" s="445" t="s">
        <v>4797</v>
      </c>
    </row>
    <row r="145" spans="1:3" x14ac:dyDescent="0.25">
      <c r="A145" s="445" t="s">
        <v>5602</v>
      </c>
      <c r="B145" s="445" t="s">
        <v>4788</v>
      </c>
      <c r="C145" s="445" t="s">
        <v>4787</v>
      </c>
    </row>
    <row r="146" spans="1:3" x14ac:dyDescent="0.25">
      <c r="A146" s="445" t="s">
        <v>5602</v>
      </c>
      <c r="B146" s="445" t="s">
        <v>4777</v>
      </c>
      <c r="C146" s="445" t="s">
        <v>4776</v>
      </c>
    </row>
    <row r="147" spans="1:3" x14ac:dyDescent="0.25">
      <c r="A147" s="445" t="s">
        <v>5602</v>
      </c>
      <c r="B147" s="445" t="s">
        <v>4765</v>
      </c>
      <c r="C147" s="445" t="s">
        <v>4764</v>
      </c>
    </row>
    <row r="148" spans="1:3" x14ac:dyDescent="0.25">
      <c r="A148" s="445" t="s">
        <v>5602</v>
      </c>
      <c r="B148" s="445" t="s">
        <v>4753</v>
      </c>
      <c r="C148" s="445" t="s">
        <v>4752</v>
      </c>
    </row>
    <row r="149" spans="1:3" x14ac:dyDescent="0.25">
      <c r="A149" s="445" t="s">
        <v>5602</v>
      </c>
      <c r="B149" s="445" t="s">
        <v>4741</v>
      </c>
      <c r="C149" s="445" t="s">
        <v>4740</v>
      </c>
    </row>
    <row r="150" spans="1:3" x14ac:dyDescent="0.25">
      <c r="A150" s="445" t="s">
        <v>5602</v>
      </c>
      <c r="B150" s="445" t="s">
        <v>4729</v>
      </c>
      <c r="C150" s="445" t="s">
        <v>4728</v>
      </c>
    </row>
    <row r="151" spans="1:3" x14ac:dyDescent="0.25">
      <c r="A151" s="445" t="s">
        <v>5602</v>
      </c>
      <c r="B151" s="445" t="s">
        <v>4718</v>
      </c>
      <c r="C151" s="445" t="s">
        <v>4717</v>
      </c>
    </row>
    <row r="152" spans="1:3" x14ac:dyDescent="0.25">
      <c r="A152" s="445" t="s">
        <v>5602</v>
      </c>
      <c r="B152" s="445" t="s">
        <v>4706</v>
      </c>
      <c r="C152" s="445" t="s">
        <v>4705</v>
      </c>
    </row>
    <row r="153" spans="1:3" x14ac:dyDescent="0.25">
      <c r="A153" s="445" t="s">
        <v>5602</v>
      </c>
      <c r="B153" s="445" t="s">
        <v>4694</v>
      </c>
      <c r="C153" s="445" t="s">
        <v>4693</v>
      </c>
    </row>
    <row r="154" spans="1:3" x14ac:dyDescent="0.25">
      <c r="A154" s="445" t="s">
        <v>5602</v>
      </c>
      <c r="B154" s="445" t="s">
        <v>4684</v>
      </c>
      <c r="C154" s="445" t="s">
        <v>4683</v>
      </c>
    </row>
    <row r="155" spans="1:3" x14ac:dyDescent="0.25">
      <c r="A155" s="445" t="s">
        <v>5602</v>
      </c>
      <c r="B155" s="445" t="s">
        <v>4674</v>
      </c>
      <c r="C155" s="445" t="s">
        <v>4673</v>
      </c>
    </row>
    <row r="156" spans="1:3" x14ac:dyDescent="0.25">
      <c r="A156" s="445" t="s">
        <v>5602</v>
      </c>
      <c r="B156" s="445" t="s">
        <v>4664</v>
      </c>
      <c r="C156" s="445" t="s">
        <v>4663</v>
      </c>
    </row>
    <row r="157" spans="1:3" x14ac:dyDescent="0.25">
      <c r="A157" s="445" t="s">
        <v>5602</v>
      </c>
      <c r="B157" s="445" t="s">
        <v>4654</v>
      </c>
      <c r="C157" s="445" t="s">
        <v>4653</v>
      </c>
    </row>
    <row r="158" spans="1:3" x14ac:dyDescent="0.25">
      <c r="A158" s="445" t="s">
        <v>5602</v>
      </c>
      <c r="B158" s="445" t="s">
        <v>4644</v>
      </c>
      <c r="C158" s="445" t="s">
        <v>4643</v>
      </c>
    </row>
    <row r="159" spans="1:3" x14ac:dyDescent="0.25">
      <c r="A159" s="445" t="s">
        <v>5602</v>
      </c>
      <c r="B159" s="445" t="s">
        <v>4634</v>
      </c>
      <c r="C159" s="445" t="s">
        <v>4633</v>
      </c>
    </row>
    <row r="160" spans="1:3" x14ac:dyDescent="0.25">
      <c r="A160" s="445" t="s">
        <v>5602</v>
      </c>
      <c r="B160" s="445" t="s">
        <v>4624</v>
      </c>
      <c r="C160" s="445" t="s">
        <v>4623</v>
      </c>
    </row>
    <row r="161" spans="1:3" x14ac:dyDescent="0.25">
      <c r="A161" s="445" t="s">
        <v>5602</v>
      </c>
      <c r="B161" s="445" t="s">
        <v>4614</v>
      </c>
      <c r="C161" s="445" t="s">
        <v>4613</v>
      </c>
    </row>
    <row r="162" spans="1:3" x14ac:dyDescent="0.25">
      <c r="A162" s="445" t="s">
        <v>5602</v>
      </c>
      <c r="B162" s="445" t="s">
        <v>4604</v>
      </c>
      <c r="C162" s="445" t="s">
        <v>4603</v>
      </c>
    </row>
    <row r="163" spans="1:3" x14ac:dyDescent="0.25">
      <c r="A163" s="445" t="s">
        <v>5602</v>
      </c>
      <c r="B163" s="445" t="s">
        <v>4594</v>
      </c>
      <c r="C163" s="445" t="s">
        <v>4593</v>
      </c>
    </row>
    <row r="164" spans="1:3" x14ac:dyDescent="0.25">
      <c r="A164" s="445" t="s">
        <v>5602</v>
      </c>
      <c r="B164" s="445" t="s">
        <v>4584</v>
      </c>
      <c r="C164" s="445" t="s">
        <v>10962</v>
      </c>
    </row>
    <row r="165" spans="1:3" x14ac:dyDescent="0.25">
      <c r="A165" s="445" t="s">
        <v>5602</v>
      </c>
      <c r="B165" s="445" t="s">
        <v>4574</v>
      </c>
      <c r="C165" s="445" t="s">
        <v>4573</v>
      </c>
    </row>
    <row r="166" spans="1:3" x14ac:dyDescent="0.25">
      <c r="A166" s="445" t="s">
        <v>5602</v>
      </c>
      <c r="B166" s="445" t="s">
        <v>4564</v>
      </c>
      <c r="C166" s="445" t="s">
        <v>4563</v>
      </c>
    </row>
    <row r="167" spans="1:3" x14ac:dyDescent="0.25">
      <c r="A167" s="445" t="s">
        <v>5602</v>
      </c>
      <c r="B167" s="445" t="s">
        <v>4554</v>
      </c>
      <c r="C167" s="445" t="s">
        <v>4553</v>
      </c>
    </row>
    <row r="168" spans="1:3" x14ac:dyDescent="0.25">
      <c r="A168" s="445" t="s">
        <v>5602</v>
      </c>
      <c r="B168" s="445" t="s">
        <v>4544</v>
      </c>
      <c r="C168" s="445" t="s">
        <v>4543</v>
      </c>
    </row>
    <row r="169" spans="1:3" x14ac:dyDescent="0.25">
      <c r="A169" s="445" t="s">
        <v>5602</v>
      </c>
      <c r="B169" s="445" t="s">
        <v>4534</v>
      </c>
      <c r="C169" s="445" t="s">
        <v>4533</v>
      </c>
    </row>
    <row r="170" spans="1:3" x14ac:dyDescent="0.25">
      <c r="A170" s="445" t="s">
        <v>5602</v>
      </c>
      <c r="B170" s="445" t="s">
        <v>4524</v>
      </c>
      <c r="C170" s="445" t="s">
        <v>4523</v>
      </c>
    </row>
    <row r="171" spans="1:3" x14ac:dyDescent="0.25">
      <c r="A171" s="445" t="s">
        <v>5602</v>
      </c>
      <c r="B171" s="445" t="s">
        <v>4514</v>
      </c>
      <c r="C171" s="445" t="s">
        <v>4513</v>
      </c>
    </row>
    <row r="172" spans="1:3" x14ac:dyDescent="0.25">
      <c r="A172" s="445" t="s">
        <v>5602</v>
      </c>
      <c r="B172" s="445" t="s">
        <v>4504</v>
      </c>
      <c r="C172" s="445" t="s">
        <v>10963</v>
      </c>
    </row>
    <row r="173" spans="1:3" x14ac:dyDescent="0.25">
      <c r="A173" s="445" t="s">
        <v>5602</v>
      </c>
      <c r="B173" s="445" t="s">
        <v>4495</v>
      </c>
      <c r="C173" s="445" t="s">
        <v>4494</v>
      </c>
    </row>
    <row r="174" spans="1:3" x14ac:dyDescent="0.25">
      <c r="A174" s="445" t="s">
        <v>5602</v>
      </c>
      <c r="B174" s="445" t="s">
        <v>4485</v>
      </c>
      <c r="C174" s="445" t="s">
        <v>4484</v>
      </c>
    </row>
    <row r="175" spans="1:3" x14ac:dyDescent="0.25">
      <c r="A175" s="445" t="s">
        <v>5602</v>
      </c>
      <c r="B175" s="445" t="s">
        <v>5523</v>
      </c>
      <c r="C175" s="445" t="s">
        <v>5522</v>
      </c>
    </row>
    <row r="176" spans="1:3" x14ac:dyDescent="0.25">
      <c r="A176" s="445" t="s">
        <v>5602</v>
      </c>
      <c r="B176" s="445" t="s">
        <v>5509</v>
      </c>
      <c r="C176" s="445" t="s">
        <v>5508</v>
      </c>
    </row>
    <row r="177" spans="1:3" x14ac:dyDescent="0.25">
      <c r="A177" s="445" t="s">
        <v>5602</v>
      </c>
      <c r="B177" s="445" t="s">
        <v>5496</v>
      </c>
      <c r="C177" s="445" t="s">
        <v>5495</v>
      </c>
    </row>
    <row r="178" spans="1:3" x14ac:dyDescent="0.25">
      <c r="A178" s="445" t="s">
        <v>5602</v>
      </c>
      <c r="B178" s="445" t="s">
        <v>5480</v>
      </c>
      <c r="C178" s="445" t="s">
        <v>5479</v>
      </c>
    </row>
    <row r="179" spans="1:3" x14ac:dyDescent="0.25">
      <c r="A179" s="445" t="s">
        <v>5602</v>
      </c>
      <c r="B179" s="445" t="s">
        <v>5466</v>
      </c>
      <c r="C179" s="445" t="s">
        <v>5465</v>
      </c>
    </row>
    <row r="180" spans="1:3" x14ac:dyDescent="0.25">
      <c r="A180" s="445" t="s">
        <v>5602</v>
      </c>
      <c r="B180" s="445" t="s">
        <v>5450</v>
      </c>
      <c r="C180" s="445" t="s">
        <v>5449</v>
      </c>
    </row>
    <row r="181" spans="1:3" x14ac:dyDescent="0.25">
      <c r="A181" s="445" t="s">
        <v>5602</v>
      </c>
      <c r="B181" s="445" t="s">
        <v>5434</v>
      </c>
      <c r="C181" s="445" t="s">
        <v>5433</v>
      </c>
    </row>
    <row r="182" spans="1:3" x14ac:dyDescent="0.25">
      <c r="A182" s="445" t="s">
        <v>5602</v>
      </c>
      <c r="B182" s="445" t="s">
        <v>5419</v>
      </c>
      <c r="C182" s="445" t="s">
        <v>5418</v>
      </c>
    </row>
    <row r="183" spans="1:3" x14ac:dyDescent="0.25">
      <c r="A183" s="445" t="s">
        <v>5602</v>
      </c>
      <c r="B183" s="445" t="s">
        <v>5402</v>
      </c>
      <c r="C183" s="445" t="s">
        <v>5401</v>
      </c>
    </row>
    <row r="184" spans="1:3" x14ac:dyDescent="0.25">
      <c r="A184" s="445" t="s">
        <v>5602</v>
      </c>
      <c r="B184" s="445" t="s">
        <v>5389</v>
      </c>
      <c r="C184" s="445" t="s">
        <v>5388</v>
      </c>
    </row>
    <row r="185" spans="1:3" x14ac:dyDescent="0.25">
      <c r="A185" s="445" t="s">
        <v>5602</v>
      </c>
      <c r="B185" s="445" t="s">
        <v>5377</v>
      </c>
      <c r="C185" s="445" t="s">
        <v>5376</v>
      </c>
    </row>
    <row r="186" spans="1:3" x14ac:dyDescent="0.25">
      <c r="A186" s="445" t="s">
        <v>5602</v>
      </c>
      <c r="B186" s="445" t="s">
        <v>5362</v>
      </c>
      <c r="C186" s="445" t="s">
        <v>5361</v>
      </c>
    </row>
    <row r="187" spans="1:3" x14ac:dyDescent="0.25">
      <c r="A187" s="445" t="s">
        <v>5602</v>
      </c>
      <c r="B187" s="445" t="s">
        <v>5350</v>
      </c>
      <c r="C187" s="445" t="s">
        <v>3105</v>
      </c>
    </row>
    <row r="188" spans="1:3" x14ac:dyDescent="0.25">
      <c r="A188" s="445" t="s">
        <v>5602</v>
      </c>
      <c r="B188" s="445" t="s">
        <v>5339</v>
      </c>
      <c r="C188" s="445" t="s">
        <v>5013</v>
      </c>
    </row>
    <row r="189" spans="1:3" x14ac:dyDescent="0.25">
      <c r="A189" s="445" t="s">
        <v>5602</v>
      </c>
      <c r="B189" s="445" t="s">
        <v>5326</v>
      </c>
      <c r="C189" s="445" t="s">
        <v>5325</v>
      </c>
    </row>
    <row r="190" spans="1:3" x14ac:dyDescent="0.25">
      <c r="A190" s="445" t="s">
        <v>5602</v>
      </c>
      <c r="B190" s="445" t="s">
        <v>5312</v>
      </c>
      <c r="C190" s="445" t="s">
        <v>5311</v>
      </c>
    </row>
    <row r="191" spans="1:3" x14ac:dyDescent="0.25">
      <c r="A191" s="445" t="s">
        <v>5602</v>
      </c>
      <c r="B191" s="445" t="s">
        <v>5299</v>
      </c>
      <c r="C191" s="445" t="s">
        <v>5298</v>
      </c>
    </row>
    <row r="192" spans="1:3" x14ac:dyDescent="0.25">
      <c r="A192" s="445" t="s">
        <v>5602</v>
      </c>
      <c r="B192" s="445" t="s">
        <v>5287</v>
      </c>
      <c r="C192" s="445" t="s">
        <v>5286</v>
      </c>
    </row>
    <row r="193" spans="1:3" x14ac:dyDescent="0.25">
      <c r="A193" s="445" t="s">
        <v>5602</v>
      </c>
      <c r="B193" s="445" t="s">
        <v>5274</v>
      </c>
      <c r="C193" s="445" t="s">
        <v>5273</v>
      </c>
    </row>
    <row r="194" spans="1:3" x14ac:dyDescent="0.25">
      <c r="A194" s="445" t="s">
        <v>5602</v>
      </c>
      <c r="B194" s="445" t="s">
        <v>5262</v>
      </c>
      <c r="C194" s="445" t="s">
        <v>5261</v>
      </c>
    </row>
    <row r="195" spans="1:3" x14ac:dyDescent="0.25">
      <c r="A195" s="445" t="s">
        <v>5602</v>
      </c>
      <c r="B195" s="445" t="s">
        <v>5249</v>
      </c>
      <c r="C195" s="445" t="s">
        <v>5248</v>
      </c>
    </row>
    <row r="196" spans="1:3" x14ac:dyDescent="0.25">
      <c r="A196" s="445" t="s">
        <v>5602</v>
      </c>
      <c r="B196" s="445" t="s">
        <v>5235</v>
      </c>
      <c r="C196" s="445" t="s">
        <v>5234</v>
      </c>
    </row>
    <row r="197" spans="1:3" x14ac:dyDescent="0.25">
      <c r="A197" s="445" t="s">
        <v>5602</v>
      </c>
      <c r="B197" s="445" t="s">
        <v>5222</v>
      </c>
      <c r="C197" s="445" t="s">
        <v>5221</v>
      </c>
    </row>
    <row r="198" spans="1:3" x14ac:dyDescent="0.25">
      <c r="A198" s="445" t="s">
        <v>5602</v>
      </c>
      <c r="B198" s="445" t="s">
        <v>5210</v>
      </c>
      <c r="C198" s="445" t="s">
        <v>5209</v>
      </c>
    </row>
    <row r="199" spans="1:3" x14ac:dyDescent="0.25">
      <c r="A199" s="445" t="s">
        <v>5602</v>
      </c>
      <c r="B199" s="445" t="s">
        <v>5199</v>
      </c>
      <c r="C199" s="445" t="s">
        <v>5198</v>
      </c>
    </row>
    <row r="200" spans="1:3" x14ac:dyDescent="0.25">
      <c r="A200" s="445" t="s">
        <v>5602</v>
      </c>
      <c r="B200" s="445" t="s">
        <v>5188</v>
      </c>
      <c r="C200" s="445" t="s">
        <v>5187</v>
      </c>
    </row>
    <row r="201" spans="1:3" x14ac:dyDescent="0.25">
      <c r="A201" s="445" t="s">
        <v>5602</v>
      </c>
      <c r="B201" s="445" t="s">
        <v>5177</v>
      </c>
      <c r="C201" s="445" t="s">
        <v>5176</v>
      </c>
    </row>
    <row r="202" spans="1:3" x14ac:dyDescent="0.25">
      <c r="A202" s="445" t="s">
        <v>5602</v>
      </c>
      <c r="B202" s="445" t="s">
        <v>5167</v>
      </c>
      <c r="C202" s="445" t="s">
        <v>5166</v>
      </c>
    </row>
    <row r="203" spans="1:3" x14ac:dyDescent="0.25">
      <c r="A203" s="445" t="s">
        <v>5602</v>
      </c>
      <c r="B203" s="445" t="s">
        <v>5156</v>
      </c>
      <c r="C203" s="445" t="s">
        <v>4736</v>
      </c>
    </row>
    <row r="204" spans="1:3" x14ac:dyDescent="0.25">
      <c r="A204" s="445" t="s">
        <v>5602</v>
      </c>
      <c r="B204" s="445" t="s">
        <v>5146</v>
      </c>
      <c r="C204" s="445" t="s">
        <v>5145</v>
      </c>
    </row>
    <row r="205" spans="1:3" x14ac:dyDescent="0.25">
      <c r="A205" s="445" t="s">
        <v>5602</v>
      </c>
      <c r="B205" s="445" t="s">
        <v>5135</v>
      </c>
      <c r="C205" s="445" t="s">
        <v>5134</v>
      </c>
    </row>
    <row r="206" spans="1:3" x14ac:dyDescent="0.25">
      <c r="A206" s="445" t="s">
        <v>5602</v>
      </c>
      <c r="B206" s="445" t="s">
        <v>5124</v>
      </c>
      <c r="C206" s="445" t="s">
        <v>5123</v>
      </c>
    </row>
    <row r="207" spans="1:3" x14ac:dyDescent="0.25">
      <c r="A207" s="445" t="s">
        <v>5602</v>
      </c>
      <c r="B207" s="445" t="s">
        <v>5113</v>
      </c>
      <c r="C207" s="445" t="s">
        <v>5112</v>
      </c>
    </row>
    <row r="208" spans="1:3" x14ac:dyDescent="0.25">
      <c r="A208" s="445" t="s">
        <v>5602</v>
      </c>
      <c r="B208" s="445" t="s">
        <v>5101</v>
      </c>
      <c r="C208" s="445" t="s">
        <v>5101</v>
      </c>
    </row>
    <row r="209" spans="1:3" x14ac:dyDescent="0.25">
      <c r="A209" s="445" t="s">
        <v>5602</v>
      </c>
      <c r="B209" s="445" t="s">
        <v>5090</v>
      </c>
      <c r="C209" s="445" t="s">
        <v>5089</v>
      </c>
    </row>
    <row r="210" spans="1:3" x14ac:dyDescent="0.25">
      <c r="A210" s="445" t="s">
        <v>5602</v>
      </c>
      <c r="B210" s="445" t="s">
        <v>5078</v>
      </c>
      <c r="C210" s="445" t="s">
        <v>5077</v>
      </c>
    </row>
    <row r="211" spans="1:3" x14ac:dyDescent="0.25">
      <c r="A211" s="445" t="s">
        <v>5602</v>
      </c>
      <c r="B211" s="445" t="s">
        <v>5066</v>
      </c>
      <c r="C211" s="445" t="s">
        <v>5065</v>
      </c>
    </row>
    <row r="212" spans="1:3" x14ac:dyDescent="0.25">
      <c r="A212" s="445" t="s">
        <v>5602</v>
      </c>
      <c r="B212" s="445" t="s">
        <v>5054</v>
      </c>
      <c r="C212" s="445" t="s">
        <v>5053</v>
      </c>
    </row>
    <row r="213" spans="1:3" x14ac:dyDescent="0.25">
      <c r="A213" s="445" t="s">
        <v>5602</v>
      </c>
      <c r="B213" s="445" t="s">
        <v>5042</v>
      </c>
      <c r="C213" s="445" t="s">
        <v>5041</v>
      </c>
    </row>
    <row r="214" spans="1:3" x14ac:dyDescent="0.25">
      <c r="A214" s="445" t="s">
        <v>5602</v>
      </c>
      <c r="B214" s="445" t="s">
        <v>5030</v>
      </c>
      <c r="C214" s="445" t="s">
        <v>5029</v>
      </c>
    </row>
    <row r="215" spans="1:3" x14ac:dyDescent="0.25">
      <c r="A215" s="445" t="s">
        <v>5602</v>
      </c>
      <c r="B215" s="445" t="s">
        <v>5018</v>
      </c>
      <c r="C215" s="445" t="s">
        <v>5017</v>
      </c>
    </row>
    <row r="216" spans="1:3" x14ac:dyDescent="0.25">
      <c r="A216" s="445" t="s">
        <v>5602</v>
      </c>
      <c r="B216" s="445" t="s">
        <v>5006</v>
      </c>
      <c r="C216" s="445" t="s">
        <v>5005</v>
      </c>
    </row>
    <row r="217" spans="1:3" x14ac:dyDescent="0.25">
      <c r="A217" s="445" t="s">
        <v>5602</v>
      </c>
      <c r="B217" s="445" t="s">
        <v>4994</v>
      </c>
      <c r="C217" s="445" t="s">
        <v>4993</v>
      </c>
    </row>
    <row r="218" spans="1:3" x14ac:dyDescent="0.25">
      <c r="A218" s="445" t="s">
        <v>5602</v>
      </c>
      <c r="B218" s="445" t="s">
        <v>4982</v>
      </c>
      <c r="C218" s="445" t="s">
        <v>10964</v>
      </c>
    </row>
    <row r="219" spans="1:3" x14ac:dyDescent="0.25">
      <c r="A219" s="445" t="s">
        <v>5602</v>
      </c>
      <c r="B219" s="445" t="s">
        <v>4972</v>
      </c>
      <c r="C219" s="445" t="s">
        <v>4971</v>
      </c>
    </row>
    <row r="220" spans="1:3" x14ac:dyDescent="0.25">
      <c r="A220" s="445" t="s">
        <v>5602</v>
      </c>
      <c r="B220" s="445" t="s">
        <v>4960</v>
      </c>
      <c r="C220" s="445" t="s">
        <v>4959</v>
      </c>
    </row>
    <row r="221" spans="1:3" x14ac:dyDescent="0.25">
      <c r="A221" s="445" t="s">
        <v>5602</v>
      </c>
      <c r="B221" s="445" t="s">
        <v>4948</v>
      </c>
      <c r="C221" s="445" t="s">
        <v>4947</v>
      </c>
    </row>
    <row r="222" spans="1:3" x14ac:dyDescent="0.25">
      <c r="A222" s="445" t="s">
        <v>5602</v>
      </c>
      <c r="B222" s="445" t="s">
        <v>4936</v>
      </c>
      <c r="C222" s="445" t="s">
        <v>4935</v>
      </c>
    </row>
    <row r="223" spans="1:3" x14ac:dyDescent="0.25">
      <c r="A223" s="445" t="s">
        <v>5602</v>
      </c>
      <c r="B223" s="445" t="s">
        <v>4926</v>
      </c>
      <c r="C223" s="445" t="s">
        <v>4925</v>
      </c>
    </row>
    <row r="224" spans="1:3" x14ac:dyDescent="0.25">
      <c r="A224" s="445" t="s">
        <v>5602</v>
      </c>
      <c r="B224" s="445" t="s">
        <v>4915</v>
      </c>
      <c r="C224" s="445" t="s">
        <v>4914</v>
      </c>
    </row>
    <row r="225" spans="1:3" x14ac:dyDescent="0.25">
      <c r="A225" s="445" t="s">
        <v>5602</v>
      </c>
      <c r="B225" s="445" t="s">
        <v>4903</v>
      </c>
      <c r="C225" s="445" t="s">
        <v>4902</v>
      </c>
    </row>
    <row r="226" spans="1:3" x14ac:dyDescent="0.25">
      <c r="A226" s="445" t="s">
        <v>5602</v>
      </c>
      <c r="B226" s="445" t="s">
        <v>10965</v>
      </c>
      <c r="C226" s="445" t="s">
        <v>7177</v>
      </c>
    </row>
    <row r="227" spans="1:3" x14ac:dyDescent="0.25">
      <c r="A227" s="445" t="s">
        <v>5602</v>
      </c>
      <c r="B227" s="445" t="s">
        <v>5843</v>
      </c>
      <c r="C227" s="445" t="s">
        <v>5842</v>
      </c>
    </row>
    <row r="228" spans="1:3" x14ac:dyDescent="0.25">
      <c r="A228" s="445" t="s">
        <v>5602</v>
      </c>
      <c r="B228" s="445" t="s">
        <v>5801</v>
      </c>
      <c r="C228" s="445" t="s">
        <v>5800</v>
      </c>
    </row>
    <row r="229" spans="1:3" x14ac:dyDescent="0.25">
      <c r="A229" s="445" t="s">
        <v>5602</v>
      </c>
      <c r="B229" s="445" t="s">
        <v>5762</v>
      </c>
      <c r="C229" s="445" t="s">
        <v>5761</v>
      </c>
    </row>
    <row r="230" spans="1:3" x14ac:dyDescent="0.25">
      <c r="A230" s="445" t="s">
        <v>5602</v>
      </c>
      <c r="B230" s="445" t="s">
        <v>5731</v>
      </c>
      <c r="C230" s="445" t="s">
        <v>5730</v>
      </c>
    </row>
    <row r="231" spans="1:3" x14ac:dyDescent="0.25">
      <c r="A231" s="445" t="s">
        <v>5602</v>
      </c>
      <c r="B231" s="445" t="s">
        <v>5697</v>
      </c>
      <c r="C231" s="445" t="s">
        <v>2874</v>
      </c>
    </row>
    <row r="232" spans="1:3" x14ac:dyDescent="0.25">
      <c r="A232" s="445" t="s">
        <v>5602</v>
      </c>
      <c r="B232" s="445" t="s">
        <v>5671</v>
      </c>
      <c r="C232" s="445" t="s">
        <v>5670</v>
      </c>
    </row>
    <row r="233" spans="1:3" x14ac:dyDescent="0.25">
      <c r="A233" s="445" t="s">
        <v>5602</v>
      </c>
      <c r="B233" s="445" t="s">
        <v>5648</v>
      </c>
      <c r="C233" s="445" t="s">
        <v>5647</v>
      </c>
    </row>
    <row r="234" spans="1:3" x14ac:dyDescent="0.25">
      <c r="A234" s="445" t="s">
        <v>5602</v>
      </c>
      <c r="B234" s="445" t="s">
        <v>5623</v>
      </c>
      <c r="C234" s="445" t="s">
        <v>5622</v>
      </c>
    </row>
    <row r="235" spans="1:3" x14ac:dyDescent="0.25">
      <c r="A235" s="445" t="s">
        <v>5602</v>
      </c>
      <c r="B235" s="445" t="s">
        <v>5600</v>
      </c>
      <c r="C235" s="445" t="s">
        <v>5599</v>
      </c>
    </row>
    <row r="236" spans="1:3" x14ac:dyDescent="0.25">
      <c r="A236" s="445" t="s">
        <v>5602</v>
      </c>
      <c r="B236" s="445" t="s">
        <v>5585</v>
      </c>
      <c r="C236" s="445" t="s">
        <v>5584</v>
      </c>
    </row>
    <row r="237" spans="1:3" x14ac:dyDescent="0.25">
      <c r="A237" s="445" t="s">
        <v>5602</v>
      </c>
      <c r="B237" s="445" t="s">
        <v>5570</v>
      </c>
      <c r="C237" s="445" t="s">
        <v>5569</v>
      </c>
    </row>
    <row r="238" spans="1:3" x14ac:dyDescent="0.25">
      <c r="A238" s="445" t="s">
        <v>5602</v>
      </c>
      <c r="B238" s="445" t="s">
        <v>5554</v>
      </c>
      <c r="C238" s="445" t="s">
        <v>5553</v>
      </c>
    </row>
    <row r="239" spans="1:3" x14ac:dyDescent="0.25">
      <c r="A239" s="445" t="s">
        <v>5602</v>
      </c>
      <c r="B239" s="445" t="s">
        <v>5538</v>
      </c>
      <c r="C239" s="445" t="s">
        <v>5537</v>
      </c>
    </row>
    <row r="240" spans="1:3" x14ac:dyDescent="0.25">
      <c r="A240" s="445" t="s">
        <v>5586</v>
      </c>
      <c r="B240" s="445" t="s">
        <v>5375</v>
      </c>
      <c r="C240" s="445" t="s">
        <v>5374</v>
      </c>
    </row>
    <row r="241" spans="1:3" x14ac:dyDescent="0.25">
      <c r="A241" s="445" t="s">
        <v>5586</v>
      </c>
      <c r="B241" s="445" t="s">
        <v>3881</v>
      </c>
      <c r="C241" s="445" t="s">
        <v>3880</v>
      </c>
    </row>
    <row r="242" spans="1:3" x14ac:dyDescent="0.25">
      <c r="A242" s="445" t="s">
        <v>5586</v>
      </c>
      <c r="B242" s="445" t="s">
        <v>3793</v>
      </c>
      <c r="C242" s="445" t="s">
        <v>3792</v>
      </c>
    </row>
    <row r="243" spans="1:3" x14ac:dyDescent="0.25">
      <c r="A243" s="445" t="s">
        <v>5586</v>
      </c>
      <c r="B243" s="445" t="s">
        <v>5338</v>
      </c>
      <c r="C243" s="445" t="s">
        <v>5337</v>
      </c>
    </row>
    <row r="244" spans="1:3" x14ac:dyDescent="0.25">
      <c r="A244" s="445" t="s">
        <v>5586</v>
      </c>
      <c r="B244" s="445" t="s">
        <v>5324</v>
      </c>
      <c r="C244" s="445" t="s">
        <v>5323</v>
      </c>
    </row>
    <row r="245" spans="1:3" x14ac:dyDescent="0.25">
      <c r="A245" s="445" t="s">
        <v>5586</v>
      </c>
      <c r="B245" s="445" t="s">
        <v>5310</v>
      </c>
      <c r="C245" s="445" t="s">
        <v>3391</v>
      </c>
    </row>
    <row r="246" spans="1:3" x14ac:dyDescent="0.25">
      <c r="A246" s="445" t="s">
        <v>5586</v>
      </c>
      <c r="B246" s="445" t="s">
        <v>3715</v>
      </c>
      <c r="C246" s="445" t="s">
        <v>3714</v>
      </c>
    </row>
    <row r="247" spans="1:3" x14ac:dyDescent="0.25">
      <c r="A247" s="445" t="s">
        <v>5586</v>
      </c>
      <c r="B247" s="445" t="s">
        <v>5285</v>
      </c>
      <c r="C247" s="445" t="s">
        <v>5284</v>
      </c>
    </row>
    <row r="248" spans="1:3" x14ac:dyDescent="0.25">
      <c r="A248" s="445" t="s">
        <v>5586</v>
      </c>
      <c r="B248" s="445" t="s">
        <v>10965</v>
      </c>
      <c r="C248" s="445" t="s">
        <v>7177</v>
      </c>
    </row>
    <row r="249" spans="1:3" x14ac:dyDescent="0.25">
      <c r="A249" s="445" t="s">
        <v>5586</v>
      </c>
      <c r="B249" s="445" t="s">
        <v>5841</v>
      </c>
      <c r="C249" s="445" t="s">
        <v>5840</v>
      </c>
    </row>
    <row r="250" spans="1:3" x14ac:dyDescent="0.25">
      <c r="A250" s="445" t="s">
        <v>5586</v>
      </c>
      <c r="B250" s="445" t="s">
        <v>5697</v>
      </c>
      <c r="C250" s="445" t="s">
        <v>2874</v>
      </c>
    </row>
    <row r="251" spans="1:3" x14ac:dyDescent="0.25">
      <c r="A251" s="445" t="s">
        <v>5586</v>
      </c>
      <c r="B251" s="445" t="s">
        <v>5648</v>
      </c>
      <c r="C251" s="445" t="s">
        <v>5647</v>
      </c>
    </row>
    <row r="252" spans="1:3" x14ac:dyDescent="0.25">
      <c r="A252" s="445" t="s">
        <v>5586</v>
      </c>
      <c r="B252" s="445" t="s">
        <v>5729</v>
      </c>
      <c r="C252" s="445" t="s">
        <v>5728</v>
      </c>
    </row>
    <row r="253" spans="1:3" x14ac:dyDescent="0.25">
      <c r="A253" s="445" t="s">
        <v>5586</v>
      </c>
      <c r="B253" s="445" t="s">
        <v>5696</v>
      </c>
      <c r="C253" s="445" t="s">
        <v>5695</v>
      </c>
    </row>
    <row r="254" spans="1:3" x14ac:dyDescent="0.25">
      <c r="A254" s="445" t="s">
        <v>5586</v>
      </c>
      <c r="B254" s="445" t="s">
        <v>3466</v>
      </c>
      <c r="C254" s="445" t="s">
        <v>3465</v>
      </c>
    </row>
    <row r="255" spans="1:3" x14ac:dyDescent="0.25">
      <c r="A255" s="445" t="s">
        <v>5586</v>
      </c>
      <c r="B255" s="445" t="s">
        <v>5260</v>
      </c>
      <c r="C255" s="445" t="s">
        <v>5259</v>
      </c>
    </row>
    <row r="256" spans="1:3" x14ac:dyDescent="0.25">
      <c r="A256" s="445" t="s">
        <v>5586</v>
      </c>
      <c r="B256" s="445" t="s">
        <v>5247</v>
      </c>
      <c r="C256" s="445" t="s">
        <v>5246</v>
      </c>
    </row>
    <row r="257" spans="1:3" x14ac:dyDescent="0.25">
      <c r="A257" s="445" t="s">
        <v>5586</v>
      </c>
      <c r="B257" s="445" t="s">
        <v>3456</v>
      </c>
      <c r="C257" s="445" t="s">
        <v>5233</v>
      </c>
    </row>
    <row r="258" spans="1:3" x14ac:dyDescent="0.25">
      <c r="A258" s="445" t="s">
        <v>5586</v>
      </c>
      <c r="B258" s="445" t="s">
        <v>3432</v>
      </c>
      <c r="C258" s="445" t="s">
        <v>3431</v>
      </c>
    </row>
    <row r="259" spans="1:3" x14ac:dyDescent="0.25">
      <c r="A259" s="445" t="s">
        <v>5586</v>
      </c>
      <c r="B259" s="445" t="s">
        <v>5669</v>
      </c>
      <c r="C259" s="445" t="s">
        <v>5119</v>
      </c>
    </row>
    <row r="260" spans="1:3" x14ac:dyDescent="0.25">
      <c r="A260" s="445" t="s">
        <v>5586</v>
      </c>
      <c r="B260" s="445" t="s">
        <v>5646</v>
      </c>
      <c r="C260" s="445" t="s">
        <v>5645</v>
      </c>
    </row>
    <row r="261" spans="1:3" x14ac:dyDescent="0.25">
      <c r="A261" s="445" t="s">
        <v>5586</v>
      </c>
      <c r="B261" s="445" t="s">
        <v>5621</v>
      </c>
      <c r="C261" s="445" t="s">
        <v>5620</v>
      </c>
    </row>
    <row r="262" spans="1:3" x14ac:dyDescent="0.25">
      <c r="A262" s="445" t="s">
        <v>5586</v>
      </c>
      <c r="B262" s="445" t="s">
        <v>5350</v>
      </c>
      <c r="C262" s="445" t="s">
        <v>3105</v>
      </c>
    </row>
    <row r="263" spans="1:3" x14ac:dyDescent="0.25">
      <c r="A263" s="445" t="s">
        <v>5586</v>
      </c>
      <c r="B263" s="445" t="s">
        <v>5339</v>
      </c>
      <c r="C263" s="445" t="s">
        <v>5013</v>
      </c>
    </row>
    <row r="264" spans="1:3" x14ac:dyDescent="0.25">
      <c r="A264" s="445" t="s">
        <v>5586</v>
      </c>
      <c r="B264" s="445" t="s">
        <v>5312</v>
      </c>
      <c r="C264" s="445" t="s">
        <v>5311</v>
      </c>
    </row>
    <row r="265" spans="1:3" x14ac:dyDescent="0.25">
      <c r="A265" s="445" t="s">
        <v>5586</v>
      </c>
      <c r="B265" s="445" t="s">
        <v>5568</v>
      </c>
      <c r="C265" s="445" t="s">
        <v>5567</v>
      </c>
    </row>
    <row r="266" spans="1:3" x14ac:dyDescent="0.25">
      <c r="A266" s="445" t="s">
        <v>5586</v>
      </c>
      <c r="B266" s="445" t="s">
        <v>5552</v>
      </c>
      <c r="C266" s="445" t="s">
        <v>5551</v>
      </c>
    </row>
    <row r="267" spans="1:3" x14ac:dyDescent="0.25">
      <c r="A267" s="445" t="s">
        <v>5586</v>
      </c>
      <c r="B267" s="445" t="s">
        <v>4948</v>
      </c>
      <c r="C267" s="445" t="s">
        <v>4947</v>
      </c>
    </row>
    <row r="268" spans="1:3" x14ac:dyDescent="0.25">
      <c r="A268" s="445" t="s">
        <v>5586</v>
      </c>
      <c r="B268" s="445" t="s">
        <v>4427</v>
      </c>
      <c r="C268" s="445" t="s">
        <v>4426</v>
      </c>
    </row>
    <row r="269" spans="1:3" x14ac:dyDescent="0.25">
      <c r="A269" s="445" t="s">
        <v>5586</v>
      </c>
      <c r="B269" s="445" t="s">
        <v>4278</v>
      </c>
      <c r="C269" s="445" t="s">
        <v>4277</v>
      </c>
    </row>
    <row r="270" spans="1:3" x14ac:dyDescent="0.25">
      <c r="A270" s="445" t="s">
        <v>5586</v>
      </c>
      <c r="B270" s="445" t="s">
        <v>5494</v>
      </c>
      <c r="C270" s="445" t="s">
        <v>5493</v>
      </c>
    </row>
    <row r="271" spans="1:3" x14ac:dyDescent="0.25">
      <c r="A271" s="445" t="s">
        <v>5586</v>
      </c>
      <c r="B271" s="445" t="s">
        <v>4113</v>
      </c>
      <c r="C271" s="445" t="s">
        <v>4112</v>
      </c>
    </row>
    <row r="272" spans="1:3" x14ac:dyDescent="0.25">
      <c r="A272" s="445" t="s">
        <v>5586</v>
      </c>
      <c r="B272" s="445" t="s">
        <v>5464</v>
      </c>
      <c r="C272" s="445" t="s">
        <v>5463</v>
      </c>
    </row>
    <row r="273" spans="1:3" x14ac:dyDescent="0.25">
      <c r="A273" s="445" t="s">
        <v>5586</v>
      </c>
      <c r="B273" s="445" t="s">
        <v>5448</v>
      </c>
      <c r="C273" s="445" t="s">
        <v>5447</v>
      </c>
    </row>
    <row r="274" spans="1:3" x14ac:dyDescent="0.25">
      <c r="A274" s="445" t="s">
        <v>5586</v>
      </c>
      <c r="B274" s="445" t="s">
        <v>3920</v>
      </c>
      <c r="C274" s="445" t="s">
        <v>3919</v>
      </c>
    </row>
    <row r="275" spans="1:3" x14ac:dyDescent="0.25">
      <c r="A275" s="445" t="s">
        <v>5586</v>
      </c>
      <c r="B275" s="445" t="s">
        <v>5417</v>
      </c>
      <c r="C275" s="445" t="s">
        <v>5416</v>
      </c>
    </row>
    <row r="276" spans="1:3" x14ac:dyDescent="0.25">
      <c r="A276" s="445" t="s">
        <v>5586</v>
      </c>
      <c r="B276" s="445" t="s">
        <v>3888</v>
      </c>
      <c r="C276" s="445" t="s">
        <v>3887</v>
      </c>
    </row>
    <row r="277" spans="1:3" x14ac:dyDescent="0.25">
      <c r="A277" s="445" t="s">
        <v>5586</v>
      </c>
      <c r="B277" s="445" t="s">
        <v>3817</v>
      </c>
      <c r="C277" s="445" t="s">
        <v>3816</v>
      </c>
    </row>
    <row r="278" spans="1:3" x14ac:dyDescent="0.25">
      <c r="A278" s="445" t="s">
        <v>5572</v>
      </c>
      <c r="B278" s="445" t="s">
        <v>3532</v>
      </c>
      <c r="C278" s="445" t="s">
        <v>3531</v>
      </c>
    </row>
    <row r="279" spans="1:3" x14ac:dyDescent="0.25">
      <c r="A279" s="445" t="s">
        <v>5572</v>
      </c>
      <c r="B279" s="445" t="s">
        <v>3524</v>
      </c>
      <c r="C279" s="445" t="s">
        <v>3523</v>
      </c>
    </row>
    <row r="280" spans="1:3" x14ac:dyDescent="0.25">
      <c r="A280" s="445" t="s">
        <v>5572</v>
      </c>
      <c r="B280" s="445" t="s">
        <v>3518</v>
      </c>
      <c r="C280" s="445" t="s">
        <v>3517</v>
      </c>
    </row>
    <row r="281" spans="1:3" x14ac:dyDescent="0.25">
      <c r="A281" s="445" t="s">
        <v>5572</v>
      </c>
      <c r="B281" s="445" t="s">
        <v>3512</v>
      </c>
      <c r="C281" s="445" t="s">
        <v>3511</v>
      </c>
    </row>
    <row r="282" spans="1:3" x14ac:dyDescent="0.25">
      <c r="A282" s="445" t="s">
        <v>5572</v>
      </c>
      <c r="B282" s="445" t="s">
        <v>3506</v>
      </c>
      <c r="C282" s="445" t="s">
        <v>3505</v>
      </c>
    </row>
    <row r="283" spans="1:3" x14ac:dyDescent="0.25">
      <c r="A283" s="445" t="s">
        <v>5572</v>
      </c>
      <c r="B283" s="445" t="s">
        <v>3500</v>
      </c>
      <c r="C283" s="445" t="s">
        <v>10966</v>
      </c>
    </row>
    <row r="284" spans="1:3" x14ac:dyDescent="0.25">
      <c r="A284" s="445" t="s">
        <v>5572</v>
      </c>
      <c r="B284" s="445" t="s">
        <v>3494</v>
      </c>
      <c r="C284" s="445" t="s">
        <v>3493</v>
      </c>
    </row>
    <row r="285" spans="1:3" x14ac:dyDescent="0.25">
      <c r="A285" s="445" t="s">
        <v>5572</v>
      </c>
      <c r="B285" s="445" t="s">
        <v>3489</v>
      </c>
      <c r="C285" s="445" t="s">
        <v>3488</v>
      </c>
    </row>
    <row r="286" spans="1:3" x14ac:dyDescent="0.25">
      <c r="A286" s="445" t="s">
        <v>5572</v>
      </c>
      <c r="B286" s="445" t="s">
        <v>3484</v>
      </c>
      <c r="C286" s="445" t="s">
        <v>3483</v>
      </c>
    </row>
    <row r="287" spans="1:3" x14ac:dyDescent="0.25">
      <c r="A287" s="445" t="s">
        <v>5572</v>
      </c>
      <c r="B287" s="445" t="s">
        <v>3478</v>
      </c>
      <c r="C287" s="445" t="s">
        <v>3477</v>
      </c>
    </row>
    <row r="288" spans="1:3" x14ac:dyDescent="0.25">
      <c r="A288" s="445" t="s">
        <v>5572</v>
      </c>
      <c r="B288" s="445" t="s">
        <v>3472</v>
      </c>
      <c r="C288" s="445" t="s">
        <v>3471</v>
      </c>
    </row>
    <row r="289" spans="1:3" x14ac:dyDescent="0.25">
      <c r="A289" s="445" t="s">
        <v>5572</v>
      </c>
      <c r="B289" s="445" t="s">
        <v>3466</v>
      </c>
      <c r="C289" s="445" t="s">
        <v>3465</v>
      </c>
    </row>
    <row r="290" spans="1:3" x14ac:dyDescent="0.25">
      <c r="A290" s="445" t="s">
        <v>5572</v>
      </c>
      <c r="B290" s="445" t="s">
        <v>3460</v>
      </c>
      <c r="C290" s="445" t="s">
        <v>3459</v>
      </c>
    </row>
    <row r="291" spans="1:3" x14ac:dyDescent="0.25">
      <c r="A291" s="445" t="s">
        <v>5572</v>
      </c>
      <c r="B291" s="445" t="s">
        <v>3649</v>
      </c>
      <c r="C291" s="445" t="s">
        <v>3648</v>
      </c>
    </row>
    <row r="292" spans="1:3" x14ac:dyDescent="0.25">
      <c r="A292" s="445" t="s">
        <v>5572</v>
      </c>
      <c r="B292" s="445" t="s">
        <v>3894</v>
      </c>
      <c r="C292" s="445" t="s">
        <v>3893</v>
      </c>
    </row>
    <row r="293" spans="1:3" x14ac:dyDescent="0.25">
      <c r="A293" s="445" t="s">
        <v>5572</v>
      </c>
      <c r="B293" s="445" t="s">
        <v>1900</v>
      </c>
      <c r="C293" s="445" t="s">
        <v>3886</v>
      </c>
    </row>
    <row r="294" spans="1:3" x14ac:dyDescent="0.25">
      <c r="A294" s="445" t="s">
        <v>5572</v>
      </c>
      <c r="B294" s="445" t="s">
        <v>3879</v>
      </c>
      <c r="C294" s="445" t="s">
        <v>3878</v>
      </c>
    </row>
    <row r="295" spans="1:3" x14ac:dyDescent="0.25">
      <c r="A295" s="445" t="s">
        <v>5572</v>
      </c>
      <c r="B295" s="445" t="s">
        <v>3871</v>
      </c>
      <c r="C295" s="445" t="s">
        <v>3870</v>
      </c>
    </row>
    <row r="296" spans="1:3" x14ac:dyDescent="0.25">
      <c r="A296" s="445" t="s">
        <v>5572</v>
      </c>
      <c r="B296" s="445" t="s">
        <v>3863</v>
      </c>
      <c r="C296" s="445" t="s">
        <v>3862</v>
      </c>
    </row>
    <row r="297" spans="1:3" x14ac:dyDescent="0.25">
      <c r="A297" s="445" t="s">
        <v>5572</v>
      </c>
      <c r="B297" s="445" t="s">
        <v>3855</v>
      </c>
      <c r="C297" s="445" t="s">
        <v>3854</v>
      </c>
    </row>
    <row r="298" spans="1:3" x14ac:dyDescent="0.25">
      <c r="A298" s="445" t="s">
        <v>5572</v>
      </c>
      <c r="B298" s="445" t="s">
        <v>3847</v>
      </c>
      <c r="C298" s="445" t="s">
        <v>3846</v>
      </c>
    </row>
    <row r="299" spans="1:3" x14ac:dyDescent="0.25">
      <c r="A299" s="445" t="s">
        <v>5572</v>
      </c>
      <c r="B299" s="445" t="s">
        <v>3839</v>
      </c>
      <c r="C299" s="445" t="s">
        <v>3838</v>
      </c>
    </row>
    <row r="300" spans="1:3" x14ac:dyDescent="0.25">
      <c r="A300" s="445" t="s">
        <v>5572</v>
      </c>
      <c r="B300" s="445" t="s">
        <v>3831</v>
      </c>
      <c r="C300" s="445" t="s">
        <v>3830</v>
      </c>
    </row>
    <row r="301" spans="1:3" x14ac:dyDescent="0.25">
      <c r="A301" s="445" t="s">
        <v>5572</v>
      </c>
      <c r="B301" s="445" t="s">
        <v>3823</v>
      </c>
      <c r="C301" s="445" t="s">
        <v>3822</v>
      </c>
    </row>
    <row r="302" spans="1:3" x14ac:dyDescent="0.25">
      <c r="A302" s="445" t="s">
        <v>5572</v>
      </c>
      <c r="B302" s="445" t="s">
        <v>3815</v>
      </c>
      <c r="C302" s="445" t="s">
        <v>3814</v>
      </c>
    </row>
    <row r="303" spans="1:3" x14ac:dyDescent="0.25">
      <c r="A303" s="445" t="s">
        <v>5572</v>
      </c>
      <c r="B303" s="445" t="s">
        <v>3807</v>
      </c>
      <c r="C303" s="445" t="s">
        <v>3806</v>
      </c>
    </row>
    <row r="304" spans="1:3" x14ac:dyDescent="0.25">
      <c r="A304" s="445" t="s">
        <v>5572</v>
      </c>
      <c r="B304" s="445" t="s">
        <v>3799</v>
      </c>
      <c r="C304" s="445" t="s">
        <v>3798</v>
      </c>
    </row>
    <row r="305" spans="1:3" x14ac:dyDescent="0.25">
      <c r="A305" s="445" t="s">
        <v>5572</v>
      </c>
      <c r="B305" s="445" t="s">
        <v>3791</v>
      </c>
      <c r="C305" s="445" t="s">
        <v>3790</v>
      </c>
    </row>
    <row r="306" spans="1:3" x14ac:dyDescent="0.25">
      <c r="A306" s="445" t="s">
        <v>5572</v>
      </c>
      <c r="B306" s="445" t="s">
        <v>3783</v>
      </c>
      <c r="C306" s="445" t="s">
        <v>3782</v>
      </c>
    </row>
    <row r="307" spans="1:3" x14ac:dyDescent="0.25">
      <c r="A307" s="445" t="s">
        <v>5572</v>
      </c>
      <c r="B307" s="445" t="s">
        <v>3775</v>
      </c>
      <c r="C307" s="445" t="s">
        <v>3774</v>
      </c>
    </row>
    <row r="308" spans="1:3" x14ac:dyDescent="0.25">
      <c r="A308" s="445" t="s">
        <v>5572</v>
      </c>
      <c r="B308" s="445" t="s">
        <v>3767</v>
      </c>
      <c r="C308" s="445" t="s">
        <v>3766</v>
      </c>
    </row>
    <row r="309" spans="1:3" x14ac:dyDescent="0.25">
      <c r="A309" s="445" t="s">
        <v>5572</v>
      </c>
      <c r="B309" s="445" t="s">
        <v>3759</v>
      </c>
      <c r="C309" s="445" t="s">
        <v>3758</v>
      </c>
    </row>
    <row r="310" spans="1:3" x14ac:dyDescent="0.25">
      <c r="A310" s="445" t="s">
        <v>5572</v>
      </c>
      <c r="B310" s="445" t="s">
        <v>3751</v>
      </c>
      <c r="C310" s="445" t="s">
        <v>3750</v>
      </c>
    </row>
    <row r="311" spans="1:3" x14ac:dyDescent="0.25">
      <c r="A311" s="445" t="s">
        <v>5572</v>
      </c>
      <c r="B311" s="445" t="s">
        <v>3743</v>
      </c>
      <c r="C311" s="445" t="s">
        <v>3742</v>
      </c>
    </row>
    <row r="312" spans="1:3" x14ac:dyDescent="0.25">
      <c r="A312" s="445" t="s">
        <v>5572</v>
      </c>
      <c r="B312" s="445" t="s">
        <v>3735</v>
      </c>
      <c r="C312" s="445" t="s">
        <v>3734</v>
      </c>
    </row>
    <row r="313" spans="1:3" x14ac:dyDescent="0.25">
      <c r="A313" s="445" t="s">
        <v>5572</v>
      </c>
      <c r="B313" s="445" t="s">
        <v>3728</v>
      </c>
      <c r="C313" s="445" t="s">
        <v>3727</v>
      </c>
    </row>
    <row r="314" spans="1:3" x14ac:dyDescent="0.25">
      <c r="A314" s="445" t="s">
        <v>5572</v>
      </c>
      <c r="B314" s="445" t="s">
        <v>3721</v>
      </c>
      <c r="C314" s="445" t="s">
        <v>3720</v>
      </c>
    </row>
    <row r="315" spans="1:3" x14ac:dyDescent="0.25">
      <c r="A315" s="445" t="s">
        <v>5572</v>
      </c>
      <c r="B315" s="445" t="s">
        <v>3713</v>
      </c>
      <c r="C315" s="445" t="s">
        <v>10967</v>
      </c>
    </row>
    <row r="316" spans="1:3" x14ac:dyDescent="0.25">
      <c r="A316" s="445" t="s">
        <v>5572</v>
      </c>
      <c r="B316" s="445" t="s">
        <v>3705</v>
      </c>
      <c r="C316" s="445" t="s">
        <v>3704</v>
      </c>
    </row>
    <row r="317" spans="1:3" x14ac:dyDescent="0.25">
      <c r="A317" s="445" t="s">
        <v>5572</v>
      </c>
      <c r="B317" s="445" t="s">
        <v>3697</v>
      </c>
      <c r="C317" s="445" t="s">
        <v>3696</v>
      </c>
    </row>
    <row r="318" spans="1:3" x14ac:dyDescent="0.25">
      <c r="A318" s="445" t="s">
        <v>5572</v>
      </c>
      <c r="B318" s="445" t="s">
        <v>3689</v>
      </c>
      <c r="C318" s="445" t="s">
        <v>3688</v>
      </c>
    </row>
    <row r="319" spans="1:3" x14ac:dyDescent="0.25">
      <c r="A319" s="445" t="s">
        <v>5572</v>
      </c>
      <c r="B319" s="445" t="s">
        <v>3681</v>
      </c>
      <c r="C319" s="445" t="s">
        <v>3680</v>
      </c>
    </row>
    <row r="320" spans="1:3" x14ac:dyDescent="0.25">
      <c r="A320" s="445" t="s">
        <v>5572</v>
      </c>
      <c r="B320" s="445" t="s">
        <v>3673</v>
      </c>
      <c r="C320" s="445" t="s">
        <v>3672</v>
      </c>
    </row>
    <row r="321" spans="1:3" x14ac:dyDescent="0.25">
      <c r="A321" s="445" t="s">
        <v>5572</v>
      </c>
      <c r="B321" s="445" t="s">
        <v>3454</v>
      </c>
      <c r="C321" s="445" t="s">
        <v>3453</v>
      </c>
    </row>
    <row r="322" spans="1:3" x14ac:dyDescent="0.25">
      <c r="A322" s="445" t="s">
        <v>5572</v>
      </c>
      <c r="B322" s="445" t="s">
        <v>3448</v>
      </c>
      <c r="C322" s="445" t="s">
        <v>3447</v>
      </c>
    </row>
    <row r="323" spans="1:3" x14ac:dyDescent="0.25">
      <c r="A323" s="445" t="s">
        <v>5572</v>
      </c>
      <c r="B323" s="445" t="s">
        <v>3442</v>
      </c>
      <c r="C323" s="445" t="s">
        <v>3441</v>
      </c>
    </row>
    <row r="324" spans="1:3" x14ac:dyDescent="0.25">
      <c r="A324" s="445" t="s">
        <v>5572</v>
      </c>
      <c r="B324" s="445" t="s">
        <v>10968</v>
      </c>
      <c r="C324" s="445" t="s">
        <v>3435</v>
      </c>
    </row>
    <row r="325" spans="1:3" x14ac:dyDescent="0.25">
      <c r="A325" s="445" t="s">
        <v>5572</v>
      </c>
      <c r="B325" s="445" t="s">
        <v>3430</v>
      </c>
      <c r="C325" s="445" t="s">
        <v>3429</v>
      </c>
    </row>
    <row r="326" spans="1:3" x14ac:dyDescent="0.25">
      <c r="A326" s="445" t="s">
        <v>5572</v>
      </c>
      <c r="B326" s="445" t="s">
        <v>3426</v>
      </c>
      <c r="C326" s="445" t="s">
        <v>3425</v>
      </c>
    </row>
    <row r="327" spans="1:3" x14ac:dyDescent="0.25">
      <c r="A327" s="445" t="s">
        <v>5572</v>
      </c>
      <c r="B327" s="445" t="s">
        <v>3422</v>
      </c>
      <c r="C327" s="445" t="s">
        <v>3421</v>
      </c>
    </row>
    <row r="328" spans="1:3" x14ac:dyDescent="0.25">
      <c r="A328" s="445" t="s">
        <v>5572</v>
      </c>
      <c r="B328" s="445" t="s">
        <v>3418</v>
      </c>
      <c r="C328" s="445" t="s">
        <v>3417</v>
      </c>
    </row>
    <row r="329" spans="1:3" x14ac:dyDescent="0.25">
      <c r="A329" s="445" t="s">
        <v>5572</v>
      </c>
      <c r="B329" s="445" t="s">
        <v>3414</v>
      </c>
      <c r="C329" s="445" t="s">
        <v>3413</v>
      </c>
    </row>
    <row r="330" spans="1:3" x14ac:dyDescent="0.25">
      <c r="A330" s="445" t="s">
        <v>5572</v>
      </c>
      <c r="B330" s="445" t="s">
        <v>3410</v>
      </c>
      <c r="C330" s="445" t="s">
        <v>3409</v>
      </c>
    </row>
    <row r="331" spans="1:3" x14ac:dyDescent="0.25">
      <c r="A331" s="445" t="s">
        <v>5572</v>
      </c>
      <c r="B331" s="445" t="s">
        <v>3407</v>
      </c>
      <c r="C331" s="445" t="s">
        <v>3406</v>
      </c>
    </row>
    <row r="332" spans="1:3" x14ac:dyDescent="0.25">
      <c r="A332" s="445" t="s">
        <v>5572</v>
      </c>
      <c r="B332" s="445" t="s">
        <v>3403</v>
      </c>
      <c r="C332" s="445" t="s">
        <v>3402</v>
      </c>
    </row>
    <row r="333" spans="1:3" x14ac:dyDescent="0.25">
      <c r="A333" s="445" t="s">
        <v>5572</v>
      </c>
      <c r="B333" s="445" t="s">
        <v>3399</v>
      </c>
      <c r="C333" s="445" t="s">
        <v>3398</v>
      </c>
    </row>
    <row r="334" spans="1:3" x14ac:dyDescent="0.25">
      <c r="A334" s="445" t="s">
        <v>5572</v>
      </c>
      <c r="B334" s="445" t="s">
        <v>3396</v>
      </c>
      <c r="C334" s="445" t="s">
        <v>3395</v>
      </c>
    </row>
    <row r="335" spans="1:3" x14ac:dyDescent="0.25">
      <c r="A335" s="445" t="s">
        <v>5572</v>
      </c>
      <c r="B335" s="445" t="s">
        <v>3392</v>
      </c>
      <c r="C335" s="445" t="s">
        <v>3391</v>
      </c>
    </row>
    <row r="336" spans="1:3" x14ac:dyDescent="0.25">
      <c r="A336" s="445" t="s">
        <v>5572</v>
      </c>
      <c r="B336" s="445" t="s">
        <v>3388</v>
      </c>
      <c r="C336" s="445" t="s">
        <v>3387</v>
      </c>
    </row>
    <row r="337" spans="1:3" x14ac:dyDescent="0.25">
      <c r="A337" s="445" t="s">
        <v>5572</v>
      </c>
      <c r="B337" s="445" t="s">
        <v>3384</v>
      </c>
      <c r="C337" s="445" t="s">
        <v>3383</v>
      </c>
    </row>
    <row r="338" spans="1:3" x14ac:dyDescent="0.25">
      <c r="A338" s="445" t="s">
        <v>5572</v>
      </c>
      <c r="B338" s="445" t="s">
        <v>3380</v>
      </c>
      <c r="C338" s="445" t="s">
        <v>3379</v>
      </c>
    </row>
    <row r="339" spans="1:3" x14ac:dyDescent="0.25">
      <c r="A339" s="445" t="s">
        <v>5572</v>
      </c>
      <c r="B339" s="445" t="s">
        <v>3376</v>
      </c>
      <c r="C339" s="445" t="s">
        <v>3375</v>
      </c>
    </row>
    <row r="340" spans="1:3" x14ac:dyDescent="0.25">
      <c r="A340" s="445" t="s">
        <v>5572</v>
      </c>
      <c r="B340" s="445" t="s">
        <v>4464</v>
      </c>
      <c r="C340" s="445" t="s">
        <v>4463</v>
      </c>
    </row>
    <row r="341" spans="1:3" x14ac:dyDescent="0.25">
      <c r="A341" s="445" t="s">
        <v>5572</v>
      </c>
      <c r="B341" s="445" t="s">
        <v>4454</v>
      </c>
      <c r="C341" s="445" t="s">
        <v>4453</v>
      </c>
    </row>
    <row r="342" spans="1:3" x14ac:dyDescent="0.25">
      <c r="A342" s="445" t="s">
        <v>5572</v>
      </c>
      <c r="B342" s="445" t="s">
        <v>4444</v>
      </c>
      <c r="C342" s="445" t="s">
        <v>4443</v>
      </c>
    </row>
    <row r="343" spans="1:3" x14ac:dyDescent="0.25">
      <c r="A343" s="445" t="s">
        <v>5572</v>
      </c>
      <c r="B343" s="445" t="s">
        <v>4434</v>
      </c>
      <c r="C343" s="445" t="s">
        <v>4433</v>
      </c>
    </row>
    <row r="344" spans="1:3" x14ac:dyDescent="0.25">
      <c r="A344" s="445" t="s">
        <v>5572</v>
      </c>
      <c r="B344" s="445" t="s">
        <v>4425</v>
      </c>
      <c r="C344" s="445" t="s">
        <v>4424</v>
      </c>
    </row>
    <row r="345" spans="1:3" x14ac:dyDescent="0.25">
      <c r="A345" s="445" t="s">
        <v>5572</v>
      </c>
      <c r="B345" s="445" t="s">
        <v>4415</v>
      </c>
      <c r="C345" s="445" t="s">
        <v>4414</v>
      </c>
    </row>
    <row r="346" spans="1:3" x14ac:dyDescent="0.25">
      <c r="A346" s="445" t="s">
        <v>5572</v>
      </c>
      <c r="B346" s="445" t="s">
        <v>5062</v>
      </c>
      <c r="C346" s="445" t="s">
        <v>5061</v>
      </c>
    </row>
    <row r="347" spans="1:3" x14ac:dyDescent="0.25">
      <c r="A347" s="445" t="s">
        <v>5572</v>
      </c>
      <c r="B347" s="445" t="s">
        <v>5050</v>
      </c>
      <c r="C347" s="445" t="s">
        <v>5049</v>
      </c>
    </row>
    <row r="348" spans="1:3" x14ac:dyDescent="0.25">
      <c r="A348" s="445" t="s">
        <v>5572</v>
      </c>
      <c r="B348" s="445" t="s">
        <v>5038</v>
      </c>
      <c r="C348" s="445" t="s">
        <v>5037</v>
      </c>
    </row>
    <row r="349" spans="1:3" x14ac:dyDescent="0.25">
      <c r="A349" s="445" t="s">
        <v>5572</v>
      </c>
      <c r="B349" s="445" t="s">
        <v>5026</v>
      </c>
      <c r="C349" s="445" t="s">
        <v>5025</v>
      </c>
    </row>
    <row r="350" spans="1:3" x14ac:dyDescent="0.25">
      <c r="A350" s="445" t="s">
        <v>5572</v>
      </c>
      <c r="B350" s="445" t="s">
        <v>5014</v>
      </c>
      <c r="C350" s="445" t="s">
        <v>5013</v>
      </c>
    </row>
    <row r="351" spans="1:3" x14ac:dyDescent="0.25">
      <c r="A351" s="445" t="s">
        <v>5572</v>
      </c>
      <c r="B351" s="445" t="s">
        <v>5002</v>
      </c>
      <c r="C351" s="445" t="s">
        <v>5001</v>
      </c>
    </row>
    <row r="352" spans="1:3" x14ac:dyDescent="0.25">
      <c r="A352" s="445" t="s">
        <v>5572</v>
      </c>
      <c r="B352" s="445" t="s">
        <v>4990</v>
      </c>
      <c r="C352" s="445" t="s">
        <v>4989</v>
      </c>
    </row>
    <row r="353" spans="1:3" x14ac:dyDescent="0.25">
      <c r="A353" s="445" t="s">
        <v>5572</v>
      </c>
      <c r="B353" s="445" t="s">
        <v>4057</v>
      </c>
      <c r="C353" s="445" t="s">
        <v>4056</v>
      </c>
    </row>
    <row r="354" spans="1:3" x14ac:dyDescent="0.25">
      <c r="A354" s="445" t="s">
        <v>5572</v>
      </c>
      <c r="B354" s="445" t="s">
        <v>4049</v>
      </c>
      <c r="C354" s="445" t="s">
        <v>4048</v>
      </c>
    </row>
    <row r="355" spans="1:3" x14ac:dyDescent="0.25">
      <c r="A355" s="445" t="s">
        <v>5572</v>
      </c>
      <c r="B355" s="445" t="s">
        <v>4041</v>
      </c>
      <c r="C355" s="445" t="s">
        <v>4040</v>
      </c>
    </row>
    <row r="356" spans="1:3" x14ac:dyDescent="0.25">
      <c r="A356" s="445" t="s">
        <v>5572</v>
      </c>
      <c r="B356" s="445" t="s">
        <v>4033</v>
      </c>
      <c r="C356" s="445" t="s">
        <v>4032</v>
      </c>
    </row>
    <row r="357" spans="1:3" x14ac:dyDescent="0.25">
      <c r="A357" s="445" t="s">
        <v>5572</v>
      </c>
      <c r="B357" s="445" t="s">
        <v>1734</v>
      </c>
      <c r="C357" s="445" t="s">
        <v>4025</v>
      </c>
    </row>
    <row r="358" spans="1:3" x14ac:dyDescent="0.25">
      <c r="A358" s="445" t="s">
        <v>5572</v>
      </c>
      <c r="B358" s="445" t="s">
        <v>4018</v>
      </c>
      <c r="C358" s="445" t="s">
        <v>4017</v>
      </c>
    </row>
    <row r="359" spans="1:3" x14ac:dyDescent="0.25">
      <c r="A359" s="445" t="s">
        <v>5572</v>
      </c>
      <c r="B359" s="445" t="s">
        <v>4011</v>
      </c>
      <c r="C359" s="445" t="s">
        <v>4010</v>
      </c>
    </row>
    <row r="360" spans="1:3" x14ac:dyDescent="0.25">
      <c r="A360" s="445" t="s">
        <v>5572</v>
      </c>
      <c r="B360" s="445" t="s">
        <v>4004</v>
      </c>
      <c r="C360" s="445" t="s">
        <v>4003</v>
      </c>
    </row>
    <row r="361" spans="1:3" x14ac:dyDescent="0.25">
      <c r="A361" s="445" t="s">
        <v>5572</v>
      </c>
      <c r="B361" s="445" t="s">
        <v>3996</v>
      </c>
      <c r="C361" s="445" t="s">
        <v>3995</v>
      </c>
    </row>
    <row r="362" spans="1:3" x14ac:dyDescent="0.25">
      <c r="A362" s="445" t="s">
        <v>5572</v>
      </c>
      <c r="B362" s="445" t="s">
        <v>3988</v>
      </c>
      <c r="C362" s="445" t="s">
        <v>3987</v>
      </c>
    </row>
    <row r="363" spans="1:3" x14ac:dyDescent="0.25">
      <c r="A363" s="445" t="s">
        <v>5572</v>
      </c>
      <c r="B363" s="445" t="s">
        <v>3980</v>
      </c>
      <c r="C363" s="445" t="s">
        <v>3979</v>
      </c>
    </row>
    <row r="364" spans="1:3" x14ac:dyDescent="0.25">
      <c r="A364" s="445" t="s">
        <v>5572</v>
      </c>
      <c r="B364" s="445" t="s">
        <v>2735</v>
      </c>
      <c r="C364" s="445" t="s">
        <v>3972</v>
      </c>
    </row>
    <row r="365" spans="1:3" x14ac:dyDescent="0.25">
      <c r="A365" s="445" t="s">
        <v>5572</v>
      </c>
      <c r="B365" s="445" t="s">
        <v>3965</v>
      </c>
      <c r="C365" s="445" t="s">
        <v>3964</v>
      </c>
    </row>
    <row r="366" spans="1:3" x14ac:dyDescent="0.25">
      <c r="A366" s="445" t="s">
        <v>5572</v>
      </c>
      <c r="B366" s="445" t="s">
        <v>3957</v>
      </c>
      <c r="C366" s="445" t="s">
        <v>3956</v>
      </c>
    </row>
    <row r="367" spans="1:3" x14ac:dyDescent="0.25">
      <c r="A367" s="445" t="s">
        <v>5572</v>
      </c>
      <c r="B367" s="445" t="s">
        <v>3949</v>
      </c>
      <c r="C367" s="445" t="s">
        <v>3948</v>
      </c>
    </row>
    <row r="368" spans="1:3" x14ac:dyDescent="0.25">
      <c r="A368" s="445" t="s">
        <v>5572</v>
      </c>
      <c r="B368" s="445" t="s">
        <v>3941</v>
      </c>
      <c r="C368" s="445" t="s">
        <v>3940</v>
      </c>
    </row>
    <row r="369" spans="1:3" x14ac:dyDescent="0.25">
      <c r="A369" s="445" t="s">
        <v>5572</v>
      </c>
      <c r="B369" s="445" t="s">
        <v>3933</v>
      </c>
      <c r="C369" s="445" t="s">
        <v>3932</v>
      </c>
    </row>
    <row r="370" spans="1:3" x14ac:dyDescent="0.25">
      <c r="A370" s="445" t="s">
        <v>5572</v>
      </c>
      <c r="B370" s="445" t="s">
        <v>3925</v>
      </c>
      <c r="C370" s="445" t="s">
        <v>3816</v>
      </c>
    </row>
    <row r="371" spans="1:3" x14ac:dyDescent="0.25">
      <c r="A371" s="445" t="s">
        <v>5572</v>
      </c>
      <c r="B371" s="445" t="s">
        <v>3918</v>
      </c>
      <c r="C371" s="445" t="s">
        <v>3917</v>
      </c>
    </row>
    <row r="372" spans="1:3" x14ac:dyDescent="0.25">
      <c r="A372" s="445" t="s">
        <v>5572</v>
      </c>
      <c r="B372" s="445" t="s">
        <v>3910</v>
      </c>
      <c r="C372" s="445" t="s">
        <v>3909</v>
      </c>
    </row>
    <row r="373" spans="1:3" x14ac:dyDescent="0.25">
      <c r="A373" s="445" t="s">
        <v>5572</v>
      </c>
      <c r="B373" s="445" t="s">
        <v>3902</v>
      </c>
      <c r="C373" s="445" t="s">
        <v>3901</v>
      </c>
    </row>
    <row r="374" spans="1:3" x14ac:dyDescent="0.25">
      <c r="A374" s="445" t="s">
        <v>5572</v>
      </c>
      <c r="B374" s="445" t="s">
        <v>4405</v>
      </c>
      <c r="C374" s="445" t="s">
        <v>4404</v>
      </c>
    </row>
    <row r="375" spans="1:3" x14ac:dyDescent="0.25">
      <c r="A375" s="445" t="s">
        <v>5572</v>
      </c>
      <c r="B375" s="445" t="s">
        <v>4395</v>
      </c>
      <c r="C375" s="445" t="s">
        <v>4394</v>
      </c>
    </row>
    <row r="376" spans="1:3" x14ac:dyDescent="0.25">
      <c r="A376" s="445" t="s">
        <v>5572</v>
      </c>
      <c r="B376" s="445" t="s">
        <v>4385</v>
      </c>
      <c r="C376" s="445" t="s">
        <v>4384</v>
      </c>
    </row>
    <row r="377" spans="1:3" x14ac:dyDescent="0.25">
      <c r="A377" s="445" t="s">
        <v>5572</v>
      </c>
      <c r="B377" s="445" t="s">
        <v>4375</v>
      </c>
      <c r="C377" s="445" t="s">
        <v>4374</v>
      </c>
    </row>
    <row r="378" spans="1:3" x14ac:dyDescent="0.25">
      <c r="A378" s="445" t="s">
        <v>5572</v>
      </c>
      <c r="B378" s="445" t="s">
        <v>3665</v>
      </c>
      <c r="C378" s="445" t="s">
        <v>3664</v>
      </c>
    </row>
    <row r="379" spans="1:3" x14ac:dyDescent="0.25">
      <c r="A379" s="445" t="s">
        <v>5572</v>
      </c>
      <c r="B379" s="445" t="s">
        <v>3657</v>
      </c>
      <c r="C379" s="445" t="s">
        <v>3656</v>
      </c>
    </row>
    <row r="380" spans="1:3" x14ac:dyDescent="0.25">
      <c r="A380" s="445" t="s">
        <v>5572</v>
      </c>
      <c r="B380" s="445" t="s">
        <v>4135</v>
      </c>
      <c r="C380" s="445" t="s">
        <v>4134</v>
      </c>
    </row>
    <row r="381" spans="1:3" x14ac:dyDescent="0.25">
      <c r="A381" s="445" t="s">
        <v>5572</v>
      </c>
      <c r="B381" s="445" t="s">
        <v>4127</v>
      </c>
      <c r="C381" s="445" t="s">
        <v>4126</v>
      </c>
    </row>
    <row r="382" spans="1:3" x14ac:dyDescent="0.25">
      <c r="A382" s="445" t="s">
        <v>5572</v>
      </c>
      <c r="B382" s="445" t="s">
        <v>4119</v>
      </c>
      <c r="C382" s="445" t="s">
        <v>4118</v>
      </c>
    </row>
    <row r="383" spans="1:3" x14ac:dyDescent="0.25">
      <c r="A383" s="445" t="s">
        <v>5572</v>
      </c>
      <c r="B383" s="445" t="s">
        <v>4111</v>
      </c>
      <c r="C383" s="445" t="s">
        <v>4110</v>
      </c>
    </row>
    <row r="384" spans="1:3" x14ac:dyDescent="0.25">
      <c r="A384" s="445" t="s">
        <v>5572</v>
      </c>
      <c r="B384" s="445" t="s">
        <v>4103</v>
      </c>
      <c r="C384" s="445" t="s">
        <v>4102</v>
      </c>
    </row>
    <row r="385" spans="1:3" x14ac:dyDescent="0.25">
      <c r="A385" s="445" t="s">
        <v>5572</v>
      </c>
      <c r="B385" s="445" t="s">
        <v>4095</v>
      </c>
      <c r="C385" s="445" t="s">
        <v>4094</v>
      </c>
    </row>
    <row r="386" spans="1:3" x14ac:dyDescent="0.25">
      <c r="A386" s="445" t="s">
        <v>5572</v>
      </c>
      <c r="B386" s="445" t="s">
        <v>3292</v>
      </c>
      <c r="C386" s="445" t="s">
        <v>4087</v>
      </c>
    </row>
    <row r="387" spans="1:3" x14ac:dyDescent="0.25">
      <c r="A387" s="445" t="s">
        <v>5572</v>
      </c>
      <c r="B387" s="445" t="s">
        <v>4080</v>
      </c>
      <c r="C387" s="445" t="s">
        <v>4079</v>
      </c>
    </row>
    <row r="388" spans="1:3" x14ac:dyDescent="0.25">
      <c r="A388" s="445" t="s">
        <v>5572</v>
      </c>
      <c r="B388" s="445" t="s">
        <v>4072</v>
      </c>
      <c r="C388" s="445" t="s">
        <v>4071</v>
      </c>
    </row>
    <row r="389" spans="1:3" x14ac:dyDescent="0.25">
      <c r="A389" s="445" t="s">
        <v>5572</v>
      </c>
      <c r="B389" s="445" t="s">
        <v>4064</v>
      </c>
      <c r="C389" s="445" t="s">
        <v>4063</v>
      </c>
    </row>
    <row r="390" spans="1:3" x14ac:dyDescent="0.25">
      <c r="A390" s="445" t="s">
        <v>5572</v>
      </c>
      <c r="B390" s="445" t="s">
        <v>3641</v>
      </c>
      <c r="C390" s="445" t="s">
        <v>3640</v>
      </c>
    </row>
    <row r="391" spans="1:3" x14ac:dyDescent="0.25">
      <c r="A391" s="445" t="s">
        <v>5572</v>
      </c>
      <c r="B391" s="445" t="s">
        <v>3633</v>
      </c>
      <c r="C391" s="445" t="s">
        <v>10969</v>
      </c>
    </row>
    <row r="392" spans="1:3" x14ac:dyDescent="0.25">
      <c r="A392" s="445" t="s">
        <v>5572</v>
      </c>
      <c r="B392" s="445" t="s">
        <v>3625</v>
      </c>
      <c r="C392" s="445" t="s">
        <v>3624</v>
      </c>
    </row>
    <row r="393" spans="1:3" x14ac:dyDescent="0.25">
      <c r="A393" s="445" t="s">
        <v>5572</v>
      </c>
      <c r="B393" s="445" t="s">
        <v>3617</v>
      </c>
      <c r="C393" s="445" t="s">
        <v>3616</v>
      </c>
    </row>
    <row r="394" spans="1:3" x14ac:dyDescent="0.25">
      <c r="A394" s="445" t="s">
        <v>5572</v>
      </c>
      <c r="B394" s="445" t="s">
        <v>3610</v>
      </c>
      <c r="C394" s="445" t="s">
        <v>3609</v>
      </c>
    </row>
    <row r="395" spans="1:3" x14ac:dyDescent="0.25">
      <c r="A395" s="445" t="s">
        <v>5572</v>
      </c>
      <c r="B395" s="445" t="s">
        <v>3603</v>
      </c>
      <c r="C395" s="445" t="s">
        <v>3602</v>
      </c>
    </row>
    <row r="396" spans="1:3" x14ac:dyDescent="0.25">
      <c r="A396" s="445" t="s">
        <v>5572</v>
      </c>
      <c r="B396" s="445" t="s">
        <v>3595</v>
      </c>
      <c r="C396" s="445" t="s">
        <v>3594</v>
      </c>
    </row>
    <row r="397" spans="1:3" x14ac:dyDescent="0.25">
      <c r="A397" s="445" t="s">
        <v>5572</v>
      </c>
      <c r="B397" s="445" t="s">
        <v>3587</v>
      </c>
      <c r="C397" s="445" t="s">
        <v>3586</v>
      </c>
    </row>
    <row r="398" spans="1:3" x14ac:dyDescent="0.25">
      <c r="A398" s="445" t="s">
        <v>5572</v>
      </c>
      <c r="B398" s="445" t="s">
        <v>3579</v>
      </c>
      <c r="C398" s="445" t="s">
        <v>3578</v>
      </c>
    </row>
    <row r="399" spans="1:3" x14ac:dyDescent="0.25">
      <c r="A399" s="445" t="s">
        <v>5572</v>
      </c>
      <c r="B399" s="445" t="s">
        <v>3571</v>
      </c>
      <c r="C399" s="445" t="s">
        <v>10970</v>
      </c>
    </row>
    <row r="400" spans="1:3" x14ac:dyDescent="0.25">
      <c r="A400" s="445" t="s">
        <v>5572</v>
      </c>
      <c r="B400" s="445" t="s">
        <v>3564</v>
      </c>
      <c r="C400" s="445" t="s">
        <v>3563</v>
      </c>
    </row>
    <row r="401" spans="1:3" x14ac:dyDescent="0.25">
      <c r="A401" s="445" t="s">
        <v>5572</v>
      </c>
      <c r="B401" s="445" t="s">
        <v>3556</v>
      </c>
      <c r="C401" s="445" t="s">
        <v>3555</v>
      </c>
    </row>
    <row r="402" spans="1:3" x14ac:dyDescent="0.25">
      <c r="A402" s="445" t="s">
        <v>5572</v>
      </c>
      <c r="B402" s="445" t="s">
        <v>3548</v>
      </c>
      <c r="C402" s="445" t="s">
        <v>3547</v>
      </c>
    </row>
    <row r="403" spans="1:3" x14ac:dyDescent="0.25">
      <c r="A403" s="445" t="s">
        <v>5572</v>
      </c>
      <c r="B403" s="445" t="s">
        <v>3540</v>
      </c>
      <c r="C403" s="445" t="s">
        <v>3539</v>
      </c>
    </row>
    <row r="404" spans="1:3" x14ac:dyDescent="0.25">
      <c r="A404" s="445" t="s">
        <v>5572</v>
      </c>
      <c r="B404" s="445" t="s">
        <v>4887</v>
      </c>
      <c r="C404" s="445" t="s">
        <v>4886</v>
      </c>
    </row>
    <row r="405" spans="1:3" x14ac:dyDescent="0.25">
      <c r="A405" s="445" t="s">
        <v>5572</v>
      </c>
      <c r="B405" s="445" t="s">
        <v>4875</v>
      </c>
      <c r="C405" s="445" t="s">
        <v>4874</v>
      </c>
    </row>
    <row r="406" spans="1:3" x14ac:dyDescent="0.25">
      <c r="A406" s="445" t="s">
        <v>5572</v>
      </c>
      <c r="B406" s="445" t="s">
        <v>4863</v>
      </c>
      <c r="C406" s="445" t="s">
        <v>4862</v>
      </c>
    </row>
    <row r="407" spans="1:3" x14ac:dyDescent="0.25">
      <c r="A407" s="445" t="s">
        <v>5572</v>
      </c>
      <c r="B407" s="445" t="s">
        <v>4851</v>
      </c>
      <c r="C407" s="445" t="s">
        <v>4850</v>
      </c>
    </row>
    <row r="408" spans="1:3" x14ac:dyDescent="0.25">
      <c r="A408" s="445" t="s">
        <v>5572</v>
      </c>
      <c r="B408" s="445" t="s">
        <v>4840</v>
      </c>
      <c r="C408" s="445" t="s">
        <v>4839</v>
      </c>
    </row>
    <row r="409" spans="1:3" x14ac:dyDescent="0.25">
      <c r="A409" s="445" t="s">
        <v>5572</v>
      </c>
      <c r="B409" s="445" t="s">
        <v>4829</v>
      </c>
      <c r="C409" s="445" t="s">
        <v>4828</v>
      </c>
    </row>
    <row r="410" spans="1:3" x14ac:dyDescent="0.25">
      <c r="A410" s="445" t="s">
        <v>5572</v>
      </c>
      <c r="B410" s="445" t="s">
        <v>4818</v>
      </c>
      <c r="C410" s="445" t="s">
        <v>4817</v>
      </c>
    </row>
    <row r="411" spans="1:3" x14ac:dyDescent="0.25">
      <c r="A411" s="445" t="s">
        <v>5572</v>
      </c>
      <c r="B411" s="445" t="s">
        <v>4806</v>
      </c>
      <c r="C411" s="445" t="s">
        <v>4805</v>
      </c>
    </row>
    <row r="412" spans="1:3" x14ac:dyDescent="0.25">
      <c r="A412" s="445" t="s">
        <v>5572</v>
      </c>
      <c r="B412" s="445" t="s">
        <v>4794</v>
      </c>
      <c r="C412" s="445" t="s">
        <v>4793</v>
      </c>
    </row>
    <row r="413" spans="1:3" x14ac:dyDescent="0.25">
      <c r="A413" s="445" t="s">
        <v>5572</v>
      </c>
      <c r="B413" s="445" t="s">
        <v>4784</v>
      </c>
      <c r="C413" s="445" t="s">
        <v>10971</v>
      </c>
    </row>
    <row r="414" spans="1:3" x14ac:dyDescent="0.25">
      <c r="A414" s="445" t="s">
        <v>5572</v>
      </c>
      <c r="B414" s="445" t="s">
        <v>4773</v>
      </c>
      <c r="C414" s="445" t="s">
        <v>4772</v>
      </c>
    </row>
    <row r="415" spans="1:3" x14ac:dyDescent="0.25">
      <c r="A415" s="445" t="s">
        <v>5572</v>
      </c>
      <c r="B415" s="445" t="s">
        <v>4761</v>
      </c>
      <c r="C415" s="445" t="s">
        <v>4760</v>
      </c>
    </row>
    <row r="416" spans="1:3" x14ac:dyDescent="0.25">
      <c r="A416" s="445" t="s">
        <v>5572</v>
      </c>
      <c r="B416" s="445" t="s">
        <v>4749</v>
      </c>
      <c r="C416" s="445" t="s">
        <v>4748</v>
      </c>
    </row>
    <row r="417" spans="1:3" x14ac:dyDescent="0.25">
      <c r="A417" s="445" t="s">
        <v>5572</v>
      </c>
      <c r="B417" s="445" t="s">
        <v>4365</v>
      </c>
      <c r="C417" s="445" t="s">
        <v>4364</v>
      </c>
    </row>
    <row r="418" spans="1:3" x14ac:dyDescent="0.25">
      <c r="A418" s="445" t="s">
        <v>5572</v>
      </c>
      <c r="B418" s="445" t="s">
        <v>4356</v>
      </c>
      <c r="C418" s="445" t="s">
        <v>10972</v>
      </c>
    </row>
    <row r="419" spans="1:3" x14ac:dyDescent="0.25">
      <c r="A419" s="445" t="s">
        <v>5572</v>
      </c>
      <c r="B419" s="445" t="s">
        <v>4346</v>
      </c>
      <c r="C419" s="445" t="s">
        <v>4345</v>
      </c>
    </row>
    <row r="420" spans="1:3" x14ac:dyDescent="0.25">
      <c r="A420" s="445" t="s">
        <v>5572</v>
      </c>
      <c r="B420" s="445" t="s">
        <v>4336</v>
      </c>
      <c r="C420" s="445" t="s">
        <v>4335</v>
      </c>
    </row>
    <row r="421" spans="1:3" x14ac:dyDescent="0.25">
      <c r="A421" s="445" t="s">
        <v>5572</v>
      </c>
      <c r="B421" s="445" t="s">
        <v>4326</v>
      </c>
      <c r="C421" s="445" t="s">
        <v>4325</v>
      </c>
    </row>
    <row r="422" spans="1:3" x14ac:dyDescent="0.25">
      <c r="A422" s="445" t="s">
        <v>5572</v>
      </c>
      <c r="B422" s="445" t="s">
        <v>4316</v>
      </c>
      <c r="C422" s="445" t="s">
        <v>3712</v>
      </c>
    </row>
    <row r="423" spans="1:3" x14ac:dyDescent="0.25">
      <c r="A423" s="445" t="s">
        <v>5572</v>
      </c>
      <c r="B423" s="445" t="s">
        <v>4306</v>
      </c>
      <c r="C423" s="445" t="s">
        <v>4305</v>
      </c>
    </row>
    <row r="424" spans="1:3" x14ac:dyDescent="0.25">
      <c r="A424" s="445" t="s">
        <v>5572</v>
      </c>
      <c r="B424" s="445" t="s">
        <v>4296</v>
      </c>
      <c r="C424" s="445" t="s">
        <v>4295</v>
      </c>
    </row>
    <row r="425" spans="1:3" x14ac:dyDescent="0.25">
      <c r="A425" s="445" t="s">
        <v>5572</v>
      </c>
      <c r="B425" s="445" t="s">
        <v>4286</v>
      </c>
      <c r="C425" s="445" t="s">
        <v>4285</v>
      </c>
    </row>
    <row r="426" spans="1:3" x14ac:dyDescent="0.25">
      <c r="A426" s="445" t="s">
        <v>5572</v>
      </c>
      <c r="B426" s="445" t="s">
        <v>4276</v>
      </c>
      <c r="C426" s="445" t="s">
        <v>4275</v>
      </c>
    </row>
    <row r="427" spans="1:3" x14ac:dyDescent="0.25">
      <c r="A427" s="445" t="s">
        <v>5572</v>
      </c>
      <c r="B427" s="445" t="s">
        <v>4266</v>
      </c>
      <c r="C427" s="445" t="s">
        <v>4265</v>
      </c>
    </row>
    <row r="428" spans="1:3" x14ac:dyDescent="0.25">
      <c r="A428" s="445" t="s">
        <v>5572</v>
      </c>
      <c r="B428" s="445" t="s">
        <v>4256</v>
      </c>
      <c r="C428" s="445" t="s">
        <v>4255</v>
      </c>
    </row>
    <row r="429" spans="1:3" x14ac:dyDescent="0.25">
      <c r="A429" s="445" t="s">
        <v>5572</v>
      </c>
      <c r="B429" s="445" t="s">
        <v>4246</v>
      </c>
      <c r="C429" s="445" t="s">
        <v>4245</v>
      </c>
    </row>
    <row r="430" spans="1:3" x14ac:dyDescent="0.25">
      <c r="A430" s="445" t="s">
        <v>5572</v>
      </c>
      <c r="B430" s="445" t="s">
        <v>4238</v>
      </c>
      <c r="C430" s="445" t="s">
        <v>4237</v>
      </c>
    </row>
    <row r="431" spans="1:3" x14ac:dyDescent="0.25">
      <c r="A431" s="445" t="s">
        <v>5572</v>
      </c>
      <c r="B431" s="445" t="s">
        <v>4230</v>
      </c>
      <c r="C431" s="445" t="s">
        <v>4229</v>
      </c>
    </row>
    <row r="432" spans="1:3" x14ac:dyDescent="0.25">
      <c r="A432" s="445" t="s">
        <v>5572</v>
      </c>
      <c r="B432" s="445" t="s">
        <v>4222</v>
      </c>
      <c r="C432" s="445" t="s">
        <v>4221</v>
      </c>
    </row>
    <row r="433" spans="1:3" x14ac:dyDescent="0.25">
      <c r="A433" s="445" t="s">
        <v>5572</v>
      </c>
      <c r="B433" s="445" t="s">
        <v>4214</v>
      </c>
      <c r="C433" s="445" t="s">
        <v>4213</v>
      </c>
    </row>
    <row r="434" spans="1:3" x14ac:dyDescent="0.25">
      <c r="A434" s="445" t="s">
        <v>5572</v>
      </c>
      <c r="B434" s="445" t="s">
        <v>4206</v>
      </c>
      <c r="C434" s="445" t="s">
        <v>4205</v>
      </c>
    </row>
    <row r="435" spans="1:3" x14ac:dyDescent="0.25">
      <c r="A435" s="445" t="s">
        <v>5572</v>
      </c>
      <c r="B435" s="445" t="s">
        <v>4198</v>
      </c>
      <c r="C435" s="445" t="s">
        <v>4197</v>
      </c>
    </row>
    <row r="436" spans="1:3" x14ac:dyDescent="0.25">
      <c r="A436" s="445" t="s">
        <v>5572</v>
      </c>
      <c r="B436" s="445" t="s">
        <v>4190</v>
      </c>
      <c r="C436" s="445" t="s">
        <v>4189</v>
      </c>
    </row>
    <row r="437" spans="1:3" x14ac:dyDescent="0.25">
      <c r="A437" s="445" t="s">
        <v>5572</v>
      </c>
      <c r="B437" s="445" t="s">
        <v>4182</v>
      </c>
      <c r="C437" s="445" t="s">
        <v>4181</v>
      </c>
    </row>
    <row r="438" spans="1:3" x14ac:dyDescent="0.25">
      <c r="A438" s="445" t="s">
        <v>5572</v>
      </c>
      <c r="B438" s="445" t="s">
        <v>4175</v>
      </c>
      <c r="C438" s="445" t="s">
        <v>4174</v>
      </c>
    </row>
    <row r="439" spans="1:3" x14ac:dyDescent="0.25">
      <c r="A439" s="445" t="s">
        <v>5572</v>
      </c>
      <c r="B439" s="445" t="s">
        <v>4167</v>
      </c>
      <c r="C439" s="445" t="s">
        <v>4166</v>
      </c>
    </row>
    <row r="440" spans="1:3" x14ac:dyDescent="0.25">
      <c r="A440" s="445" t="s">
        <v>5572</v>
      </c>
      <c r="B440" s="445" t="s">
        <v>4159</v>
      </c>
      <c r="C440" s="445" t="s">
        <v>4158</v>
      </c>
    </row>
    <row r="441" spans="1:3" x14ac:dyDescent="0.25">
      <c r="A441" s="445" t="s">
        <v>5572</v>
      </c>
      <c r="B441" s="445" t="s">
        <v>4151</v>
      </c>
      <c r="C441" s="445" t="s">
        <v>4150</v>
      </c>
    </row>
    <row r="442" spans="1:3" x14ac:dyDescent="0.25">
      <c r="A442" s="445" t="s">
        <v>5572</v>
      </c>
      <c r="B442" s="445" t="s">
        <v>4143</v>
      </c>
      <c r="C442" s="445" t="s">
        <v>4142</v>
      </c>
    </row>
    <row r="443" spans="1:3" x14ac:dyDescent="0.25">
      <c r="A443" s="445" t="s">
        <v>5572</v>
      </c>
      <c r="B443" s="445" t="s">
        <v>4714</v>
      </c>
      <c r="C443" s="445" t="s">
        <v>4713</v>
      </c>
    </row>
    <row r="444" spans="1:3" x14ac:dyDescent="0.25">
      <c r="A444" s="445" t="s">
        <v>5572</v>
      </c>
      <c r="B444" s="445" t="s">
        <v>4702</v>
      </c>
      <c r="C444" s="445" t="s">
        <v>4701</v>
      </c>
    </row>
    <row r="445" spans="1:3" x14ac:dyDescent="0.25">
      <c r="A445" s="445" t="s">
        <v>5572</v>
      </c>
      <c r="B445" s="445" t="s">
        <v>4692</v>
      </c>
      <c r="C445" s="445" t="s">
        <v>4691</v>
      </c>
    </row>
    <row r="446" spans="1:3" x14ac:dyDescent="0.25">
      <c r="A446" s="445" t="s">
        <v>5572</v>
      </c>
      <c r="B446" s="445" t="s">
        <v>4682</v>
      </c>
      <c r="C446" s="445" t="s">
        <v>4681</v>
      </c>
    </row>
    <row r="447" spans="1:3" x14ac:dyDescent="0.25">
      <c r="A447" s="445" t="s">
        <v>5572</v>
      </c>
      <c r="B447" s="445" t="s">
        <v>4672</v>
      </c>
      <c r="C447" s="445" t="s">
        <v>4671</v>
      </c>
    </row>
    <row r="448" spans="1:3" x14ac:dyDescent="0.25">
      <c r="A448" s="445" t="s">
        <v>5572</v>
      </c>
      <c r="B448" s="445" t="s">
        <v>4662</v>
      </c>
      <c r="C448" s="445" t="s">
        <v>4661</v>
      </c>
    </row>
    <row r="449" spans="1:3" x14ac:dyDescent="0.25">
      <c r="A449" s="445" t="s">
        <v>5572</v>
      </c>
      <c r="B449" s="445" t="s">
        <v>4652</v>
      </c>
      <c r="C449" s="445" t="s">
        <v>4651</v>
      </c>
    </row>
    <row r="450" spans="1:3" x14ac:dyDescent="0.25">
      <c r="A450" s="445" t="s">
        <v>5572</v>
      </c>
      <c r="B450" s="445" t="s">
        <v>4642</v>
      </c>
      <c r="C450" s="445" t="s">
        <v>4641</v>
      </c>
    </row>
    <row r="451" spans="1:3" x14ac:dyDescent="0.25">
      <c r="A451" s="445" t="s">
        <v>5572</v>
      </c>
      <c r="B451" s="445" t="s">
        <v>4632</v>
      </c>
      <c r="C451" s="445" t="s">
        <v>4631</v>
      </c>
    </row>
    <row r="452" spans="1:3" x14ac:dyDescent="0.25">
      <c r="A452" s="445" t="s">
        <v>5572</v>
      </c>
      <c r="B452" s="445" t="s">
        <v>4622</v>
      </c>
      <c r="C452" s="445" t="s">
        <v>4621</v>
      </c>
    </row>
    <row r="453" spans="1:3" x14ac:dyDescent="0.25">
      <c r="A453" s="445" t="s">
        <v>5572</v>
      </c>
      <c r="B453" s="445" t="s">
        <v>4612</v>
      </c>
      <c r="C453" s="445" t="s">
        <v>4611</v>
      </c>
    </row>
    <row r="454" spans="1:3" x14ac:dyDescent="0.25">
      <c r="A454" s="445" t="s">
        <v>5572</v>
      </c>
      <c r="B454" s="445" t="s">
        <v>4602</v>
      </c>
      <c r="C454" s="445" t="s">
        <v>4601</v>
      </c>
    </row>
    <row r="455" spans="1:3" x14ac:dyDescent="0.25">
      <c r="A455" s="445" t="s">
        <v>5572</v>
      </c>
      <c r="B455" s="445" t="s">
        <v>4592</v>
      </c>
      <c r="C455" s="445" t="s">
        <v>4591</v>
      </c>
    </row>
    <row r="456" spans="1:3" x14ac:dyDescent="0.25">
      <c r="A456" s="445" t="s">
        <v>5572</v>
      </c>
      <c r="B456" s="445" t="s">
        <v>4582</v>
      </c>
      <c r="C456" s="445" t="s">
        <v>4581</v>
      </c>
    </row>
    <row r="457" spans="1:3" x14ac:dyDescent="0.25">
      <c r="A457" s="445" t="s">
        <v>5572</v>
      </c>
      <c r="B457" s="445" t="s">
        <v>4572</v>
      </c>
      <c r="C457" s="445" t="s">
        <v>4571</v>
      </c>
    </row>
    <row r="458" spans="1:3" x14ac:dyDescent="0.25">
      <c r="A458" s="445" t="s">
        <v>5572</v>
      </c>
      <c r="B458" s="445" t="s">
        <v>4562</v>
      </c>
      <c r="C458" s="445" t="s">
        <v>4561</v>
      </c>
    </row>
    <row r="459" spans="1:3" x14ac:dyDescent="0.25">
      <c r="A459" s="445" t="s">
        <v>5572</v>
      </c>
      <c r="B459" s="445" t="s">
        <v>4552</v>
      </c>
      <c r="C459" s="445" t="s">
        <v>4551</v>
      </c>
    </row>
    <row r="460" spans="1:3" x14ac:dyDescent="0.25">
      <c r="A460" s="445" t="s">
        <v>5572</v>
      </c>
      <c r="B460" s="445" t="s">
        <v>4542</v>
      </c>
      <c r="C460" s="445" t="s">
        <v>4541</v>
      </c>
    </row>
    <row r="461" spans="1:3" x14ac:dyDescent="0.25">
      <c r="A461" s="445" t="s">
        <v>5572</v>
      </c>
      <c r="B461" s="445" t="s">
        <v>4532</v>
      </c>
      <c r="C461" s="445" t="s">
        <v>4531</v>
      </c>
    </row>
    <row r="462" spans="1:3" x14ac:dyDescent="0.25">
      <c r="A462" s="445" t="s">
        <v>5572</v>
      </c>
      <c r="B462" s="445" t="s">
        <v>4522</v>
      </c>
      <c r="C462" s="445" t="s">
        <v>4521</v>
      </c>
    </row>
    <row r="463" spans="1:3" x14ac:dyDescent="0.25">
      <c r="A463" s="445" t="s">
        <v>5572</v>
      </c>
      <c r="B463" s="445" t="s">
        <v>4512</v>
      </c>
      <c r="C463" s="445" t="s">
        <v>4511</v>
      </c>
    </row>
    <row r="464" spans="1:3" x14ac:dyDescent="0.25">
      <c r="A464" s="445" t="s">
        <v>5572</v>
      </c>
      <c r="B464" s="445" t="s">
        <v>4503</v>
      </c>
      <c r="C464" s="445" t="s">
        <v>4502</v>
      </c>
    </row>
    <row r="465" spans="1:3" x14ac:dyDescent="0.25">
      <c r="A465" s="445" t="s">
        <v>5572</v>
      </c>
      <c r="B465" s="445" t="s">
        <v>4493</v>
      </c>
      <c r="C465" s="445" t="s">
        <v>4492</v>
      </c>
    </row>
    <row r="466" spans="1:3" x14ac:dyDescent="0.25">
      <c r="A466" s="445" t="s">
        <v>5572</v>
      </c>
      <c r="B466" s="445" t="s">
        <v>4483</v>
      </c>
      <c r="C466" s="445" t="s">
        <v>4482</v>
      </c>
    </row>
    <row r="467" spans="1:3" x14ac:dyDescent="0.25">
      <c r="A467" s="445" t="s">
        <v>5572</v>
      </c>
      <c r="B467" s="445" t="s">
        <v>4473</v>
      </c>
      <c r="C467" s="445" t="s">
        <v>3236</v>
      </c>
    </row>
    <row r="468" spans="1:3" x14ac:dyDescent="0.25">
      <c r="A468" s="445" t="s">
        <v>5572</v>
      </c>
      <c r="B468" s="445" t="s">
        <v>10973</v>
      </c>
      <c r="C468" s="445" t="s">
        <v>10974</v>
      </c>
    </row>
    <row r="469" spans="1:3" x14ac:dyDescent="0.25">
      <c r="A469" s="445" t="s">
        <v>5572</v>
      </c>
      <c r="B469" s="445" t="s">
        <v>10959</v>
      </c>
      <c r="C469" s="445" t="s">
        <v>10975</v>
      </c>
    </row>
    <row r="470" spans="1:3" x14ac:dyDescent="0.25">
      <c r="A470" s="445" t="s">
        <v>5572</v>
      </c>
      <c r="B470" s="445" t="s">
        <v>4737</v>
      </c>
      <c r="C470" s="445" t="s">
        <v>4736</v>
      </c>
    </row>
    <row r="471" spans="1:3" x14ac:dyDescent="0.25">
      <c r="A471" s="445" t="s">
        <v>5572</v>
      </c>
      <c r="B471" s="445" t="s">
        <v>4726</v>
      </c>
      <c r="C471" s="445" t="s">
        <v>4725</v>
      </c>
    </row>
    <row r="472" spans="1:3" x14ac:dyDescent="0.25">
      <c r="A472" s="445" t="s">
        <v>5572</v>
      </c>
      <c r="B472" s="445" t="s">
        <v>5427</v>
      </c>
      <c r="C472" s="445" t="s">
        <v>5426</v>
      </c>
    </row>
    <row r="473" spans="1:3" x14ac:dyDescent="0.25">
      <c r="A473" s="445" t="s">
        <v>5572</v>
      </c>
      <c r="B473" s="445" t="s">
        <v>5410</v>
      </c>
      <c r="C473" s="445" t="s">
        <v>5409</v>
      </c>
    </row>
    <row r="474" spans="1:3" x14ac:dyDescent="0.25">
      <c r="A474" s="445" t="s">
        <v>5572</v>
      </c>
      <c r="B474" s="445" t="s">
        <v>5397</v>
      </c>
      <c r="C474" s="445" t="s">
        <v>5396</v>
      </c>
    </row>
    <row r="475" spans="1:3" x14ac:dyDescent="0.25">
      <c r="A475" s="445" t="s">
        <v>5572</v>
      </c>
      <c r="B475" s="445" t="s">
        <v>5385</v>
      </c>
      <c r="C475" s="445" t="s">
        <v>5384</v>
      </c>
    </row>
    <row r="476" spans="1:3" x14ac:dyDescent="0.25">
      <c r="A476" s="445" t="s">
        <v>5572</v>
      </c>
      <c r="B476" s="445" t="s">
        <v>5370</v>
      </c>
      <c r="C476" s="445" t="s">
        <v>5369</v>
      </c>
    </row>
    <row r="477" spans="1:3" x14ac:dyDescent="0.25">
      <c r="A477" s="445" t="s">
        <v>5572</v>
      </c>
      <c r="B477" s="445" t="s">
        <v>5358</v>
      </c>
      <c r="C477" s="445" t="s">
        <v>5357</v>
      </c>
    </row>
    <row r="478" spans="1:3" x14ac:dyDescent="0.25">
      <c r="A478" s="445" t="s">
        <v>5572</v>
      </c>
      <c r="B478" s="445" t="s">
        <v>5347</v>
      </c>
      <c r="C478" s="445" t="s">
        <v>5346</v>
      </c>
    </row>
    <row r="479" spans="1:3" x14ac:dyDescent="0.25">
      <c r="A479" s="445" t="s">
        <v>5572</v>
      </c>
      <c r="B479" s="445" t="s">
        <v>5333</v>
      </c>
      <c r="C479" s="445" t="s">
        <v>5332</v>
      </c>
    </row>
    <row r="480" spans="1:3" x14ac:dyDescent="0.25">
      <c r="A480" s="445" t="s">
        <v>5572</v>
      </c>
      <c r="B480" s="445" t="s">
        <v>5319</v>
      </c>
      <c r="C480" s="445" t="s">
        <v>5318</v>
      </c>
    </row>
    <row r="481" spans="1:3" x14ac:dyDescent="0.25">
      <c r="A481" s="445" t="s">
        <v>5572</v>
      </c>
      <c r="B481" s="445" t="s">
        <v>5306</v>
      </c>
      <c r="C481" s="445" t="s">
        <v>5305</v>
      </c>
    </row>
    <row r="482" spans="1:3" x14ac:dyDescent="0.25">
      <c r="A482" s="445" t="s">
        <v>5572</v>
      </c>
      <c r="B482" s="445" t="s">
        <v>5294</v>
      </c>
      <c r="C482" s="445" t="s">
        <v>5293</v>
      </c>
    </row>
    <row r="483" spans="1:3" x14ac:dyDescent="0.25">
      <c r="A483" s="445" t="s">
        <v>5572</v>
      </c>
      <c r="B483" s="445" t="s">
        <v>5280</v>
      </c>
      <c r="C483" s="445" t="s">
        <v>5279</v>
      </c>
    </row>
    <row r="484" spans="1:3" x14ac:dyDescent="0.25">
      <c r="A484" s="445" t="s">
        <v>5572</v>
      </c>
      <c r="B484" s="445" t="s">
        <v>5269</v>
      </c>
      <c r="C484" s="445" t="s">
        <v>5268</v>
      </c>
    </row>
    <row r="485" spans="1:3" x14ac:dyDescent="0.25">
      <c r="A485" s="445" t="s">
        <v>5572</v>
      </c>
      <c r="B485" s="445" t="s">
        <v>5255</v>
      </c>
      <c r="C485" s="445" t="s">
        <v>5254</v>
      </c>
    </row>
    <row r="486" spans="1:3" x14ac:dyDescent="0.25">
      <c r="A486" s="445" t="s">
        <v>5572</v>
      </c>
      <c r="B486" s="445" t="s">
        <v>5242</v>
      </c>
      <c r="C486" s="445" t="s">
        <v>5241</v>
      </c>
    </row>
    <row r="487" spans="1:3" x14ac:dyDescent="0.25">
      <c r="A487" s="445" t="s">
        <v>5572</v>
      </c>
      <c r="B487" s="445" t="s">
        <v>5229</v>
      </c>
      <c r="C487" s="445" t="s">
        <v>5228</v>
      </c>
    </row>
    <row r="488" spans="1:3" x14ac:dyDescent="0.25">
      <c r="A488" s="445" t="s">
        <v>5572</v>
      </c>
      <c r="B488" s="445" t="s">
        <v>5217</v>
      </c>
      <c r="C488" s="445" t="s">
        <v>5216</v>
      </c>
    </row>
    <row r="489" spans="1:3" x14ac:dyDescent="0.25">
      <c r="A489" s="445" t="s">
        <v>5572</v>
      </c>
      <c r="B489" s="445" t="s">
        <v>5206</v>
      </c>
      <c r="C489" s="445" t="s">
        <v>5205</v>
      </c>
    </row>
    <row r="490" spans="1:3" x14ac:dyDescent="0.25">
      <c r="A490" s="445" t="s">
        <v>5572</v>
      </c>
      <c r="B490" s="445" t="s">
        <v>5195</v>
      </c>
      <c r="C490" s="445" t="s">
        <v>5194</v>
      </c>
    </row>
    <row r="491" spans="1:3" x14ac:dyDescent="0.25">
      <c r="A491" s="445" t="s">
        <v>5572</v>
      </c>
      <c r="B491" s="445" t="s">
        <v>5184</v>
      </c>
      <c r="C491" s="445" t="s">
        <v>5183</v>
      </c>
    </row>
    <row r="492" spans="1:3" x14ac:dyDescent="0.25">
      <c r="A492" s="445" t="s">
        <v>5572</v>
      </c>
      <c r="B492" s="445" t="s">
        <v>5173</v>
      </c>
      <c r="C492" s="445" t="s">
        <v>10976</v>
      </c>
    </row>
    <row r="493" spans="1:3" x14ac:dyDescent="0.25">
      <c r="A493" s="445" t="s">
        <v>5572</v>
      </c>
      <c r="B493" s="445" t="s">
        <v>5163</v>
      </c>
      <c r="C493" s="445" t="s">
        <v>5162</v>
      </c>
    </row>
    <row r="494" spans="1:3" x14ac:dyDescent="0.25">
      <c r="A494" s="445" t="s">
        <v>5572</v>
      </c>
      <c r="B494" s="445" t="s">
        <v>5153</v>
      </c>
      <c r="C494" s="445" t="s">
        <v>5152</v>
      </c>
    </row>
    <row r="495" spans="1:3" x14ac:dyDescent="0.25">
      <c r="A495" s="445" t="s">
        <v>5572</v>
      </c>
      <c r="B495" s="445" t="s">
        <v>5142</v>
      </c>
      <c r="C495" s="445" t="s">
        <v>5141</v>
      </c>
    </row>
    <row r="496" spans="1:3" x14ac:dyDescent="0.25">
      <c r="A496" s="445" t="s">
        <v>5572</v>
      </c>
      <c r="B496" s="445" t="s">
        <v>5131</v>
      </c>
      <c r="C496" s="445" t="s">
        <v>5130</v>
      </c>
    </row>
    <row r="497" spans="1:3" x14ac:dyDescent="0.25">
      <c r="A497" s="445" t="s">
        <v>5572</v>
      </c>
      <c r="B497" s="445" t="s">
        <v>5120</v>
      </c>
      <c r="C497" s="445" t="s">
        <v>5119</v>
      </c>
    </row>
    <row r="498" spans="1:3" x14ac:dyDescent="0.25">
      <c r="A498" s="445" t="s">
        <v>5572</v>
      </c>
      <c r="B498" s="445" t="s">
        <v>5109</v>
      </c>
      <c r="C498" s="445" t="s">
        <v>5108</v>
      </c>
    </row>
    <row r="499" spans="1:3" x14ac:dyDescent="0.25">
      <c r="A499" s="445" t="s">
        <v>5572</v>
      </c>
      <c r="B499" s="445" t="s">
        <v>5098</v>
      </c>
      <c r="C499" s="445" t="s">
        <v>5097</v>
      </c>
    </row>
    <row r="500" spans="1:3" x14ac:dyDescent="0.25">
      <c r="A500" s="445" t="s">
        <v>5572</v>
      </c>
      <c r="B500" s="445" t="s">
        <v>5086</v>
      </c>
      <c r="C500" s="445" t="s">
        <v>5085</v>
      </c>
    </row>
    <row r="501" spans="1:3" x14ac:dyDescent="0.25">
      <c r="A501" s="445" t="s">
        <v>5572</v>
      </c>
      <c r="B501" s="445" t="s">
        <v>5074</v>
      </c>
      <c r="C501" s="445" t="s">
        <v>5073</v>
      </c>
    </row>
    <row r="502" spans="1:3" x14ac:dyDescent="0.25">
      <c r="A502" s="445" t="s">
        <v>5572</v>
      </c>
      <c r="B502" s="445" t="s">
        <v>10965</v>
      </c>
      <c r="C502" s="445" t="s">
        <v>7177</v>
      </c>
    </row>
    <row r="503" spans="1:3" x14ac:dyDescent="0.25">
      <c r="A503" s="445" t="s">
        <v>5572</v>
      </c>
      <c r="B503" s="445" t="s">
        <v>5857</v>
      </c>
      <c r="C503" s="445" t="s">
        <v>5856</v>
      </c>
    </row>
    <row r="504" spans="1:3" x14ac:dyDescent="0.25">
      <c r="A504" s="445" t="s">
        <v>5572</v>
      </c>
      <c r="B504" s="445" t="s">
        <v>5815</v>
      </c>
      <c r="C504" s="445" t="s">
        <v>3102</v>
      </c>
    </row>
    <row r="505" spans="1:3" x14ac:dyDescent="0.25">
      <c r="A505" s="445" t="s">
        <v>5572</v>
      </c>
      <c r="B505" s="445" t="s">
        <v>5777</v>
      </c>
      <c r="C505" s="445" t="s">
        <v>5776</v>
      </c>
    </row>
    <row r="506" spans="1:3" x14ac:dyDescent="0.25">
      <c r="A506" s="445" t="s">
        <v>5572</v>
      </c>
      <c r="B506" s="445" t="s">
        <v>5745</v>
      </c>
      <c r="C506" s="445" t="s">
        <v>3062</v>
      </c>
    </row>
    <row r="507" spans="1:3" x14ac:dyDescent="0.25">
      <c r="A507" s="445" t="s">
        <v>5572</v>
      </c>
      <c r="B507" s="445" t="s">
        <v>5712</v>
      </c>
      <c r="C507" s="445" t="s">
        <v>5711</v>
      </c>
    </row>
    <row r="508" spans="1:3" x14ac:dyDescent="0.25">
      <c r="A508" s="445" t="s">
        <v>5572</v>
      </c>
      <c r="B508" s="445" t="s">
        <v>5682</v>
      </c>
      <c r="C508" s="445" t="s">
        <v>5681</v>
      </c>
    </row>
    <row r="509" spans="1:3" x14ac:dyDescent="0.25">
      <c r="A509" s="445" t="s">
        <v>5572</v>
      </c>
      <c r="B509" s="445" t="s">
        <v>5658</v>
      </c>
      <c r="C509" s="445" t="s">
        <v>2865</v>
      </c>
    </row>
    <row r="510" spans="1:3" x14ac:dyDescent="0.25">
      <c r="A510" s="445" t="s">
        <v>5572</v>
      </c>
      <c r="B510" s="445" t="s">
        <v>5633</v>
      </c>
      <c r="C510" s="445" t="s">
        <v>5632</v>
      </c>
    </row>
    <row r="511" spans="1:3" x14ac:dyDescent="0.25">
      <c r="A511" s="445" t="s">
        <v>5572</v>
      </c>
      <c r="B511" s="445" t="s">
        <v>10977</v>
      </c>
      <c r="C511" s="445" t="s">
        <v>10978</v>
      </c>
    </row>
    <row r="512" spans="1:3" x14ac:dyDescent="0.25">
      <c r="A512" s="445" t="s">
        <v>5572</v>
      </c>
      <c r="B512" s="445" t="s">
        <v>5610</v>
      </c>
      <c r="C512" s="445" t="s">
        <v>5609</v>
      </c>
    </row>
    <row r="513" spans="1:3" x14ac:dyDescent="0.25">
      <c r="A513" s="445" t="s">
        <v>5572</v>
      </c>
      <c r="B513" s="445" t="s">
        <v>5594</v>
      </c>
      <c r="C513" s="445" t="s">
        <v>5593</v>
      </c>
    </row>
    <row r="514" spans="1:3" x14ac:dyDescent="0.25">
      <c r="A514" s="445" t="s">
        <v>5572</v>
      </c>
      <c r="B514" s="445" t="s">
        <v>5579</v>
      </c>
      <c r="C514" s="445" t="s">
        <v>5578</v>
      </c>
    </row>
    <row r="515" spans="1:3" x14ac:dyDescent="0.25">
      <c r="A515" s="445" t="s">
        <v>5572</v>
      </c>
      <c r="B515" s="445" t="s">
        <v>5562</v>
      </c>
      <c r="C515" s="445" t="s">
        <v>5561</v>
      </c>
    </row>
    <row r="516" spans="1:3" x14ac:dyDescent="0.25">
      <c r="A516" s="445" t="s">
        <v>5572</v>
      </c>
      <c r="B516" s="445" t="s">
        <v>5546</v>
      </c>
      <c r="C516" s="445" t="s">
        <v>5545</v>
      </c>
    </row>
    <row r="517" spans="1:3" x14ac:dyDescent="0.25">
      <c r="A517" s="445" t="s">
        <v>5572</v>
      </c>
      <c r="B517" s="445" t="s">
        <v>5531</v>
      </c>
      <c r="C517" s="445" t="s">
        <v>5530</v>
      </c>
    </row>
    <row r="518" spans="1:3" x14ac:dyDescent="0.25">
      <c r="A518" s="445" t="s">
        <v>5572</v>
      </c>
      <c r="B518" s="445" t="s">
        <v>5517</v>
      </c>
      <c r="C518" s="445" t="s">
        <v>5516</v>
      </c>
    </row>
    <row r="519" spans="1:3" x14ac:dyDescent="0.25">
      <c r="A519" s="445" t="s">
        <v>5572</v>
      </c>
      <c r="B519" s="445" t="s">
        <v>5503</v>
      </c>
      <c r="C519" s="445" t="s">
        <v>5502</v>
      </c>
    </row>
    <row r="520" spans="1:3" x14ac:dyDescent="0.25">
      <c r="A520" s="445" t="s">
        <v>5572</v>
      </c>
      <c r="B520" s="445" t="s">
        <v>5488</v>
      </c>
      <c r="C520" s="445" t="s">
        <v>5487</v>
      </c>
    </row>
    <row r="521" spans="1:3" x14ac:dyDescent="0.25">
      <c r="A521" s="445" t="s">
        <v>5572</v>
      </c>
      <c r="B521" s="445" t="s">
        <v>5474</v>
      </c>
      <c r="C521" s="445" t="s">
        <v>5473</v>
      </c>
    </row>
    <row r="522" spans="1:3" x14ac:dyDescent="0.25">
      <c r="A522" s="445" t="s">
        <v>5572</v>
      </c>
      <c r="B522" s="445" t="s">
        <v>5458</v>
      </c>
      <c r="C522" s="445" t="s">
        <v>5457</v>
      </c>
    </row>
    <row r="523" spans="1:3" x14ac:dyDescent="0.25">
      <c r="A523" s="445" t="s">
        <v>5572</v>
      </c>
      <c r="B523" s="445" t="s">
        <v>5442</v>
      </c>
      <c r="C523" s="445" t="s">
        <v>5441</v>
      </c>
    </row>
    <row r="524" spans="1:3" x14ac:dyDescent="0.25">
      <c r="A524" s="445" t="s">
        <v>5572</v>
      </c>
      <c r="B524" s="445" t="s">
        <v>4980</v>
      </c>
      <c r="C524" s="445" t="s">
        <v>4979</v>
      </c>
    </row>
    <row r="525" spans="1:3" x14ac:dyDescent="0.25">
      <c r="A525" s="445" t="s">
        <v>5572</v>
      </c>
      <c r="B525" s="445" t="s">
        <v>4968</v>
      </c>
      <c r="C525" s="445" t="s">
        <v>4967</v>
      </c>
    </row>
    <row r="526" spans="1:3" x14ac:dyDescent="0.25">
      <c r="A526" s="445" t="s">
        <v>5572</v>
      </c>
      <c r="B526" s="445" t="s">
        <v>4956</v>
      </c>
      <c r="C526" s="445" t="s">
        <v>4955</v>
      </c>
    </row>
    <row r="527" spans="1:3" x14ac:dyDescent="0.25">
      <c r="A527" s="445" t="s">
        <v>5572</v>
      </c>
      <c r="B527" s="445" t="s">
        <v>4944</v>
      </c>
      <c r="C527" s="445" t="s">
        <v>4943</v>
      </c>
    </row>
    <row r="528" spans="1:3" x14ac:dyDescent="0.25">
      <c r="A528" s="445" t="s">
        <v>5572</v>
      </c>
      <c r="B528" s="445" t="s">
        <v>4933</v>
      </c>
      <c r="C528" s="445" t="s">
        <v>4932</v>
      </c>
    </row>
    <row r="529" spans="1:3" x14ac:dyDescent="0.25">
      <c r="A529" s="445" t="s">
        <v>5572</v>
      </c>
      <c r="B529" s="445" t="s">
        <v>4922</v>
      </c>
      <c r="C529" s="445" t="s">
        <v>4921</v>
      </c>
    </row>
    <row r="530" spans="1:3" x14ac:dyDescent="0.25">
      <c r="A530" s="445" t="s">
        <v>5572</v>
      </c>
      <c r="B530" s="445" t="s">
        <v>4911</v>
      </c>
      <c r="C530" s="445" t="s">
        <v>4910</v>
      </c>
    </row>
    <row r="531" spans="1:3" x14ac:dyDescent="0.25">
      <c r="A531" s="445" t="s">
        <v>5572</v>
      </c>
      <c r="B531" s="445" t="s">
        <v>4899</v>
      </c>
      <c r="C531" s="445" t="s">
        <v>4898</v>
      </c>
    </row>
    <row r="532" spans="1:3" x14ac:dyDescent="0.25">
      <c r="A532" s="445" t="s">
        <v>5721</v>
      </c>
      <c r="B532" s="445" t="s">
        <v>5232</v>
      </c>
      <c r="C532" s="445" t="s">
        <v>5256</v>
      </c>
    </row>
    <row r="533" spans="1:3" x14ac:dyDescent="0.25">
      <c r="A533" s="445" t="s">
        <v>5721</v>
      </c>
      <c r="B533" s="445" t="s">
        <v>5245</v>
      </c>
      <c r="C533" s="445" t="s">
        <v>5270</v>
      </c>
    </row>
    <row r="534" spans="1:3" x14ac:dyDescent="0.25">
      <c r="A534" s="445" t="s">
        <v>5721</v>
      </c>
      <c r="B534" s="445" t="s">
        <v>5482</v>
      </c>
      <c r="C534" s="445" t="s">
        <v>5230</v>
      </c>
    </row>
    <row r="535" spans="1:3" x14ac:dyDescent="0.25">
      <c r="A535" s="445" t="s">
        <v>5721</v>
      </c>
      <c r="B535" s="445" t="s">
        <v>5468</v>
      </c>
      <c r="C535" s="445" t="s">
        <v>5582</v>
      </c>
    </row>
    <row r="536" spans="1:3" x14ac:dyDescent="0.25">
      <c r="A536" s="445" t="s">
        <v>5721</v>
      </c>
      <c r="B536" s="445" t="s">
        <v>5452</v>
      </c>
      <c r="C536" s="445" t="s">
        <v>5565</v>
      </c>
    </row>
    <row r="537" spans="1:3" x14ac:dyDescent="0.25">
      <c r="A537" s="445" t="s">
        <v>5721</v>
      </c>
      <c r="B537" s="445" t="s">
        <v>5536</v>
      </c>
      <c r="C537" s="445" t="s">
        <v>5549</v>
      </c>
    </row>
    <row r="538" spans="1:3" x14ac:dyDescent="0.25">
      <c r="A538" s="445" t="s">
        <v>5721</v>
      </c>
      <c r="B538" s="445" t="s">
        <v>5436</v>
      </c>
      <c r="C538" s="445" t="s">
        <v>5534</v>
      </c>
    </row>
    <row r="539" spans="1:3" x14ac:dyDescent="0.25">
      <c r="A539" s="445" t="s">
        <v>5721</v>
      </c>
      <c r="B539" s="445" t="s">
        <v>5507</v>
      </c>
      <c r="C539" s="445" t="s">
        <v>5520</v>
      </c>
    </row>
    <row r="540" spans="1:3" x14ac:dyDescent="0.25">
      <c r="A540" s="445" t="s">
        <v>5721</v>
      </c>
      <c r="B540" s="445" t="s">
        <v>5421</v>
      </c>
      <c r="C540" s="445" t="s">
        <v>5505</v>
      </c>
    </row>
    <row r="541" spans="1:3" x14ac:dyDescent="0.25">
      <c r="A541" s="445" t="s">
        <v>5721</v>
      </c>
      <c r="B541" s="445" t="s">
        <v>5391</v>
      </c>
      <c r="C541" s="445" t="s">
        <v>5491</v>
      </c>
    </row>
    <row r="542" spans="1:3" x14ac:dyDescent="0.25">
      <c r="A542" s="445" t="s">
        <v>5721</v>
      </c>
      <c r="B542" s="445" t="s">
        <v>5379</v>
      </c>
      <c r="C542" s="445" t="s">
        <v>5477</v>
      </c>
    </row>
    <row r="543" spans="1:3" x14ac:dyDescent="0.25">
      <c r="A543" s="445" t="s">
        <v>5721</v>
      </c>
      <c r="B543" s="445" t="s">
        <v>5432</v>
      </c>
      <c r="C543" s="445" t="s">
        <v>5461</v>
      </c>
    </row>
    <row r="544" spans="1:3" x14ac:dyDescent="0.25">
      <c r="A544" s="445" t="s">
        <v>5721</v>
      </c>
      <c r="B544" s="445" t="s">
        <v>5415</v>
      </c>
      <c r="C544" s="445" t="s">
        <v>5445</v>
      </c>
    </row>
    <row r="545" spans="1:3" x14ac:dyDescent="0.25">
      <c r="A545" s="445" t="s">
        <v>5721</v>
      </c>
      <c r="B545" s="445" t="s">
        <v>5400</v>
      </c>
      <c r="C545" s="445" t="s">
        <v>5430</v>
      </c>
    </row>
    <row r="546" spans="1:3" x14ac:dyDescent="0.25">
      <c r="A546" s="445" t="s">
        <v>5721</v>
      </c>
      <c r="B546" s="445" t="s">
        <v>5364</v>
      </c>
      <c r="C546" s="445" t="s">
        <v>5413</v>
      </c>
    </row>
    <row r="547" spans="1:3" x14ac:dyDescent="0.25">
      <c r="A547" s="445" t="s">
        <v>5721</v>
      </c>
      <c r="B547" s="445" t="s">
        <v>5373</v>
      </c>
      <c r="C547" s="445" t="s">
        <v>5398</v>
      </c>
    </row>
    <row r="548" spans="1:3" x14ac:dyDescent="0.25">
      <c r="A548" s="445" t="s">
        <v>5721</v>
      </c>
      <c r="B548" s="445" t="s">
        <v>5352</v>
      </c>
      <c r="C548" s="445" t="s">
        <v>5386</v>
      </c>
    </row>
    <row r="549" spans="1:3" x14ac:dyDescent="0.25">
      <c r="A549" s="445" t="s">
        <v>5721</v>
      </c>
      <c r="B549" s="445" t="s">
        <v>5341</v>
      </c>
      <c r="C549" s="445" t="s">
        <v>5371</v>
      </c>
    </row>
    <row r="550" spans="1:3" x14ac:dyDescent="0.25">
      <c r="A550" s="445" t="s">
        <v>5721</v>
      </c>
      <c r="B550" s="445" t="s">
        <v>5336</v>
      </c>
      <c r="C550" s="445" t="s">
        <v>5359</v>
      </c>
    </row>
    <row r="551" spans="1:3" x14ac:dyDescent="0.25">
      <c r="A551" s="445" t="s">
        <v>5721</v>
      </c>
      <c r="B551" s="445" t="s">
        <v>5322</v>
      </c>
      <c r="C551" s="445" t="s">
        <v>5348</v>
      </c>
    </row>
    <row r="552" spans="1:3" x14ac:dyDescent="0.25">
      <c r="A552" s="445" t="s">
        <v>5721</v>
      </c>
      <c r="B552" s="445" t="s">
        <v>5309</v>
      </c>
      <c r="C552" s="445" t="s">
        <v>5334</v>
      </c>
    </row>
    <row r="553" spans="1:3" x14ac:dyDescent="0.25">
      <c r="A553" s="445" t="s">
        <v>5721</v>
      </c>
      <c r="B553" s="445" t="s">
        <v>5297</v>
      </c>
      <c r="C553" s="445" t="s">
        <v>5320</v>
      </c>
    </row>
    <row r="554" spans="1:3" x14ac:dyDescent="0.25">
      <c r="A554" s="445" t="s">
        <v>5721</v>
      </c>
      <c r="B554" s="445" t="s">
        <v>5283</v>
      </c>
      <c r="C554" s="445" t="s">
        <v>5307</v>
      </c>
    </row>
    <row r="555" spans="1:3" x14ac:dyDescent="0.25">
      <c r="A555" s="445" t="s">
        <v>5721</v>
      </c>
      <c r="B555" s="445" t="s">
        <v>5272</v>
      </c>
      <c r="C555" s="445" t="s">
        <v>5295</v>
      </c>
    </row>
    <row r="556" spans="1:3" x14ac:dyDescent="0.25">
      <c r="A556" s="445" t="s">
        <v>5721</v>
      </c>
      <c r="B556" s="445" t="s">
        <v>5258</v>
      </c>
      <c r="C556" s="445" t="s">
        <v>5281</v>
      </c>
    </row>
    <row r="557" spans="1:3" x14ac:dyDescent="0.25">
      <c r="A557" s="445" t="s">
        <v>5721</v>
      </c>
      <c r="B557" s="445" t="s">
        <v>10979</v>
      </c>
      <c r="C557" s="445" t="s">
        <v>5218</v>
      </c>
    </row>
    <row r="558" spans="1:3" x14ac:dyDescent="0.25">
      <c r="A558" s="445" t="s">
        <v>5721</v>
      </c>
      <c r="B558" s="445" t="s">
        <v>5220</v>
      </c>
      <c r="C558" s="445" t="s">
        <v>5243</v>
      </c>
    </row>
    <row r="559" spans="1:3" x14ac:dyDescent="0.25">
      <c r="A559" s="445" t="s">
        <v>5721</v>
      </c>
      <c r="B559" s="445" t="s">
        <v>5208</v>
      </c>
      <c r="C559" s="445" t="s">
        <v>5230</v>
      </c>
    </row>
    <row r="560" spans="1:3" x14ac:dyDescent="0.25">
      <c r="A560" s="445" t="s">
        <v>5721</v>
      </c>
      <c r="B560" s="445" t="s">
        <v>5602</v>
      </c>
      <c r="C560" s="445" t="s">
        <v>2896</v>
      </c>
    </row>
    <row r="561" spans="1:3" x14ac:dyDescent="0.25">
      <c r="A561" s="445" t="s">
        <v>5721</v>
      </c>
      <c r="B561" s="445" t="s">
        <v>5586</v>
      </c>
      <c r="C561" s="445" t="s">
        <v>5783</v>
      </c>
    </row>
    <row r="562" spans="1:3" x14ac:dyDescent="0.25">
      <c r="A562" s="445" t="s">
        <v>5721</v>
      </c>
      <c r="B562" s="445" t="s">
        <v>5572</v>
      </c>
      <c r="C562" s="445" t="s">
        <v>3675</v>
      </c>
    </row>
    <row r="563" spans="1:3" x14ac:dyDescent="0.25">
      <c r="A563" s="445" t="s">
        <v>5721</v>
      </c>
      <c r="B563" s="445" t="s">
        <v>5721</v>
      </c>
      <c r="C563" s="445" t="s">
        <v>5717</v>
      </c>
    </row>
    <row r="564" spans="1:3" x14ac:dyDescent="0.25">
      <c r="A564" s="445" t="s">
        <v>5721</v>
      </c>
      <c r="B564" s="445" t="s">
        <v>5556</v>
      </c>
      <c r="C564" s="445" t="s">
        <v>5687</v>
      </c>
    </row>
    <row r="565" spans="1:3" x14ac:dyDescent="0.25">
      <c r="A565" s="445" t="s">
        <v>5721</v>
      </c>
      <c r="B565" s="445" t="s">
        <v>5540</v>
      </c>
      <c r="C565" s="445" t="s">
        <v>5664</v>
      </c>
    </row>
    <row r="566" spans="1:3" x14ac:dyDescent="0.25">
      <c r="A566" s="445" t="s">
        <v>5721</v>
      </c>
      <c r="B566" s="445" t="s">
        <v>5525</v>
      </c>
      <c r="C566" s="445" t="s">
        <v>5639</v>
      </c>
    </row>
    <row r="567" spans="1:3" x14ac:dyDescent="0.25">
      <c r="A567" s="445" t="s">
        <v>5721</v>
      </c>
      <c r="B567" s="445" t="s">
        <v>5511</v>
      </c>
      <c r="C567" s="445" t="s">
        <v>5614</v>
      </c>
    </row>
    <row r="568" spans="1:3" x14ac:dyDescent="0.25">
      <c r="A568" s="445" t="s">
        <v>5721</v>
      </c>
      <c r="B568" s="445" t="s">
        <v>5497</v>
      </c>
      <c r="C568" s="445" t="s">
        <v>10980</v>
      </c>
    </row>
    <row r="569" spans="1:3" x14ac:dyDescent="0.25">
      <c r="A569" s="445" t="s">
        <v>5556</v>
      </c>
      <c r="B569" s="445" t="s">
        <v>10981</v>
      </c>
      <c r="C569" s="445" t="s">
        <v>4507</v>
      </c>
    </row>
    <row r="570" spans="1:3" x14ac:dyDescent="0.25">
      <c r="A570" s="445" t="s">
        <v>5556</v>
      </c>
      <c r="B570" s="445" t="s">
        <v>10982</v>
      </c>
      <c r="C570" s="445" t="s">
        <v>5218</v>
      </c>
    </row>
    <row r="571" spans="1:3" x14ac:dyDescent="0.25">
      <c r="A571" s="445" t="s">
        <v>5556</v>
      </c>
      <c r="B571" s="445" t="s">
        <v>10983</v>
      </c>
      <c r="C571" s="445" t="s">
        <v>10984</v>
      </c>
    </row>
    <row r="572" spans="1:3" x14ac:dyDescent="0.25">
      <c r="A572" s="445" t="s">
        <v>5556</v>
      </c>
      <c r="B572" s="445" t="s">
        <v>10985</v>
      </c>
      <c r="C572" s="445" t="s">
        <v>10986</v>
      </c>
    </row>
    <row r="573" spans="1:3" x14ac:dyDescent="0.25">
      <c r="A573" s="445" t="s">
        <v>5556</v>
      </c>
      <c r="B573" s="445" t="s">
        <v>10987</v>
      </c>
      <c r="C573" s="445" t="s">
        <v>10988</v>
      </c>
    </row>
    <row r="574" spans="1:3" x14ac:dyDescent="0.25">
      <c r="A574" s="445" t="s">
        <v>5556</v>
      </c>
      <c r="B574" s="445" t="s">
        <v>10989</v>
      </c>
      <c r="C574" s="445" t="s">
        <v>10990</v>
      </c>
    </row>
    <row r="575" spans="1:3" x14ac:dyDescent="0.25">
      <c r="A575" s="445" t="s">
        <v>5556</v>
      </c>
      <c r="B575" s="445" t="s">
        <v>10991</v>
      </c>
      <c r="C575" s="445" t="s">
        <v>10992</v>
      </c>
    </row>
    <row r="576" spans="1:3" x14ac:dyDescent="0.25">
      <c r="A576" s="445" t="s">
        <v>5556</v>
      </c>
      <c r="B576" s="445" t="s">
        <v>10993</v>
      </c>
      <c r="C576" s="445" t="s">
        <v>10994</v>
      </c>
    </row>
    <row r="577" spans="1:3" x14ac:dyDescent="0.25">
      <c r="A577" s="445" t="s">
        <v>5556</v>
      </c>
      <c r="B577" s="445" t="s">
        <v>10995</v>
      </c>
      <c r="C577" s="445" t="s">
        <v>10996</v>
      </c>
    </row>
    <row r="578" spans="1:3" x14ac:dyDescent="0.25">
      <c r="A578" s="445" t="s">
        <v>5556</v>
      </c>
      <c r="B578" s="445" t="s">
        <v>10997</v>
      </c>
      <c r="C578" s="445" t="s">
        <v>10998</v>
      </c>
    </row>
    <row r="579" spans="1:3" x14ac:dyDescent="0.25">
      <c r="A579" s="445" t="s">
        <v>5540</v>
      </c>
      <c r="B579" s="445" t="s">
        <v>10999</v>
      </c>
      <c r="C579" s="445" t="s">
        <v>11000</v>
      </c>
    </row>
    <row r="580" spans="1:3" x14ac:dyDescent="0.25">
      <c r="A580" s="445" t="s">
        <v>5540</v>
      </c>
      <c r="B580" s="445" t="s">
        <v>3849</v>
      </c>
      <c r="C580" s="445" t="s">
        <v>5218</v>
      </c>
    </row>
    <row r="581" spans="1:3" x14ac:dyDescent="0.25">
      <c r="A581" s="445" t="s">
        <v>5540</v>
      </c>
      <c r="B581" s="445" t="s">
        <v>11001</v>
      </c>
      <c r="C581" s="445" t="s">
        <v>11002</v>
      </c>
    </row>
    <row r="582" spans="1:3" x14ac:dyDescent="0.25">
      <c r="A582" s="445" t="s">
        <v>5540</v>
      </c>
      <c r="B582" s="445" t="s">
        <v>11003</v>
      </c>
      <c r="C582" s="445" t="s">
        <v>11004</v>
      </c>
    </row>
    <row r="583" spans="1:3" x14ac:dyDescent="0.25">
      <c r="A583" s="445" t="s">
        <v>5511</v>
      </c>
      <c r="B583" s="445" t="s">
        <v>7178</v>
      </c>
      <c r="C583" s="445" t="s">
        <v>7177</v>
      </c>
    </row>
    <row r="584" spans="1:3" x14ac:dyDescent="0.25">
      <c r="A584" s="445" t="s">
        <v>5511</v>
      </c>
      <c r="B584" s="445" t="s">
        <v>10959</v>
      </c>
      <c r="C584" s="445" t="s">
        <v>11005</v>
      </c>
    </row>
    <row r="585" spans="1:3" x14ac:dyDescent="0.25">
      <c r="A585" s="445" t="s">
        <v>5511</v>
      </c>
      <c r="B585" s="445" t="s">
        <v>5602</v>
      </c>
      <c r="C585" s="445" t="s">
        <v>11006</v>
      </c>
    </row>
    <row r="586" spans="1:3" x14ac:dyDescent="0.25">
      <c r="A586" s="445" t="s">
        <v>5511</v>
      </c>
      <c r="B586" s="445" t="s">
        <v>5586</v>
      </c>
      <c r="C586" s="445" t="s">
        <v>11007</v>
      </c>
    </row>
    <row r="587" spans="1:3" x14ac:dyDescent="0.25">
      <c r="A587" s="445" t="s">
        <v>5511</v>
      </c>
      <c r="B587" s="445" t="s">
        <v>5511</v>
      </c>
      <c r="C587" s="445" t="s">
        <v>5218</v>
      </c>
    </row>
    <row r="588" spans="1:3" x14ac:dyDescent="0.25">
      <c r="A588" s="445" t="s">
        <v>5511</v>
      </c>
      <c r="B588" s="445" t="s">
        <v>5721</v>
      </c>
      <c r="C588" s="445" t="s">
        <v>11008</v>
      </c>
    </row>
    <row r="589" spans="1:3" x14ac:dyDescent="0.25">
      <c r="A589" s="445" t="s">
        <v>5511</v>
      </c>
      <c r="B589" s="445" t="s">
        <v>5556</v>
      </c>
      <c r="C589" s="445" t="s">
        <v>11009</v>
      </c>
    </row>
    <row r="590" spans="1:3" x14ac:dyDescent="0.25">
      <c r="A590" s="445" t="s">
        <v>5511</v>
      </c>
      <c r="B590" s="445" t="s">
        <v>5540</v>
      </c>
      <c r="C590" s="445" t="s">
        <v>11010</v>
      </c>
    </row>
    <row r="591" spans="1:3" x14ac:dyDescent="0.25">
      <c r="A591" s="445" t="s">
        <v>5511</v>
      </c>
      <c r="B591" s="445" t="s">
        <v>5572</v>
      </c>
      <c r="C591" s="445" t="s">
        <v>11011</v>
      </c>
    </row>
    <row r="592" spans="1:3" x14ac:dyDescent="0.25">
      <c r="A592" s="445" t="s">
        <v>5468</v>
      </c>
      <c r="B592" s="445" t="s">
        <v>7178</v>
      </c>
      <c r="C592" s="445" t="s">
        <v>7177</v>
      </c>
    </row>
    <row r="593" spans="1:3" x14ac:dyDescent="0.25">
      <c r="A593" s="445" t="s">
        <v>5468</v>
      </c>
      <c r="B593" s="445" t="s">
        <v>10959</v>
      </c>
      <c r="C593" s="445" t="s">
        <v>11012</v>
      </c>
    </row>
    <row r="594" spans="1:3" x14ac:dyDescent="0.25">
      <c r="A594" s="445" t="s">
        <v>5468</v>
      </c>
      <c r="B594" s="445" t="s">
        <v>5229</v>
      </c>
      <c r="C594" s="445" t="s">
        <v>11013</v>
      </c>
    </row>
    <row r="595" spans="1:3" x14ac:dyDescent="0.25">
      <c r="A595" s="445" t="s">
        <v>5468</v>
      </c>
      <c r="B595" s="445" t="s">
        <v>5586</v>
      </c>
      <c r="C595" s="445" t="s">
        <v>11014</v>
      </c>
    </row>
    <row r="596" spans="1:3" x14ac:dyDescent="0.25">
      <c r="A596" s="445" t="s">
        <v>5468</v>
      </c>
      <c r="B596" s="445" t="s">
        <v>5602</v>
      </c>
      <c r="C596" s="445" t="s">
        <v>7760</v>
      </c>
    </row>
    <row r="597" spans="1:3" x14ac:dyDescent="0.25">
      <c r="A597" s="445" t="s">
        <v>5452</v>
      </c>
      <c r="B597" s="445" t="s">
        <v>5468</v>
      </c>
      <c r="C597" s="445" t="s">
        <v>11015</v>
      </c>
    </row>
    <row r="598" spans="1:3" x14ac:dyDescent="0.25">
      <c r="A598" s="445" t="s">
        <v>5452</v>
      </c>
      <c r="B598" s="445" t="s">
        <v>7178</v>
      </c>
      <c r="C598" s="445" t="s">
        <v>7177</v>
      </c>
    </row>
    <row r="599" spans="1:3" x14ac:dyDescent="0.25">
      <c r="A599" s="445" t="s">
        <v>5452</v>
      </c>
      <c r="B599" s="445" t="s">
        <v>10959</v>
      </c>
      <c r="C599" s="445" t="s">
        <v>11016</v>
      </c>
    </row>
    <row r="600" spans="1:3" x14ac:dyDescent="0.25">
      <c r="A600" s="445" t="s">
        <v>5452</v>
      </c>
      <c r="B600" s="445" t="s">
        <v>5229</v>
      </c>
      <c r="C600" s="445" t="s">
        <v>11013</v>
      </c>
    </row>
    <row r="601" spans="1:3" x14ac:dyDescent="0.25">
      <c r="A601" s="445" t="s">
        <v>5452</v>
      </c>
      <c r="B601" s="445" t="s">
        <v>5602</v>
      </c>
      <c r="C601" s="445" t="s">
        <v>11017</v>
      </c>
    </row>
    <row r="602" spans="1:3" x14ac:dyDescent="0.25">
      <c r="A602" s="445" t="s">
        <v>5452</v>
      </c>
      <c r="B602" s="445" t="s">
        <v>5586</v>
      </c>
      <c r="C602" s="445" t="s">
        <v>11018</v>
      </c>
    </row>
    <row r="603" spans="1:3" x14ac:dyDescent="0.25">
      <c r="A603" s="445" t="s">
        <v>5452</v>
      </c>
      <c r="B603" s="445" t="s">
        <v>5482</v>
      </c>
      <c r="C603" s="445" t="s">
        <v>11019</v>
      </c>
    </row>
    <row r="604" spans="1:3" x14ac:dyDescent="0.25">
      <c r="A604" s="445" t="s">
        <v>5452</v>
      </c>
      <c r="B604" s="445" t="s">
        <v>5721</v>
      </c>
      <c r="C604" s="445" t="s">
        <v>11020</v>
      </c>
    </row>
    <row r="605" spans="1:3" x14ac:dyDescent="0.25">
      <c r="A605" s="445" t="s">
        <v>5452</v>
      </c>
      <c r="B605" s="445" t="s">
        <v>5556</v>
      </c>
      <c r="C605" s="445" t="s">
        <v>11021</v>
      </c>
    </row>
    <row r="606" spans="1:3" x14ac:dyDescent="0.25">
      <c r="A606" s="445" t="s">
        <v>5452</v>
      </c>
      <c r="B606" s="445" t="s">
        <v>5540</v>
      </c>
      <c r="C606" s="445" t="s">
        <v>11022</v>
      </c>
    </row>
    <row r="607" spans="1:3" x14ac:dyDescent="0.25">
      <c r="A607" s="445" t="s">
        <v>5452</v>
      </c>
      <c r="B607" s="445" t="s">
        <v>5525</v>
      </c>
      <c r="C607" s="445" t="s">
        <v>11023</v>
      </c>
    </row>
    <row r="608" spans="1:3" x14ac:dyDescent="0.25">
      <c r="A608" s="445" t="s">
        <v>5452</v>
      </c>
      <c r="B608" s="445" t="s">
        <v>5511</v>
      </c>
      <c r="C608" s="445" t="s">
        <v>11024</v>
      </c>
    </row>
    <row r="609" spans="1:3" x14ac:dyDescent="0.25">
      <c r="A609" s="445" t="s">
        <v>5452</v>
      </c>
      <c r="B609" s="445" t="s">
        <v>5497</v>
      </c>
      <c r="C609" s="445" t="s">
        <v>5672</v>
      </c>
    </row>
    <row r="610" spans="1:3" x14ac:dyDescent="0.25">
      <c r="A610" s="445" t="s">
        <v>5452</v>
      </c>
      <c r="B610" s="445" t="s">
        <v>5572</v>
      </c>
      <c r="C610" s="445" t="s">
        <v>11025</v>
      </c>
    </row>
    <row r="611" spans="1:3" x14ac:dyDescent="0.25">
      <c r="A611" s="445" t="s">
        <v>5536</v>
      </c>
      <c r="B611" s="445" t="s">
        <v>5602</v>
      </c>
      <c r="C611" s="445" t="s">
        <v>11026</v>
      </c>
    </row>
    <row r="612" spans="1:3" x14ac:dyDescent="0.25">
      <c r="A612" s="445" t="s">
        <v>5536</v>
      </c>
      <c r="B612" s="445" t="s">
        <v>5586</v>
      </c>
      <c r="C612" s="445" t="s">
        <v>11027</v>
      </c>
    </row>
    <row r="613" spans="1:3" x14ac:dyDescent="0.25">
      <c r="A613" s="445" t="s">
        <v>5536</v>
      </c>
      <c r="B613" s="445" t="s">
        <v>5572</v>
      </c>
      <c r="C613" s="445" t="s">
        <v>11028</v>
      </c>
    </row>
    <row r="614" spans="1:3" x14ac:dyDescent="0.25">
      <c r="A614" s="445" t="s">
        <v>5536</v>
      </c>
      <c r="B614" s="445" t="s">
        <v>5721</v>
      </c>
      <c r="C614" s="445" t="s">
        <v>11029</v>
      </c>
    </row>
    <row r="615" spans="1:3" x14ac:dyDescent="0.25">
      <c r="A615" s="445" t="s">
        <v>5536</v>
      </c>
      <c r="B615" s="445" t="s">
        <v>10979</v>
      </c>
      <c r="C615" s="445" t="s">
        <v>5218</v>
      </c>
    </row>
    <row r="616" spans="1:3" x14ac:dyDescent="0.25">
      <c r="A616" s="445" t="s">
        <v>5536</v>
      </c>
      <c r="B616" s="445" t="s">
        <v>5540</v>
      </c>
      <c r="C616" s="445" t="s">
        <v>11030</v>
      </c>
    </row>
    <row r="617" spans="1:3" x14ac:dyDescent="0.25">
      <c r="A617" s="445" t="s">
        <v>5536</v>
      </c>
      <c r="B617" s="445" t="s">
        <v>5525</v>
      </c>
      <c r="C617" s="445" t="s">
        <v>11031</v>
      </c>
    </row>
    <row r="618" spans="1:3" x14ac:dyDescent="0.25">
      <c r="A618" s="445" t="s">
        <v>5536</v>
      </c>
      <c r="B618" s="445" t="s">
        <v>5511</v>
      </c>
      <c r="C618" s="445" t="s">
        <v>11032</v>
      </c>
    </row>
    <row r="619" spans="1:3" x14ac:dyDescent="0.25">
      <c r="A619" s="445" t="s">
        <v>5536</v>
      </c>
      <c r="B619" s="445" t="s">
        <v>5497</v>
      </c>
      <c r="C619" s="445" t="s">
        <v>11033</v>
      </c>
    </row>
    <row r="620" spans="1:3" x14ac:dyDescent="0.25">
      <c r="A620" s="445" t="s">
        <v>5536</v>
      </c>
      <c r="B620" s="445" t="s">
        <v>5556</v>
      </c>
      <c r="C620" s="445" t="s">
        <v>11034</v>
      </c>
    </row>
    <row r="621" spans="1:3" x14ac:dyDescent="0.25">
      <c r="A621" s="445" t="s">
        <v>5436</v>
      </c>
      <c r="B621" s="445" t="s">
        <v>11035</v>
      </c>
      <c r="C621" s="445" t="s">
        <v>11036</v>
      </c>
    </row>
    <row r="622" spans="1:3" x14ac:dyDescent="0.25">
      <c r="A622" s="445" t="s">
        <v>5436</v>
      </c>
      <c r="B622" s="445" t="s">
        <v>3589</v>
      </c>
      <c r="C622" s="445" t="s">
        <v>11037</v>
      </c>
    </row>
    <row r="623" spans="1:3" x14ac:dyDescent="0.25">
      <c r="A623" s="445" t="s">
        <v>5436</v>
      </c>
      <c r="B623" s="445" t="s">
        <v>11038</v>
      </c>
      <c r="C623" s="445" t="s">
        <v>11039</v>
      </c>
    </row>
    <row r="624" spans="1:3" x14ac:dyDescent="0.25">
      <c r="A624" s="445" t="s">
        <v>5507</v>
      </c>
      <c r="B624" s="445" t="s">
        <v>4173</v>
      </c>
      <c r="C624" s="445" t="s">
        <v>4172</v>
      </c>
    </row>
    <row r="625" spans="1:3" x14ac:dyDescent="0.25">
      <c r="A625" s="445" t="s">
        <v>5507</v>
      </c>
      <c r="B625" s="445" t="s">
        <v>4165</v>
      </c>
      <c r="C625" s="445" t="s">
        <v>4164</v>
      </c>
    </row>
    <row r="626" spans="1:3" x14ac:dyDescent="0.25">
      <c r="A626" s="445" t="s">
        <v>5507</v>
      </c>
      <c r="B626" s="445" t="s">
        <v>3593</v>
      </c>
      <c r="C626" s="445" t="s">
        <v>3592</v>
      </c>
    </row>
    <row r="627" spans="1:3" x14ac:dyDescent="0.25">
      <c r="A627" s="445" t="s">
        <v>5507</v>
      </c>
      <c r="B627" s="445" t="s">
        <v>3577</v>
      </c>
      <c r="C627" s="445" t="s">
        <v>3576</v>
      </c>
    </row>
    <row r="628" spans="1:3" x14ac:dyDescent="0.25">
      <c r="A628" s="445" t="s">
        <v>5507</v>
      </c>
      <c r="B628" s="445" t="s">
        <v>3947</v>
      </c>
      <c r="C628" s="445" t="s">
        <v>3946</v>
      </c>
    </row>
    <row r="629" spans="1:3" x14ac:dyDescent="0.25">
      <c r="A629" s="445" t="s">
        <v>5507</v>
      </c>
      <c r="B629" s="445" t="s">
        <v>3931</v>
      </c>
      <c r="C629" s="445" t="s">
        <v>3930</v>
      </c>
    </row>
    <row r="630" spans="1:3" x14ac:dyDescent="0.25">
      <c r="A630" s="445" t="s">
        <v>5507</v>
      </c>
      <c r="B630" s="445" t="s">
        <v>3908</v>
      </c>
      <c r="C630" s="445" t="s">
        <v>3907</v>
      </c>
    </row>
    <row r="631" spans="1:3" x14ac:dyDescent="0.25">
      <c r="A631" s="445" t="s">
        <v>5507</v>
      </c>
      <c r="B631" s="445" t="s">
        <v>3892</v>
      </c>
      <c r="C631" s="445" t="s">
        <v>3891</v>
      </c>
    </row>
    <row r="632" spans="1:3" x14ac:dyDescent="0.25">
      <c r="A632" s="445" t="s">
        <v>5507</v>
      </c>
      <c r="B632" s="445" t="s">
        <v>3733</v>
      </c>
      <c r="C632" s="445" t="s">
        <v>3732</v>
      </c>
    </row>
    <row r="633" spans="1:3" x14ac:dyDescent="0.25">
      <c r="A633" s="445" t="s">
        <v>5507</v>
      </c>
      <c r="B633" s="445" t="s">
        <v>3726</v>
      </c>
      <c r="C633" s="445" t="s">
        <v>3365</v>
      </c>
    </row>
    <row r="634" spans="1:3" x14ac:dyDescent="0.25">
      <c r="A634" s="445" t="s">
        <v>5507</v>
      </c>
      <c r="B634" s="445" t="s">
        <v>3711</v>
      </c>
      <c r="C634" s="445" t="s">
        <v>3710</v>
      </c>
    </row>
    <row r="635" spans="1:3" x14ac:dyDescent="0.25">
      <c r="A635" s="445" t="s">
        <v>5507</v>
      </c>
      <c r="B635" s="445" t="s">
        <v>3623</v>
      </c>
      <c r="C635" s="445" t="s">
        <v>3622</v>
      </c>
    </row>
    <row r="636" spans="1:3" x14ac:dyDescent="0.25">
      <c r="A636" s="445" t="s">
        <v>5507</v>
      </c>
      <c r="B636" s="445" t="s">
        <v>3570</v>
      </c>
      <c r="C636" s="445" t="s">
        <v>3569</v>
      </c>
    </row>
    <row r="637" spans="1:3" x14ac:dyDescent="0.25">
      <c r="A637" s="445" t="s">
        <v>5507</v>
      </c>
      <c r="B637" s="445" t="s">
        <v>3562</v>
      </c>
      <c r="C637" s="445" t="s">
        <v>3561</v>
      </c>
    </row>
    <row r="638" spans="1:3" x14ac:dyDescent="0.25">
      <c r="A638" s="445" t="s">
        <v>5507</v>
      </c>
      <c r="B638" s="445" t="s">
        <v>3554</v>
      </c>
      <c r="C638" s="445" t="s">
        <v>3553</v>
      </c>
    </row>
    <row r="639" spans="1:3" x14ac:dyDescent="0.25">
      <c r="A639" s="445" t="s">
        <v>5507</v>
      </c>
      <c r="B639" s="445" t="s">
        <v>3546</v>
      </c>
      <c r="C639" s="445" t="s">
        <v>3545</v>
      </c>
    </row>
    <row r="640" spans="1:3" x14ac:dyDescent="0.25">
      <c r="A640" s="445" t="s">
        <v>5507</v>
      </c>
      <c r="B640" s="445" t="s">
        <v>3356</v>
      </c>
      <c r="C640" s="445" t="s">
        <v>3355</v>
      </c>
    </row>
    <row r="641" spans="1:3" x14ac:dyDescent="0.25">
      <c r="A641" s="445" t="s">
        <v>5507</v>
      </c>
      <c r="B641" s="445" t="s">
        <v>3397</v>
      </c>
      <c r="C641" s="445" t="s">
        <v>3357</v>
      </c>
    </row>
    <row r="642" spans="1:3" x14ac:dyDescent="0.25">
      <c r="A642" s="445" t="s">
        <v>5507</v>
      </c>
      <c r="B642" s="445" t="s">
        <v>3655</v>
      </c>
      <c r="C642" s="445" t="s">
        <v>3654</v>
      </c>
    </row>
    <row r="643" spans="1:3" x14ac:dyDescent="0.25">
      <c r="A643" s="445" t="s">
        <v>5507</v>
      </c>
      <c r="B643" s="445" t="s">
        <v>3615</v>
      </c>
      <c r="C643" s="445" t="s">
        <v>3614</v>
      </c>
    </row>
    <row r="644" spans="1:3" x14ac:dyDescent="0.25">
      <c r="A644" s="445" t="s">
        <v>5507</v>
      </c>
      <c r="B644" s="445" t="s">
        <v>3608</v>
      </c>
      <c r="C644" s="445" t="s">
        <v>3607</v>
      </c>
    </row>
    <row r="645" spans="1:3" x14ac:dyDescent="0.25">
      <c r="A645" s="445" t="s">
        <v>5507</v>
      </c>
      <c r="B645" s="445" t="s">
        <v>3487</v>
      </c>
      <c r="C645" s="445" t="s">
        <v>3475</v>
      </c>
    </row>
    <row r="646" spans="1:3" x14ac:dyDescent="0.25">
      <c r="A646" s="445" t="s">
        <v>5507</v>
      </c>
      <c r="B646" s="445" t="s">
        <v>3424</v>
      </c>
      <c r="C646" s="445" t="s">
        <v>3423</v>
      </c>
    </row>
    <row r="647" spans="1:3" x14ac:dyDescent="0.25">
      <c r="A647" s="445" t="s">
        <v>5507</v>
      </c>
      <c r="B647" s="445" t="s">
        <v>3416</v>
      </c>
      <c r="C647" s="445" t="s">
        <v>3415</v>
      </c>
    </row>
    <row r="648" spans="1:3" x14ac:dyDescent="0.25">
      <c r="A648" s="445" t="s">
        <v>5507</v>
      </c>
      <c r="B648" s="445" t="s">
        <v>3408</v>
      </c>
      <c r="C648" s="445" t="s">
        <v>3357</v>
      </c>
    </row>
    <row r="649" spans="1:3" x14ac:dyDescent="0.25">
      <c r="A649" s="445" t="s">
        <v>5507</v>
      </c>
      <c r="B649" s="445" t="s">
        <v>3420</v>
      </c>
      <c r="C649" s="445" t="s">
        <v>3419</v>
      </c>
    </row>
    <row r="650" spans="1:3" x14ac:dyDescent="0.25">
      <c r="A650" s="445" t="s">
        <v>5507</v>
      </c>
      <c r="B650" s="445" t="s">
        <v>4550</v>
      </c>
      <c r="C650" s="445" t="s">
        <v>4549</v>
      </c>
    </row>
    <row r="651" spans="1:3" x14ac:dyDescent="0.25">
      <c r="A651" s="445" t="s">
        <v>5507</v>
      </c>
      <c r="B651" s="445" t="s">
        <v>4540</v>
      </c>
      <c r="C651" s="445" t="s">
        <v>4539</v>
      </c>
    </row>
    <row r="652" spans="1:3" x14ac:dyDescent="0.25">
      <c r="A652" s="445" t="s">
        <v>5507</v>
      </c>
      <c r="B652" s="445" t="s">
        <v>4530</v>
      </c>
      <c r="C652" s="445" t="s">
        <v>4529</v>
      </c>
    </row>
    <row r="653" spans="1:3" x14ac:dyDescent="0.25">
      <c r="A653" s="445" t="s">
        <v>5507</v>
      </c>
      <c r="B653" s="445" t="s">
        <v>4520</v>
      </c>
      <c r="C653" s="445" t="s">
        <v>4519</v>
      </c>
    </row>
    <row r="654" spans="1:3" x14ac:dyDescent="0.25">
      <c r="A654" s="445" t="s">
        <v>5507</v>
      </c>
      <c r="B654" s="445" t="s">
        <v>4510</v>
      </c>
      <c r="C654" s="445" t="s">
        <v>4509</v>
      </c>
    </row>
    <row r="655" spans="1:3" x14ac:dyDescent="0.25">
      <c r="A655" s="445" t="s">
        <v>5507</v>
      </c>
      <c r="B655" s="445" t="s">
        <v>4501</v>
      </c>
      <c r="C655" s="445" t="s">
        <v>4500</v>
      </c>
    </row>
    <row r="656" spans="1:3" x14ac:dyDescent="0.25">
      <c r="A656" s="445" t="s">
        <v>5507</v>
      </c>
      <c r="B656" s="445" t="s">
        <v>4491</v>
      </c>
      <c r="C656" s="445" t="s">
        <v>4490</v>
      </c>
    </row>
    <row r="657" spans="1:3" x14ac:dyDescent="0.25">
      <c r="A657" s="445" t="s">
        <v>5507</v>
      </c>
      <c r="B657" s="445" t="s">
        <v>4481</v>
      </c>
      <c r="C657" s="445" t="s">
        <v>4480</v>
      </c>
    </row>
    <row r="658" spans="1:3" x14ac:dyDescent="0.25">
      <c r="A658" s="445" t="s">
        <v>5507</v>
      </c>
      <c r="B658" s="445" t="s">
        <v>4472</v>
      </c>
      <c r="C658" s="445" t="s">
        <v>4471</v>
      </c>
    </row>
    <row r="659" spans="1:3" x14ac:dyDescent="0.25">
      <c r="A659" s="445" t="s">
        <v>5507</v>
      </c>
      <c r="B659" s="445" t="s">
        <v>4462</v>
      </c>
      <c r="C659" s="445" t="s">
        <v>4461</v>
      </c>
    </row>
    <row r="660" spans="1:3" x14ac:dyDescent="0.25">
      <c r="A660" s="445" t="s">
        <v>5507</v>
      </c>
      <c r="B660" s="445" t="s">
        <v>4452</v>
      </c>
      <c r="C660" s="445" t="s">
        <v>4451</v>
      </c>
    </row>
    <row r="661" spans="1:3" x14ac:dyDescent="0.25">
      <c r="A661" s="445" t="s">
        <v>5507</v>
      </c>
      <c r="B661" s="445" t="s">
        <v>4442</v>
      </c>
      <c r="C661" s="445" t="s">
        <v>4441</v>
      </c>
    </row>
    <row r="662" spans="1:3" x14ac:dyDescent="0.25">
      <c r="A662" s="445" t="s">
        <v>5507</v>
      </c>
      <c r="B662" s="445" t="s">
        <v>4432</v>
      </c>
      <c r="C662" s="445" t="s">
        <v>4431</v>
      </c>
    </row>
    <row r="663" spans="1:3" x14ac:dyDescent="0.25">
      <c r="A663" s="445" t="s">
        <v>5507</v>
      </c>
      <c r="B663" s="445" t="s">
        <v>4423</v>
      </c>
      <c r="C663" s="445" t="s">
        <v>4422</v>
      </c>
    </row>
    <row r="664" spans="1:3" x14ac:dyDescent="0.25">
      <c r="A664" s="445" t="s">
        <v>5507</v>
      </c>
      <c r="B664" s="445" t="s">
        <v>4413</v>
      </c>
      <c r="C664" s="445" t="s">
        <v>4412</v>
      </c>
    </row>
    <row r="665" spans="1:3" x14ac:dyDescent="0.25">
      <c r="A665" s="445" t="s">
        <v>5507</v>
      </c>
      <c r="B665" s="445" t="s">
        <v>4403</v>
      </c>
      <c r="C665" s="445" t="s">
        <v>4402</v>
      </c>
    </row>
    <row r="666" spans="1:3" x14ac:dyDescent="0.25">
      <c r="A666" s="445" t="s">
        <v>5507</v>
      </c>
      <c r="B666" s="445" t="s">
        <v>4393</v>
      </c>
      <c r="C666" s="445" t="s">
        <v>4392</v>
      </c>
    </row>
    <row r="667" spans="1:3" x14ac:dyDescent="0.25">
      <c r="A667" s="445" t="s">
        <v>5507</v>
      </c>
      <c r="B667" s="445" t="s">
        <v>4383</v>
      </c>
      <c r="C667" s="445" t="s">
        <v>4382</v>
      </c>
    </row>
    <row r="668" spans="1:3" x14ac:dyDescent="0.25">
      <c r="A668" s="445" t="s">
        <v>5507</v>
      </c>
      <c r="B668" s="445" t="s">
        <v>4373</v>
      </c>
      <c r="C668" s="445" t="s">
        <v>4372</v>
      </c>
    </row>
    <row r="669" spans="1:3" x14ac:dyDescent="0.25">
      <c r="A669" s="445" t="s">
        <v>5507</v>
      </c>
      <c r="B669" s="445" t="s">
        <v>4363</v>
      </c>
      <c r="C669" s="445" t="s">
        <v>4362</v>
      </c>
    </row>
    <row r="670" spans="1:3" x14ac:dyDescent="0.25">
      <c r="A670" s="445" t="s">
        <v>5507</v>
      </c>
      <c r="B670" s="445" t="s">
        <v>4354</v>
      </c>
      <c r="C670" s="445" t="s">
        <v>4353</v>
      </c>
    </row>
    <row r="671" spans="1:3" x14ac:dyDescent="0.25">
      <c r="A671" s="445" t="s">
        <v>5507</v>
      </c>
      <c r="B671" s="445" t="s">
        <v>4344</v>
      </c>
      <c r="C671" s="445" t="s">
        <v>4343</v>
      </c>
    </row>
    <row r="672" spans="1:3" x14ac:dyDescent="0.25">
      <c r="A672" s="445" t="s">
        <v>5507</v>
      </c>
      <c r="B672" s="445" t="s">
        <v>4334</v>
      </c>
      <c r="C672" s="445" t="s">
        <v>4333</v>
      </c>
    </row>
    <row r="673" spans="1:3" x14ac:dyDescent="0.25">
      <c r="A673" s="445" t="s">
        <v>5507</v>
      </c>
      <c r="B673" s="445" t="s">
        <v>4324</v>
      </c>
      <c r="C673" s="445" t="s">
        <v>4323</v>
      </c>
    </row>
    <row r="674" spans="1:3" x14ac:dyDescent="0.25">
      <c r="A674" s="445" t="s">
        <v>5507</v>
      </c>
      <c r="B674" s="445" t="s">
        <v>4314</v>
      </c>
      <c r="C674" s="445" t="s">
        <v>4313</v>
      </c>
    </row>
    <row r="675" spans="1:3" x14ac:dyDescent="0.25">
      <c r="A675" s="445" t="s">
        <v>5507</v>
      </c>
      <c r="B675" s="445" t="s">
        <v>4304</v>
      </c>
      <c r="C675" s="445" t="s">
        <v>4303</v>
      </c>
    </row>
    <row r="676" spans="1:3" x14ac:dyDescent="0.25">
      <c r="A676" s="445" t="s">
        <v>5507</v>
      </c>
      <c r="B676" s="445" t="s">
        <v>4294</v>
      </c>
      <c r="C676" s="445" t="s">
        <v>4293</v>
      </c>
    </row>
    <row r="677" spans="1:3" x14ac:dyDescent="0.25">
      <c r="A677" s="445" t="s">
        <v>5507</v>
      </c>
      <c r="B677" s="445" t="s">
        <v>4284</v>
      </c>
      <c r="C677" s="445" t="s">
        <v>4283</v>
      </c>
    </row>
    <row r="678" spans="1:3" x14ac:dyDescent="0.25">
      <c r="A678" s="445" t="s">
        <v>5507</v>
      </c>
      <c r="B678" s="445" t="s">
        <v>4274</v>
      </c>
      <c r="C678" s="445" t="s">
        <v>4273</v>
      </c>
    </row>
    <row r="679" spans="1:3" x14ac:dyDescent="0.25">
      <c r="A679" s="445" t="s">
        <v>5507</v>
      </c>
      <c r="B679" s="445" t="s">
        <v>4264</v>
      </c>
      <c r="C679" s="445" t="s">
        <v>4263</v>
      </c>
    </row>
    <row r="680" spans="1:3" x14ac:dyDescent="0.25">
      <c r="A680" s="445" t="s">
        <v>5507</v>
      </c>
      <c r="B680" s="445" t="s">
        <v>4254</v>
      </c>
      <c r="C680" s="445" t="s">
        <v>4253</v>
      </c>
    </row>
    <row r="681" spans="1:3" x14ac:dyDescent="0.25">
      <c r="A681" s="445" t="s">
        <v>5507</v>
      </c>
      <c r="B681" s="445" t="s">
        <v>4244</v>
      </c>
      <c r="C681" s="445" t="s">
        <v>4243</v>
      </c>
    </row>
    <row r="682" spans="1:3" x14ac:dyDescent="0.25">
      <c r="A682" s="445" t="s">
        <v>5507</v>
      </c>
      <c r="B682" s="445" t="s">
        <v>4236</v>
      </c>
      <c r="C682" s="445" t="s">
        <v>4235</v>
      </c>
    </row>
    <row r="683" spans="1:3" x14ac:dyDescent="0.25">
      <c r="A683" s="445" t="s">
        <v>5507</v>
      </c>
      <c r="B683" s="445" t="s">
        <v>4228</v>
      </c>
      <c r="C683" s="445" t="s">
        <v>4227</v>
      </c>
    </row>
    <row r="684" spans="1:3" x14ac:dyDescent="0.25">
      <c r="A684" s="445" t="s">
        <v>5507</v>
      </c>
      <c r="B684" s="445" t="s">
        <v>4220</v>
      </c>
      <c r="C684" s="445" t="s">
        <v>4219</v>
      </c>
    </row>
    <row r="685" spans="1:3" x14ac:dyDescent="0.25">
      <c r="A685" s="445" t="s">
        <v>5507</v>
      </c>
      <c r="B685" s="445" t="s">
        <v>4212</v>
      </c>
      <c r="C685" s="445" t="s">
        <v>4211</v>
      </c>
    </row>
    <row r="686" spans="1:3" x14ac:dyDescent="0.25">
      <c r="A686" s="445" t="s">
        <v>5507</v>
      </c>
      <c r="B686" s="445" t="s">
        <v>4204</v>
      </c>
      <c r="C686" s="445" t="s">
        <v>4203</v>
      </c>
    </row>
    <row r="687" spans="1:3" x14ac:dyDescent="0.25">
      <c r="A687" s="445" t="s">
        <v>5507</v>
      </c>
      <c r="B687" s="445" t="s">
        <v>4196</v>
      </c>
      <c r="C687" s="445" t="s">
        <v>4195</v>
      </c>
    </row>
    <row r="688" spans="1:3" x14ac:dyDescent="0.25">
      <c r="A688" s="445" t="s">
        <v>5507</v>
      </c>
      <c r="B688" s="445" t="s">
        <v>4188</v>
      </c>
      <c r="C688" s="445" t="s">
        <v>4187</v>
      </c>
    </row>
    <row r="689" spans="1:3" x14ac:dyDescent="0.25">
      <c r="A689" s="445" t="s">
        <v>5507</v>
      </c>
      <c r="B689" s="445" t="s">
        <v>4180</v>
      </c>
      <c r="C689" s="445" t="s">
        <v>4179</v>
      </c>
    </row>
    <row r="690" spans="1:3" x14ac:dyDescent="0.25">
      <c r="A690" s="445" t="s">
        <v>5507</v>
      </c>
      <c r="B690" s="445" t="s">
        <v>4070</v>
      </c>
      <c r="C690" s="445" t="s">
        <v>4069</v>
      </c>
    </row>
    <row r="691" spans="1:3" x14ac:dyDescent="0.25">
      <c r="A691" s="445" t="s">
        <v>5507</v>
      </c>
      <c r="B691" s="445" t="s">
        <v>4062</v>
      </c>
      <c r="C691" s="445" t="s">
        <v>4061</v>
      </c>
    </row>
    <row r="692" spans="1:3" x14ac:dyDescent="0.25">
      <c r="A692" s="445" t="s">
        <v>5507</v>
      </c>
      <c r="B692" s="445" t="s">
        <v>4055</v>
      </c>
      <c r="C692" s="445" t="s">
        <v>4054</v>
      </c>
    </row>
    <row r="693" spans="1:3" x14ac:dyDescent="0.25">
      <c r="A693" s="445" t="s">
        <v>5507</v>
      </c>
      <c r="B693" s="445" t="s">
        <v>4047</v>
      </c>
      <c r="C693" s="445" t="s">
        <v>4046</v>
      </c>
    </row>
    <row r="694" spans="1:3" x14ac:dyDescent="0.25">
      <c r="A694" s="445" t="s">
        <v>5507</v>
      </c>
      <c r="B694" s="445" t="s">
        <v>4039</v>
      </c>
      <c r="C694" s="445" t="s">
        <v>4038</v>
      </c>
    </row>
    <row r="695" spans="1:3" x14ac:dyDescent="0.25">
      <c r="A695" s="445" t="s">
        <v>5507</v>
      </c>
      <c r="B695" s="445" t="s">
        <v>4031</v>
      </c>
      <c r="C695" s="445" t="s">
        <v>4030</v>
      </c>
    </row>
    <row r="696" spans="1:3" x14ac:dyDescent="0.25">
      <c r="A696" s="445" t="s">
        <v>5507</v>
      </c>
      <c r="B696" s="445" t="s">
        <v>4024</v>
      </c>
      <c r="C696" s="445" t="s">
        <v>4023</v>
      </c>
    </row>
    <row r="697" spans="1:3" x14ac:dyDescent="0.25">
      <c r="A697" s="445" t="s">
        <v>5507</v>
      </c>
      <c r="B697" s="445" t="s">
        <v>4016</v>
      </c>
      <c r="C697" s="445" t="s">
        <v>4015</v>
      </c>
    </row>
    <row r="698" spans="1:3" x14ac:dyDescent="0.25">
      <c r="A698" s="445" t="s">
        <v>5507</v>
      </c>
      <c r="B698" s="445" t="s">
        <v>4009</v>
      </c>
      <c r="C698" s="445" t="s">
        <v>4008</v>
      </c>
    </row>
    <row r="699" spans="1:3" x14ac:dyDescent="0.25">
      <c r="A699" s="445" t="s">
        <v>5507</v>
      </c>
      <c r="B699" s="445" t="s">
        <v>4002</v>
      </c>
      <c r="C699" s="445" t="s">
        <v>4001</v>
      </c>
    </row>
    <row r="700" spans="1:3" x14ac:dyDescent="0.25">
      <c r="A700" s="445" t="s">
        <v>5507</v>
      </c>
      <c r="B700" s="445" t="s">
        <v>3994</v>
      </c>
      <c r="C700" s="445" t="s">
        <v>3993</v>
      </c>
    </row>
    <row r="701" spans="1:3" x14ac:dyDescent="0.25">
      <c r="A701" s="445" t="s">
        <v>5507</v>
      </c>
      <c r="B701" s="445" t="s">
        <v>3986</v>
      </c>
      <c r="C701" s="445" t="s">
        <v>3985</v>
      </c>
    </row>
    <row r="702" spans="1:3" x14ac:dyDescent="0.25">
      <c r="A702" s="445" t="s">
        <v>5507</v>
      </c>
      <c r="B702" s="445" t="s">
        <v>3978</v>
      </c>
      <c r="C702" s="445" t="s">
        <v>3977</v>
      </c>
    </row>
    <row r="703" spans="1:3" x14ac:dyDescent="0.25">
      <c r="A703" s="445" t="s">
        <v>5507</v>
      </c>
      <c r="B703" s="445" t="s">
        <v>3971</v>
      </c>
      <c r="C703" s="445" t="s">
        <v>3970</v>
      </c>
    </row>
    <row r="704" spans="1:3" x14ac:dyDescent="0.25">
      <c r="A704" s="445" t="s">
        <v>5507</v>
      </c>
      <c r="B704" s="445" t="s">
        <v>3963</v>
      </c>
      <c r="C704" s="445" t="s">
        <v>3962</v>
      </c>
    </row>
    <row r="705" spans="1:3" x14ac:dyDescent="0.25">
      <c r="A705" s="445" t="s">
        <v>5507</v>
      </c>
      <c r="B705" s="445" t="s">
        <v>3797</v>
      </c>
      <c r="C705" s="445" t="s">
        <v>3796</v>
      </c>
    </row>
    <row r="706" spans="1:3" x14ac:dyDescent="0.25">
      <c r="A706" s="445" t="s">
        <v>5507</v>
      </c>
      <c r="B706" s="445" t="s">
        <v>3789</v>
      </c>
      <c r="C706" s="445" t="s">
        <v>3788</v>
      </c>
    </row>
    <row r="707" spans="1:3" x14ac:dyDescent="0.25">
      <c r="A707" s="445" t="s">
        <v>5507</v>
      </c>
      <c r="B707" s="445" t="s">
        <v>3781</v>
      </c>
      <c r="C707" s="445" t="s">
        <v>3780</v>
      </c>
    </row>
    <row r="708" spans="1:3" x14ac:dyDescent="0.25">
      <c r="A708" s="445" t="s">
        <v>5507</v>
      </c>
      <c r="B708" s="445" t="s">
        <v>3773</v>
      </c>
      <c r="C708" s="445" t="s">
        <v>3772</v>
      </c>
    </row>
    <row r="709" spans="1:3" x14ac:dyDescent="0.25">
      <c r="A709" s="445" t="s">
        <v>5507</v>
      </c>
      <c r="B709" s="445" t="s">
        <v>3765</v>
      </c>
      <c r="C709" s="445" t="s">
        <v>3764</v>
      </c>
    </row>
    <row r="710" spans="1:3" x14ac:dyDescent="0.25">
      <c r="A710" s="445" t="s">
        <v>5507</v>
      </c>
      <c r="B710" s="445" t="s">
        <v>3703</v>
      </c>
      <c r="C710" s="445" t="s">
        <v>3702</v>
      </c>
    </row>
    <row r="711" spans="1:3" x14ac:dyDescent="0.25">
      <c r="A711" s="445" t="s">
        <v>5507</v>
      </c>
      <c r="B711" s="445" t="s">
        <v>3695</v>
      </c>
      <c r="C711" s="445" t="s">
        <v>3694</v>
      </c>
    </row>
    <row r="712" spans="1:3" x14ac:dyDescent="0.25">
      <c r="A712" s="445" t="s">
        <v>5507</v>
      </c>
      <c r="B712" s="445" t="s">
        <v>3687</v>
      </c>
      <c r="C712" s="445" t="s">
        <v>3686</v>
      </c>
    </row>
    <row r="713" spans="1:3" x14ac:dyDescent="0.25">
      <c r="A713" s="445" t="s">
        <v>5507</v>
      </c>
      <c r="B713" s="445" t="s">
        <v>3679</v>
      </c>
      <c r="C713" s="445" t="s">
        <v>3678</v>
      </c>
    </row>
    <row r="714" spans="1:3" x14ac:dyDescent="0.25">
      <c r="A714" s="445" t="s">
        <v>5507</v>
      </c>
      <c r="B714" s="445" t="s">
        <v>3671</v>
      </c>
      <c r="C714" s="445" t="s">
        <v>3670</v>
      </c>
    </row>
    <row r="715" spans="1:3" x14ac:dyDescent="0.25">
      <c r="A715" s="445" t="s">
        <v>5507</v>
      </c>
      <c r="B715" s="445" t="s">
        <v>3585</v>
      </c>
      <c r="C715" s="445" t="s">
        <v>3584</v>
      </c>
    </row>
    <row r="716" spans="1:3" x14ac:dyDescent="0.25">
      <c r="A716" s="445" t="s">
        <v>5507</v>
      </c>
      <c r="B716" s="445" t="s">
        <v>3939</v>
      </c>
      <c r="C716" s="445" t="s">
        <v>3938</v>
      </c>
    </row>
    <row r="717" spans="1:3" x14ac:dyDescent="0.25">
      <c r="A717" s="445" t="s">
        <v>5507</v>
      </c>
      <c r="B717" s="445" t="s">
        <v>3885</v>
      </c>
      <c r="C717" s="445" t="s">
        <v>3884</v>
      </c>
    </row>
    <row r="718" spans="1:3" x14ac:dyDescent="0.25">
      <c r="A718" s="445" t="s">
        <v>5507</v>
      </c>
      <c r="B718" s="445" t="s">
        <v>3757</v>
      </c>
      <c r="C718" s="445" t="s">
        <v>3756</v>
      </c>
    </row>
    <row r="719" spans="1:3" x14ac:dyDescent="0.25">
      <c r="A719" s="445" t="s">
        <v>5507</v>
      </c>
      <c r="B719" s="445" t="s">
        <v>3749</v>
      </c>
      <c r="C719" s="445" t="s">
        <v>3748</v>
      </c>
    </row>
    <row r="720" spans="1:3" x14ac:dyDescent="0.25">
      <c r="A720" s="445" t="s">
        <v>5507</v>
      </c>
      <c r="B720" s="445" t="s">
        <v>3955</v>
      </c>
      <c r="C720" s="445" t="s">
        <v>3954</v>
      </c>
    </row>
    <row r="721" spans="1:3" x14ac:dyDescent="0.25">
      <c r="A721" s="445" t="s">
        <v>5507</v>
      </c>
      <c r="B721" s="445" t="s">
        <v>3719</v>
      </c>
      <c r="C721" s="445" t="s">
        <v>3718</v>
      </c>
    </row>
    <row r="722" spans="1:3" x14ac:dyDescent="0.25">
      <c r="A722" s="445" t="s">
        <v>5507</v>
      </c>
      <c r="B722" s="445" t="s">
        <v>3639</v>
      </c>
      <c r="C722" s="445" t="s">
        <v>3638</v>
      </c>
    </row>
    <row r="723" spans="1:3" x14ac:dyDescent="0.25">
      <c r="A723" s="445" t="s">
        <v>5507</v>
      </c>
      <c r="B723" s="445" t="s">
        <v>3647</v>
      </c>
      <c r="C723" s="445" t="s">
        <v>3646</v>
      </c>
    </row>
    <row r="724" spans="1:3" x14ac:dyDescent="0.25">
      <c r="A724" s="445" t="s">
        <v>5507</v>
      </c>
      <c r="B724" s="445" t="s">
        <v>3522</v>
      </c>
      <c r="C724" s="445" t="s">
        <v>3521</v>
      </c>
    </row>
    <row r="725" spans="1:3" x14ac:dyDescent="0.25">
      <c r="A725" s="445" t="s">
        <v>5507</v>
      </c>
      <c r="B725" s="445" t="s">
        <v>3516</v>
      </c>
      <c r="C725" s="445" t="s">
        <v>3515</v>
      </c>
    </row>
    <row r="726" spans="1:3" x14ac:dyDescent="0.25">
      <c r="A726" s="445" t="s">
        <v>5507</v>
      </c>
      <c r="B726" s="445" t="s">
        <v>3504</v>
      </c>
      <c r="C726" s="445" t="s">
        <v>3503</v>
      </c>
    </row>
    <row r="727" spans="1:3" x14ac:dyDescent="0.25">
      <c r="A727" s="445" t="s">
        <v>5507</v>
      </c>
      <c r="B727" s="445" t="s">
        <v>3498</v>
      </c>
      <c r="C727" s="445" t="s">
        <v>3497</v>
      </c>
    </row>
    <row r="728" spans="1:3" x14ac:dyDescent="0.25">
      <c r="A728" s="445" t="s">
        <v>5507</v>
      </c>
      <c r="B728" s="445" t="s">
        <v>3538</v>
      </c>
      <c r="C728" s="445" t="s">
        <v>3537</v>
      </c>
    </row>
    <row r="729" spans="1:3" x14ac:dyDescent="0.25">
      <c r="A729" s="445" t="s">
        <v>5507</v>
      </c>
      <c r="B729" s="445" t="s">
        <v>3482</v>
      </c>
      <c r="C729" s="445" t="s">
        <v>3481</v>
      </c>
    </row>
    <row r="730" spans="1:3" x14ac:dyDescent="0.25">
      <c r="A730" s="445" t="s">
        <v>5507</v>
      </c>
      <c r="B730" s="445" t="s">
        <v>3476</v>
      </c>
      <c r="C730" s="445" t="s">
        <v>3475</v>
      </c>
    </row>
    <row r="731" spans="1:3" x14ac:dyDescent="0.25">
      <c r="A731" s="445" t="s">
        <v>5507</v>
      </c>
      <c r="B731" s="445" t="s">
        <v>3924</v>
      </c>
      <c r="C731" s="445" t="s">
        <v>3923</v>
      </c>
    </row>
    <row r="732" spans="1:3" x14ac:dyDescent="0.25">
      <c r="A732" s="445" t="s">
        <v>5507</v>
      </c>
      <c r="B732" s="445" t="s">
        <v>3916</v>
      </c>
      <c r="C732" s="445" t="s">
        <v>3915</v>
      </c>
    </row>
    <row r="733" spans="1:3" x14ac:dyDescent="0.25">
      <c r="A733" s="445" t="s">
        <v>5507</v>
      </c>
      <c r="B733" s="445" t="s">
        <v>3900</v>
      </c>
      <c r="C733" s="445" t="s">
        <v>3899</v>
      </c>
    </row>
    <row r="734" spans="1:3" x14ac:dyDescent="0.25">
      <c r="A734" s="445" t="s">
        <v>5507</v>
      </c>
      <c r="B734" s="445" t="s">
        <v>3877</v>
      </c>
      <c r="C734" s="445" t="s">
        <v>3876</v>
      </c>
    </row>
    <row r="735" spans="1:3" x14ac:dyDescent="0.25">
      <c r="A735" s="445" t="s">
        <v>5507</v>
      </c>
      <c r="B735" s="445" t="s">
        <v>3869</v>
      </c>
      <c r="C735" s="445" t="s">
        <v>3868</v>
      </c>
    </row>
    <row r="736" spans="1:3" x14ac:dyDescent="0.25">
      <c r="A736" s="445" t="s">
        <v>5507</v>
      </c>
      <c r="B736" s="445" t="s">
        <v>3663</v>
      </c>
      <c r="C736" s="445" t="s">
        <v>3662</v>
      </c>
    </row>
    <row r="737" spans="1:3" x14ac:dyDescent="0.25">
      <c r="A737" s="445" t="s">
        <v>5507</v>
      </c>
      <c r="B737" s="445" t="s">
        <v>3492</v>
      </c>
      <c r="C737" s="445" t="s">
        <v>3491</v>
      </c>
    </row>
    <row r="738" spans="1:3" x14ac:dyDescent="0.25">
      <c r="A738" s="445" t="s">
        <v>5507</v>
      </c>
      <c r="B738" s="445" t="s">
        <v>3434</v>
      </c>
      <c r="C738" s="445" t="s">
        <v>3433</v>
      </c>
    </row>
    <row r="739" spans="1:3" x14ac:dyDescent="0.25">
      <c r="A739" s="445" t="s">
        <v>5507</v>
      </c>
      <c r="B739" s="445" t="s">
        <v>3428</v>
      </c>
      <c r="C739" s="445" t="s">
        <v>3427</v>
      </c>
    </row>
    <row r="740" spans="1:3" x14ac:dyDescent="0.25">
      <c r="A740" s="445" t="s">
        <v>5507</v>
      </c>
      <c r="B740" s="445" t="s">
        <v>3390</v>
      </c>
      <c r="C740" s="445" t="s">
        <v>3389</v>
      </c>
    </row>
    <row r="741" spans="1:3" x14ac:dyDescent="0.25">
      <c r="A741" s="445" t="s">
        <v>5507</v>
      </c>
      <c r="B741" s="445" t="s">
        <v>3354</v>
      </c>
      <c r="C741" s="445" t="s">
        <v>3353</v>
      </c>
    </row>
    <row r="742" spans="1:3" x14ac:dyDescent="0.25">
      <c r="A742" s="445" t="s">
        <v>5507</v>
      </c>
      <c r="B742" s="445" t="s">
        <v>3394</v>
      </c>
      <c r="C742" s="445" t="s">
        <v>3393</v>
      </c>
    </row>
    <row r="743" spans="1:3" x14ac:dyDescent="0.25">
      <c r="A743" s="445" t="s">
        <v>5507</v>
      </c>
      <c r="B743" s="445" t="s">
        <v>3386</v>
      </c>
      <c r="C743" s="445" t="s">
        <v>3385</v>
      </c>
    </row>
    <row r="744" spans="1:3" x14ac:dyDescent="0.25">
      <c r="A744" s="445" t="s">
        <v>5507</v>
      </c>
      <c r="B744" s="445" t="s">
        <v>3382</v>
      </c>
      <c r="C744" s="445" t="s">
        <v>3381</v>
      </c>
    </row>
    <row r="745" spans="1:3" x14ac:dyDescent="0.25">
      <c r="A745" s="445" t="s">
        <v>5507</v>
      </c>
      <c r="B745" s="445" t="s">
        <v>3378</v>
      </c>
      <c r="C745" s="445" t="s">
        <v>11040</v>
      </c>
    </row>
    <row r="746" spans="1:3" x14ac:dyDescent="0.25">
      <c r="A746" s="445" t="s">
        <v>5507</v>
      </c>
      <c r="B746" s="445" t="s">
        <v>3861</v>
      </c>
      <c r="C746" s="445" t="s">
        <v>3860</v>
      </c>
    </row>
    <row r="747" spans="1:3" x14ac:dyDescent="0.25">
      <c r="A747" s="445" t="s">
        <v>5507</v>
      </c>
      <c r="B747" s="445" t="s">
        <v>3853</v>
      </c>
      <c r="C747" s="445" t="s">
        <v>3852</v>
      </c>
    </row>
    <row r="748" spans="1:3" x14ac:dyDescent="0.25">
      <c r="A748" s="445" t="s">
        <v>5507</v>
      </c>
      <c r="B748" s="445" t="s">
        <v>3845</v>
      </c>
      <c r="C748" s="445" t="s">
        <v>3844</v>
      </c>
    </row>
    <row r="749" spans="1:3" x14ac:dyDescent="0.25">
      <c r="A749" s="445" t="s">
        <v>5507</v>
      </c>
      <c r="B749" s="445" t="s">
        <v>3837</v>
      </c>
      <c r="C749" s="445" t="s">
        <v>3836</v>
      </c>
    </row>
    <row r="750" spans="1:3" x14ac:dyDescent="0.25">
      <c r="A750" s="445" t="s">
        <v>5507</v>
      </c>
      <c r="B750" s="445" t="s">
        <v>3821</v>
      </c>
      <c r="C750" s="445" t="s">
        <v>3820</v>
      </c>
    </row>
    <row r="751" spans="1:3" x14ac:dyDescent="0.25">
      <c r="A751" s="445" t="s">
        <v>5507</v>
      </c>
      <c r="B751" s="445" t="s">
        <v>3813</v>
      </c>
      <c r="C751" s="445" t="s">
        <v>3812</v>
      </c>
    </row>
    <row r="752" spans="1:3" x14ac:dyDescent="0.25">
      <c r="A752" s="445" t="s">
        <v>5507</v>
      </c>
      <c r="B752" s="445" t="s">
        <v>3805</v>
      </c>
      <c r="C752" s="445" t="s">
        <v>3804</v>
      </c>
    </row>
    <row r="753" spans="1:3" x14ac:dyDescent="0.25">
      <c r="A753" s="445" t="s">
        <v>5507</v>
      </c>
      <c r="B753" s="445" t="s">
        <v>3601</v>
      </c>
      <c r="C753" s="445" t="s">
        <v>3600</v>
      </c>
    </row>
    <row r="754" spans="1:3" x14ac:dyDescent="0.25">
      <c r="A754" s="445" t="s">
        <v>5507</v>
      </c>
      <c r="B754" s="445" t="s">
        <v>4560</v>
      </c>
      <c r="C754" s="445" t="s">
        <v>4559</v>
      </c>
    </row>
    <row r="755" spans="1:3" x14ac:dyDescent="0.25">
      <c r="A755" s="445" t="s">
        <v>5507</v>
      </c>
      <c r="B755" s="445" t="s">
        <v>5576</v>
      </c>
      <c r="C755" s="445" t="s">
        <v>5575</v>
      </c>
    </row>
    <row r="756" spans="1:3" x14ac:dyDescent="0.25">
      <c r="A756" s="445" t="s">
        <v>5507</v>
      </c>
      <c r="B756" s="445" t="s">
        <v>5560</v>
      </c>
      <c r="C756" s="445" t="s">
        <v>5559</v>
      </c>
    </row>
    <row r="757" spans="1:3" x14ac:dyDescent="0.25">
      <c r="A757" s="445" t="s">
        <v>5507</v>
      </c>
      <c r="B757" s="445" t="s">
        <v>5544</v>
      </c>
      <c r="C757" s="445" t="s">
        <v>5543</v>
      </c>
    </row>
    <row r="758" spans="1:3" x14ac:dyDescent="0.25">
      <c r="A758" s="445" t="s">
        <v>5507</v>
      </c>
      <c r="B758" s="445" t="s">
        <v>5529</v>
      </c>
      <c r="C758" s="445" t="s">
        <v>5528</v>
      </c>
    </row>
    <row r="759" spans="1:3" x14ac:dyDescent="0.25">
      <c r="A759" s="445" t="s">
        <v>5507</v>
      </c>
      <c r="B759" s="445" t="s">
        <v>5515</v>
      </c>
      <c r="C759" s="445" t="s">
        <v>5514</v>
      </c>
    </row>
    <row r="760" spans="1:3" x14ac:dyDescent="0.25">
      <c r="A760" s="445" t="s">
        <v>5507</v>
      </c>
      <c r="B760" s="445" t="s">
        <v>5501</v>
      </c>
      <c r="C760" s="445" t="s">
        <v>5500</v>
      </c>
    </row>
    <row r="761" spans="1:3" x14ac:dyDescent="0.25">
      <c r="A761" s="445" t="s">
        <v>5507</v>
      </c>
      <c r="B761" s="445" t="s">
        <v>5486</v>
      </c>
      <c r="C761" s="445" t="s">
        <v>5485</v>
      </c>
    </row>
    <row r="762" spans="1:3" x14ac:dyDescent="0.25">
      <c r="A762" s="445" t="s">
        <v>5507</v>
      </c>
      <c r="B762" s="445" t="s">
        <v>5472</v>
      </c>
      <c r="C762" s="445" t="s">
        <v>5471</v>
      </c>
    </row>
    <row r="763" spans="1:3" x14ac:dyDescent="0.25">
      <c r="A763" s="445" t="s">
        <v>5507</v>
      </c>
      <c r="B763" s="445" t="s">
        <v>5456</v>
      </c>
      <c r="C763" s="445" t="s">
        <v>5455</v>
      </c>
    </row>
    <row r="764" spans="1:3" x14ac:dyDescent="0.25">
      <c r="A764" s="445" t="s">
        <v>5507</v>
      </c>
      <c r="B764" s="445" t="s">
        <v>5440</v>
      </c>
      <c r="C764" s="445" t="s">
        <v>5439</v>
      </c>
    </row>
    <row r="765" spans="1:3" x14ac:dyDescent="0.25">
      <c r="A765" s="445" t="s">
        <v>5507</v>
      </c>
      <c r="B765" s="445" t="s">
        <v>5425</v>
      </c>
      <c r="C765" s="445" t="s">
        <v>5424</v>
      </c>
    </row>
    <row r="766" spans="1:3" x14ac:dyDescent="0.25">
      <c r="A766" s="445" t="s">
        <v>5507</v>
      </c>
      <c r="B766" s="445" t="s">
        <v>5408</v>
      </c>
      <c r="C766" s="445" t="s">
        <v>5407</v>
      </c>
    </row>
    <row r="767" spans="1:3" x14ac:dyDescent="0.25">
      <c r="A767" s="445" t="s">
        <v>5507</v>
      </c>
      <c r="B767" s="445" t="s">
        <v>5395</v>
      </c>
      <c r="C767" s="445" t="s">
        <v>5394</v>
      </c>
    </row>
    <row r="768" spans="1:3" x14ac:dyDescent="0.25">
      <c r="A768" s="445" t="s">
        <v>5507</v>
      </c>
      <c r="B768" s="445" t="s">
        <v>5383</v>
      </c>
      <c r="C768" s="445" t="s">
        <v>5382</v>
      </c>
    </row>
    <row r="769" spans="1:3" x14ac:dyDescent="0.25">
      <c r="A769" s="445" t="s">
        <v>5507</v>
      </c>
      <c r="B769" s="445" t="s">
        <v>5368</v>
      </c>
      <c r="C769" s="445" t="s">
        <v>5367</v>
      </c>
    </row>
    <row r="770" spans="1:3" x14ac:dyDescent="0.25">
      <c r="A770" s="445" t="s">
        <v>5507</v>
      </c>
      <c r="B770" s="445" t="s">
        <v>5356</v>
      </c>
      <c r="C770" s="445" t="s">
        <v>5355</v>
      </c>
    </row>
    <row r="771" spans="1:3" x14ac:dyDescent="0.25">
      <c r="A771" s="445" t="s">
        <v>5507</v>
      </c>
      <c r="B771" s="445" t="s">
        <v>5345</v>
      </c>
      <c r="C771" s="445" t="s">
        <v>5344</v>
      </c>
    </row>
    <row r="772" spans="1:3" x14ac:dyDescent="0.25">
      <c r="A772" s="445" t="s">
        <v>5507</v>
      </c>
      <c r="B772" s="445" t="s">
        <v>5331</v>
      </c>
      <c r="C772" s="445" t="s">
        <v>5330</v>
      </c>
    </row>
    <row r="773" spans="1:3" x14ac:dyDescent="0.25">
      <c r="A773" s="445" t="s">
        <v>5507</v>
      </c>
      <c r="B773" s="445" t="s">
        <v>5317</v>
      </c>
      <c r="C773" s="445" t="s">
        <v>5316</v>
      </c>
    </row>
    <row r="774" spans="1:3" x14ac:dyDescent="0.25">
      <c r="A774" s="445" t="s">
        <v>5507</v>
      </c>
      <c r="B774" s="445" t="s">
        <v>5304</v>
      </c>
      <c r="C774" s="445" t="s">
        <v>5303</v>
      </c>
    </row>
    <row r="775" spans="1:3" x14ac:dyDescent="0.25">
      <c r="A775" s="445" t="s">
        <v>5507</v>
      </c>
      <c r="B775" s="445" t="s">
        <v>5292</v>
      </c>
      <c r="C775" s="445" t="s">
        <v>5291</v>
      </c>
    </row>
    <row r="776" spans="1:3" x14ac:dyDescent="0.25">
      <c r="A776" s="445" t="s">
        <v>5507</v>
      </c>
      <c r="B776" s="445" t="s">
        <v>5278</v>
      </c>
      <c r="C776" s="445" t="s">
        <v>5277</v>
      </c>
    </row>
    <row r="777" spans="1:3" x14ac:dyDescent="0.25">
      <c r="A777" s="445" t="s">
        <v>5507</v>
      </c>
      <c r="B777" s="445" t="s">
        <v>5267</v>
      </c>
      <c r="C777" s="445" t="s">
        <v>5266</v>
      </c>
    </row>
    <row r="778" spans="1:3" x14ac:dyDescent="0.25">
      <c r="A778" s="445" t="s">
        <v>5507</v>
      </c>
      <c r="B778" s="445" t="s">
        <v>5253</v>
      </c>
      <c r="C778" s="445" t="s">
        <v>5252</v>
      </c>
    </row>
    <row r="779" spans="1:3" x14ac:dyDescent="0.25">
      <c r="A779" s="445" t="s">
        <v>5507</v>
      </c>
      <c r="B779" s="445" t="s">
        <v>5240</v>
      </c>
      <c r="C779" s="445" t="s">
        <v>5239</v>
      </c>
    </row>
    <row r="780" spans="1:3" x14ac:dyDescent="0.25">
      <c r="A780" s="445" t="s">
        <v>5507</v>
      </c>
      <c r="B780" s="445" t="s">
        <v>5227</v>
      </c>
      <c r="C780" s="445" t="s">
        <v>5226</v>
      </c>
    </row>
    <row r="781" spans="1:3" x14ac:dyDescent="0.25">
      <c r="A781" s="445" t="s">
        <v>5507</v>
      </c>
      <c r="B781" s="445" t="s">
        <v>5215</v>
      </c>
      <c r="C781" s="445" t="s">
        <v>5214</v>
      </c>
    </row>
    <row r="782" spans="1:3" x14ac:dyDescent="0.25">
      <c r="A782" s="445" t="s">
        <v>5507</v>
      </c>
      <c r="B782" s="445" t="s">
        <v>5204</v>
      </c>
      <c r="C782" s="445" t="s">
        <v>5203</v>
      </c>
    </row>
    <row r="783" spans="1:3" x14ac:dyDescent="0.25">
      <c r="A783" s="445" t="s">
        <v>5507</v>
      </c>
      <c r="B783" s="445" t="s">
        <v>5193</v>
      </c>
      <c r="C783" s="445" t="s">
        <v>5192</v>
      </c>
    </row>
    <row r="784" spans="1:3" x14ac:dyDescent="0.25">
      <c r="A784" s="445" t="s">
        <v>5507</v>
      </c>
      <c r="B784" s="445" t="s">
        <v>5182</v>
      </c>
      <c r="C784" s="445" t="s">
        <v>5181</v>
      </c>
    </row>
    <row r="785" spans="1:3" x14ac:dyDescent="0.25">
      <c r="A785" s="445" t="s">
        <v>5507</v>
      </c>
      <c r="B785" s="445" t="s">
        <v>5172</v>
      </c>
      <c r="C785" s="445" t="s">
        <v>5171</v>
      </c>
    </row>
    <row r="786" spans="1:3" x14ac:dyDescent="0.25">
      <c r="A786" s="445" t="s">
        <v>5507</v>
      </c>
      <c r="B786" s="445" t="s">
        <v>5161</v>
      </c>
      <c r="C786" s="445" t="s">
        <v>5160</v>
      </c>
    </row>
    <row r="787" spans="1:3" x14ac:dyDescent="0.25">
      <c r="A787" s="445" t="s">
        <v>5507</v>
      </c>
      <c r="B787" s="445" t="s">
        <v>5151</v>
      </c>
      <c r="C787" s="445" t="s">
        <v>5150</v>
      </c>
    </row>
    <row r="788" spans="1:3" x14ac:dyDescent="0.25">
      <c r="A788" s="445" t="s">
        <v>5507</v>
      </c>
      <c r="B788" s="445" t="s">
        <v>5140</v>
      </c>
      <c r="C788" s="445" t="s">
        <v>5139</v>
      </c>
    </row>
    <row r="789" spans="1:3" x14ac:dyDescent="0.25">
      <c r="A789" s="445" t="s">
        <v>5507</v>
      </c>
      <c r="B789" s="445" t="s">
        <v>5129</v>
      </c>
      <c r="C789" s="445" t="s">
        <v>5128</v>
      </c>
    </row>
    <row r="790" spans="1:3" x14ac:dyDescent="0.25">
      <c r="A790" s="445" t="s">
        <v>5507</v>
      </c>
      <c r="B790" s="445" t="s">
        <v>5118</v>
      </c>
      <c r="C790" s="445" t="s">
        <v>5117</v>
      </c>
    </row>
    <row r="791" spans="1:3" x14ac:dyDescent="0.25">
      <c r="A791" s="445" t="s">
        <v>5507</v>
      </c>
      <c r="B791" s="445" t="s">
        <v>3510</v>
      </c>
      <c r="C791" s="445" t="s">
        <v>3509</v>
      </c>
    </row>
    <row r="792" spans="1:3" x14ac:dyDescent="0.25">
      <c r="A792" s="445" t="s">
        <v>5507</v>
      </c>
      <c r="B792" s="445" t="s">
        <v>3412</v>
      </c>
      <c r="C792" s="445" t="s">
        <v>3411</v>
      </c>
    </row>
    <row r="793" spans="1:3" x14ac:dyDescent="0.25">
      <c r="A793" s="445" t="s">
        <v>5507</v>
      </c>
      <c r="B793" s="445" t="s">
        <v>3405</v>
      </c>
      <c r="C793" s="445" t="s">
        <v>3404</v>
      </c>
    </row>
    <row r="794" spans="1:3" x14ac:dyDescent="0.25">
      <c r="A794" s="445" t="s">
        <v>5507</v>
      </c>
      <c r="B794" s="445" t="s">
        <v>3401</v>
      </c>
      <c r="C794" s="445" t="s">
        <v>3400</v>
      </c>
    </row>
    <row r="795" spans="1:3" x14ac:dyDescent="0.25">
      <c r="A795" s="445" t="s">
        <v>5507</v>
      </c>
      <c r="B795" s="445" t="s">
        <v>5852</v>
      </c>
      <c r="C795" s="445" t="s">
        <v>5851</v>
      </c>
    </row>
    <row r="796" spans="1:3" x14ac:dyDescent="0.25">
      <c r="A796" s="445" t="s">
        <v>5507</v>
      </c>
      <c r="B796" s="445" t="s">
        <v>5810</v>
      </c>
      <c r="C796" s="445" t="s">
        <v>5809</v>
      </c>
    </row>
    <row r="797" spans="1:3" x14ac:dyDescent="0.25">
      <c r="A797" s="445" t="s">
        <v>5507</v>
      </c>
      <c r="B797" s="445" t="s">
        <v>5771</v>
      </c>
      <c r="C797" s="445" t="s">
        <v>5770</v>
      </c>
    </row>
    <row r="798" spans="1:3" x14ac:dyDescent="0.25">
      <c r="A798" s="445" t="s">
        <v>5507</v>
      </c>
      <c r="B798" s="445" t="s">
        <v>5740</v>
      </c>
      <c r="C798" s="445" t="s">
        <v>5739</v>
      </c>
    </row>
    <row r="799" spans="1:3" x14ac:dyDescent="0.25">
      <c r="A799" s="445" t="s">
        <v>5507</v>
      </c>
      <c r="B799" s="445" t="s">
        <v>5707</v>
      </c>
      <c r="C799" s="445" t="s">
        <v>5706</v>
      </c>
    </row>
    <row r="800" spans="1:3" x14ac:dyDescent="0.25">
      <c r="A800" s="445" t="s">
        <v>5507</v>
      </c>
      <c r="B800" s="445" t="s">
        <v>5679</v>
      </c>
      <c r="C800" s="445" t="s">
        <v>5678</v>
      </c>
    </row>
    <row r="801" spans="1:3" x14ac:dyDescent="0.25">
      <c r="A801" s="445" t="s">
        <v>5507</v>
      </c>
      <c r="B801" s="445" t="s">
        <v>5655</v>
      </c>
      <c r="C801" s="445" t="s">
        <v>5654</v>
      </c>
    </row>
    <row r="802" spans="1:3" x14ac:dyDescent="0.25">
      <c r="A802" s="445" t="s">
        <v>5507</v>
      </c>
      <c r="B802" s="445" t="s">
        <v>5630</v>
      </c>
      <c r="C802" s="445" t="s">
        <v>5629</v>
      </c>
    </row>
    <row r="803" spans="1:3" x14ac:dyDescent="0.25">
      <c r="A803" s="445" t="s">
        <v>5507</v>
      </c>
      <c r="B803" s="445" t="s">
        <v>5606</v>
      </c>
      <c r="C803" s="445" t="s">
        <v>5605</v>
      </c>
    </row>
    <row r="804" spans="1:3" x14ac:dyDescent="0.25">
      <c r="A804" s="445" t="s">
        <v>5507</v>
      </c>
      <c r="B804" s="445" t="s">
        <v>5590</v>
      </c>
      <c r="C804" s="445" t="s">
        <v>5589</v>
      </c>
    </row>
    <row r="805" spans="1:3" x14ac:dyDescent="0.25">
      <c r="A805" s="445" t="s">
        <v>5507</v>
      </c>
      <c r="B805" s="445" t="s">
        <v>3530</v>
      </c>
      <c r="C805" s="445" t="s">
        <v>3529</v>
      </c>
    </row>
    <row r="806" spans="1:3" x14ac:dyDescent="0.25">
      <c r="A806" s="445" t="s">
        <v>5507</v>
      </c>
      <c r="B806" s="445" t="s">
        <v>3464</v>
      </c>
      <c r="C806" s="445" t="s">
        <v>3463</v>
      </c>
    </row>
    <row r="807" spans="1:3" x14ac:dyDescent="0.25">
      <c r="A807" s="445" t="s">
        <v>5507</v>
      </c>
      <c r="B807" s="445" t="s">
        <v>4157</v>
      </c>
      <c r="C807" s="445" t="s">
        <v>4156</v>
      </c>
    </row>
    <row r="808" spans="1:3" x14ac:dyDescent="0.25">
      <c r="A808" s="445" t="s">
        <v>5507</v>
      </c>
      <c r="B808" s="445" t="s">
        <v>4149</v>
      </c>
      <c r="C808" s="445" t="s">
        <v>4148</v>
      </c>
    </row>
    <row r="809" spans="1:3" x14ac:dyDescent="0.25">
      <c r="A809" s="445" t="s">
        <v>5507</v>
      </c>
      <c r="B809" s="445" t="s">
        <v>4141</v>
      </c>
      <c r="C809" s="445" t="s">
        <v>4140</v>
      </c>
    </row>
    <row r="810" spans="1:3" x14ac:dyDescent="0.25">
      <c r="A810" s="445" t="s">
        <v>5507</v>
      </c>
      <c r="B810" s="445" t="s">
        <v>4133</v>
      </c>
      <c r="C810" s="445" t="s">
        <v>4132</v>
      </c>
    </row>
    <row r="811" spans="1:3" x14ac:dyDescent="0.25">
      <c r="A811" s="445" t="s">
        <v>5507</v>
      </c>
      <c r="B811" s="445" t="s">
        <v>4125</v>
      </c>
      <c r="C811" s="445" t="s">
        <v>4124</v>
      </c>
    </row>
    <row r="812" spans="1:3" x14ac:dyDescent="0.25">
      <c r="A812" s="445" t="s">
        <v>5507</v>
      </c>
      <c r="B812" s="445" t="s">
        <v>4117</v>
      </c>
      <c r="C812" s="445" t="s">
        <v>4116</v>
      </c>
    </row>
    <row r="813" spans="1:3" x14ac:dyDescent="0.25">
      <c r="A813" s="445" t="s">
        <v>5507</v>
      </c>
      <c r="B813" s="445" t="s">
        <v>4109</v>
      </c>
      <c r="C813" s="445" t="s">
        <v>4108</v>
      </c>
    </row>
    <row r="814" spans="1:3" x14ac:dyDescent="0.25">
      <c r="A814" s="445" t="s">
        <v>5507</v>
      </c>
      <c r="B814" s="445" t="s">
        <v>4101</v>
      </c>
      <c r="C814" s="445" t="s">
        <v>4100</v>
      </c>
    </row>
    <row r="815" spans="1:3" x14ac:dyDescent="0.25">
      <c r="A815" s="445" t="s">
        <v>5507</v>
      </c>
      <c r="B815" s="445" t="s">
        <v>4093</v>
      </c>
      <c r="C815" s="445" t="s">
        <v>4092</v>
      </c>
    </row>
    <row r="816" spans="1:3" x14ac:dyDescent="0.25">
      <c r="A816" s="445" t="s">
        <v>5507</v>
      </c>
      <c r="B816" s="445" t="s">
        <v>4086</v>
      </c>
      <c r="C816" s="445" t="s">
        <v>4085</v>
      </c>
    </row>
    <row r="817" spans="1:3" x14ac:dyDescent="0.25">
      <c r="A817" s="445" t="s">
        <v>5507</v>
      </c>
      <c r="B817" s="445" t="s">
        <v>4078</v>
      </c>
      <c r="C817" s="445" t="s">
        <v>4077</v>
      </c>
    </row>
    <row r="818" spans="1:3" x14ac:dyDescent="0.25">
      <c r="A818" s="445" t="s">
        <v>5507</v>
      </c>
      <c r="B818" s="445" t="s">
        <v>11041</v>
      </c>
      <c r="C818" s="445" t="s">
        <v>11042</v>
      </c>
    </row>
    <row r="819" spans="1:3" x14ac:dyDescent="0.25">
      <c r="A819" s="445" t="s">
        <v>5507</v>
      </c>
      <c r="B819" s="445" t="s">
        <v>7459</v>
      </c>
      <c r="C819" s="445" t="s">
        <v>11043</v>
      </c>
    </row>
    <row r="820" spans="1:3" x14ac:dyDescent="0.25">
      <c r="A820" s="445" t="s">
        <v>5507</v>
      </c>
      <c r="B820" s="445" t="s">
        <v>6862</v>
      </c>
      <c r="C820" s="445" t="s">
        <v>11044</v>
      </c>
    </row>
    <row r="821" spans="1:3" x14ac:dyDescent="0.25">
      <c r="A821" s="445" t="s">
        <v>5507</v>
      </c>
      <c r="B821" s="445" t="s">
        <v>11045</v>
      </c>
      <c r="C821" s="445" t="s">
        <v>11046</v>
      </c>
    </row>
    <row r="822" spans="1:3" x14ac:dyDescent="0.25">
      <c r="A822" s="445" t="s">
        <v>5507</v>
      </c>
      <c r="B822" s="445" t="s">
        <v>7274</v>
      </c>
      <c r="C822" s="445" t="s">
        <v>11047</v>
      </c>
    </row>
    <row r="823" spans="1:3" x14ac:dyDescent="0.25">
      <c r="A823" s="445" t="s">
        <v>5507</v>
      </c>
      <c r="B823" s="445" t="s">
        <v>6767</v>
      </c>
      <c r="C823" s="445" t="s">
        <v>11048</v>
      </c>
    </row>
    <row r="824" spans="1:3" x14ac:dyDescent="0.25">
      <c r="A824" s="445" t="s">
        <v>5507</v>
      </c>
      <c r="B824" s="445" t="s">
        <v>11049</v>
      </c>
      <c r="C824" s="445" t="s">
        <v>11050</v>
      </c>
    </row>
    <row r="825" spans="1:3" x14ac:dyDescent="0.25">
      <c r="A825" s="445" t="s">
        <v>5507</v>
      </c>
      <c r="B825" s="445" t="s">
        <v>11051</v>
      </c>
      <c r="C825" s="445" t="s">
        <v>11052</v>
      </c>
    </row>
    <row r="826" spans="1:3" x14ac:dyDescent="0.25">
      <c r="A826" s="445" t="s">
        <v>5507</v>
      </c>
      <c r="B826" s="445" t="s">
        <v>11053</v>
      </c>
      <c r="C826" s="445" t="s">
        <v>11054</v>
      </c>
    </row>
    <row r="827" spans="1:3" x14ac:dyDescent="0.25">
      <c r="A827" s="445" t="s">
        <v>5507</v>
      </c>
      <c r="B827" s="445" t="s">
        <v>11055</v>
      </c>
      <c r="C827" s="445" t="s">
        <v>11056</v>
      </c>
    </row>
    <row r="828" spans="1:3" x14ac:dyDescent="0.25">
      <c r="A828" s="445" t="s">
        <v>5507</v>
      </c>
      <c r="B828" s="445" t="s">
        <v>11057</v>
      </c>
      <c r="C828" s="445" t="s">
        <v>11058</v>
      </c>
    </row>
    <row r="829" spans="1:3" x14ac:dyDescent="0.25">
      <c r="A829" s="445" t="s">
        <v>5507</v>
      </c>
      <c r="B829" s="445" t="s">
        <v>3374</v>
      </c>
      <c r="C829" s="445" t="s">
        <v>3373</v>
      </c>
    </row>
    <row r="830" spans="1:3" x14ac:dyDescent="0.25">
      <c r="A830" s="445" t="s">
        <v>5507</v>
      </c>
      <c r="B830" s="445" t="s">
        <v>11059</v>
      </c>
      <c r="C830" s="445" t="s">
        <v>11060</v>
      </c>
    </row>
    <row r="831" spans="1:3" x14ac:dyDescent="0.25">
      <c r="A831" s="445" t="s">
        <v>5507</v>
      </c>
      <c r="B831" s="445" t="s">
        <v>11061</v>
      </c>
      <c r="C831" s="445" t="s">
        <v>11062</v>
      </c>
    </row>
    <row r="832" spans="1:3" x14ac:dyDescent="0.25">
      <c r="A832" s="445" t="s">
        <v>5507</v>
      </c>
      <c r="B832" s="445" t="s">
        <v>11063</v>
      </c>
      <c r="C832" s="445" t="s">
        <v>11064</v>
      </c>
    </row>
    <row r="833" spans="1:3" x14ac:dyDescent="0.25">
      <c r="A833" s="445" t="s">
        <v>5507</v>
      </c>
      <c r="B833" s="445" t="s">
        <v>5107</v>
      </c>
      <c r="C833" s="445" t="s">
        <v>5106</v>
      </c>
    </row>
    <row r="834" spans="1:3" x14ac:dyDescent="0.25">
      <c r="A834" s="445" t="s">
        <v>5507</v>
      </c>
      <c r="B834" s="445" t="s">
        <v>5096</v>
      </c>
      <c r="C834" s="445" t="s">
        <v>5095</v>
      </c>
    </row>
    <row r="835" spans="1:3" x14ac:dyDescent="0.25">
      <c r="A835" s="445" t="s">
        <v>5507</v>
      </c>
      <c r="B835" s="445" t="s">
        <v>5084</v>
      </c>
      <c r="C835" s="445" t="s">
        <v>5083</v>
      </c>
    </row>
    <row r="836" spans="1:3" x14ac:dyDescent="0.25">
      <c r="A836" s="445" t="s">
        <v>5507</v>
      </c>
      <c r="B836" s="445" t="s">
        <v>5072</v>
      </c>
      <c r="C836" s="445" t="s">
        <v>5071</v>
      </c>
    </row>
    <row r="837" spans="1:3" x14ac:dyDescent="0.25">
      <c r="A837" s="445" t="s">
        <v>5507</v>
      </c>
      <c r="B837" s="445" t="s">
        <v>5060</v>
      </c>
      <c r="C837" s="445" t="s">
        <v>5059</v>
      </c>
    </row>
    <row r="838" spans="1:3" x14ac:dyDescent="0.25">
      <c r="A838" s="445" t="s">
        <v>5507</v>
      </c>
      <c r="B838" s="445" t="s">
        <v>5048</v>
      </c>
      <c r="C838" s="445" t="s">
        <v>5047</v>
      </c>
    </row>
    <row r="839" spans="1:3" x14ac:dyDescent="0.25">
      <c r="A839" s="445" t="s">
        <v>5507</v>
      </c>
      <c r="B839" s="445" t="s">
        <v>5036</v>
      </c>
      <c r="C839" s="445" t="s">
        <v>5035</v>
      </c>
    </row>
    <row r="840" spans="1:3" x14ac:dyDescent="0.25">
      <c r="A840" s="445" t="s">
        <v>5507</v>
      </c>
      <c r="B840" s="445" t="s">
        <v>5024</v>
      </c>
      <c r="C840" s="445" t="s">
        <v>5023</v>
      </c>
    </row>
    <row r="841" spans="1:3" x14ac:dyDescent="0.25">
      <c r="A841" s="445" t="s">
        <v>5507</v>
      </c>
      <c r="B841" s="445" t="s">
        <v>5012</v>
      </c>
      <c r="C841" s="445" t="s">
        <v>5011</v>
      </c>
    </row>
    <row r="842" spans="1:3" x14ac:dyDescent="0.25">
      <c r="A842" s="445" t="s">
        <v>5507</v>
      </c>
      <c r="B842" s="445" t="s">
        <v>5000</v>
      </c>
      <c r="C842" s="445" t="s">
        <v>4999</v>
      </c>
    </row>
    <row r="843" spans="1:3" x14ac:dyDescent="0.25">
      <c r="A843" s="445" t="s">
        <v>5507</v>
      </c>
      <c r="B843" s="445" t="s">
        <v>4988</v>
      </c>
      <c r="C843" s="445" t="s">
        <v>4987</v>
      </c>
    </row>
    <row r="844" spans="1:3" x14ac:dyDescent="0.25">
      <c r="A844" s="445" t="s">
        <v>5507</v>
      </c>
      <c r="B844" s="445" t="s">
        <v>4978</v>
      </c>
      <c r="C844" s="445" t="s">
        <v>4977</v>
      </c>
    </row>
    <row r="845" spans="1:3" x14ac:dyDescent="0.25">
      <c r="A845" s="445" t="s">
        <v>5507</v>
      </c>
      <c r="B845" s="445" t="s">
        <v>4966</v>
      </c>
      <c r="C845" s="445" t="s">
        <v>4965</v>
      </c>
    </row>
    <row r="846" spans="1:3" x14ac:dyDescent="0.25">
      <c r="A846" s="445" t="s">
        <v>5507</v>
      </c>
      <c r="B846" s="445" t="s">
        <v>4954</v>
      </c>
      <c r="C846" s="445" t="s">
        <v>4953</v>
      </c>
    </row>
    <row r="847" spans="1:3" x14ac:dyDescent="0.25">
      <c r="A847" s="445" t="s">
        <v>5507</v>
      </c>
      <c r="B847" s="445" t="s">
        <v>4942</v>
      </c>
      <c r="C847" s="445" t="s">
        <v>4941</v>
      </c>
    </row>
    <row r="848" spans="1:3" x14ac:dyDescent="0.25">
      <c r="A848" s="445" t="s">
        <v>5507</v>
      </c>
      <c r="B848" s="445" t="s">
        <v>4931</v>
      </c>
      <c r="C848" s="445" t="s">
        <v>4930</v>
      </c>
    </row>
    <row r="849" spans="1:3" x14ac:dyDescent="0.25">
      <c r="A849" s="445" t="s">
        <v>5507</v>
      </c>
      <c r="B849" s="445" t="s">
        <v>4920</v>
      </c>
      <c r="C849" s="445" t="s">
        <v>4919</v>
      </c>
    </row>
    <row r="850" spans="1:3" x14ac:dyDescent="0.25">
      <c r="A850" s="445" t="s">
        <v>5507</v>
      </c>
      <c r="B850" s="445" t="s">
        <v>4909</v>
      </c>
      <c r="C850" s="445" t="s">
        <v>4908</v>
      </c>
    </row>
    <row r="851" spans="1:3" x14ac:dyDescent="0.25">
      <c r="A851" s="445" t="s">
        <v>5507</v>
      </c>
      <c r="B851" s="445" t="s">
        <v>4897</v>
      </c>
      <c r="C851" s="445" t="s">
        <v>4896</v>
      </c>
    </row>
    <row r="852" spans="1:3" x14ac:dyDescent="0.25">
      <c r="A852" s="445" t="s">
        <v>5507</v>
      </c>
      <c r="B852" s="445" t="s">
        <v>4885</v>
      </c>
      <c r="C852" s="445" t="s">
        <v>4884</v>
      </c>
    </row>
    <row r="853" spans="1:3" x14ac:dyDescent="0.25">
      <c r="A853" s="445" t="s">
        <v>5507</v>
      </c>
      <c r="B853" s="445" t="s">
        <v>4873</v>
      </c>
      <c r="C853" s="445" t="s">
        <v>4872</v>
      </c>
    </row>
    <row r="854" spans="1:3" x14ac:dyDescent="0.25">
      <c r="A854" s="445" t="s">
        <v>5507</v>
      </c>
      <c r="B854" s="445" t="s">
        <v>4861</v>
      </c>
      <c r="C854" s="445" t="s">
        <v>4860</v>
      </c>
    </row>
    <row r="855" spans="1:3" x14ac:dyDescent="0.25">
      <c r="A855" s="445" t="s">
        <v>5507</v>
      </c>
      <c r="B855" s="445" t="s">
        <v>4849</v>
      </c>
      <c r="C855" s="445" t="s">
        <v>4848</v>
      </c>
    </row>
    <row r="856" spans="1:3" x14ac:dyDescent="0.25">
      <c r="A856" s="445" t="s">
        <v>5507</v>
      </c>
      <c r="B856" s="445" t="s">
        <v>4838</v>
      </c>
      <c r="C856" s="445" t="s">
        <v>4837</v>
      </c>
    </row>
    <row r="857" spans="1:3" x14ac:dyDescent="0.25">
      <c r="A857" s="445" t="s">
        <v>5507</v>
      </c>
      <c r="B857" s="445" t="s">
        <v>4827</v>
      </c>
      <c r="C857" s="445" t="s">
        <v>4826</v>
      </c>
    </row>
    <row r="858" spans="1:3" x14ac:dyDescent="0.25">
      <c r="A858" s="445" t="s">
        <v>5507</v>
      </c>
      <c r="B858" s="445" t="s">
        <v>4816</v>
      </c>
      <c r="C858" s="445" t="s">
        <v>4815</v>
      </c>
    </row>
    <row r="859" spans="1:3" x14ac:dyDescent="0.25">
      <c r="A859" s="445" t="s">
        <v>5507</v>
      </c>
      <c r="B859" s="445" t="s">
        <v>4804</v>
      </c>
      <c r="C859" s="445" t="s">
        <v>4803</v>
      </c>
    </row>
    <row r="860" spans="1:3" x14ac:dyDescent="0.25">
      <c r="A860" s="445" t="s">
        <v>5507</v>
      </c>
      <c r="B860" s="445" t="s">
        <v>4792</v>
      </c>
      <c r="C860" s="445" t="s">
        <v>4791</v>
      </c>
    </row>
    <row r="861" spans="1:3" x14ac:dyDescent="0.25">
      <c r="A861" s="445" t="s">
        <v>5507</v>
      </c>
      <c r="B861" s="445" t="s">
        <v>4783</v>
      </c>
      <c r="C861" s="445" t="s">
        <v>4782</v>
      </c>
    </row>
    <row r="862" spans="1:3" x14ac:dyDescent="0.25">
      <c r="A862" s="445" t="s">
        <v>5507</v>
      </c>
      <c r="B862" s="445" t="s">
        <v>4771</v>
      </c>
      <c r="C862" s="445" t="s">
        <v>4770</v>
      </c>
    </row>
    <row r="863" spans="1:3" x14ac:dyDescent="0.25">
      <c r="A863" s="445" t="s">
        <v>5507</v>
      </c>
      <c r="B863" s="445" t="s">
        <v>4759</v>
      </c>
      <c r="C863" s="445" t="s">
        <v>4758</v>
      </c>
    </row>
    <row r="864" spans="1:3" x14ac:dyDescent="0.25">
      <c r="A864" s="445" t="s">
        <v>5507</v>
      </c>
      <c r="B864" s="445" t="s">
        <v>4747</v>
      </c>
      <c r="C864" s="445" t="s">
        <v>4746</v>
      </c>
    </row>
    <row r="865" spans="1:3" x14ac:dyDescent="0.25">
      <c r="A865" s="445" t="s">
        <v>5507</v>
      </c>
      <c r="B865" s="445" t="s">
        <v>4735</v>
      </c>
      <c r="C865" s="445" t="s">
        <v>4734</v>
      </c>
    </row>
    <row r="866" spans="1:3" x14ac:dyDescent="0.25">
      <c r="A866" s="445" t="s">
        <v>5507</v>
      </c>
      <c r="B866" s="445" t="s">
        <v>4724</v>
      </c>
      <c r="C866" s="445" t="s">
        <v>4723</v>
      </c>
    </row>
    <row r="867" spans="1:3" x14ac:dyDescent="0.25">
      <c r="A867" s="445" t="s">
        <v>5507</v>
      </c>
      <c r="B867" s="445" t="s">
        <v>4712</v>
      </c>
      <c r="C867" s="445" t="s">
        <v>4711</v>
      </c>
    </row>
    <row r="868" spans="1:3" x14ac:dyDescent="0.25">
      <c r="A868" s="445" t="s">
        <v>5507</v>
      </c>
      <c r="B868" s="445" t="s">
        <v>4700</v>
      </c>
      <c r="C868" s="445" t="s">
        <v>4699</v>
      </c>
    </row>
    <row r="869" spans="1:3" x14ac:dyDescent="0.25">
      <c r="A869" s="445" t="s">
        <v>5507</v>
      </c>
      <c r="B869" s="445" t="s">
        <v>4690</v>
      </c>
      <c r="C869" s="445" t="s">
        <v>4689</v>
      </c>
    </row>
    <row r="870" spans="1:3" x14ac:dyDescent="0.25">
      <c r="A870" s="445" t="s">
        <v>5507</v>
      </c>
      <c r="B870" s="445" t="s">
        <v>4680</v>
      </c>
      <c r="C870" s="445" t="s">
        <v>4679</v>
      </c>
    </row>
    <row r="871" spans="1:3" x14ac:dyDescent="0.25">
      <c r="A871" s="445" t="s">
        <v>5507</v>
      </c>
      <c r="B871" s="445" t="s">
        <v>4670</v>
      </c>
      <c r="C871" s="445" t="s">
        <v>4669</v>
      </c>
    </row>
    <row r="872" spans="1:3" x14ac:dyDescent="0.25">
      <c r="A872" s="445" t="s">
        <v>5507</v>
      </c>
      <c r="B872" s="445" t="s">
        <v>4660</v>
      </c>
      <c r="C872" s="445" t="s">
        <v>4659</v>
      </c>
    </row>
    <row r="873" spans="1:3" x14ac:dyDescent="0.25">
      <c r="A873" s="445" t="s">
        <v>5507</v>
      </c>
      <c r="B873" s="445" t="s">
        <v>4650</v>
      </c>
      <c r="C873" s="445" t="s">
        <v>4649</v>
      </c>
    </row>
    <row r="874" spans="1:3" x14ac:dyDescent="0.25">
      <c r="A874" s="445" t="s">
        <v>5507</v>
      </c>
      <c r="B874" s="445" t="s">
        <v>4640</v>
      </c>
      <c r="C874" s="445" t="s">
        <v>4639</v>
      </c>
    </row>
    <row r="875" spans="1:3" x14ac:dyDescent="0.25">
      <c r="A875" s="445" t="s">
        <v>5507</v>
      </c>
      <c r="B875" s="445" t="s">
        <v>4630</v>
      </c>
      <c r="C875" s="445" t="s">
        <v>4629</v>
      </c>
    </row>
    <row r="876" spans="1:3" x14ac:dyDescent="0.25">
      <c r="A876" s="445" t="s">
        <v>5507</v>
      </c>
      <c r="B876" s="445" t="s">
        <v>4620</v>
      </c>
      <c r="C876" s="445" t="s">
        <v>4619</v>
      </c>
    </row>
    <row r="877" spans="1:3" x14ac:dyDescent="0.25">
      <c r="A877" s="445" t="s">
        <v>5507</v>
      </c>
      <c r="B877" s="445" t="s">
        <v>4610</v>
      </c>
      <c r="C877" s="445" t="s">
        <v>4609</v>
      </c>
    </row>
    <row r="878" spans="1:3" x14ac:dyDescent="0.25">
      <c r="A878" s="445" t="s">
        <v>5507</v>
      </c>
      <c r="B878" s="445" t="s">
        <v>4600</v>
      </c>
      <c r="C878" s="445" t="s">
        <v>4599</v>
      </c>
    </row>
    <row r="879" spans="1:3" x14ac:dyDescent="0.25">
      <c r="A879" s="445" t="s">
        <v>5507</v>
      </c>
      <c r="B879" s="445" t="s">
        <v>4590</v>
      </c>
      <c r="C879" s="445" t="s">
        <v>4589</v>
      </c>
    </row>
    <row r="880" spans="1:3" x14ac:dyDescent="0.25">
      <c r="A880" s="445" t="s">
        <v>5507</v>
      </c>
      <c r="B880" s="445" t="s">
        <v>4580</v>
      </c>
      <c r="C880" s="445" t="s">
        <v>4579</v>
      </c>
    </row>
    <row r="881" spans="1:3" x14ac:dyDescent="0.25">
      <c r="A881" s="445" t="s">
        <v>5507</v>
      </c>
      <c r="B881" s="445" t="s">
        <v>4570</v>
      </c>
      <c r="C881" s="445" t="s">
        <v>4569</v>
      </c>
    </row>
    <row r="882" spans="1:3" x14ac:dyDescent="0.25">
      <c r="A882" s="445" t="s">
        <v>5421</v>
      </c>
      <c r="B882" s="445" t="s">
        <v>5556</v>
      </c>
      <c r="C882" s="445" t="s">
        <v>11065</v>
      </c>
    </row>
    <row r="883" spans="1:3" x14ac:dyDescent="0.25">
      <c r="A883" s="445" t="s">
        <v>5421</v>
      </c>
      <c r="B883" s="445" t="s">
        <v>5540</v>
      </c>
      <c r="C883" s="445" t="s">
        <v>11066</v>
      </c>
    </row>
    <row r="884" spans="1:3" x14ac:dyDescent="0.25">
      <c r="A884" s="445" t="s">
        <v>5421</v>
      </c>
      <c r="B884" s="445" t="s">
        <v>5525</v>
      </c>
      <c r="C884" s="445" t="s">
        <v>11067</v>
      </c>
    </row>
    <row r="885" spans="1:3" x14ac:dyDescent="0.25">
      <c r="A885" s="445" t="s">
        <v>5421</v>
      </c>
      <c r="B885" s="445" t="s">
        <v>5586</v>
      </c>
      <c r="C885" s="445" t="s">
        <v>11068</v>
      </c>
    </row>
    <row r="886" spans="1:3" x14ac:dyDescent="0.25">
      <c r="A886" s="445" t="s">
        <v>5421</v>
      </c>
      <c r="B886" s="445" t="s">
        <v>5572</v>
      </c>
      <c r="C886" s="445" t="s">
        <v>11069</v>
      </c>
    </row>
    <row r="887" spans="1:3" x14ac:dyDescent="0.25">
      <c r="A887" s="445" t="s">
        <v>5421</v>
      </c>
      <c r="B887" s="445" t="s">
        <v>5721</v>
      </c>
      <c r="C887" s="445" t="s">
        <v>11070</v>
      </c>
    </row>
    <row r="888" spans="1:3" x14ac:dyDescent="0.25">
      <c r="A888" s="445" t="s">
        <v>5421</v>
      </c>
      <c r="B888" s="445" t="s">
        <v>5507</v>
      </c>
      <c r="C888" s="445" t="s">
        <v>11071</v>
      </c>
    </row>
    <row r="889" spans="1:3" x14ac:dyDescent="0.25">
      <c r="A889" s="445" t="s">
        <v>5421</v>
      </c>
      <c r="B889" s="445" t="s">
        <v>5497</v>
      </c>
      <c r="C889" s="445" t="s">
        <v>11072</v>
      </c>
    </row>
    <row r="890" spans="1:3" x14ac:dyDescent="0.25">
      <c r="A890" s="445" t="s">
        <v>5421</v>
      </c>
      <c r="B890" s="445" t="s">
        <v>5482</v>
      </c>
      <c r="C890" s="445" t="s">
        <v>11073</v>
      </c>
    </row>
    <row r="891" spans="1:3" x14ac:dyDescent="0.25">
      <c r="A891" s="445" t="s">
        <v>5421</v>
      </c>
      <c r="B891" s="445" t="s">
        <v>5468</v>
      </c>
      <c r="C891" s="445" t="s">
        <v>11074</v>
      </c>
    </row>
    <row r="892" spans="1:3" x14ac:dyDescent="0.25">
      <c r="A892" s="445" t="s">
        <v>5421</v>
      </c>
      <c r="B892" s="445" t="s">
        <v>5452</v>
      </c>
      <c r="C892" s="445" t="s">
        <v>11075</v>
      </c>
    </row>
    <row r="893" spans="1:3" x14ac:dyDescent="0.25">
      <c r="A893" s="445" t="s">
        <v>5421</v>
      </c>
      <c r="B893" s="445" t="s">
        <v>5536</v>
      </c>
      <c r="C893" s="445" t="s">
        <v>11076</v>
      </c>
    </row>
    <row r="894" spans="1:3" x14ac:dyDescent="0.25">
      <c r="A894" s="445" t="s">
        <v>5421</v>
      </c>
      <c r="B894" s="445" t="s">
        <v>5436</v>
      </c>
      <c r="C894" s="445" t="s">
        <v>11077</v>
      </c>
    </row>
    <row r="895" spans="1:3" x14ac:dyDescent="0.25">
      <c r="A895" s="445" t="s">
        <v>5421</v>
      </c>
      <c r="B895" s="445" t="s">
        <v>5511</v>
      </c>
      <c r="C895" s="445" t="s">
        <v>11078</v>
      </c>
    </row>
    <row r="896" spans="1:3" x14ac:dyDescent="0.25">
      <c r="A896" s="445" t="s">
        <v>5404</v>
      </c>
      <c r="B896" s="445" t="s">
        <v>10959</v>
      </c>
      <c r="C896" s="445" t="s">
        <v>11079</v>
      </c>
    </row>
    <row r="897" spans="1:3" x14ac:dyDescent="0.25">
      <c r="A897" s="445" t="s">
        <v>5404</v>
      </c>
      <c r="B897" s="445" t="s">
        <v>5644</v>
      </c>
      <c r="C897" s="445" t="s">
        <v>5643</v>
      </c>
    </row>
    <row r="898" spans="1:3" x14ac:dyDescent="0.25">
      <c r="A898" s="445" t="s">
        <v>5404</v>
      </c>
      <c r="B898" s="445" t="s">
        <v>5838</v>
      </c>
      <c r="C898" s="445" t="s">
        <v>5837</v>
      </c>
    </row>
    <row r="899" spans="1:3" x14ac:dyDescent="0.25">
      <c r="A899" s="445" t="s">
        <v>5404</v>
      </c>
      <c r="B899" s="445" t="s">
        <v>5797</v>
      </c>
      <c r="C899" s="445" t="s">
        <v>5796</v>
      </c>
    </row>
    <row r="900" spans="1:3" x14ac:dyDescent="0.25">
      <c r="A900" s="445" t="s">
        <v>5404</v>
      </c>
      <c r="B900" s="445" t="s">
        <v>5619</v>
      </c>
      <c r="C900" s="445" t="s">
        <v>5618</v>
      </c>
    </row>
    <row r="901" spans="1:3" x14ac:dyDescent="0.25">
      <c r="A901" s="445" t="s">
        <v>5404</v>
      </c>
      <c r="B901" s="445" t="s">
        <v>5725</v>
      </c>
      <c r="C901" s="445" t="s">
        <v>5724</v>
      </c>
    </row>
    <row r="902" spans="1:3" x14ac:dyDescent="0.25">
      <c r="A902" s="445" t="s">
        <v>5404</v>
      </c>
      <c r="B902" s="445" t="s">
        <v>5692</v>
      </c>
      <c r="C902" s="445" t="s">
        <v>5691</v>
      </c>
    </row>
    <row r="903" spans="1:3" x14ac:dyDescent="0.25">
      <c r="A903" s="445" t="s">
        <v>5404</v>
      </c>
      <c r="B903" s="445" t="s">
        <v>5668</v>
      </c>
      <c r="C903" s="445" t="s">
        <v>5667</v>
      </c>
    </row>
    <row r="904" spans="1:3" x14ac:dyDescent="0.25">
      <c r="A904" s="445" t="s">
        <v>5404</v>
      </c>
      <c r="B904" s="445" t="s">
        <v>3040</v>
      </c>
      <c r="C904" s="445" t="s">
        <v>5758</v>
      </c>
    </row>
    <row r="905" spans="1:3" x14ac:dyDescent="0.25">
      <c r="A905" s="445" t="s">
        <v>5391</v>
      </c>
      <c r="B905" s="445" t="s">
        <v>11080</v>
      </c>
      <c r="C905" s="445" t="s">
        <v>11081</v>
      </c>
    </row>
    <row r="906" spans="1:3" x14ac:dyDescent="0.25">
      <c r="A906" s="445" t="s">
        <v>5391</v>
      </c>
      <c r="B906" s="445" t="s">
        <v>11082</v>
      </c>
      <c r="C906" s="445" t="s">
        <v>11083</v>
      </c>
    </row>
    <row r="907" spans="1:3" x14ac:dyDescent="0.25">
      <c r="A907" s="445" t="s">
        <v>5391</v>
      </c>
      <c r="B907" s="445" t="s">
        <v>11084</v>
      </c>
      <c r="C907" s="445" t="s">
        <v>11085</v>
      </c>
    </row>
    <row r="908" spans="1:3" x14ac:dyDescent="0.25">
      <c r="A908" s="445" t="s">
        <v>5391</v>
      </c>
      <c r="B908" s="445" t="s">
        <v>11086</v>
      </c>
      <c r="C908" s="445" t="s">
        <v>11087</v>
      </c>
    </row>
    <row r="909" spans="1:3" x14ac:dyDescent="0.25">
      <c r="A909" s="445" t="s">
        <v>5391</v>
      </c>
      <c r="B909" s="445" t="s">
        <v>11088</v>
      </c>
      <c r="C909" s="445" t="s">
        <v>11089</v>
      </c>
    </row>
    <row r="910" spans="1:3" x14ac:dyDescent="0.25">
      <c r="A910" s="445" t="s">
        <v>5391</v>
      </c>
      <c r="B910" s="445" t="s">
        <v>11090</v>
      </c>
      <c r="C910" s="445" t="s">
        <v>11091</v>
      </c>
    </row>
    <row r="911" spans="1:3" x14ac:dyDescent="0.25">
      <c r="A911" s="445" t="s">
        <v>5391</v>
      </c>
      <c r="B911" s="445" t="s">
        <v>11092</v>
      </c>
      <c r="C911" s="445" t="s">
        <v>11093</v>
      </c>
    </row>
    <row r="912" spans="1:3" x14ac:dyDescent="0.25">
      <c r="A912" s="445" t="s">
        <v>5391</v>
      </c>
      <c r="B912" s="445" t="s">
        <v>11094</v>
      </c>
      <c r="C912" s="445" t="s">
        <v>11095</v>
      </c>
    </row>
    <row r="913" spans="1:3" x14ac:dyDescent="0.25">
      <c r="A913" s="445" t="s">
        <v>5391</v>
      </c>
      <c r="B913" s="445" t="s">
        <v>11096</v>
      </c>
      <c r="C913" s="445" t="s">
        <v>11097</v>
      </c>
    </row>
    <row r="914" spans="1:3" x14ac:dyDescent="0.25">
      <c r="A914" s="445" t="s">
        <v>5391</v>
      </c>
      <c r="B914" s="445" t="s">
        <v>11098</v>
      </c>
      <c r="C914" s="445" t="s">
        <v>11099</v>
      </c>
    </row>
    <row r="915" spans="1:3" x14ac:dyDescent="0.25">
      <c r="A915" s="445" t="s">
        <v>5391</v>
      </c>
      <c r="B915" s="445" t="s">
        <v>11100</v>
      </c>
      <c r="C915" s="445" t="s">
        <v>11101</v>
      </c>
    </row>
    <row r="916" spans="1:3" x14ac:dyDescent="0.25">
      <c r="A916" s="445" t="s">
        <v>5391</v>
      </c>
      <c r="B916" s="445" t="s">
        <v>11102</v>
      </c>
      <c r="C916" s="445" t="s">
        <v>11103</v>
      </c>
    </row>
    <row r="917" spans="1:3" x14ac:dyDescent="0.25">
      <c r="A917" s="445" t="s">
        <v>5391</v>
      </c>
      <c r="B917" s="445" t="s">
        <v>11104</v>
      </c>
      <c r="C917" s="445" t="s">
        <v>11105</v>
      </c>
    </row>
    <row r="918" spans="1:3" x14ac:dyDescent="0.25">
      <c r="A918" s="445" t="s">
        <v>5391</v>
      </c>
      <c r="B918" s="445" t="s">
        <v>11106</v>
      </c>
      <c r="C918" s="445" t="s">
        <v>11107</v>
      </c>
    </row>
    <row r="919" spans="1:3" x14ac:dyDescent="0.25">
      <c r="A919" s="445" t="s">
        <v>5391</v>
      </c>
      <c r="B919" s="445" t="s">
        <v>11108</v>
      </c>
      <c r="C919" s="445" t="s">
        <v>11109</v>
      </c>
    </row>
    <row r="920" spans="1:3" x14ac:dyDescent="0.25">
      <c r="A920" s="445" t="s">
        <v>5391</v>
      </c>
      <c r="B920" s="445" t="s">
        <v>11110</v>
      </c>
      <c r="C920" s="445" t="s">
        <v>11111</v>
      </c>
    </row>
    <row r="921" spans="1:3" x14ac:dyDescent="0.25">
      <c r="A921" s="445" t="s">
        <v>5391</v>
      </c>
      <c r="B921" s="445" t="s">
        <v>11112</v>
      </c>
      <c r="C921" s="445" t="s">
        <v>11113</v>
      </c>
    </row>
    <row r="922" spans="1:3" x14ac:dyDescent="0.25">
      <c r="A922" s="445" t="s">
        <v>5391</v>
      </c>
      <c r="B922" s="445" t="s">
        <v>11114</v>
      </c>
      <c r="C922" s="445" t="s">
        <v>11115</v>
      </c>
    </row>
    <row r="923" spans="1:3" x14ac:dyDescent="0.25">
      <c r="A923" s="445" t="s">
        <v>5391</v>
      </c>
      <c r="B923" s="445" t="s">
        <v>11116</v>
      </c>
      <c r="C923" s="445" t="s">
        <v>11117</v>
      </c>
    </row>
    <row r="924" spans="1:3" x14ac:dyDescent="0.25">
      <c r="A924" s="445" t="s">
        <v>5391</v>
      </c>
      <c r="B924" s="445" t="s">
        <v>11118</v>
      </c>
      <c r="C924" s="445" t="s">
        <v>11119</v>
      </c>
    </row>
    <row r="925" spans="1:3" x14ac:dyDescent="0.25">
      <c r="A925" s="445" t="s">
        <v>5391</v>
      </c>
      <c r="B925" s="445" t="s">
        <v>11120</v>
      </c>
      <c r="C925" s="445" t="s">
        <v>11121</v>
      </c>
    </row>
    <row r="926" spans="1:3" x14ac:dyDescent="0.25">
      <c r="A926" s="445" t="s">
        <v>5391</v>
      </c>
      <c r="B926" s="445" t="s">
        <v>11122</v>
      </c>
      <c r="C926" s="445" t="s">
        <v>11123</v>
      </c>
    </row>
    <row r="927" spans="1:3" x14ac:dyDescent="0.25">
      <c r="A927" s="445" t="s">
        <v>5391</v>
      </c>
      <c r="B927" s="445" t="s">
        <v>11124</v>
      </c>
      <c r="C927" s="445" t="s">
        <v>11125</v>
      </c>
    </row>
    <row r="928" spans="1:3" x14ac:dyDescent="0.25">
      <c r="A928" s="445" t="s">
        <v>5391</v>
      </c>
      <c r="B928" s="445" t="s">
        <v>11126</v>
      </c>
      <c r="C928" s="445" t="s">
        <v>11127</v>
      </c>
    </row>
    <row r="929" spans="1:3" x14ac:dyDescent="0.25">
      <c r="A929" s="445" t="s">
        <v>5391</v>
      </c>
      <c r="B929" s="445" t="s">
        <v>11128</v>
      </c>
      <c r="C929" s="445" t="s">
        <v>11129</v>
      </c>
    </row>
    <row r="930" spans="1:3" x14ac:dyDescent="0.25">
      <c r="A930" s="445" t="s">
        <v>5391</v>
      </c>
      <c r="B930" s="445" t="s">
        <v>11130</v>
      </c>
      <c r="C930" s="445" t="s">
        <v>11131</v>
      </c>
    </row>
    <row r="931" spans="1:3" x14ac:dyDescent="0.25">
      <c r="A931" s="445" t="s">
        <v>5391</v>
      </c>
      <c r="B931" s="445" t="s">
        <v>11132</v>
      </c>
      <c r="C931" s="445" t="s">
        <v>11133</v>
      </c>
    </row>
    <row r="932" spans="1:3" x14ac:dyDescent="0.25">
      <c r="A932" s="445" t="s">
        <v>5391</v>
      </c>
      <c r="B932" s="445" t="s">
        <v>11134</v>
      </c>
      <c r="C932" s="445" t="s">
        <v>11135</v>
      </c>
    </row>
    <row r="933" spans="1:3" x14ac:dyDescent="0.25">
      <c r="A933" s="445" t="s">
        <v>5391</v>
      </c>
      <c r="B933" s="445" t="s">
        <v>11136</v>
      </c>
      <c r="C933" s="445" t="s">
        <v>11137</v>
      </c>
    </row>
    <row r="934" spans="1:3" x14ac:dyDescent="0.25">
      <c r="A934" s="445" t="s">
        <v>5391</v>
      </c>
      <c r="B934" s="445" t="s">
        <v>11138</v>
      </c>
      <c r="C934" s="445" t="s">
        <v>11139</v>
      </c>
    </row>
    <row r="935" spans="1:3" x14ac:dyDescent="0.25">
      <c r="A935" s="445" t="s">
        <v>5391</v>
      </c>
      <c r="B935" s="445" t="s">
        <v>11140</v>
      </c>
      <c r="C935" s="445" t="s">
        <v>11141</v>
      </c>
    </row>
    <row r="936" spans="1:3" x14ac:dyDescent="0.25">
      <c r="A936" s="445" t="s">
        <v>5391</v>
      </c>
      <c r="B936" s="445" t="s">
        <v>11142</v>
      </c>
      <c r="C936" s="445" t="s">
        <v>11143</v>
      </c>
    </row>
    <row r="937" spans="1:3" x14ac:dyDescent="0.25">
      <c r="A937" s="445" t="s">
        <v>5391</v>
      </c>
      <c r="B937" s="445" t="s">
        <v>11144</v>
      </c>
      <c r="C937" s="445" t="s">
        <v>11145</v>
      </c>
    </row>
    <row r="938" spans="1:3" x14ac:dyDescent="0.25">
      <c r="A938" s="445" t="s">
        <v>5391</v>
      </c>
      <c r="B938" s="445" t="s">
        <v>11146</v>
      </c>
      <c r="C938" s="445" t="s">
        <v>11147</v>
      </c>
    </row>
    <row r="939" spans="1:3" x14ac:dyDescent="0.25">
      <c r="A939" s="445" t="s">
        <v>5391</v>
      </c>
      <c r="B939" s="445" t="s">
        <v>11148</v>
      </c>
      <c r="C939" s="445" t="s">
        <v>11149</v>
      </c>
    </row>
    <row r="940" spans="1:3" x14ac:dyDescent="0.25">
      <c r="A940" s="445" t="s">
        <v>5391</v>
      </c>
      <c r="B940" s="445" t="s">
        <v>11150</v>
      </c>
      <c r="C940" s="445" t="s">
        <v>11151</v>
      </c>
    </row>
    <row r="941" spans="1:3" x14ac:dyDescent="0.25">
      <c r="A941" s="445" t="s">
        <v>5391</v>
      </c>
      <c r="B941" s="445" t="s">
        <v>11152</v>
      </c>
      <c r="C941" s="445" t="s">
        <v>11153</v>
      </c>
    </row>
    <row r="942" spans="1:3" x14ac:dyDescent="0.25">
      <c r="A942" s="445" t="s">
        <v>5391</v>
      </c>
      <c r="B942" s="445" t="s">
        <v>11154</v>
      </c>
      <c r="C942" s="445" t="s">
        <v>11155</v>
      </c>
    </row>
    <row r="943" spans="1:3" x14ac:dyDescent="0.25">
      <c r="A943" s="445" t="s">
        <v>5391</v>
      </c>
      <c r="B943" s="445" t="s">
        <v>11156</v>
      </c>
      <c r="C943" s="445" t="s">
        <v>11157</v>
      </c>
    </row>
    <row r="944" spans="1:3" x14ac:dyDescent="0.25">
      <c r="A944" s="445" t="s">
        <v>5391</v>
      </c>
      <c r="B944" s="445" t="s">
        <v>11158</v>
      </c>
      <c r="C944" s="445" t="s">
        <v>11159</v>
      </c>
    </row>
    <row r="945" spans="1:3" x14ac:dyDescent="0.25">
      <c r="A945" s="445" t="s">
        <v>5391</v>
      </c>
      <c r="B945" s="445" t="s">
        <v>11160</v>
      </c>
      <c r="C945" s="445" t="s">
        <v>11161</v>
      </c>
    </row>
    <row r="946" spans="1:3" x14ac:dyDescent="0.25">
      <c r="A946" s="445" t="s">
        <v>5391</v>
      </c>
      <c r="B946" s="445" t="s">
        <v>11162</v>
      </c>
      <c r="C946" s="445" t="s">
        <v>11163</v>
      </c>
    </row>
    <row r="947" spans="1:3" x14ac:dyDescent="0.25">
      <c r="A947" s="445" t="s">
        <v>5391</v>
      </c>
      <c r="B947" s="445" t="s">
        <v>11164</v>
      </c>
      <c r="C947" s="445" t="s">
        <v>11165</v>
      </c>
    </row>
    <row r="948" spans="1:3" x14ac:dyDescent="0.25">
      <c r="A948" s="445" t="s">
        <v>5391</v>
      </c>
      <c r="B948" s="445" t="s">
        <v>11166</v>
      </c>
      <c r="C948" s="445" t="s">
        <v>11167</v>
      </c>
    </row>
    <row r="949" spans="1:3" x14ac:dyDescent="0.25">
      <c r="A949" s="445" t="s">
        <v>5391</v>
      </c>
      <c r="B949" s="445" t="s">
        <v>11168</v>
      </c>
      <c r="C949" s="445" t="s">
        <v>11169</v>
      </c>
    </row>
    <row r="950" spans="1:3" x14ac:dyDescent="0.25">
      <c r="A950" s="445" t="s">
        <v>5391</v>
      </c>
      <c r="B950" s="445" t="s">
        <v>11170</v>
      </c>
      <c r="C950" s="445" t="s">
        <v>11171</v>
      </c>
    </row>
    <row r="951" spans="1:3" x14ac:dyDescent="0.25">
      <c r="A951" s="445" t="s">
        <v>5391</v>
      </c>
      <c r="B951" s="445" t="s">
        <v>11172</v>
      </c>
      <c r="C951" s="445" t="s">
        <v>11173</v>
      </c>
    </row>
    <row r="952" spans="1:3" x14ac:dyDescent="0.25">
      <c r="A952" s="445" t="s">
        <v>5391</v>
      </c>
      <c r="B952" s="445" t="s">
        <v>11174</v>
      </c>
      <c r="C952" s="445" t="s">
        <v>11175</v>
      </c>
    </row>
    <row r="953" spans="1:3" x14ac:dyDescent="0.25">
      <c r="A953" s="445" t="s">
        <v>5391</v>
      </c>
      <c r="B953" s="445" t="s">
        <v>11176</v>
      </c>
      <c r="C953" s="445" t="s">
        <v>11177</v>
      </c>
    </row>
    <row r="954" spans="1:3" x14ac:dyDescent="0.25">
      <c r="A954" s="445" t="s">
        <v>5391</v>
      </c>
      <c r="B954" s="445" t="s">
        <v>11178</v>
      </c>
      <c r="C954" s="445" t="s">
        <v>11179</v>
      </c>
    </row>
    <row r="955" spans="1:3" x14ac:dyDescent="0.25">
      <c r="A955" s="445" t="s">
        <v>5391</v>
      </c>
      <c r="B955" s="445" t="s">
        <v>11180</v>
      </c>
      <c r="C955" s="445" t="s">
        <v>11181</v>
      </c>
    </row>
    <row r="956" spans="1:3" x14ac:dyDescent="0.25">
      <c r="A956" s="445" t="s">
        <v>5391</v>
      </c>
      <c r="B956" s="445" t="s">
        <v>11182</v>
      </c>
      <c r="C956" s="445" t="s">
        <v>11183</v>
      </c>
    </row>
    <row r="957" spans="1:3" x14ac:dyDescent="0.25">
      <c r="A957" s="445" t="s">
        <v>5391</v>
      </c>
      <c r="B957" s="445" t="s">
        <v>11184</v>
      </c>
      <c r="C957" s="445" t="s">
        <v>11185</v>
      </c>
    </row>
    <row r="958" spans="1:3" x14ac:dyDescent="0.25">
      <c r="A958" s="445" t="s">
        <v>5391</v>
      </c>
      <c r="B958" s="445" t="s">
        <v>11186</v>
      </c>
      <c r="C958" s="445" t="s">
        <v>11187</v>
      </c>
    </row>
    <row r="959" spans="1:3" x14ac:dyDescent="0.25">
      <c r="A959" s="445" t="s">
        <v>5391</v>
      </c>
      <c r="B959" s="445" t="s">
        <v>11188</v>
      </c>
      <c r="C959" s="445" t="s">
        <v>11189</v>
      </c>
    </row>
    <row r="960" spans="1:3" x14ac:dyDescent="0.25">
      <c r="A960" s="445" t="s">
        <v>5391</v>
      </c>
      <c r="B960" s="445" t="s">
        <v>11190</v>
      </c>
      <c r="C960" s="445" t="s">
        <v>11191</v>
      </c>
    </row>
    <row r="961" spans="1:3" x14ac:dyDescent="0.25">
      <c r="A961" s="445" t="s">
        <v>5391</v>
      </c>
      <c r="B961" s="445" t="s">
        <v>11192</v>
      </c>
      <c r="C961" s="445" t="s">
        <v>11193</v>
      </c>
    </row>
    <row r="962" spans="1:3" x14ac:dyDescent="0.25">
      <c r="A962" s="445" t="s">
        <v>5391</v>
      </c>
      <c r="B962" s="445" t="s">
        <v>11194</v>
      </c>
      <c r="C962" s="445" t="s">
        <v>11195</v>
      </c>
    </row>
    <row r="963" spans="1:3" x14ac:dyDescent="0.25">
      <c r="A963" s="445" t="s">
        <v>5391</v>
      </c>
      <c r="B963" s="445" t="s">
        <v>11196</v>
      </c>
      <c r="C963" s="445" t="s">
        <v>11197</v>
      </c>
    </row>
    <row r="964" spans="1:3" x14ac:dyDescent="0.25">
      <c r="A964" s="445" t="s">
        <v>5391</v>
      </c>
      <c r="B964" s="445" t="s">
        <v>11198</v>
      </c>
      <c r="C964" s="445" t="s">
        <v>11199</v>
      </c>
    </row>
    <row r="965" spans="1:3" x14ac:dyDescent="0.25">
      <c r="A965" s="445" t="s">
        <v>5391</v>
      </c>
      <c r="B965" s="445" t="s">
        <v>11200</v>
      </c>
      <c r="C965" s="445" t="s">
        <v>11201</v>
      </c>
    </row>
    <row r="966" spans="1:3" x14ac:dyDescent="0.25">
      <c r="A966" s="445" t="s">
        <v>5391</v>
      </c>
      <c r="B966" s="445" t="s">
        <v>11202</v>
      </c>
      <c r="C966" s="445" t="s">
        <v>11203</v>
      </c>
    </row>
    <row r="967" spans="1:3" x14ac:dyDescent="0.25">
      <c r="A967" s="445" t="s">
        <v>5391</v>
      </c>
      <c r="B967" s="445" t="s">
        <v>11204</v>
      </c>
      <c r="C967" s="445" t="s">
        <v>11205</v>
      </c>
    </row>
    <row r="968" spans="1:3" x14ac:dyDescent="0.25">
      <c r="A968" s="445" t="s">
        <v>5391</v>
      </c>
      <c r="B968" s="445" t="s">
        <v>11206</v>
      </c>
      <c r="C968" s="445" t="s">
        <v>11207</v>
      </c>
    </row>
    <row r="969" spans="1:3" x14ac:dyDescent="0.25">
      <c r="A969" s="445" t="s">
        <v>5391</v>
      </c>
      <c r="B969" s="445" t="s">
        <v>11208</v>
      </c>
      <c r="C969" s="445" t="s">
        <v>11209</v>
      </c>
    </row>
    <row r="970" spans="1:3" x14ac:dyDescent="0.25">
      <c r="A970" s="445" t="s">
        <v>5391</v>
      </c>
      <c r="B970" s="445" t="s">
        <v>11210</v>
      </c>
      <c r="C970" s="445" t="s">
        <v>11211</v>
      </c>
    </row>
    <row r="971" spans="1:3" x14ac:dyDescent="0.25">
      <c r="A971" s="445" t="s">
        <v>5391</v>
      </c>
      <c r="B971" s="445" t="s">
        <v>11212</v>
      </c>
      <c r="C971" s="445" t="s">
        <v>11213</v>
      </c>
    </row>
    <row r="972" spans="1:3" x14ac:dyDescent="0.25">
      <c r="A972" s="445" t="s">
        <v>5391</v>
      </c>
      <c r="B972" s="445" t="s">
        <v>11214</v>
      </c>
      <c r="C972" s="445" t="s">
        <v>11215</v>
      </c>
    </row>
    <row r="973" spans="1:3" x14ac:dyDescent="0.25">
      <c r="A973" s="445" t="s">
        <v>5391</v>
      </c>
      <c r="B973" s="445" t="s">
        <v>11216</v>
      </c>
      <c r="C973" s="445" t="s">
        <v>11217</v>
      </c>
    </row>
    <row r="974" spans="1:3" x14ac:dyDescent="0.25">
      <c r="A974" s="445" t="s">
        <v>5391</v>
      </c>
      <c r="B974" s="445" t="s">
        <v>11218</v>
      </c>
      <c r="C974" s="445" t="s">
        <v>11219</v>
      </c>
    </row>
    <row r="975" spans="1:3" x14ac:dyDescent="0.25">
      <c r="A975" s="445" t="s">
        <v>5391</v>
      </c>
      <c r="B975" s="445" t="s">
        <v>11220</v>
      </c>
      <c r="C975" s="445" t="s">
        <v>11221</v>
      </c>
    </row>
    <row r="976" spans="1:3" x14ac:dyDescent="0.25">
      <c r="A976" s="445" t="s">
        <v>5391</v>
      </c>
      <c r="B976" s="445" t="s">
        <v>11222</v>
      </c>
      <c r="C976" s="445" t="s">
        <v>11223</v>
      </c>
    </row>
    <row r="977" spans="1:3" x14ac:dyDescent="0.25">
      <c r="A977" s="445" t="s">
        <v>5391</v>
      </c>
      <c r="B977" s="445" t="s">
        <v>11224</v>
      </c>
      <c r="C977" s="445" t="s">
        <v>11225</v>
      </c>
    </row>
    <row r="978" spans="1:3" x14ac:dyDescent="0.25">
      <c r="A978" s="445" t="s">
        <v>5391</v>
      </c>
      <c r="B978" s="445" t="s">
        <v>11226</v>
      </c>
      <c r="C978" s="445" t="s">
        <v>11227</v>
      </c>
    </row>
    <row r="979" spans="1:3" x14ac:dyDescent="0.25">
      <c r="A979" s="445" t="s">
        <v>5391</v>
      </c>
      <c r="B979" s="445" t="s">
        <v>11228</v>
      </c>
      <c r="C979" s="445" t="s">
        <v>11229</v>
      </c>
    </row>
    <row r="980" spans="1:3" x14ac:dyDescent="0.25">
      <c r="A980" s="445" t="s">
        <v>5391</v>
      </c>
      <c r="B980" s="445" t="s">
        <v>11230</v>
      </c>
      <c r="C980" s="445" t="s">
        <v>11231</v>
      </c>
    </row>
    <row r="981" spans="1:3" x14ac:dyDescent="0.25">
      <c r="A981" s="445" t="s">
        <v>5391</v>
      </c>
      <c r="B981" s="445" t="s">
        <v>11232</v>
      </c>
      <c r="C981" s="445" t="s">
        <v>11233</v>
      </c>
    </row>
    <row r="982" spans="1:3" x14ac:dyDescent="0.25">
      <c r="A982" s="445" t="s">
        <v>5391</v>
      </c>
      <c r="B982" s="445" t="s">
        <v>11234</v>
      </c>
      <c r="C982" s="445" t="s">
        <v>3660</v>
      </c>
    </row>
    <row r="983" spans="1:3" x14ac:dyDescent="0.25">
      <c r="A983" s="445" t="s">
        <v>5391</v>
      </c>
      <c r="B983" s="445" t="s">
        <v>11235</v>
      </c>
      <c r="C983" s="445" t="s">
        <v>11236</v>
      </c>
    </row>
    <row r="984" spans="1:3" x14ac:dyDescent="0.25">
      <c r="A984" s="445" t="s">
        <v>5391</v>
      </c>
      <c r="B984" s="445" t="s">
        <v>11237</v>
      </c>
      <c r="C984" s="445" t="s">
        <v>11238</v>
      </c>
    </row>
    <row r="985" spans="1:3" x14ac:dyDescent="0.25">
      <c r="A985" s="445" t="s">
        <v>5391</v>
      </c>
      <c r="B985" s="445" t="s">
        <v>11239</v>
      </c>
      <c r="C985" s="445" t="s">
        <v>11240</v>
      </c>
    </row>
    <row r="986" spans="1:3" x14ac:dyDescent="0.25">
      <c r="A986" s="445" t="s">
        <v>5391</v>
      </c>
      <c r="B986" s="445" t="s">
        <v>11241</v>
      </c>
      <c r="C986" s="445" t="s">
        <v>11242</v>
      </c>
    </row>
    <row r="987" spans="1:3" x14ac:dyDescent="0.25">
      <c r="A987" s="445" t="s">
        <v>5391</v>
      </c>
      <c r="B987" s="445" t="s">
        <v>11243</v>
      </c>
      <c r="C987" s="445" t="s">
        <v>11244</v>
      </c>
    </row>
    <row r="988" spans="1:3" x14ac:dyDescent="0.25">
      <c r="A988" s="445" t="s">
        <v>5391</v>
      </c>
      <c r="B988" s="445" t="s">
        <v>11245</v>
      </c>
      <c r="C988" s="445" t="s">
        <v>11246</v>
      </c>
    </row>
    <row r="989" spans="1:3" x14ac:dyDescent="0.25">
      <c r="A989" s="445" t="s">
        <v>5391</v>
      </c>
      <c r="B989" s="445" t="s">
        <v>11247</v>
      </c>
      <c r="C989" s="445" t="s">
        <v>11248</v>
      </c>
    </row>
    <row r="990" spans="1:3" x14ac:dyDescent="0.25">
      <c r="A990" s="445" t="s">
        <v>5391</v>
      </c>
      <c r="B990" s="445" t="s">
        <v>11249</v>
      </c>
      <c r="C990" s="445" t="s">
        <v>11250</v>
      </c>
    </row>
    <row r="991" spans="1:3" x14ac:dyDescent="0.25">
      <c r="A991" s="445" t="s">
        <v>5391</v>
      </c>
      <c r="B991" s="445" t="s">
        <v>11251</v>
      </c>
      <c r="C991" s="445" t="s">
        <v>11252</v>
      </c>
    </row>
    <row r="992" spans="1:3" x14ac:dyDescent="0.25">
      <c r="A992" s="445" t="s">
        <v>5391</v>
      </c>
      <c r="B992" s="445" t="s">
        <v>11253</v>
      </c>
      <c r="C992" s="445" t="s">
        <v>11254</v>
      </c>
    </row>
    <row r="993" spans="1:3" x14ac:dyDescent="0.25">
      <c r="A993" s="445" t="s">
        <v>5391</v>
      </c>
      <c r="B993" s="445" t="s">
        <v>11255</v>
      </c>
      <c r="C993" s="445" t="s">
        <v>11256</v>
      </c>
    </row>
    <row r="994" spans="1:3" x14ac:dyDescent="0.25">
      <c r="A994" s="445" t="s">
        <v>5391</v>
      </c>
      <c r="B994" s="445" t="s">
        <v>11257</v>
      </c>
      <c r="C994" s="445" t="s">
        <v>11258</v>
      </c>
    </row>
    <row r="995" spans="1:3" x14ac:dyDescent="0.25">
      <c r="A995" s="445" t="s">
        <v>5391</v>
      </c>
      <c r="B995" s="445" t="s">
        <v>11259</v>
      </c>
      <c r="C995" s="445" t="s">
        <v>11260</v>
      </c>
    </row>
    <row r="996" spans="1:3" x14ac:dyDescent="0.25">
      <c r="A996" s="445" t="s">
        <v>5391</v>
      </c>
      <c r="B996" s="445" t="s">
        <v>11261</v>
      </c>
      <c r="C996" s="445" t="s">
        <v>11262</v>
      </c>
    </row>
    <row r="997" spans="1:3" x14ac:dyDescent="0.25">
      <c r="A997" s="445" t="s">
        <v>5391</v>
      </c>
      <c r="B997" s="445" t="s">
        <v>11263</v>
      </c>
      <c r="C997" s="445" t="s">
        <v>11264</v>
      </c>
    </row>
    <row r="998" spans="1:3" x14ac:dyDescent="0.25">
      <c r="A998" s="445" t="s">
        <v>5391</v>
      </c>
      <c r="B998" s="445" t="s">
        <v>11265</v>
      </c>
      <c r="C998" s="445" t="s">
        <v>11266</v>
      </c>
    </row>
    <row r="999" spans="1:3" x14ac:dyDescent="0.25">
      <c r="A999" s="445" t="s">
        <v>5391</v>
      </c>
      <c r="B999" s="445" t="s">
        <v>11267</v>
      </c>
      <c r="C999" s="445" t="s">
        <v>11268</v>
      </c>
    </row>
    <row r="1000" spans="1:3" x14ac:dyDescent="0.25">
      <c r="A1000" s="445" t="s">
        <v>5391</v>
      </c>
      <c r="B1000" s="445" t="s">
        <v>11269</v>
      </c>
      <c r="C1000" s="445" t="s">
        <v>11270</v>
      </c>
    </row>
    <row r="1001" spans="1:3" x14ac:dyDescent="0.25">
      <c r="A1001" s="445" t="s">
        <v>5391</v>
      </c>
      <c r="B1001" s="445" t="s">
        <v>10983</v>
      </c>
      <c r="C1001" s="445" t="s">
        <v>11271</v>
      </c>
    </row>
    <row r="1002" spans="1:3" x14ac:dyDescent="0.25">
      <c r="A1002" s="445" t="s">
        <v>5391</v>
      </c>
      <c r="B1002" s="445" t="s">
        <v>10995</v>
      </c>
      <c r="C1002" s="445" t="s">
        <v>11272</v>
      </c>
    </row>
    <row r="1003" spans="1:3" x14ac:dyDescent="0.25">
      <c r="A1003" s="445" t="s">
        <v>5391</v>
      </c>
      <c r="B1003" s="445" t="s">
        <v>11273</v>
      </c>
      <c r="C1003" s="445" t="s">
        <v>11274</v>
      </c>
    </row>
    <row r="1004" spans="1:3" x14ac:dyDescent="0.25">
      <c r="A1004" s="445" t="s">
        <v>5391</v>
      </c>
      <c r="B1004" s="445" t="s">
        <v>11275</v>
      </c>
      <c r="C1004" s="445" t="s">
        <v>11276</v>
      </c>
    </row>
    <row r="1005" spans="1:3" x14ac:dyDescent="0.25">
      <c r="A1005" s="445" t="s">
        <v>5391</v>
      </c>
      <c r="B1005" s="445" t="s">
        <v>11277</v>
      </c>
      <c r="C1005" s="445" t="s">
        <v>11278</v>
      </c>
    </row>
    <row r="1006" spans="1:3" x14ac:dyDescent="0.25">
      <c r="A1006" s="445" t="s">
        <v>5391</v>
      </c>
      <c r="B1006" s="445" t="s">
        <v>11279</v>
      </c>
      <c r="C1006" s="445" t="s">
        <v>11280</v>
      </c>
    </row>
    <row r="1007" spans="1:3" x14ac:dyDescent="0.25">
      <c r="A1007" s="445" t="s">
        <v>5391</v>
      </c>
      <c r="B1007" s="445" t="s">
        <v>11281</v>
      </c>
      <c r="C1007" s="445" t="s">
        <v>11282</v>
      </c>
    </row>
    <row r="1008" spans="1:3" x14ac:dyDescent="0.25">
      <c r="A1008" s="445" t="s">
        <v>5391</v>
      </c>
      <c r="B1008" s="445" t="s">
        <v>11283</v>
      </c>
      <c r="C1008" s="445" t="s">
        <v>11284</v>
      </c>
    </row>
    <row r="1009" spans="1:3" x14ac:dyDescent="0.25">
      <c r="A1009" s="445" t="s">
        <v>5391</v>
      </c>
      <c r="B1009" s="445" t="s">
        <v>11285</v>
      </c>
      <c r="C1009" s="445" t="s">
        <v>11286</v>
      </c>
    </row>
    <row r="1010" spans="1:3" x14ac:dyDescent="0.25">
      <c r="A1010" s="445" t="s">
        <v>5391</v>
      </c>
      <c r="B1010" s="445" t="s">
        <v>11287</v>
      </c>
      <c r="C1010" s="445" t="s">
        <v>11288</v>
      </c>
    </row>
    <row r="1011" spans="1:3" x14ac:dyDescent="0.25">
      <c r="A1011" s="445" t="s">
        <v>5391</v>
      </c>
      <c r="B1011" s="445" t="s">
        <v>11289</v>
      </c>
      <c r="C1011" s="445" t="s">
        <v>11290</v>
      </c>
    </row>
    <row r="1012" spans="1:3" x14ac:dyDescent="0.25">
      <c r="A1012" s="445" t="s">
        <v>5391</v>
      </c>
      <c r="B1012" s="445" t="s">
        <v>11291</v>
      </c>
      <c r="C1012" s="445" t="s">
        <v>11292</v>
      </c>
    </row>
    <row r="1013" spans="1:3" x14ac:dyDescent="0.25">
      <c r="A1013" s="445" t="s">
        <v>5391</v>
      </c>
      <c r="B1013" s="445" t="s">
        <v>11293</v>
      </c>
      <c r="C1013" s="445" t="s">
        <v>11294</v>
      </c>
    </row>
    <row r="1014" spans="1:3" x14ac:dyDescent="0.25">
      <c r="A1014" s="445" t="s">
        <v>5391</v>
      </c>
      <c r="B1014" s="445" t="s">
        <v>11295</v>
      </c>
      <c r="C1014" s="445" t="s">
        <v>11296</v>
      </c>
    </row>
    <row r="1015" spans="1:3" x14ac:dyDescent="0.25">
      <c r="A1015" s="445" t="s">
        <v>5391</v>
      </c>
      <c r="B1015" s="445" t="s">
        <v>7178</v>
      </c>
      <c r="C1015" s="445" t="s">
        <v>7177</v>
      </c>
    </row>
    <row r="1016" spans="1:3" x14ac:dyDescent="0.25">
      <c r="A1016" s="445" t="s">
        <v>5391</v>
      </c>
      <c r="B1016" s="445" t="s">
        <v>3693</v>
      </c>
      <c r="C1016" s="445" t="s">
        <v>3692</v>
      </c>
    </row>
    <row r="1017" spans="1:3" x14ac:dyDescent="0.25">
      <c r="A1017" s="445" t="s">
        <v>5391</v>
      </c>
      <c r="B1017" s="445" t="s">
        <v>792</v>
      </c>
      <c r="C1017" s="445" t="s">
        <v>11297</v>
      </c>
    </row>
    <row r="1018" spans="1:3" x14ac:dyDescent="0.25">
      <c r="A1018" s="445" t="s">
        <v>5391</v>
      </c>
      <c r="B1018" s="445" t="s">
        <v>11298</v>
      </c>
      <c r="C1018" s="445" t="s">
        <v>11299</v>
      </c>
    </row>
    <row r="1019" spans="1:3" x14ac:dyDescent="0.25">
      <c r="A1019" s="445" t="s">
        <v>5391</v>
      </c>
      <c r="B1019" s="445" t="s">
        <v>11300</v>
      </c>
      <c r="C1019" s="445" t="s">
        <v>11301</v>
      </c>
    </row>
    <row r="1020" spans="1:3" x14ac:dyDescent="0.25">
      <c r="A1020" s="445" t="s">
        <v>5391</v>
      </c>
      <c r="B1020" s="445" t="s">
        <v>11302</v>
      </c>
      <c r="C1020" s="445" t="s">
        <v>11303</v>
      </c>
    </row>
    <row r="1021" spans="1:3" x14ac:dyDescent="0.25">
      <c r="A1021" s="445" t="s">
        <v>5391</v>
      </c>
      <c r="B1021" s="445" t="s">
        <v>11304</v>
      </c>
      <c r="C1021" s="445" t="s">
        <v>11305</v>
      </c>
    </row>
    <row r="1022" spans="1:3" x14ac:dyDescent="0.25">
      <c r="A1022" s="445" t="s">
        <v>5391</v>
      </c>
      <c r="B1022" s="445" t="s">
        <v>11306</v>
      </c>
      <c r="C1022" s="445" t="s">
        <v>11307</v>
      </c>
    </row>
    <row r="1023" spans="1:3" x14ac:dyDescent="0.25">
      <c r="A1023" s="445" t="s">
        <v>5391</v>
      </c>
      <c r="B1023" s="445" t="s">
        <v>11308</v>
      </c>
      <c r="C1023" s="445" t="s">
        <v>11309</v>
      </c>
    </row>
    <row r="1024" spans="1:3" x14ac:dyDescent="0.25">
      <c r="A1024" s="445" t="s">
        <v>5391</v>
      </c>
      <c r="B1024" s="445" t="s">
        <v>11310</v>
      </c>
      <c r="C1024" s="445" t="s">
        <v>11311</v>
      </c>
    </row>
    <row r="1025" spans="1:3" x14ac:dyDescent="0.25">
      <c r="A1025" s="445" t="s">
        <v>5391</v>
      </c>
      <c r="B1025" s="445" t="s">
        <v>11312</v>
      </c>
      <c r="C1025" s="445" t="s">
        <v>11313</v>
      </c>
    </row>
    <row r="1026" spans="1:3" x14ac:dyDescent="0.25">
      <c r="A1026" s="445" t="s">
        <v>5391</v>
      </c>
      <c r="B1026" s="445" t="s">
        <v>11314</v>
      </c>
      <c r="C1026" s="445" t="s">
        <v>11315</v>
      </c>
    </row>
    <row r="1027" spans="1:3" x14ac:dyDescent="0.25">
      <c r="A1027" s="445" t="s">
        <v>5391</v>
      </c>
      <c r="B1027" s="445" t="s">
        <v>11316</v>
      </c>
      <c r="C1027" s="445" t="s">
        <v>11317</v>
      </c>
    </row>
    <row r="1028" spans="1:3" x14ac:dyDescent="0.25">
      <c r="A1028" s="445" t="s">
        <v>5391</v>
      </c>
      <c r="B1028" s="445" t="s">
        <v>11318</v>
      </c>
      <c r="C1028" s="445" t="s">
        <v>11319</v>
      </c>
    </row>
    <row r="1029" spans="1:3" x14ac:dyDescent="0.25">
      <c r="A1029" s="445" t="s">
        <v>5391</v>
      </c>
      <c r="B1029" s="445" t="s">
        <v>11320</v>
      </c>
      <c r="C1029" s="445" t="s">
        <v>11321</v>
      </c>
    </row>
    <row r="1030" spans="1:3" x14ac:dyDescent="0.25">
      <c r="A1030" s="445" t="s">
        <v>5391</v>
      </c>
      <c r="B1030" s="445" t="s">
        <v>11322</v>
      </c>
      <c r="C1030" s="445" t="s">
        <v>11323</v>
      </c>
    </row>
    <row r="1031" spans="1:3" x14ac:dyDescent="0.25">
      <c r="A1031" s="445" t="s">
        <v>5391</v>
      </c>
      <c r="B1031" s="445" t="s">
        <v>11324</v>
      </c>
      <c r="C1031" s="445" t="s">
        <v>11325</v>
      </c>
    </row>
    <row r="1032" spans="1:3" x14ac:dyDescent="0.25">
      <c r="A1032" s="445" t="s">
        <v>5391</v>
      </c>
      <c r="B1032" s="445" t="s">
        <v>11326</v>
      </c>
      <c r="C1032" s="445" t="s">
        <v>11327</v>
      </c>
    </row>
    <row r="1033" spans="1:3" x14ac:dyDescent="0.25">
      <c r="A1033" s="445" t="s">
        <v>5391</v>
      </c>
      <c r="B1033" s="445" t="s">
        <v>11328</v>
      </c>
      <c r="C1033" s="445" t="s">
        <v>11329</v>
      </c>
    </row>
    <row r="1034" spans="1:3" x14ac:dyDescent="0.25">
      <c r="A1034" s="445" t="s">
        <v>5391</v>
      </c>
      <c r="B1034" s="445" t="s">
        <v>11330</v>
      </c>
      <c r="C1034" s="445" t="s">
        <v>11331</v>
      </c>
    </row>
    <row r="1035" spans="1:3" x14ac:dyDescent="0.25">
      <c r="A1035" s="445" t="s">
        <v>5391</v>
      </c>
      <c r="B1035" s="445" t="s">
        <v>11332</v>
      </c>
      <c r="C1035" s="445" t="s">
        <v>11333</v>
      </c>
    </row>
    <row r="1036" spans="1:3" x14ac:dyDescent="0.25">
      <c r="A1036" s="445" t="s">
        <v>5391</v>
      </c>
      <c r="B1036" s="445" t="s">
        <v>11334</v>
      </c>
      <c r="C1036" s="445" t="s">
        <v>11335</v>
      </c>
    </row>
    <row r="1037" spans="1:3" x14ac:dyDescent="0.25">
      <c r="A1037" s="445" t="s">
        <v>5391</v>
      </c>
      <c r="B1037" s="445" t="s">
        <v>11336</v>
      </c>
      <c r="C1037" s="445" t="s">
        <v>11337</v>
      </c>
    </row>
    <row r="1038" spans="1:3" x14ac:dyDescent="0.25">
      <c r="A1038" s="445" t="s">
        <v>5391</v>
      </c>
      <c r="B1038" s="445" t="s">
        <v>11338</v>
      </c>
      <c r="C1038" s="445" t="s">
        <v>11339</v>
      </c>
    </row>
    <row r="1039" spans="1:3" x14ac:dyDescent="0.25">
      <c r="A1039" s="445" t="s">
        <v>5391</v>
      </c>
      <c r="B1039" s="445" t="s">
        <v>11340</v>
      </c>
      <c r="C1039" s="445" t="s">
        <v>11341</v>
      </c>
    </row>
    <row r="1040" spans="1:3" x14ac:dyDescent="0.25">
      <c r="A1040" s="445" t="s">
        <v>5391</v>
      </c>
      <c r="B1040" s="445" t="s">
        <v>11342</v>
      </c>
      <c r="C1040" s="445" t="s">
        <v>11343</v>
      </c>
    </row>
    <row r="1041" spans="1:3" x14ac:dyDescent="0.25">
      <c r="A1041" s="445" t="s">
        <v>5391</v>
      </c>
      <c r="B1041" s="445" t="s">
        <v>11344</v>
      </c>
      <c r="C1041" s="445" t="s">
        <v>11345</v>
      </c>
    </row>
    <row r="1042" spans="1:3" x14ac:dyDescent="0.25">
      <c r="A1042" s="445" t="s">
        <v>5391</v>
      </c>
      <c r="B1042" s="445" t="s">
        <v>11346</v>
      </c>
      <c r="C1042" s="445" t="s">
        <v>11347</v>
      </c>
    </row>
    <row r="1043" spans="1:3" x14ac:dyDescent="0.25">
      <c r="A1043" s="445" t="s">
        <v>5391</v>
      </c>
      <c r="B1043" s="445" t="s">
        <v>11348</v>
      </c>
      <c r="C1043" s="445" t="s">
        <v>11349</v>
      </c>
    </row>
    <row r="1044" spans="1:3" x14ac:dyDescent="0.25">
      <c r="A1044" s="445" t="s">
        <v>5391</v>
      </c>
      <c r="B1044" s="445" t="s">
        <v>11350</v>
      </c>
      <c r="C1044" s="445" t="s">
        <v>11351</v>
      </c>
    </row>
    <row r="1045" spans="1:3" x14ac:dyDescent="0.25">
      <c r="A1045" s="445" t="s">
        <v>5391</v>
      </c>
      <c r="B1045" s="445" t="s">
        <v>11352</v>
      </c>
      <c r="C1045" s="445" t="s">
        <v>11353</v>
      </c>
    </row>
    <row r="1046" spans="1:3" x14ac:dyDescent="0.25">
      <c r="A1046" s="445" t="s">
        <v>5391</v>
      </c>
      <c r="B1046" s="445" t="s">
        <v>11354</v>
      </c>
      <c r="C1046" s="445" t="s">
        <v>11355</v>
      </c>
    </row>
    <row r="1047" spans="1:3" x14ac:dyDescent="0.25">
      <c r="A1047" s="445" t="s">
        <v>5391</v>
      </c>
      <c r="B1047" s="445" t="s">
        <v>11356</v>
      </c>
      <c r="C1047" s="445" t="s">
        <v>11357</v>
      </c>
    </row>
    <row r="1048" spans="1:3" x14ac:dyDescent="0.25">
      <c r="A1048" s="445" t="s">
        <v>5391</v>
      </c>
      <c r="B1048" s="445" t="s">
        <v>11358</v>
      </c>
      <c r="C1048" s="445" t="s">
        <v>11359</v>
      </c>
    </row>
    <row r="1049" spans="1:3" x14ac:dyDescent="0.25">
      <c r="A1049" s="445" t="s">
        <v>5391</v>
      </c>
      <c r="B1049" s="445" t="s">
        <v>11360</v>
      </c>
      <c r="C1049" s="445" t="s">
        <v>11361</v>
      </c>
    </row>
    <row r="1050" spans="1:3" x14ac:dyDescent="0.25">
      <c r="A1050" s="445" t="s">
        <v>5391</v>
      </c>
      <c r="B1050" s="445" t="s">
        <v>11362</v>
      </c>
      <c r="C1050" s="445" t="s">
        <v>11363</v>
      </c>
    </row>
    <row r="1051" spans="1:3" x14ac:dyDescent="0.25">
      <c r="A1051" s="445" t="s">
        <v>5391</v>
      </c>
      <c r="B1051" s="445" t="s">
        <v>11364</v>
      </c>
      <c r="C1051" s="445" t="s">
        <v>11365</v>
      </c>
    </row>
    <row r="1052" spans="1:3" x14ac:dyDescent="0.25">
      <c r="A1052" s="445" t="s">
        <v>5391</v>
      </c>
      <c r="B1052" s="445" t="s">
        <v>11366</v>
      </c>
      <c r="C1052" s="445" t="s">
        <v>11367</v>
      </c>
    </row>
    <row r="1053" spans="1:3" x14ac:dyDescent="0.25">
      <c r="A1053" s="445" t="s">
        <v>5391</v>
      </c>
      <c r="B1053" s="445" t="s">
        <v>11368</v>
      </c>
      <c r="C1053" s="445" t="s">
        <v>11369</v>
      </c>
    </row>
    <row r="1054" spans="1:3" x14ac:dyDescent="0.25">
      <c r="A1054" s="445" t="s">
        <v>5391</v>
      </c>
      <c r="B1054" s="445" t="s">
        <v>11370</v>
      </c>
      <c r="C1054" s="445" t="s">
        <v>11371</v>
      </c>
    </row>
    <row r="1055" spans="1:3" x14ac:dyDescent="0.25">
      <c r="A1055" s="445" t="s">
        <v>5391</v>
      </c>
      <c r="B1055" s="445" t="s">
        <v>11372</v>
      </c>
      <c r="C1055" s="445" t="s">
        <v>11373</v>
      </c>
    </row>
    <row r="1056" spans="1:3" x14ac:dyDescent="0.25">
      <c r="A1056" s="445" t="s">
        <v>5391</v>
      </c>
      <c r="B1056" s="445" t="s">
        <v>11374</v>
      </c>
      <c r="C1056" s="445" t="s">
        <v>11375</v>
      </c>
    </row>
    <row r="1057" spans="1:3" x14ac:dyDescent="0.25">
      <c r="A1057" s="445" t="s">
        <v>5391</v>
      </c>
      <c r="B1057" s="445" t="s">
        <v>11376</v>
      </c>
      <c r="C1057" s="445" t="s">
        <v>11377</v>
      </c>
    </row>
    <row r="1058" spans="1:3" x14ac:dyDescent="0.25">
      <c r="A1058" s="445" t="s">
        <v>5391</v>
      </c>
      <c r="B1058" s="445" t="s">
        <v>11378</v>
      </c>
      <c r="C1058" s="445" t="s">
        <v>11379</v>
      </c>
    </row>
    <row r="1059" spans="1:3" x14ac:dyDescent="0.25">
      <c r="A1059" s="445" t="s">
        <v>5391</v>
      </c>
      <c r="B1059" s="445" t="s">
        <v>11380</v>
      </c>
      <c r="C1059" s="445" t="s">
        <v>11381</v>
      </c>
    </row>
    <row r="1060" spans="1:3" x14ac:dyDescent="0.25">
      <c r="A1060" s="445" t="s">
        <v>5391</v>
      </c>
      <c r="B1060" s="445" t="s">
        <v>11382</v>
      </c>
      <c r="C1060" s="445" t="s">
        <v>11383</v>
      </c>
    </row>
    <row r="1061" spans="1:3" x14ac:dyDescent="0.25">
      <c r="A1061" s="445" t="s">
        <v>5391</v>
      </c>
      <c r="B1061" s="445" t="s">
        <v>11384</v>
      </c>
      <c r="C1061" s="445" t="s">
        <v>11385</v>
      </c>
    </row>
    <row r="1062" spans="1:3" x14ac:dyDescent="0.25">
      <c r="A1062" s="445" t="s">
        <v>5391</v>
      </c>
      <c r="B1062" s="445" t="s">
        <v>11386</v>
      </c>
      <c r="C1062" s="445" t="s">
        <v>11387</v>
      </c>
    </row>
    <row r="1063" spans="1:3" x14ac:dyDescent="0.25">
      <c r="A1063" s="445" t="s">
        <v>5391</v>
      </c>
      <c r="B1063" s="445" t="s">
        <v>11388</v>
      </c>
      <c r="C1063" s="445" t="s">
        <v>11389</v>
      </c>
    </row>
    <row r="1064" spans="1:3" x14ac:dyDescent="0.25">
      <c r="A1064" s="445" t="s">
        <v>5391</v>
      </c>
      <c r="B1064" s="445" t="s">
        <v>11390</v>
      </c>
      <c r="C1064" s="445" t="s">
        <v>11391</v>
      </c>
    </row>
    <row r="1065" spans="1:3" x14ac:dyDescent="0.25">
      <c r="A1065" s="445" t="s">
        <v>5391</v>
      </c>
      <c r="B1065" s="445" t="s">
        <v>11392</v>
      </c>
      <c r="C1065" s="445" t="s">
        <v>11393</v>
      </c>
    </row>
    <row r="1066" spans="1:3" x14ac:dyDescent="0.25">
      <c r="A1066" s="445" t="s">
        <v>5391</v>
      </c>
      <c r="B1066" s="445" t="s">
        <v>11394</v>
      </c>
      <c r="C1066" s="445" t="s">
        <v>11395</v>
      </c>
    </row>
    <row r="1067" spans="1:3" x14ac:dyDescent="0.25">
      <c r="A1067" s="445" t="s">
        <v>5391</v>
      </c>
      <c r="B1067" s="445" t="s">
        <v>11396</v>
      </c>
      <c r="C1067" s="445" t="s">
        <v>11397</v>
      </c>
    </row>
    <row r="1068" spans="1:3" x14ac:dyDescent="0.25">
      <c r="A1068" s="445" t="s">
        <v>5391</v>
      </c>
      <c r="B1068" s="445" t="s">
        <v>11398</v>
      </c>
      <c r="C1068" s="445" t="s">
        <v>11399</v>
      </c>
    </row>
    <row r="1069" spans="1:3" x14ac:dyDescent="0.25">
      <c r="A1069" s="445" t="s">
        <v>5391</v>
      </c>
      <c r="B1069" s="445" t="s">
        <v>11400</v>
      </c>
      <c r="C1069" s="445" t="s">
        <v>11401</v>
      </c>
    </row>
    <row r="1070" spans="1:3" x14ac:dyDescent="0.25">
      <c r="A1070" s="445" t="s">
        <v>5391</v>
      </c>
      <c r="B1070" s="445" t="s">
        <v>11402</v>
      </c>
      <c r="C1070" s="445" t="s">
        <v>11403</v>
      </c>
    </row>
    <row r="1071" spans="1:3" x14ac:dyDescent="0.25">
      <c r="A1071" s="445" t="s">
        <v>5391</v>
      </c>
      <c r="B1071" s="445" t="s">
        <v>11404</v>
      </c>
      <c r="C1071" s="445" t="s">
        <v>11405</v>
      </c>
    </row>
    <row r="1072" spans="1:3" x14ac:dyDescent="0.25">
      <c r="A1072" s="445" t="s">
        <v>5391</v>
      </c>
      <c r="B1072" s="445" t="s">
        <v>11406</v>
      </c>
      <c r="C1072" s="445" t="s">
        <v>11407</v>
      </c>
    </row>
    <row r="1073" spans="1:3" x14ac:dyDescent="0.25">
      <c r="A1073" s="445" t="s">
        <v>5391</v>
      </c>
      <c r="B1073" s="445" t="s">
        <v>11408</v>
      </c>
      <c r="C1073" s="445" t="s">
        <v>11409</v>
      </c>
    </row>
    <row r="1074" spans="1:3" x14ac:dyDescent="0.25">
      <c r="A1074" s="445" t="s">
        <v>5391</v>
      </c>
      <c r="B1074" s="445" t="s">
        <v>11410</v>
      </c>
      <c r="C1074" s="445" t="s">
        <v>11411</v>
      </c>
    </row>
    <row r="1075" spans="1:3" x14ac:dyDescent="0.25">
      <c r="A1075" s="445" t="s">
        <v>5391</v>
      </c>
      <c r="B1075" s="445" t="s">
        <v>11412</v>
      </c>
      <c r="C1075" s="445" t="s">
        <v>11413</v>
      </c>
    </row>
    <row r="1076" spans="1:3" x14ac:dyDescent="0.25">
      <c r="A1076" s="445" t="s">
        <v>5391</v>
      </c>
      <c r="B1076" s="445" t="s">
        <v>11414</v>
      </c>
      <c r="C1076" s="445" t="s">
        <v>11415</v>
      </c>
    </row>
    <row r="1077" spans="1:3" x14ac:dyDescent="0.25">
      <c r="A1077" s="445" t="s">
        <v>5391</v>
      </c>
      <c r="B1077" s="445" t="s">
        <v>11416</v>
      </c>
      <c r="C1077" s="445" t="s">
        <v>11417</v>
      </c>
    </row>
    <row r="1078" spans="1:3" x14ac:dyDescent="0.25">
      <c r="A1078" s="445" t="s">
        <v>5391</v>
      </c>
      <c r="B1078" s="445" t="s">
        <v>11418</v>
      </c>
      <c r="C1078" s="445" t="s">
        <v>11419</v>
      </c>
    </row>
    <row r="1079" spans="1:3" x14ac:dyDescent="0.25">
      <c r="A1079" s="445" t="s">
        <v>5379</v>
      </c>
      <c r="B1079" s="445" t="s">
        <v>11420</v>
      </c>
      <c r="C1079" s="445" t="s">
        <v>5584</v>
      </c>
    </row>
    <row r="1080" spans="1:3" x14ac:dyDescent="0.25">
      <c r="A1080" s="445" t="s">
        <v>5379</v>
      </c>
      <c r="B1080" s="445" t="s">
        <v>11421</v>
      </c>
      <c r="C1080" s="445" t="s">
        <v>5537</v>
      </c>
    </row>
    <row r="1081" spans="1:3" x14ac:dyDescent="0.25">
      <c r="A1081" s="445" t="s">
        <v>5379</v>
      </c>
      <c r="B1081" s="445" t="s">
        <v>11422</v>
      </c>
      <c r="C1081" s="445" t="s">
        <v>11423</v>
      </c>
    </row>
    <row r="1082" spans="1:3" x14ac:dyDescent="0.25">
      <c r="A1082" s="445" t="s">
        <v>5379</v>
      </c>
      <c r="B1082" s="445" t="s">
        <v>11424</v>
      </c>
      <c r="C1082" s="445" t="s">
        <v>11425</v>
      </c>
    </row>
    <row r="1083" spans="1:3" x14ac:dyDescent="0.25">
      <c r="A1083" s="445" t="s">
        <v>5379</v>
      </c>
      <c r="B1083" s="445" t="s">
        <v>11426</v>
      </c>
      <c r="C1083" s="445" t="s">
        <v>11427</v>
      </c>
    </row>
    <row r="1084" spans="1:3" x14ac:dyDescent="0.25">
      <c r="A1084" s="445" t="s">
        <v>5379</v>
      </c>
      <c r="B1084" s="445" t="s">
        <v>11428</v>
      </c>
      <c r="C1084" s="445" t="s">
        <v>5495</v>
      </c>
    </row>
    <row r="1085" spans="1:3" x14ac:dyDescent="0.25">
      <c r="A1085" s="445" t="s">
        <v>5379</v>
      </c>
      <c r="B1085" s="445" t="s">
        <v>11429</v>
      </c>
      <c r="C1085" s="445" t="s">
        <v>5479</v>
      </c>
    </row>
    <row r="1086" spans="1:3" x14ac:dyDescent="0.25">
      <c r="A1086" s="445" t="s">
        <v>5379</v>
      </c>
      <c r="B1086" s="445" t="s">
        <v>11430</v>
      </c>
      <c r="C1086" s="445" t="s">
        <v>5449</v>
      </c>
    </row>
    <row r="1087" spans="1:3" x14ac:dyDescent="0.25">
      <c r="A1087" s="445" t="s">
        <v>5379</v>
      </c>
      <c r="B1087" s="445" t="s">
        <v>11431</v>
      </c>
      <c r="C1087" s="445" t="s">
        <v>11432</v>
      </c>
    </row>
    <row r="1088" spans="1:3" x14ac:dyDescent="0.25">
      <c r="A1088" s="445" t="s">
        <v>5379</v>
      </c>
      <c r="B1088" s="445" t="s">
        <v>11433</v>
      </c>
      <c r="C1088" s="445" t="s">
        <v>11434</v>
      </c>
    </row>
    <row r="1089" spans="1:3" x14ac:dyDescent="0.25">
      <c r="A1089" s="445" t="s">
        <v>5379</v>
      </c>
      <c r="B1089" s="445" t="s">
        <v>11435</v>
      </c>
      <c r="C1089" s="445" t="s">
        <v>11436</v>
      </c>
    </row>
    <row r="1090" spans="1:3" x14ac:dyDescent="0.25">
      <c r="A1090" s="445" t="s">
        <v>5379</v>
      </c>
      <c r="B1090" s="445" t="s">
        <v>11437</v>
      </c>
      <c r="C1090" s="445" t="s">
        <v>11438</v>
      </c>
    </row>
    <row r="1091" spans="1:3" x14ac:dyDescent="0.25">
      <c r="A1091" s="445" t="s">
        <v>5379</v>
      </c>
      <c r="B1091" s="445" t="s">
        <v>11439</v>
      </c>
      <c r="C1091" s="445" t="s">
        <v>11440</v>
      </c>
    </row>
    <row r="1092" spans="1:3" x14ac:dyDescent="0.25">
      <c r="A1092" s="445" t="s">
        <v>5379</v>
      </c>
      <c r="B1092" s="445" t="s">
        <v>11441</v>
      </c>
      <c r="C1092" s="445" t="s">
        <v>11442</v>
      </c>
    </row>
    <row r="1093" spans="1:3" x14ac:dyDescent="0.25">
      <c r="A1093" s="445" t="s">
        <v>5379</v>
      </c>
      <c r="B1093" s="445" t="s">
        <v>11443</v>
      </c>
      <c r="C1093" s="445" t="s">
        <v>11444</v>
      </c>
    </row>
    <row r="1094" spans="1:3" x14ac:dyDescent="0.25">
      <c r="A1094" s="445" t="s">
        <v>5379</v>
      </c>
      <c r="B1094" s="445" t="s">
        <v>11445</v>
      </c>
      <c r="C1094" s="445" t="s">
        <v>11446</v>
      </c>
    </row>
    <row r="1095" spans="1:3" x14ac:dyDescent="0.25">
      <c r="A1095" s="445" t="s">
        <v>5379</v>
      </c>
      <c r="B1095" s="445" t="s">
        <v>11447</v>
      </c>
      <c r="C1095" s="445" t="s">
        <v>11448</v>
      </c>
    </row>
    <row r="1096" spans="1:3" x14ac:dyDescent="0.25">
      <c r="A1096" s="445" t="s">
        <v>5379</v>
      </c>
      <c r="B1096" s="445" t="s">
        <v>11449</v>
      </c>
      <c r="C1096" s="445" t="s">
        <v>11448</v>
      </c>
    </row>
    <row r="1097" spans="1:3" x14ac:dyDescent="0.25">
      <c r="A1097" s="445" t="s">
        <v>5379</v>
      </c>
      <c r="B1097" s="445" t="s">
        <v>11450</v>
      </c>
      <c r="C1097" s="445" t="s">
        <v>11451</v>
      </c>
    </row>
    <row r="1098" spans="1:3" x14ac:dyDescent="0.25">
      <c r="A1098" s="445" t="s">
        <v>5379</v>
      </c>
      <c r="B1098" s="445" t="s">
        <v>11452</v>
      </c>
      <c r="C1098" s="445" t="s">
        <v>11453</v>
      </c>
    </row>
    <row r="1099" spans="1:3" x14ac:dyDescent="0.25">
      <c r="A1099" s="445" t="s">
        <v>5379</v>
      </c>
      <c r="B1099" s="445" t="s">
        <v>11454</v>
      </c>
      <c r="C1099" s="445" t="s">
        <v>11455</v>
      </c>
    </row>
    <row r="1100" spans="1:3" x14ac:dyDescent="0.25">
      <c r="A1100" s="445" t="s">
        <v>5379</v>
      </c>
      <c r="B1100" s="445" t="s">
        <v>11456</v>
      </c>
      <c r="C1100" s="445" t="s">
        <v>11457</v>
      </c>
    </row>
    <row r="1101" spans="1:3" x14ac:dyDescent="0.25">
      <c r="A1101" s="445" t="s">
        <v>5379</v>
      </c>
      <c r="B1101" s="445" t="s">
        <v>11458</v>
      </c>
      <c r="C1101" s="445" t="s">
        <v>11459</v>
      </c>
    </row>
    <row r="1102" spans="1:3" x14ac:dyDescent="0.25">
      <c r="A1102" s="445" t="s">
        <v>5379</v>
      </c>
      <c r="B1102" s="445" t="s">
        <v>11460</v>
      </c>
      <c r="C1102" s="445" t="s">
        <v>11461</v>
      </c>
    </row>
    <row r="1103" spans="1:3" x14ac:dyDescent="0.25">
      <c r="A1103" s="445" t="s">
        <v>5379</v>
      </c>
      <c r="B1103" s="445" t="s">
        <v>11462</v>
      </c>
      <c r="C1103" s="445" t="s">
        <v>11463</v>
      </c>
    </row>
    <row r="1104" spans="1:3" x14ac:dyDescent="0.25">
      <c r="A1104" s="445" t="s">
        <v>5379</v>
      </c>
      <c r="B1104" s="445" t="s">
        <v>11464</v>
      </c>
      <c r="C1104" s="445" t="s">
        <v>5842</v>
      </c>
    </row>
    <row r="1105" spans="1:3" x14ac:dyDescent="0.25">
      <c r="A1105" s="445" t="s">
        <v>5379</v>
      </c>
      <c r="B1105" s="445" t="s">
        <v>11465</v>
      </c>
      <c r="C1105" s="445" t="s">
        <v>5730</v>
      </c>
    </row>
    <row r="1106" spans="1:3" x14ac:dyDescent="0.25">
      <c r="A1106" s="445" t="s">
        <v>5379</v>
      </c>
      <c r="B1106" s="445" t="s">
        <v>11466</v>
      </c>
      <c r="C1106" s="445" t="s">
        <v>11467</v>
      </c>
    </row>
    <row r="1107" spans="1:3" x14ac:dyDescent="0.25">
      <c r="A1107" s="445" t="s">
        <v>5379</v>
      </c>
      <c r="B1107" s="445" t="s">
        <v>11468</v>
      </c>
      <c r="C1107" s="445" t="s">
        <v>5800</v>
      </c>
    </row>
    <row r="1108" spans="1:3" x14ac:dyDescent="0.25">
      <c r="A1108" s="445" t="s">
        <v>5379</v>
      </c>
      <c r="B1108" s="445" t="s">
        <v>11469</v>
      </c>
      <c r="C1108" s="445" t="s">
        <v>11470</v>
      </c>
    </row>
    <row r="1109" spans="1:3" x14ac:dyDescent="0.25">
      <c r="A1109" s="445" t="s">
        <v>5379</v>
      </c>
      <c r="B1109" s="445" t="s">
        <v>11471</v>
      </c>
      <c r="C1109" s="445" t="s">
        <v>11472</v>
      </c>
    </row>
    <row r="1110" spans="1:3" x14ac:dyDescent="0.25">
      <c r="A1110" s="445" t="s">
        <v>5379</v>
      </c>
      <c r="B1110" s="445" t="s">
        <v>11473</v>
      </c>
      <c r="C1110" s="445" t="s">
        <v>5761</v>
      </c>
    </row>
    <row r="1111" spans="1:3" x14ac:dyDescent="0.25">
      <c r="A1111" s="445" t="s">
        <v>5379</v>
      </c>
      <c r="B1111" s="445" t="s">
        <v>11474</v>
      </c>
      <c r="C1111" s="445" t="s">
        <v>11475</v>
      </c>
    </row>
    <row r="1112" spans="1:3" x14ac:dyDescent="0.25">
      <c r="A1112" s="445" t="s">
        <v>5379</v>
      </c>
      <c r="B1112" s="445" t="s">
        <v>11476</v>
      </c>
      <c r="C1112" s="445" t="s">
        <v>11477</v>
      </c>
    </row>
    <row r="1113" spans="1:3" x14ac:dyDescent="0.25">
      <c r="A1113" s="445" t="s">
        <v>5379</v>
      </c>
      <c r="B1113" s="445" t="s">
        <v>11478</v>
      </c>
      <c r="C1113" s="445" t="s">
        <v>11479</v>
      </c>
    </row>
    <row r="1114" spans="1:3" x14ac:dyDescent="0.25">
      <c r="A1114" s="445" t="s">
        <v>5379</v>
      </c>
      <c r="B1114" s="445" t="s">
        <v>11480</v>
      </c>
      <c r="C1114" s="445" t="s">
        <v>11481</v>
      </c>
    </row>
    <row r="1115" spans="1:3" x14ac:dyDescent="0.25">
      <c r="A1115" s="445" t="s">
        <v>5379</v>
      </c>
      <c r="B1115" s="445" t="s">
        <v>11482</v>
      </c>
      <c r="C1115" s="445" t="s">
        <v>11483</v>
      </c>
    </row>
    <row r="1116" spans="1:3" x14ac:dyDescent="0.25">
      <c r="A1116" s="445" t="s">
        <v>5379</v>
      </c>
      <c r="B1116" s="445" t="s">
        <v>11484</v>
      </c>
      <c r="C1116" s="445" t="s">
        <v>11485</v>
      </c>
    </row>
    <row r="1117" spans="1:3" x14ac:dyDescent="0.25">
      <c r="A1117" s="445" t="s">
        <v>5379</v>
      </c>
      <c r="B1117" s="445" t="s">
        <v>11486</v>
      </c>
      <c r="C1117" s="445" t="s">
        <v>11487</v>
      </c>
    </row>
    <row r="1118" spans="1:3" x14ac:dyDescent="0.25">
      <c r="A1118" s="445" t="s">
        <v>5379</v>
      </c>
      <c r="B1118" s="445" t="s">
        <v>11488</v>
      </c>
      <c r="C1118" s="445" t="s">
        <v>11489</v>
      </c>
    </row>
    <row r="1119" spans="1:3" x14ac:dyDescent="0.25">
      <c r="A1119" s="445" t="s">
        <v>5379</v>
      </c>
      <c r="B1119" s="445" t="s">
        <v>11490</v>
      </c>
      <c r="C1119" s="445" t="s">
        <v>11491</v>
      </c>
    </row>
    <row r="1120" spans="1:3" x14ac:dyDescent="0.25">
      <c r="A1120" s="445" t="s">
        <v>5379</v>
      </c>
      <c r="B1120" s="445" t="s">
        <v>11492</v>
      </c>
      <c r="C1120" s="445" t="s">
        <v>11493</v>
      </c>
    </row>
    <row r="1121" spans="1:3" x14ac:dyDescent="0.25">
      <c r="A1121" s="445" t="s">
        <v>5379</v>
      </c>
      <c r="B1121" s="445" t="s">
        <v>11494</v>
      </c>
      <c r="C1121" s="445" t="s">
        <v>5622</v>
      </c>
    </row>
    <row r="1122" spans="1:3" x14ac:dyDescent="0.25">
      <c r="A1122" s="445" t="s">
        <v>5379</v>
      </c>
      <c r="B1122" s="445" t="s">
        <v>11495</v>
      </c>
      <c r="C1122" s="445" t="s">
        <v>11496</v>
      </c>
    </row>
    <row r="1123" spans="1:3" x14ac:dyDescent="0.25">
      <c r="A1123" s="445" t="s">
        <v>5379</v>
      </c>
      <c r="B1123" s="445" t="s">
        <v>11497</v>
      </c>
      <c r="C1123" s="445" t="s">
        <v>11498</v>
      </c>
    </row>
    <row r="1124" spans="1:3" x14ac:dyDescent="0.25">
      <c r="A1124" s="445" t="s">
        <v>5379</v>
      </c>
      <c r="B1124" s="445" t="s">
        <v>11499</v>
      </c>
      <c r="C1124" s="445" t="s">
        <v>11500</v>
      </c>
    </row>
    <row r="1125" spans="1:3" x14ac:dyDescent="0.25">
      <c r="A1125" s="445" t="s">
        <v>5379</v>
      </c>
      <c r="B1125" s="445" t="s">
        <v>11501</v>
      </c>
      <c r="C1125" s="445" t="s">
        <v>11502</v>
      </c>
    </row>
    <row r="1126" spans="1:3" x14ac:dyDescent="0.25">
      <c r="A1126" s="445" t="s">
        <v>5379</v>
      </c>
      <c r="B1126" s="445" t="s">
        <v>11503</v>
      </c>
      <c r="C1126" s="445" t="s">
        <v>11504</v>
      </c>
    </row>
    <row r="1127" spans="1:3" x14ac:dyDescent="0.25">
      <c r="A1127" s="445" t="s">
        <v>5379</v>
      </c>
      <c r="B1127" s="445" t="s">
        <v>11505</v>
      </c>
      <c r="C1127" s="445" t="s">
        <v>11506</v>
      </c>
    </row>
    <row r="1128" spans="1:3" x14ac:dyDescent="0.25">
      <c r="A1128" s="445" t="s">
        <v>5379</v>
      </c>
      <c r="B1128" s="445" t="s">
        <v>11507</v>
      </c>
      <c r="C1128" s="445" t="s">
        <v>11508</v>
      </c>
    </row>
    <row r="1129" spans="1:3" x14ac:dyDescent="0.25">
      <c r="A1129" s="445" t="s">
        <v>5379</v>
      </c>
      <c r="B1129" s="445" t="s">
        <v>11509</v>
      </c>
      <c r="C1129" s="445" t="s">
        <v>11510</v>
      </c>
    </row>
    <row r="1130" spans="1:3" x14ac:dyDescent="0.25">
      <c r="A1130" s="445" t="s">
        <v>5379</v>
      </c>
      <c r="B1130" s="445" t="s">
        <v>11511</v>
      </c>
      <c r="C1130" s="445" t="s">
        <v>11512</v>
      </c>
    </row>
    <row r="1131" spans="1:3" x14ac:dyDescent="0.25">
      <c r="A1131" s="445" t="s">
        <v>5379</v>
      </c>
      <c r="B1131" s="445" t="s">
        <v>11513</v>
      </c>
      <c r="C1131" s="445" t="s">
        <v>11514</v>
      </c>
    </row>
    <row r="1132" spans="1:3" x14ac:dyDescent="0.25">
      <c r="A1132" s="445" t="s">
        <v>5379</v>
      </c>
      <c r="B1132" s="445" t="s">
        <v>11515</v>
      </c>
      <c r="C1132" s="445" t="s">
        <v>11516</v>
      </c>
    </row>
    <row r="1133" spans="1:3" x14ac:dyDescent="0.25">
      <c r="A1133" s="445" t="s">
        <v>5379</v>
      </c>
      <c r="B1133" s="445" t="s">
        <v>11517</v>
      </c>
      <c r="C1133" s="445" t="s">
        <v>11518</v>
      </c>
    </row>
    <row r="1134" spans="1:3" x14ac:dyDescent="0.25">
      <c r="A1134" s="445" t="s">
        <v>5379</v>
      </c>
      <c r="B1134" s="445" t="s">
        <v>11519</v>
      </c>
      <c r="C1134" s="445" t="s">
        <v>11520</v>
      </c>
    </row>
    <row r="1135" spans="1:3" x14ac:dyDescent="0.25">
      <c r="A1135" s="445" t="s">
        <v>5379</v>
      </c>
      <c r="B1135" s="445" t="s">
        <v>11521</v>
      </c>
      <c r="C1135" s="445" t="s">
        <v>11522</v>
      </c>
    </row>
    <row r="1136" spans="1:3" x14ac:dyDescent="0.25">
      <c r="A1136" s="445" t="s">
        <v>5379</v>
      </c>
      <c r="B1136" s="445" t="s">
        <v>11523</v>
      </c>
      <c r="C1136" s="445" t="s">
        <v>11524</v>
      </c>
    </row>
    <row r="1137" spans="1:3" x14ac:dyDescent="0.25">
      <c r="A1137" s="445" t="s">
        <v>5379</v>
      </c>
      <c r="B1137" s="445" t="s">
        <v>11525</v>
      </c>
      <c r="C1137" s="445" t="s">
        <v>11526</v>
      </c>
    </row>
    <row r="1138" spans="1:3" x14ac:dyDescent="0.25">
      <c r="A1138" s="445" t="s">
        <v>5379</v>
      </c>
      <c r="B1138" s="445" t="s">
        <v>11527</v>
      </c>
      <c r="C1138" s="445" t="s">
        <v>11528</v>
      </c>
    </row>
    <row r="1139" spans="1:3" x14ac:dyDescent="0.25">
      <c r="A1139" s="445" t="s">
        <v>5379</v>
      </c>
      <c r="B1139" s="445" t="s">
        <v>11529</v>
      </c>
      <c r="C1139" s="445" t="s">
        <v>5553</v>
      </c>
    </row>
    <row r="1140" spans="1:3" x14ac:dyDescent="0.25">
      <c r="A1140" s="445" t="s">
        <v>5379</v>
      </c>
      <c r="B1140" s="445" t="s">
        <v>11530</v>
      </c>
      <c r="C1140" s="445" t="s">
        <v>11531</v>
      </c>
    </row>
    <row r="1141" spans="1:3" x14ac:dyDescent="0.25">
      <c r="A1141" s="445" t="s">
        <v>5379</v>
      </c>
      <c r="B1141" s="445" t="s">
        <v>11532</v>
      </c>
      <c r="C1141" s="445" t="s">
        <v>5522</v>
      </c>
    </row>
    <row r="1142" spans="1:3" x14ac:dyDescent="0.25">
      <c r="A1142" s="445" t="s">
        <v>5379</v>
      </c>
      <c r="B1142" s="445" t="s">
        <v>11533</v>
      </c>
      <c r="C1142" s="445" t="s">
        <v>5508</v>
      </c>
    </row>
    <row r="1143" spans="1:3" x14ac:dyDescent="0.25">
      <c r="A1143" s="445" t="s">
        <v>5379</v>
      </c>
      <c r="B1143" s="445" t="s">
        <v>11534</v>
      </c>
      <c r="C1143" s="445" t="s">
        <v>11535</v>
      </c>
    </row>
    <row r="1144" spans="1:3" x14ac:dyDescent="0.25">
      <c r="A1144" s="445" t="s">
        <v>5379</v>
      </c>
      <c r="B1144" s="445" t="s">
        <v>11536</v>
      </c>
      <c r="C1144" s="445" t="s">
        <v>11537</v>
      </c>
    </row>
    <row r="1145" spans="1:3" x14ac:dyDescent="0.25">
      <c r="A1145" s="445" t="s">
        <v>5379</v>
      </c>
      <c r="B1145" s="445" t="s">
        <v>11538</v>
      </c>
      <c r="C1145" s="445" t="s">
        <v>11539</v>
      </c>
    </row>
    <row r="1146" spans="1:3" x14ac:dyDescent="0.25">
      <c r="A1146" s="445" t="s">
        <v>5379</v>
      </c>
      <c r="B1146" s="445" t="s">
        <v>11540</v>
      </c>
      <c r="C1146" s="445" t="s">
        <v>11541</v>
      </c>
    </row>
    <row r="1147" spans="1:3" x14ac:dyDescent="0.25">
      <c r="A1147" s="445" t="s">
        <v>5379</v>
      </c>
      <c r="B1147" s="445" t="s">
        <v>11542</v>
      </c>
      <c r="C1147" s="445" t="s">
        <v>11543</v>
      </c>
    </row>
    <row r="1148" spans="1:3" x14ac:dyDescent="0.25">
      <c r="A1148" s="445" t="s">
        <v>5379</v>
      </c>
      <c r="B1148" s="445" t="s">
        <v>11544</v>
      </c>
      <c r="C1148" s="445" t="s">
        <v>5465</v>
      </c>
    </row>
    <row r="1149" spans="1:3" x14ac:dyDescent="0.25">
      <c r="A1149" s="445" t="s">
        <v>5379</v>
      </c>
      <c r="B1149" s="445" t="s">
        <v>11545</v>
      </c>
      <c r="C1149" s="445" t="s">
        <v>11546</v>
      </c>
    </row>
    <row r="1150" spans="1:3" x14ac:dyDescent="0.25">
      <c r="A1150" s="445" t="s">
        <v>5379</v>
      </c>
      <c r="B1150" s="445" t="s">
        <v>11547</v>
      </c>
      <c r="C1150" s="445" t="s">
        <v>11548</v>
      </c>
    </row>
    <row r="1151" spans="1:3" x14ac:dyDescent="0.25">
      <c r="A1151" s="445" t="s">
        <v>5379</v>
      </c>
      <c r="B1151" s="445" t="s">
        <v>11549</v>
      </c>
      <c r="C1151" s="445" t="s">
        <v>11550</v>
      </c>
    </row>
    <row r="1152" spans="1:3" x14ac:dyDescent="0.25">
      <c r="A1152" s="445" t="s">
        <v>5379</v>
      </c>
      <c r="B1152" s="445" t="s">
        <v>11551</v>
      </c>
      <c r="C1152" s="445" t="s">
        <v>11552</v>
      </c>
    </row>
    <row r="1153" spans="1:3" x14ac:dyDescent="0.25">
      <c r="A1153" s="445" t="s">
        <v>5379</v>
      </c>
      <c r="B1153" s="445" t="s">
        <v>11553</v>
      </c>
      <c r="C1153" s="445" t="s">
        <v>11554</v>
      </c>
    </row>
    <row r="1154" spans="1:3" x14ac:dyDescent="0.25">
      <c r="A1154" s="445" t="s">
        <v>5379</v>
      </c>
      <c r="B1154" s="445" t="s">
        <v>11555</v>
      </c>
      <c r="C1154" s="445" t="s">
        <v>3519</v>
      </c>
    </row>
    <row r="1155" spans="1:3" x14ac:dyDescent="0.25">
      <c r="A1155" s="445" t="s">
        <v>5379</v>
      </c>
      <c r="B1155" s="445" t="s">
        <v>11556</v>
      </c>
      <c r="C1155" s="445" t="s">
        <v>3513</v>
      </c>
    </row>
    <row r="1156" spans="1:3" x14ac:dyDescent="0.25">
      <c r="A1156" s="445" t="s">
        <v>5379</v>
      </c>
      <c r="B1156" s="445" t="s">
        <v>11557</v>
      </c>
      <c r="C1156" s="445" t="s">
        <v>11558</v>
      </c>
    </row>
    <row r="1157" spans="1:3" x14ac:dyDescent="0.25">
      <c r="A1157" s="445" t="s">
        <v>5379</v>
      </c>
      <c r="B1157" s="445" t="s">
        <v>11559</v>
      </c>
      <c r="C1157" s="445" t="s">
        <v>11560</v>
      </c>
    </row>
    <row r="1158" spans="1:3" x14ac:dyDescent="0.25">
      <c r="A1158" s="445" t="s">
        <v>5379</v>
      </c>
      <c r="B1158" s="445" t="s">
        <v>11561</v>
      </c>
      <c r="C1158" s="445" t="s">
        <v>11562</v>
      </c>
    </row>
    <row r="1159" spans="1:3" x14ac:dyDescent="0.25">
      <c r="A1159" s="445" t="s">
        <v>5379</v>
      </c>
      <c r="B1159" s="445" t="s">
        <v>11563</v>
      </c>
      <c r="C1159" s="445" t="s">
        <v>11564</v>
      </c>
    </row>
    <row r="1160" spans="1:3" x14ac:dyDescent="0.25">
      <c r="A1160" s="445" t="s">
        <v>5379</v>
      </c>
      <c r="B1160" s="445" t="s">
        <v>11565</v>
      </c>
      <c r="C1160" s="445" t="s">
        <v>11566</v>
      </c>
    </row>
    <row r="1161" spans="1:3" x14ac:dyDescent="0.25">
      <c r="A1161" s="445" t="s">
        <v>5379</v>
      </c>
      <c r="B1161" s="445" t="s">
        <v>11567</v>
      </c>
      <c r="C1161" s="445" t="s">
        <v>3507</v>
      </c>
    </row>
    <row r="1162" spans="1:3" x14ac:dyDescent="0.25">
      <c r="A1162" s="445" t="s">
        <v>5379</v>
      </c>
      <c r="B1162" s="445" t="s">
        <v>11568</v>
      </c>
      <c r="C1162" s="445" t="s">
        <v>11569</v>
      </c>
    </row>
    <row r="1163" spans="1:3" x14ac:dyDescent="0.25">
      <c r="A1163" s="445" t="s">
        <v>5379</v>
      </c>
      <c r="B1163" s="445" t="s">
        <v>11570</v>
      </c>
      <c r="C1163" s="445" t="s">
        <v>3495</v>
      </c>
    </row>
    <row r="1164" spans="1:3" x14ac:dyDescent="0.25">
      <c r="A1164" s="445" t="s">
        <v>5379</v>
      </c>
      <c r="B1164" s="445" t="s">
        <v>11571</v>
      </c>
      <c r="C1164" s="445" t="s">
        <v>11572</v>
      </c>
    </row>
    <row r="1165" spans="1:3" x14ac:dyDescent="0.25">
      <c r="A1165" s="445" t="s">
        <v>5379</v>
      </c>
      <c r="B1165" s="445" t="s">
        <v>11573</v>
      </c>
      <c r="C1165" s="445" t="s">
        <v>11574</v>
      </c>
    </row>
    <row r="1166" spans="1:3" x14ac:dyDescent="0.25">
      <c r="A1166" s="445" t="s">
        <v>5379</v>
      </c>
      <c r="B1166" s="445" t="s">
        <v>11575</v>
      </c>
      <c r="C1166" s="445" t="s">
        <v>11576</v>
      </c>
    </row>
    <row r="1167" spans="1:3" x14ac:dyDescent="0.25">
      <c r="A1167" s="445" t="s">
        <v>5379</v>
      </c>
      <c r="B1167" s="445" t="s">
        <v>11577</v>
      </c>
      <c r="C1167" s="445" t="s">
        <v>11578</v>
      </c>
    </row>
    <row r="1168" spans="1:3" x14ac:dyDescent="0.25">
      <c r="A1168" s="445" t="s">
        <v>5379</v>
      </c>
      <c r="B1168" s="445" t="s">
        <v>11579</v>
      </c>
      <c r="C1168" s="445" t="s">
        <v>3490</v>
      </c>
    </row>
    <row r="1169" spans="1:3" x14ac:dyDescent="0.25">
      <c r="A1169" s="445" t="s">
        <v>5379</v>
      </c>
      <c r="B1169" s="445" t="s">
        <v>11580</v>
      </c>
      <c r="C1169" s="445" t="s">
        <v>11581</v>
      </c>
    </row>
    <row r="1170" spans="1:3" x14ac:dyDescent="0.25">
      <c r="A1170" s="445" t="s">
        <v>5379</v>
      </c>
      <c r="B1170" s="445" t="s">
        <v>11582</v>
      </c>
      <c r="C1170" s="445" t="s">
        <v>11583</v>
      </c>
    </row>
    <row r="1171" spans="1:3" x14ac:dyDescent="0.25">
      <c r="A1171" s="445" t="s">
        <v>5379</v>
      </c>
      <c r="B1171" s="445" t="s">
        <v>11584</v>
      </c>
      <c r="C1171" s="445" t="s">
        <v>11585</v>
      </c>
    </row>
    <row r="1172" spans="1:3" x14ac:dyDescent="0.25">
      <c r="A1172" s="445" t="s">
        <v>5379</v>
      </c>
      <c r="B1172" s="445" t="s">
        <v>11586</v>
      </c>
      <c r="C1172" s="445" t="s">
        <v>3467</v>
      </c>
    </row>
    <row r="1173" spans="1:3" x14ac:dyDescent="0.25">
      <c r="A1173" s="445" t="s">
        <v>5379</v>
      </c>
      <c r="B1173" s="445" t="s">
        <v>11587</v>
      </c>
      <c r="C1173" s="445" t="s">
        <v>11588</v>
      </c>
    </row>
    <row r="1174" spans="1:3" x14ac:dyDescent="0.25">
      <c r="A1174" s="445" t="s">
        <v>5379</v>
      </c>
      <c r="B1174" s="445" t="s">
        <v>11589</v>
      </c>
      <c r="C1174" s="445" t="s">
        <v>11590</v>
      </c>
    </row>
    <row r="1175" spans="1:3" x14ac:dyDescent="0.25">
      <c r="A1175" s="445" t="s">
        <v>5379</v>
      </c>
      <c r="B1175" s="445" t="s">
        <v>11591</v>
      </c>
      <c r="C1175" s="445" t="s">
        <v>11592</v>
      </c>
    </row>
    <row r="1176" spans="1:3" x14ac:dyDescent="0.25">
      <c r="A1176" s="445" t="s">
        <v>5379</v>
      </c>
      <c r="B1176" s="445" t="s">
        <v>11593</v>
      </c>
      <c r="C1176" s="445" t="s">
        <v>11594</v>
      </c>
    </row>
    <row r="1177" spans="1:3" x14ac:dyDescent="0.25">
      <c r="A1177" s="445" t="s">
        <v>5379</v>
      </c>
      <c r="B1177" s="445" t="s">
        <v>11595</v>
      </c>
      <c r="C1177" s="445" t="s">
        <v>11596</v>
      </c>
    </row>
    <row r="1178" spans="1:3" x14ac:dyDescent="0.25">
      <c r="A1178" s="445" t="s">
        <v>5379</v>
      </c>
      <c r="B1178" s="445" t="s">
        <v>11597</v>
      </c>
      <c r="C1178" s="445" t="s">
        <v>3473</v>
      </c>
    </row>
    <row r="1179" spans="1:3" x14ac:dyDescent="0.25">
      <c r="A1179" s="445" t="s">
        <v>5379</v>
      </c>
      <c r="B1179" s="445" t="s">
        <v>11598</v>
      </c>
      <c r="C1179" s="445" t="s">
        <v>11599</v>
      </c>
    </row>
    <row r="1180" spans="1:3" x14ac:dyDescent="0.25">
      <c r="A1180" s="445" t="s">
        <v>5379</v>
      </c>
      <c r="B1180" s="445" t="s">
        <v>11600</v>
      </c>
      <c r="C1180" s="445" t="s">
        <v>11601</v>
      </c>
    </row>
    <row r="1181" spans="1:3" x14ac:dyDescent="0.25">
      <c r="A1181" s="445" t="s">
        <v>5379</v>
      </c>
      <c r="B1181" s="445" t="s">
        <v>11602</v>
      </c>
      <c r="C1181" s="445" t="s">
        <v>11603</v>
      </c>
    </row>
    <row r="1182" spans="1:3" x14ac:dyDescent="0.25">
      <c r="A1182" s="445" t="s">
        <v>5379</v>
      </c>
      <c r="B1182" s="445" t="s">
        <v>11604</v>
      </c>
      <c r="C1182" s="445" t="s">
        <v>3449</v>
      </c>
    </row>
    <row r="1183" spans="1:3" x14ac:dyDescent="0.25">
      <c r="A1183" s="445" t="s">
        <v>5379</v>
      </c>
      <c r="B1183" s="445" t="s">
        <v>11605</v>
      </c>
      <c r="C1183" s="445" t="s">
        <v>3485</v>
      </c>
    </row>
    <row r="1184" spans="1:3" x14ac:dyDescent="0.25">
      <c r="A1184" s="445" t="s">
        <v>5379</v>
      </c>
      <c r="B1184" s="445" t="s">
        <v>11606</v>
      </c>
      <c r="C1184" s="445" t="s">
        <v>11607</v>
      </c>
    </row>
    <row r="1185" spans="1:3" x14ac:dyDescent="0.25">
      <c r="A1185" s="445" t="s">
        <v>5379</v>
      </c>
      <c r="B1185" s="445" t="s">
        <v>11608</v>
      </c>
      <c r="C1185" s="445" t="s">
        <v>11609</v>
      </c>
    </row>
    <row r="1186" spans="1:3" x14ac:dyDescent="0.25">
      <c r="A1186" s="445" t="s">
        <v>5379</v>
      </c>
      <c r="B1186" s="445" t="s">
        <v>11610</v>
      </c>
      <c r="C1186" s="445" t="s">
        <v>11611</v>
      </c>
    </row>
    <row r="1187" spans="1:3" x14ac:dyDescent="0.25">
      <c r="A1187" s="445" t="s">
        <v>5379</v>
      </c>
      <c r="B1187" s="445" t="s">
        <v>11612</v>
      </c>
      <c r="C1187" s="445" t="s">
        <v>11613</v>
      </c>
    </row>
    <row r="1188" spans="1:3" x14ac:dyDescent="0.25">
      <c r="A1188" s="445" t="s">
        <v>5379</v>
      </c>
      <c r="B1188" s="445" t="s">
        <v>11614</v>
      </c>
      <c r="C1188" s="445" t="s">
        <v>11615</v>
      </c>
    </row>
    <row r="1189" spans="1:3" x14ac:dyDescent="0.25">
      <c r="A1189" s="445" t="s">
        <v>5379</v>
      </c>
      <c r="B1189" s="445" t="s">
        <v>11616</v>
      </c>
      <c r="C1189" s="445" t="s">
        <v>11617</v>
      </c>
    </row>
    <row r="1190" spans="1:3" x14ac:dyDescent="0.25">
      <c r="A1190" s="445" t="s">
        <v>5379</v>
      </c>
      <c r="B1190" s="445" t="s">
        <v>11618</v>
      </c>
      <c r="C1190" s="445" t="s">
        <v>3479</v>
      </c>
    </row>
    <row r="1191" spans="1:3" x14ac:dyDescent="0.25">
      <c r="A1191" s="445" t="s">
        <v>5379</v>
      </c>
      <c r="B1191" s="445" t="s">
        <v>11619</v>
      </c>
      <c r="C1191" s="445" t="s">
        <v>3443</v>
      </c>
    </row>
    <row r="1192" spans="1:3" x14ac:dyDescent="0.25">
      <c r="A1192" s="445" t="s">
        <v>5379</v>
      </c>
      <c r="B1192" s="445" t="s">
        <v>11620</v>
      </c>
      <c r="C1192" s="445" t="s">
        <v>3437</v>
      </c>
    </row>
    <row r="1193" spans="1:3" x14ac:dyDescent="0.25">
      <c r="A1193" s="445" t="s">
        <v>5379</v>
      </c>
      <c r="B1193" s="445" t="s">
        <v>11621</v>
      </c>
      <c r="C1193" s="445" t="s">
        <v>11622</v>
      </c>
    </row>
    <row r="1194" spans="1:3" x14ac:dyDescent="0.25">
      <c r="A1194" s="445" t="s">
        <v>5379</v>
      </c>
      <c r="B1194" s="445" t="s">
        <v>11623</v>
      </c>
      <c r="C1194" s="445" t="s">
        <v>11624</v>
      </c>
    </row>
    <row r="1195" spans="1:3" x14ac:dyDescent="0.25">
      <c r="A1195" s="445" t="s">
        <v>5379</v>
      </c>
      <c r="B1195" s="445" t="s">
        <v>11625</v>
      </c>
      <c r="C1195" s="445" t="s">
        <v>11626</v>
      </c>
    </row>
    <row r="1196" spans="1:3" x14ac:dyDescent="0.25">
      <c r="A1196" s="445" t="s">
        <v>5379</v>
      </c>
      <c r="B1196" s="445" t="s">
        <v>11627</v>
      </c>
      <c r="C1196" s="445" t="s">
        <v>11628</v>
      </c>
    </row>
    <row r="1197" spans="1:3" x14ac:dyDescent="0.25">
      <c r="A1197" s="445" t="s">
        <v>5379</v>
      </c>
      <c r="B1197" s="445" t="s">
        <v>11629</v>
      </c>
      <c r="C1197" s="445" t="s">
        <v>11630</v>
      </c>
    </row>
    <row r="1198" spans="1:3" x14ac:dyDescent="0.25">
      <c r="A1198" s="445" t="s">
        <v>5379</v>
      </c>
      <c r="B1198" s="445" t="s">
        <v>11631</v>
      </c>
      <c r="C1198" s="445" t="s">
        <v>11632</v>
      </c>
    </row>
    <row r="1199" spans="1:3" x14ac:dyDescent="0.25">
      <c r="A1199" s="445" t="s">
        <v>5379</v>
      </c>
      <c r="B1199" s="445" t="s">
        <v>11633</v>
      </c>
      <c r="C1199" s="445" t="s">
        <v>11634</v>
      </c>
    </row>
    <row r="1200" spans="1:3" x14ac:dyDescent="0.25">
      <c r="A1200" s="445" t="s">
        <v>5379</v>
      </c>
      <c r="B1200" s="445" t="s">
        <v>11635</v>
      </c>
      <c r="C1200" s="445" t="s">
        <v>11636</v>
      </c>
    </row>
    <row r="1201" spans="1:3" x14ac:dyDescent="0.25">
      <c r="A1201" s="445" t="s">
        <v>5379</v>
      </c>
      <c r="B1201" s="445" t="s">
        <v>11637</v>
      </c>
      <c r="C1201" s="445" t="s">
        <v>11636</v>
      </c>
    </row>
    <row r="1202" spans="1:3" x14ac:dyDescent="0.25">
      <c r="A1202" s="445" t="s">
        <v>5379</v>
      </c>
      <c r="B1202" s="445" t="s">
        <v>11638</v>
      </c>
      <c r="C1202" s="445" t="s">
        <v>11639</v>
      </c>
    </row>
    <row r="1203" spans="1:3" x14ac:dyDescent="0.25">
      <c r="A1203" s="445" t="s">
        <v>5379</v>
      </c>
      <c r="B1203" s="445" t="s">
        <v>11640</v>
      </c>
      <c r="C1203" s="445" t="s">
        <v>11641</v>
      </c>
    </row>
    <row r="1204" spans="1:3" x14ac:dyDescent="0.25">
      <c r="A1204" s="445" t="s">
        <v>5379</v>
      </c>
      <c r="B1204" s="445" t="s">
        <v>11642</v>
      </c>
      <c r="C1204" s="445" t="s">
        <v>11643</v>
      </c>
    </row>
    <row r="1205" spans="1:3" x14ac:dyDescent="0.25">
      <c r="A1205" s="445" t="s">
        <v>5379</v>
      </c>
      <c r="B1205" s="445" t="s">
        <v>11644</v>
      </c>
      <c r="C1205" s="445" t="s">
        <v>11645</v>
      </c>
    </row>
    <row r="1206" spans="1:3" x14ac:dyDescent="0.25">
      <c r="A1206" s="445" t="s">
        <v>5379</v>
      </c>
      <c r="B1206" s="445" t="s">
        <v>11646</v>
      </c>
      <c r="C1206" s="445" t="s">
        <v>11647</v>
      </c>
    </row>
    <row r="1207" spans="1:3" x14ac:dyDescent="0.25">
      <c r="A1207" s="445" t="s">
        <v>5379</v>
      </c>
      <c r="B1207" s="445" t="s">
        <v>11648</v>
      </c>
      <c r="C1207" s="445" t="s">
        <v>11649</v>
      </c>
    </row>
    <row r="1208" spans="1:3" x14ac:dyDescent="0.25">
      <c r="A1208" s="445" t="s">
        <v>5379</v>
      </c>
      <c r="B1208" s="445" t="s">
        <v>11650</v>
      </c>
      <c r="C1208" s="445" t="s">
        <v>11651</v>
      </c>
    </row>
    <row r="1209" spans="1:3" x14ac:dyDescent="0.25">
      <c r="A1209" s="445" t="s">
        <v>5379</v>
      </c>
      <c r="B1209" s="445" t="s">
        <v>11652</v>
      </c>
      <c r="C1209" s="445" t="s">
        <v>3674</v>
      </c>
    </row>
    <row r="1210" spans="1:3" x14ac:dyDescent="0.25">
      <c r="A1210" s="445" t="s">
        <v>5379</v>
      </c>
      <c r="B1210" s="445" t="s">
        <v>11653</v>
      </c>
      <c r="C1210" s="445" t="s">
        <v>11654</v>
      </c>
    </row>
    <row r="1211" spans="1:3" x14ac:dyDescent="0.25">
      <c r="A1211" s="445" t="s">
        <v>5379</v>
      </c>
      <c r="B1211" s="445" t="s">
        <v>11655</v>
      </c>
      <c r="C1211" s="445" t="s">
        <v>11656</v>
      </c>
    </row>
    <row r="1212" spans="1:3" x14ac:dyDescent="0.25">
      <c r="A1212" s="445" t="s">
        <v>5379</v>
      </c>
      <c r="B1212" s="445" t="s">
        <v>11657</v>
      </c>
      <c r="C1212" s="445" t="s">
        <v>11658</v>
      </c>
    </row>
    <row r="1213" spans="1:3" x14ac:dyDescent="0.25">
      <c r="A1213" s="445" t="s">
        <v>5379</v>
      </c>
      <c r="B1213" s="445" t="s">
        <v>11659</v>
      </c>
      <c r="C1213" s="445" t="s">
        <v>3650</v>
      </c>
    </row>
    <row r="1214" spans="1:3" x14ac:dyDescent="0.25">
      <c r="A1214" s="445" t="s">
        <v>5379</v>
      </c>
      <c r="B1214" s="445" t="s">
        <v>11660</v>
      </c>
      <c r="C1214" s="445" t="s">
        <v>3650</v>
      </c>
    </row>
    <row r="1215" spans="1:3" x14ac:dyDescent="0.25">
      <c r="A1215" s="445" t="s">
        <v>5379</v>
      </c>
      <c r="B1215" s="445" t="s">
        <v>11661</v>
      </c>
      <c r="C1215" s="445" t="s">
        <v>11662</v>
      </c>
    </row>
    <row r="1216" spans="1:3" x14ac:dyDescent="0.25">
      <c r="A1216" s="445" t="s">
        <v>5379</v>
      </c>
      <c r="B1216" s="445" t="s">
        <v>11663</v>
      </c>
      <c r="C1216" s="445" t="s">
        <v>3690</v>
      </c>
    </row>
    <row r="1217" spans="1:3" x14ac:dyDescent="0.25">
      <c r="A1217" s="445" t="s">
        <v>5379</v>
      </c>
      <c r="B1217" s="445" t="s">
        <v>11664</v>
      </c>
      <c r="C1217" s="445" t="s">
        <v>3690</v>
      </c>
    </row>
    <row r="1218" spans="1:3" x14ac:dyDescent="0.25">
      <c r="A1218" s="445" t="s">
        <v>5379</v>
      </c>
      <c r="B1218" s="445" t="s">
        <v>11665</v>
      </c>
      <c r="C1218" s="445" t="s">
        <v>11666</v>
      </c>
    </row>
    <row r="1219" spans="1:3" x14ac:dyDescent="0.25">
      <c r="A1219" s="445" t="s">
        <v>5379</v>
      </c>
      <c r="B1219" s="445" t="s">
        <v>11667</v>
      </c>
      <c r="C1219" s="445" t="s">
        <v>11668</v>
      </c>
    </row>
    <row r="1220" spans="1:3" x14ac:dyDescent="0.25">
      <c r="A1220" s="445" t="s">
        <v>5379</v>
      </c>
      <c r="B1220" s="445" t="s">
        <v>11669</v>
      </c>
      <c r="C1220" s="445" t="s">
        <v>11670</v>
      </c>
    </row>
    <row r="1221" spans="1:3" x14ac:dyDescent="0.25">
      <c r="A1221" s="445" t="s">
        <v>5379</v>
      </c>
      <c r="B1221" s="445" t="s">
        <v>11671</v>
      </c>
      <c r="C1221" s="445" t="s">
        <v>11672</v>
      </c>
    </row>
    <row r="1222" spans="1:3" x14ac:dyDescent="0.25">
      <c r="A1222" s="445" t="s">
        <v>5379</v>
      </c>
      <c r="B1222" s="445" t="s">
        <v>11673</v>
      </c>
      <c r="C1222" s="445" t="s">
        <v>11674</v>
      </c>
    </row>
    <row r="1223" spans="1:3" x14ac:dyDescent="0.25">
      <c r="A1223" s="445" t="s">
        <v>5379</v>
      </c>
      <c r="B1223" s="445" t="s">
        <v>11675</v>
      </c>
      <c r="C1223" s="445" t="s">
        <v>3682</v>
      </c>
    </row>
    <row r="1224" spans="1:3" x14ac:dyDescent="0.25">
      <c r="A1224" s="445" t="s">
        <v>5379</v>
      </c>
      <c r="B1224" s="445" t="s">
        <v>11676</v>
      </c>
      <c r="C1224" s="445" t="s">
        <v>3642</v>
      </c>
    </row>
    <row r="1225" spans="1:3" x14ac:dyDescent="0.25">
      <c r="A1225" s="445" t="s">
        <v>5379</v>
      </c>
      <c r="B1225" s="445" t="s">
        <v>11677</v>
      </c>
      <c r="C1225" s="445" t="s">
        <v>11678</v>
      </c>
    </row>
    <row r="1226" spans="1:3" x14ac:dyDescent="0.25">
      <c r="A1226" s="445" t="s">
        <v>5379</v>
      </c>
      <c r="B1226" s="445" t="s">
        <v>11679</v>
      </c>
      <c r="C1226" s="445" t="s">
        <v>11680</v>
      </c>
    </row>
    <row r="1227" spans="1:3" x14ac:dyDescent="0.25">
      <c r="A1227" s="445" t="s">
        <v>5379</v>
      </c>
      <c r="B1227" s="445" t="s">
        <v>11681</v>
      </c>
      <c r="C1227" s="445" t="s">
        <v>11680</v>
      </c>
    </row>
    <row r="1228" spans="1:3" x14ac:dyDescent="0.25">
      <c r="A1228" s="445" t="s">
        <v>5379</v>
      </c>
      <c r="B1228" s="445" t="s">
        <v>11682</v>
      </c>
      <c r="C1228" s="445" t="s">
        <v>3604</v>
      </c>
    </row>
    <row r="1229" spans="1:3" x14ac:dyDescent="0.25">
      <c r="A1229" s="445" t="s">
        <v>5379</v>
      </c>
      <c r="B1229" s="445" t="s">
        <v>11683</v>
      </c>
      <c r="C1229" s="445" t="s">
        <v>11684</v>
      </c>
    </row>
    <row r="1230" spans="1:3" x14ac:dyDescent="0.25">
      <c r="A1230" s="445" t="s">
        <v>5379</v>
      </c>
      <c r="B1230" s="445" t="s">
        <v>11685</v>
      </c>
      <c r="C1230" s="445" t="s">
        <v>11686</v>
      </c>
    </row>
    <row r="1231" spans="1:3" x14ac:dyDescent="0.25">
      <c r="A1231" s="445" t="s">
        <v>5379</v>
      </c>
      <c r="B1231" s="445" t="s">
        <v>11687</v>
      </c>
      <c r="C1231" s="445" t="s">
        <v>11688</v>
      </c>
    </row>
    <row r="1232" spans="1:3" x14ac:dyDescent="0.25">
      <c r="A1232" s="445" t="s">
        <v>5379</v>
      </c>
      <c r="B1232" s="445" t="s">
        <v>11689</v>
      </c>
      <c r="C1232" s="445" t="s">
        <v>3533</v>
      </c>
    </row>
    <row r="1233" spans="1:3" x14ac:dyDescent="0.25">
      <c r="A1233" s="445" t="s">
        <v>5379</v>
      </c>
      <c r="B1233" s="445" t="s">
        <v>11690</v>
      </c>
      <c r="C1233" s="445" t="s">
        <v>11691</v>
      </c>
    </row>
    <row r="1234" spans="1:3" x14ac:dyDescent="0.25">
      <c r="A1234" s="445" t="s">
        <v>5379</v>
      </c>
      <c r="B1234" s="445" t="s">
        <v>11692</v>
      </c>
      <c r="C1234" s="445" t="s">
        <v>11693</v>
      </c>
    </row>
    <row r="1235" spans="1:3" x14ac:dyDescent="0.25">
      <c r="A1235" s="445" t="s">
        <v>5379</v>
      </c>
      <c r="B1235" s="445" t="s">
        <v>11694</v>
      </c>
      <c r="C1235" s="445" t="s">
        <v>11695</v>
      </c>
    </row>
    <row r="1236" spans="1:3" x14ac:dyDescent="0.25">
      <c r="A1236" s="445" t="s">
        <v>5379</v>
      </c>
      <c r="B1236" s="445" t="s">
        <v>11696</v>
      </c>
      <c r="C1236" s="445" t="s">
        <v>11697</v>
      </c>
    </row>
    <row r="1237" spans="1:3" x14ac:dyDescent="0.25">
      <c r="A1237" s="445" t="s">
        <v>5379</v>
      </c>
      <c r="B1237" s="445" t="s">
        <v>11698</v>
      </c>
      <c r="C1237" s="445" t="s">
        <v>11699</v>
      </c>
    </row>
    <row r="1238" spans="1:3" x14ac:dyDescent="0.25">
      <c r="A1238" s="445" t="s">
        <v>5379</v>
      </c>
      <c r="B1238" s="445" t="s">
        <v>11700</v>
      </c>
      <c r="C1238" s="445" t="s">
        <v>11701</v>
      </c>
    </row>
    <row r="1239" spans="1:3" x14ac:dyDescent="0.25">
      <c r="A1239" s="445" t="s">
        <v>5379</v>
      </c>
      <c r="B1239" s="445" t="s">
        <v>11702</v>
      </c>
      <c r="C1239" s="445" t="s">
        <v>3572</v>
      </c>
    </row>
    <row r="1240" spans="1:3" x14ac:dyDescent="0.25">
      <c r="A1240" s="445" t="s">
        <v>5379</v>
      </c>
      <c r="B1240" s="445" t="s">
        <v>11703</v>
      </c>
      <c r="C1240" s="445" t="s">
        <v>11704</v>
      </c>
    </row>
    <row r="1241" spans="1:3" x14ac:dyDescent="0.25">
      <c r="A1241" s="445" t="s">
        <v>5379</v>
      </c>
      <c r="B1241" s="445" t="s">
        <v>11705</v>
      </c>
      <c r="C1241" s="445" t="s">
        <v>3557</v>
      </c>
    </row>
    <row r="1242" spans="1:3" x14ac:dyDescent="0.25">
      <c r="A1242" s="445" t="s">
        <v>5379</v>
      </c>
      <c r="B1242" s="445" t="s">
        <v>11706</v>
      </c>
      <c r="C1242" s="445" t="s">
        <v>3557</v>
      </c>
    </row>
    <row r="1243" spans="1:3" x14ac:dyDescent="0.25">
      <c r="A1243" s="445" t="s">
        <v>5379</v>
      </c>
      <c r="B1243" s="445" t="s">
        <v>11707</v>
      </c>
      <c r="C1243" s="445" t="s">
        <v>11708</v>
      </c>
    </row>
    <row r="1244" spans="1:3" x14ac:dyDescent="0.25">
      <c r="A1244" s="445" t="s">
        <v>5379</v>
      </c>
      <c r="B1244" s="445" t="s">
        <v>11709</v>
      </c>
      <c r="C1244" s="445" t="s">
        <v>11710</v>
      </c>
    </row>
    <row r="1245" spans="1:3" x14ac:dyDescent="0.25">
      <c r="A1245" s="445" t="s">
        <v>5379</v>
      </c>
      <c r="B1245" s="445" t="s">
        <v>11711</v>
      </c>
      <c r="C1245" s="445" t="s">
        <v>3580</v>
      </c>
    </row>
    <row r="1246" spans="1:3" x14ac:dyDescent="0.25">
      <c r="A1246" s="445" t="s">
        <v>5379</v>
      </c>
      <c r="B1246" s="445" t="s">
        <v>11712</v>
      </c>
      <c r="C1246" s="445" t="s">
        <v>11713</v>
      </c>
    </row>
    <row r="1247" spans="1:3" x14ac:dyDescent="0.25">
      <c r="A1247" s="445" t="s">
        <v>5379</v>
      </c>
      <c r="B1247" s="445" t="s">
        <v>11714</v>
      </c>
      <c r="C1247" s="445" t="s">
        <v>11715</v>
      </c>
    </row>
    <row r="1248" spans="1:3" x14ac:dyDescent="0.25">
      <c r="A1248" s="445" t="s">
        <v>5379</v>
      </c>
      <c r="B1248" s="445" t="s">
        <v>11716</v>
      </c>
      <c r="C1248" s="445" t="s">
        <v>3549</v>
      </c>
    </row>
    <row r="1249" spans="1:3" x14ac:dyDescent="0.25">
      <c r="A1249" s="445" t="s">
        <v>5379</v>
      </c>
      <c r="B1249" s="445" t="s">
        <v>11717</v>
      </c>
      <c r="C1249" s="445" t="s">
        <v>11718</v>
      </c>
    </row>
    <row r="1250" spans="1:3" x14ac:dyDescent="0.25">
      <c r="A1250" s="445" t="s">
        <v>5379</v>
      </c>
      <c r="B1250" s="445" t="s">
        <v>11719</v>
      </c>
      <c r="C1250" s="445" t="s">
        <v>11720</v>
      </c>
    </row>
    <row r="1251" spans="1:3" x14ac:dyDescent="0.25">
      <c r="A1251" s="445" t="s">
        <v>5379</v>
      </c>
      <c r="B1251" s="445" t="s">
        <v>11721</v>
      </c>
      <c r="C1251" s="445" t="s">
        <v>11722</v>
      </c>
    </row>
    <row r="1252" spans="1:3" x14ac:dyDescent="0.25">
      <c r="A1252" s="445" t="s">
        <v>5379</v>
      </c>
      <c r="B1252" s="445" t="s">
        <v>11723</v>
      </c>
      <c r="C1252" s="445" t="s">
        <v>3565</v>
      </c>
    </row>
    <row r="1253" spans="1:3" x14ac:dyDescent="0.25">
      <c r="A1253" s="445" t="s">
        <v>5379</v>
      </c>
      <c r="B1253" s="445" t="s">
        <v>11724</v>
      </c>
      <c r="C1253" s="445" t="s">
        <v>11725</v>
      </c>
    </row>
    <row r="1254" spans="1:3" x14ac:dyDescent="0.25">
      <c r="A1254" s="445" t="s">
        <v>5379</v>
      </c>
      <c r="B1254" s="445" t="s">
        <v>11726</v>
      </c>
      <c r="C1254" s="445" t="s">
        <v>11727</v>
      </c>
    </row>
    <row r="1255" spans="1:3" x14ac:dyDescent="0.25">
      <c r="A1255" s="445" t="s">
        <v>5379</v>
      </c>
      <c r="B1255" s="445" t="s">
        <v>11728</v>
      </c>
      <c r="C1255" s="445" t="s">
        <v>3596</v>
      </c>
    </row>
    <row r="1256" spans="1:3" x14ac:dyDescent="0.25">
      <c r="A1256" s="445" t="s">
        <v>5379</v>
      </c>
      <c r="B1256" s="445" t="s">
        <v>11729</v>
      </c>
      <c r="C1256" s="445" t="s">
        <v>11730</v>
      </c>
    </row>
    <row r="1257" spans="1:3" x14ac:dyDescent="0.25">
      <c r="A1257" s="445" t="s">
        <v>5379</v>
      </c>
      <c r="B1257" s="445" t="s">
        <v>11731</v>
      </c>
      <c r="C1257" s="445" t="s">
        <v>11732</v>
      </c>
    </row>
    <row r="1258" spans="1:3" x14ac:dyDescent="0.25">
      <c r="A1258" s="445" t="s">
        <v>5379</v>
      </c>
      <c r="B1258" s="445" t="s">
        <v>11733</v>
      </c>
      <c r="C1258" s="445" t="s">
        <v>11734</v>
      </c>
    </row>
    <row r="1259" spans="1:3" x14ac:dyDescent="0.25">
      <c r="A1259" s="445" t="s">
        <v>5379</v>
      </c>
      <c r="B1259" s="445" t="s">
        <v>11735</v>
      </c>
      <c r="C1259" s="445" t="s">
        <v>11736</v>
      </c>
    </row>
    <row r="1260" spans="1:3" x14ac:dyDescent="0.25">
      <c r="A1260" s="445" t="s">
        <v>5379</v>
      </c>
      <c r="B1260" s="445" t="s">
        <v>11737</v>
      </c>
      <c r="C1260" s="445" t="s">
        <v>11738</v>
      </c>
    </row>
    <row r="1261" spans="1:3" x14ac:dyDescent="0.25">
      <c r="A1261" s="445" t="s">
        <v>5379</v>
      </c>
      <c r="B1261" s="445" t="s">
        <v>11739</v>
      </c>
      <c r="C1261" s="445" t="s">
        <v>11740</v>
      </c>
    </row>
    <row r="1262" spans="1:3" x14ac:dyDescent="0.25">
      <c r="A1262" s="445" t="s">
        <v>5379</v>
      </c>
      <c r="B1262" s="445" t="s">
        <v>11741</v>
      </c>
      <c r="C1262" s="445" t="s">
        <v>11742</v>
      </c>
    </row>
    <row r="1263" spans="1:3" x14ac:dyDescent="0.25">
      <c r="A1263" s="445" t="s">
        <v>5379</v>
      </c>
      <c r="B1263" s="445" t="s">
        <v>11743</v>
      </c>
      <c r="C1263" s="445" t="s">
        <v>11744</v>
      </c>
    </row>
    <row r="1264" spans="1:3" x14ac:dyDescent="0.25">
      <c r="A1264" s="445" t="s">
        <v>5379</v>
      </c>
      <c r="B1264" s="445" t="s">
        <v>11745</v>
      </c>
      <c r="C1264" s="445" t="s">
        <v>11746</v>
      </c>
    </row>
    <row r="1265" spans="1:3" x14ac:dyDescent="0.25">
      <c r="A1265" s="445" t="s">
        <v>5379</v>
      </c>
      <c r="B1265" s="445" t="s">
        <v>11747</v>
      </c>
      <c r="C1265" s="445" t="s">
        <v>11748</v>
      </c>
    </row>
    <row r="1266" spans="1:3" x14ac:dyDescent="0.25">
      <c r="A1266" s="445" t="s">
        <v>5379</v>
      </c>
      <c r="B1266" s="445" t="s">
        <v>11749</v>
      </c>
      <c r="C1266" s="445" t="s">
        <v>3752</v>
      </c>
    </row>
    <row r="1267" spans="1:3" x14ac:dyDescent="0.25">
      <c r="A1267" s="445" t="s">
        <v>5379</v>
      </c>
      <c r="B1267" s="445" t="s">
        <v>11750</v>
      </c>
      <c r="C1267" s="445" t="s">
        <v>11751</v>
      </c>
    </row>
    <row r="1268" spans="1:3" x14ac:dyDescent="0.25">
      <c r="A1268" s="445" t="s">
        <v>5379</v>
      </c>
      <c r="B1268" s="445" t="s">
        <v>11752</v>
      </c>
      <c r="C1268" s="445" t="s">
        <v>11753</v>
      </c>
    </row>
    <row r="1269" spans="1:3" x14ac:dyDescent="0.25">
      <c r="A1269" s="445" t="s">
        <v>5379</v>
      </c>
      <c r="B1269" s="445" t="s">
        <v>11754</v>
      </c>
      <c r="C1269" s="445" t="s">
        <v>11755</v>
      </c>
    </row>
    <row r="1270" spans="1:3" x14ac:dyDescent="0.25">
      <c r="A1270" s="445" t="s">
        <v>5379</v>
      </c>
      <c r="B1270" s="445" t="s">
        <v>11756</v>
      </c>
      <c r="C1270" s="445" t="s">
        <v>11757</v>
      </c>
    </row>
    <row r="1271" spans="1:3" x14ac:dyDescent="0.25">
      <c r="A1271" s="445" t="s">
        <v>5379</v>
      </c>
      <c r="B1271" s="445" t="s">
        <v>11758</v>
      </c>
      <c r="C1271" s="445" t="s">
        <v>11759</v>
      </c>
    </row>
    <row r="1272" spans="1:3" x14ac:dyDescent="0.25">
      <c r="A1272" s="445" t="s">
        <v>5379</v>
      </c>
      <c r="B1272" s="445" t="s">
        <v>11760</v>
      </c>
      <c r="C1272" s="445" t="s">
        <v>11761</v>
      </c>
    </row>
    <row r="1273" spans="1:3" x14ac:dyDescent="0.25">
      <c r="A1273" s="445" t="s">
        <v>5379</v>
      </c>
      <c r="B1273" s="445" t="s">
        <v>11762</v>
      </c>
      <c r="C1273" s="445" t="s">
        <v>11763</v>
      </c>
    </row>
    <row r="1274" spans="1:3" x14ac:dyDescent="0.25">
      <c r="A1274" s="445" t="s">
        <v>5379</v>
      </c>
      <c r="B1274" s="445" t="s">
        <v>11764</v>
      </c>
      <c r="C1274" s="445" t="s">
        <v>11765</v>
      </c>
    </row>
    <row r="1275" spans="1:3" x14ac:dyDescent="0.25">
      <c r="A1275" s="445" t="s">
        <v>5379</v>
      </c>
      <c r="B1275" s="445" t="s">
        <v>11766</v>
      </c>
      <c r="C1275" s="445" t="s">
        <v>11767</v>
      </c>
    </row>
    <row r="1276" spans="1:3" x14ac:dyDescent="0.25">
      <c r="A1276" s="445" t="s">
        <v>5379</v>
      </c>
      <c r="B1276" s="445" t="s">
        <v>11768</v>
      </c>
      <c r="C1276" s="445" t="s">
        <v>3768</v>
      </c>
    </row>
    <row r="1277" spans="1:3" x14ac:dyDescent="0.25">
      <c r="A1277" s="445" t="s">
        <v>5379</v>
      </c>
      <c r="B1277" s="445" t="s">
        <v>11769</v>
      </c>
      <c r="C1277" s="445" t="s">
        <v>11770</v>
      </c>
    </row>
    <row r="1278" spans="1:3" x14ac:dyDescent="0.25">
      <c r="A1278" s="445" t="s">
        <v>5379</v>
      </c>
      <c r="B1278" s="445" t="s">
        <v>11771</v>
      </c>
      <c r="C1278" s="445" t="s">
        <v>11772</v>
      </c>
    </row>
    <row r="1279" spans="1:3" x14ac:dyDescent="0.25">
      <c r="A1279" s="445" t="s">
        <v>5379</v>
      </c>
      <c r="B1279" s="445" t="s">
        <v>11773</v>
      </c>
      <c r="C1279" s="445" t="s">
        <v>3736</v>
      </c>
    </row>
    <row r="1280" spans="1:3" x14ac:dyDescent="0.25">
      <c r="A1280" s="445" t="s">
        <v>5379</v>
      </c>
      <c r="B1280" s="445" t="s">
        <v>11774</v>
      </c>
      <c r="C1280" s="445" t="s">
        <v>3760</v>
      </c>
    </row>
    <row r="1281" spans="1:3" x14ac:dyDescent="0.25">
      <c r="A1281" s="445" t="s">
        <v>5379</v>
      </c>
      <c r="B1281" s="445" t="s">
        <v>11775</v>
      </c>
      <c r="C1281" s="445" t="s">
        <v>11776</v>
      </c>
    </row>
    <row r="1282" spans="1:3" x14ac:dyDescent="0.25">
      <c r="A1282" s="445" t="s">
        <v>5379</v>
      </c>
      <c r="B1282" s="445" t="s">
        <v>11777</v>
      </c>
      <c r="C1282" s="445" t="s">
        <v>11778</v>
      </c>
    </row>
    <row r="1283" spans="1:3" x14ac:dyDescent="0.25">
      <c r="A1283" s="445" t="s">
        <v>5379</v>
      </c>
      <c r="B1283" s="445" t="s">
        <v>11779</v>
      </c>
      <c r="C1283" s="445" t="s">
        <v>3722</v>
      </c>
    </row>
    <row r="1284" spans="1:3" x14ac:dyDescent="0.25">
      <c r="A1284" s="445" t="s">
        <v>5379</v>
      </c>
      <c r="B1284" s="445" t="s">
        <v>11780</v>
      </c>
      <c r="C1284" s="445" t="s">
        <v>11781</v>
      </c>
    </row>
    <row r="1285" spans="1:3" x14ac:dyDescent="0.25">
      <c r="A1285" s="445" t="s">
        <v>5379</v>
      </c>
      <c r="B1285" s="445" t="s">
        <v>11782</v>
      </c>
      <c r="C1285" s="445" t="s">
        <v>3729</v>
      </c>
    </row>
    <row r="1286" spans="1:3" x14ac:dyDescent="0.25">
      <c r="A1286" s="445" t="s">
        <v>5379</v>
      </c>
      <c r="B1286" s="445" t="s">
        <v>11783</v>
      </c>
      <c r="C1286" s="445" t="s">
        <v>11784</v>
      </c>
    </row>
    <row r="1287" spans="1:3" x14ac:dyDescent="0.25">
      <c r="A1287" s="445" t="s">
        <v>5379</v>
      </c>
      <c r="B1287" s="445" t="s">
        <v>11785</v>
      </c>
      <c r="C1287" s="445" t="s">
        <v>11786</v>
      </c>
    </row>
    <row r="1288" spans="1:3" x14ac:dyDescent="0.25">
      <c r="A1288" s="445" t="s">
        <v>5379</v>
      </c>
      <c r="B1288" s="445" t="s">
        <v>11787</v>
      </c>
      <c r="C1288" s="445" t="s">
        <v>11788</v>
      </c>
    </row>
    <row r="1289" spans="1:3" x14ac:dyDescent="0.25">
      <c r="A1289" s="445" t="s">
        <v>5379</v>
      </c>
      <c r="B1289" s="445" t="s">
        <v>11789</v>
      </c>
      <c r="C1289" s="445" t="s">
        <v>11790</v>
      </c>
    </row>
    <row r="1290" spans="1:3" x14ac:dyDescent="0.25">
      <c r="A1290" s="445" t="s">
        <v>5379</v>
      </c>
      <c r="B1290" s="445" t="s">
        <v>11791</v>
      </c>
      <c r="C1290" s="445" t="s">
        <v>11792</v>
      </c>
    </row>
    <row r="1291" spans="1:3" x14ac:dyDescent="0.25">
      <c r="A1291" s="445" t="s">
        <v>5379</v>
      </c>
      <c r="B1291" s="445" t="s">
        <v>11793</v>
      </c>
      <c r="C1291" s="445" t="s">
        <v>11794</v>
      </c>
    </row>
    <row r="1292" spans="1:3" x14ac:dyDescent="0.25">
      <c r="A1292" s="445" t="s">
        <v>5379</v>
      </c>
      <c r="B1292" s="445" t="s">
        <v>11795</v>
      </c>
      <c r="C1292" s="445" t="s">
        <v>11796</v>
      </c>
    </row>
    <row r="1293" spans="1:3" x14ac:dyDescent="0.25">
      <c r="A1293" s="445" t="s">
        <v>5379</v>
      </c>
      <c r="B1293" s="445" t="s">
        <v>11797</v>
      </c>
      <c r="C1293" s="445" t="s">
        <v>11798</v>
      </c>
    </row>
    <row r="1294" spans="1:3" x14ac:dyDescent="0.25">
      <c r="A1294" s="445" t="s">
        <v>5379</v>
      </c>
      <c r="B1294" s="445" t="s">
        <v>11799</v>
      </c>
      <c r="C1294" s="445" t="s">
        <v>11800</v>
      </c>
    </row>
    <row r="1295" spans="1:3" x14ac:dyDescent="0.25">
      <c r="A1295" s="445" t="s">
        <v>5379</v>
      </c>
      <c r="B1295" s="445" t="s">
        <v>11801</v>
      </c>
      <c r="C1295" s="445" t="s">
        <v>11802</v>
      </c>
    </row>
    <row r="1296" spans="1:3" x14ac:dyDescent="0.25">
      <c r="A1296" s="445" t="s">
        <v>5379</v>
      </c>
      <c r="B1296" s="445" t="s">
        <v>11803</v>
      </c>
      <c r="C1296" s="445" t="s">
        <v>11804</v>
      </c>
    </row>
    <row r="1297" spans="1:3" x14ac:dyDescent="0.25">
      <c r="A1297" s="445" t="s">
        <v>5379</v>
      </c>
      <c r="B1297" s="445" t="s">
        <v>11805</v>
      </c>
      <c r="C1297" s="445" t="s">
        <v>3666</v>
      </c>
    </row>
    <row r="1298" spans="1:3" x14ac:dyDescent="0.25">
      <c r="A1298" s="445" t="s">
        <v>5379</v>
      </c>
      <c r="B1298" s="445" t="s">
        <v>11806</v>
      </c>
      <c r="C1298" s="445" t="s">
        <v>11807</v>
      </c>
    </row>
    <row r="1299" spans="1:3" x14ac:dyDescent="0.25">
      <c r="A1299" s="445" t="s">
        <v>5379</v>
      </c>
      <c r="B1299" s="445" t="s">
        <v>11808</v>
      </c>
      <c r="C1299" s="445" t="s">
        <v>11809</v>
      </c>
    </row>
    <row r="1300" spans="1:3" x14ac:dyDescent="0.25">
      <c r="A1300" s="445" t="s">
        <v>5379</v>
      </c>
      <c r="B1300" s="445" t="s">
        <v>11810</v>
      </c>
      <c r="C1300" s="445" t="s">
        <v>3634</v>
      </c>
    </row>
    <row r="1301" spans="1:3" x14ac:dyDescent="0.25">
      <c r="A1301" s="445" t="s">
        <v>5379</v>
      </c>
      <c r="B1301" s="445" t="s">
        <v>11811</v>
      </c>
      <c r="C1301" s="445" t="s">
        <v>11812</v>
      </c>
    </row>
    <row r="1302" spans="1:3" x14ac:dyDescent="0.25">
      <c r="A1302" s="445" t="s">
        <v>5379</v>
      </c>
      <c r="B1302" s="445" t="s">
        <v>11813</v>
      </c>
      <c r="C1302" s="445" t="s">
        <v>11814</v>
      </c>
    </row>
    <row r="1303" spans="1:3" x14ac:dyDescent="0.25">
      <c r="A1303" s="445" t="s">
        <v>5379</v>
      </c>
      <c r="B1303" s="445" t="s">
        <v>11815</v>
      </c>
      <c r="C1303" s="445" t="s">
        <v>11816</v>
      </c>
    </row>
    <row r="1304" spans="1:3" x14ac:dyDescent="0.25">
      <c r="A1304" s="445" t="s">
        <v>5379</v>
      </c>
      <c r="B1304" s="445" t="s">
        <v>11817</v>
      </c>
      <c r="C1304" s="445" t="s">
        <v>11818</v>
      </c>
    </row>
    <row r="1305" spans="1:3" x14ac:dyDescent="0.25">
      <c r="A1305" s="445" t="s">
        <v>5379</v>
      </c>
      <c r="B1305" s="445" t="s">
        <v>11819</v>
      </c>
      <c r="C1305" s="445" t="s">
        <v>11820</v>
      </c>
    </row>
    <row r="1306" spans="1:3" x14ac:dyDescent="0.25">
      <c r="A1306" s="445" t="s">
        <v>5379</v>
      </c>
      <c r="B1306" s="445" t="s">
        <v>11821</v>
      </c>
      <c r="C1306" s="445" t="s">
        <v>11822</v>
      </c>
    </row>
    <row r="1307" spans="1:3" x14ac:dyDescent="0.25">
      <c r="A1307" s="445" t="s">
        <v>5379</v>
      </c>
      <c r="B1307" s="445" t="s">
        <v>11823</v>
      </c>
      <c r="C1307" s="445" t="s">
        <v>11824</v>
      </c>
    </row>
    <row r="1308" spans="1:3" x14ac:dyDescent="0.25">
      <c r="A1308" s="445" t="s">
        <v>5379</v>
      </c>
      <c r="B1308" s="445" t="s">
        <v>11825</v>
      </c>
      <c r="C1308" s="445" t="s">
        <v>11826</v>
      </c>
    </row>
    <row r="1309" spans="1:3" x14ac:dyDescent="0.25">
      <c r="A1309" s="445" t="s">
        <v>5379</v>
      </c>
      <c r="B1309" s="445" t="s">
        <v>11827</v>
      </c>
      <c r="C1309" s="445" t="s">
        <v>11828</v>
      </c>
    </row>
    <row r="1310" spans="1:3" x14ac:dyDescent="0.25">
      <c r="A1310" s="445" t="s">
        <v>5379</v>
      </c>
      <c r="B1310" s="445" t="s">
        <v>11829</v>
      </c>
      <c r="C1310" s="445" t="s">
        <v>11830</v>
      </c>
    </row>
    <row r="1311" spans="1:3" x14ac:dyDescent="0.25">
      <c r="A1311" s="445" t="s">
        <v>5379</v>
      </c>
      <c r="B1311" s="445" t="s">
        <v>11831</v>
      </c>
      <c r="C1311" s="445" t="s">
        <v>3698</v>
      </c>
    </row>
    <row r="1312" spans="1:3" x14ac:dyDescent="0.25">
      <c r="A1312" s="445" t="s">
        <v>5379</v>
      </c>
      <c r="B1312" s="445" t="s">
        <v>11832</v>
      </c>
      <c r="C1312" s="445" t="s">
        <v>3626</v>
      </c>
    </row>
    <row r="1313" spans="1:3" x14ac:dyDescent="0.25">
      <c r="A1313" s="445" t="s">
        <v>5379</v>
      </c>
      <c r="B1313" s="445" t="s">
        <v>11833</v>
      </c>
      <c r="C1313" s="445" t="s">
        <v>11834</v>
      </c>
    </row>
    <row r="1314" spans="1:3" x14ac:dyDescent="0.25">
      <c r="A1314" s="445" t="s">
        <v>5379</v>
      </c>
      <c r="B1314" s="445" t="s">
        <v>11835</v>
      </c>
      <c r="C1314" s="445" t="s">
        <v>11836</v>
      </c>
    </row>
    <row r="1315" spans="1:3" x14ac:dyDescent="0.25">
      <c r="A1315" s="445" t="s">
        <v>5379</v>
      </c>
      <c r="B1315" s="445" t="s">
        <v>11837</v>
      </c>
      <c r="C1315" s="445" t="s">
        <v>11838</v>
      </c>
    </row>
    <row r="1316" spans="1:3" x14ac:dyDescent="0.25">
      <c r="A1316" s="445" t="s">
        <v>5379</v>
      </c>
      <c r="B1316" s="445" t="s">
        <v>11839</v>
      </c>
      <c r="C1316" s="445" t="s">
        <v>3706</v>
      </c>
    </row>
    <row r="1317" spans="1:3" x14ac:dyDescent="0.25">
      <c r="A1317" s="445" t="s">
        <v>5379</v>
      </c>
      <c r="B1317" s="445" t="s">
        <v>11840</v>
      </c>
      <c r="C1317" s="445" t="s">
        <v>11841</v>
      </c>
    </row>
    <row r="1318" spans="1:3" x14ac:dyDescent="0.25">
      <c r="A1318" s="445" t="s">
        <v>5379</v>
      </c>
      <c r="B1318" s="445" t="s">
        <v>11842</v>
      </c>
      <c r="C1318" s="445" t="s">
        <v>11843</v>
      </c>
    </row>
    <row r="1319" spans="1:3" x14ac:dyDescent="0.25">
      <c r="A1319" s="445" t="s">
        <v>5379</v>
      </c>
      <c r="B1319" s="445" t="s">
        <v>11844</v>
      </c>
      <c r="C1319" s="445" t="s">
        <v>11845</v>
      </c>
    </row>
    <row r="1320" spans="1:3" x14ac:dyDescent="0.25">
      <c r="A1320" s="445" t="s">
        <v>5379</v>
      </c>
      <c r="B1320" s="445" t="s">
        <v>11846</v>
      </c>
      <c r="C1320" s="445" t="s">
        <v>11847</v>
      </c>
    </row>
    <row r="1321" spans="1:3" x14ac:dyDescent="0.25">
      <c r="A1321" s="445" t="s">
        <v>5379</v>
      </c>
      <c r="B1321" s="445" t="s">
        <v>11848</v>
      </c>
      <c r="C1321" s="445" t="s">
        <v>11849</v>
      </c>
    </row>
    <row r="1322" spans="1:3" x14ac:dyDescent="0.25">
      <c r="A1322" s="445" t="s">
        <v>5379</v>
      </c>
      <c r="B1322" s="445" t="s">
        <v>11850</v>
      </c>
      <c r="C1322" s="445" t="s">
        <v>11851</v>
      </c>
    </row>
    <row r="1323" spans="1:3" x14ac:dyDescent="0.25">
      <c r="A1323" s="445" t="s">
        <v>5379</v>
      </c>
      <c r="B1323" s="445" t="s">
        <v>11852</v>
      </c>
      <c r="C1323" s="445" t="s">
        <v>11853</v>
      </c>
    </row>
    <row r="1324" spans="1:3" x14ac:dyDescent="0.25">
      <c r="A1324" s="445" t="s">
        <v>5379</v>
      </c>
      <c r="B1324" s="445" t="s">
        <v>11854</v>
      </c>
      <c r="C1324" s="445" t="s">
        <v>11855</v>
      </c>
    </row>
    <row r="1325" spans="1:3" x14ac:dyDescent="0.25">
      <c r="A1325" s="445" t="s">
        <v>5379</v>
      </c>
      <c r="B1325" s="445" t="s">
        <v>11856</v>
      </c>
      <c r="C1325" s="445" t="s">
        <v>11857</v>
      </c>
    </row>
    <row r="1326" spans="1:3" x14ac:dyDescent="0.25">
      <c r="A1326" s="445" t="s">
        <v>5379</v>
      </c>
      <c r="B1326" s="445" t="s">
        <v>11858</v>
      </c>
      <c r="C1326" s="445" t="s">
        <v>11859</v>
      </c>
    </row>
    <row r="1327" spans="1:3" x14ac:dyDescent="0.25">
      <c r="A1327" s="445" t="s">
        <v>5379</v>
      </c>
      <c r="B1327" s="445" t="s">
        <v>11860</v>
      </c>
      <c r="C1327" s="445" t="s">
        <v>11861</v>
      </c>
    </row>
    <row r="1328" spans="1:3" x14ac:dyDescent="0.25">
      <c r="A1328" s="445" t="s">
        <v>5379</v>
      </c>
      <c r="B1328" s="445" t="s">
        <v>11862</v>
      </c>
      <c r="C1328" s="445" t="s">
        <v>11863</v>
      </c>
    </row>
    <row r="1329" spans="1:3" x14ac:dyDescent="0.25">
      <c r="A1329" s="445" t="s">
        <v>5379</v>
      </c>
      <c r="B1329" s="445" t="s">
        <v>11864</v>
      </c>
      <c r="C1329" s="445" t="s">
        <v>11865</v>
      </c>
    </row>
    <row r="1330" spans="1:3" x14ac:dyDescent="0.25">
      <c r="A1330" s="445" t="s">
        <v>5379</v>
      </c>
      <c r="B1330" s="445" t="s">
        <v>11866</v>
      </c>
      <c r="C1330" s="445" t="s">
        <v>11867</v>
      </c>
    </row>
    <row r="1331" spans="1:3" x14ac:dyDescent="0.25">
      <c r="A1331" s="445" t="s">
        <v>5379</v>
      </c>
      <c r="B1331" s="445" t="s">
        <v>11868</v>
      </c>
      <c r="C1331" s="445" t="s">
        <v>11869</v>
      </c>
    </row>
    <row r="1332" spans="1:3" x14ac:dyDescent="0.25">
      <c r="A1332" s="445" t="s">
        <v>5379</v>
      </c>
      <c r="B1332" s="445" t="s">
        <v>11870</v>
      </c>
      <c r="C1332" s="445" t="s">
        <v>11871</v>
      </c>
    </row>
    <row r="1333" spans="1:3" x14ac:dyDescent="0.25">
      <c r="A1333" s="445" t="s">
        <v>5379</v>
      </c>
      <c r="B1333" s="445" t="s">
        <v>11872</v>
      </c>
      <c r="C1333" s="445" t="s">
        <v>4005</v>
      </c>
    </row>
    <row r="1334" spans="1:3" x14ac:dyDescent="0.25">
      <c r="A1334" s="445" t="s">
        <v>5379</v>
      </c>
      <c r="B1334" s="445" t="s">
        <v>11873</v>
      </c>
      <c r="C1334" s="445" t="s">
        <v>11874</v>
      </c>
    </row>
    <row r="1335" spans="1:3" x14ac:dyDescent="0.25">
      <c r="A1335" s="445" t="s">
        <v>5379</v>
      </c>
      <c r="B1335" s="445" t="s">
        <v>11875</v>
      </c>
      <c r="C1335" s="445" t="s">
        <v>11876</v>
      </c>
    </row>
    <row r="1336" spans="1:3" x14ac:dyDescent="0.25">
      <c r="A1336" s="445" t="s">
        <v>5379</v>
      </c>
      <c r="B1336" s="445" t="s">
        <v>11877</v>
      </c>
      <c r="C1336" s="445" t="s">
        <v>11878</v>
      </c>
    </row>
    <row r="1337" spans="1:3" x14ac:dyDescent="0.25">
      <c r="A1337" s="445" t="s">
        <v>5379</v>
      </c>
      <c r="B1337" s="445" t="s">
        <v>11879</v>
      </c>
      <c r="C1337" s="445" t="s">
        <v>11878</v>
      </c>
    </row>
    <row r="1338" spans="1:3" x14ac:dyDescent="0.25">
      <c r="A1338" s="445" t="s">
        <v>5379</v>
      </c>
      <c r="B1338" s="445" t="s">
        <v>11880</v>
      </c>
      <c r="C1338" s="445" t="s">
        <v>11881</v>
      </c>
    </row>
    <row r="1339" spans="1:3" x14ac:dyDescent="0.25">
      <c r="A1339" s="445" t="s">
        <v>5379</v>
      </c>
      <c r="B1339" s="445" t="s">
        <v>11882</v>
      </c>
      <c r="C1339" s="445" t="s">
        <v>11883</v>
      </c>
    </row>
    <row r="1340" spans="1:3" x14ac:dyDescent="0.25">
      <c r="A1340" s="445" t="s">
        <v>5379</v>
      </c>
      <c r="B1340" s="445" t="s">
        <v>11884</v>
      </c>
      <c r="C1340" s="445" t="s">
        <v>11885</v>
      </c>
    </row>
    <row r="1341" spans="1:3" x14ac:dyDescent="0.25">
      <c r="A1341" s="445" t="s">
        <v>5379</v>
      </c>
      <c r="B1341" s="445" t="s">
        <v>11886</v>
      </c>
      <c r="C1341" s="445" t="s">
        <v>11887</v>
      </c>
    </row>
    <row r="1342" spans="1:3" x14ac:dyDescent="0.25">
      <c r="A1342" s="445" t="s">
        <v>5379</v>
      </c>
      <c r="B1342" s="445" t="s">
        <v>11888</v>
      </c>
      <c r="C1342" s="445" t="s">
        <v>11889</v>
      </c>
    </row>
    <row r="1343" spans="1:3" x14ac:dyDescent="0.25">
      <c r="A1343" s="445" t="s">
        <v>5379</v>
      </c>
      <c r="B1343" s="445" t="s">
        <v>11890</v>
      </c>
      <c r="C1343" s="445" t="s">
        <v>11891</v>
      </c>
    </row>
    <row r="1344" spans="1:3" x14ac:dyDescent="0.25">
      <c r="A1344" s="445" t="s">
        <v>5379</v>
      </c>
      <c r="B1344" s="445" t="s">
        <v>11892</v>
      </c>
      <c r="C1344" s="445" t="s">
        <v>3864</v>
      </c>
    </row>
    <row r="1345" spans="1:3" x14ac:dyDescent="0.25">
      <c r="A1345" s="445" t="s">
        <v>5379</v>
      </c>
      <c r="B1345" s="445" t="s">
        <v>11893</v>
      </c>
      <c r="C1345" s="445" t="s">
        <v>11894</v>
      </c>
    </row>
    <row r="1346" spans="1:3" x14ac:dyDescent="0.25">
      <c r="A1346" s="445" t="s">
        <v>5379</v>
      </c>
      <c r="B1346" s="445" t="s">
        <v>11895</v>
      </c>
      <c r="C1346" s="445" t="s">
        <v>11896</v>
      </c>
    </row>
    <row r="1347" spans="1:3" x14ac:dyDescent="0.25">
      <c r="A1347" s="445" t="s">
        <v>5379</v>
      </c>
      <c r="B1347" s="445" t="s">
        <v>11897</v>
      </c>
      <c r="C1347" s="445" t="s">
        <v>11898</v>
      </c>
    </row>
    <row r="1348" spans="1:3" x14ac:dyDescent="0.25">
      <c r="A1348" s="445" t="s">
        <v>5379</v>
      </c>
      <c r="B1348" s="445" t="s">
        <v>11899</v>
      </c>
      <c r="C1348" s="445" t="s">
        <v>11900</v>
      </c>
    </row>
    <row r="1349" spans="1:3" x14ac:dyDescent="0.25">
      <c r="A1349" s="445" t="s">
        <v>5379</v>
      </c>
      <c r="B1349" s="445" t="s">
        <v>11901</v>
      </c>
      <c r="C1349" s="445" t="s">
        <v>11902</v>
      </c>
    </row>
    <row r="1350" spans="1:3" x14ac:dyDescent="0.25">
      <c r="A1350" s="445" t="s">
        <v>5379</v>
      </c>
      <c r="B1350" s="445" t="s">
        <v>11903</v>
      </c>
      <c r="C1350" s="445" t="s">
        <v>11904</v>
      </c>
    </row>
    <row r="1351" spans="1:3" x14ac:dyDescent="0.25">
      <c r="A1351" s="445" t="s">
        <v>5379</v>
      </c>
      <c r="B1351" s="445" t="s">
        <v>11905</v>
      </c>
      <c r="C1351" s="445" t="s">
        <v>11906</v>
      </c>
    </row>
    <row r="1352" spans="1:3" x14ac:dyDescent="0.25">
      <c r="A1352" s="445" t="s">
        <v>5379</v>
      </c>
      <c r="B1352" s="445" t="s">
        <v>11907</v>
      </c>
      <c r="C1352" s="445" t="s">
        <v>11908</v>
      </c>
    </row>
    <row r="1353" spans="1:3" x14ac:dyDescent="0.25">
      <c r="A1353" s="445" t="s">
        <v>5379</v>
      </c>
      <c r="B1353" s="445" t="s">
        <v>11909</v>
      </c>
      <c r="C1353" s="445" t="s">
        <v>11908</v>
      </c>
    </row>
    <row r="1354" spans="1:3" x14ac:dyDescent="0.25">
      <c r="A1354" s="445" t="s">
        <v>5379</v>
      </c>
      <c r="B1354" s="445" t="s">
        <v>11910</v>
      </c>
      <c r="C1354" s="445" t="s">
        <v>11911</v>
      </c>
    </row>
    <row r="1355" spans="1:3" x14ac:dyDescent="0.25">
      <c r="A1355" s="445" t="s">
        <v>5379</v>
      </c>
      <c r="B1355" s="445" t="s">
        <v>11912</v>
      </c>
      <c r="C1355" s="445" t="s">
        <v>11913</v>
      </c>
    </row>
    <row r="1356" spans="1:3" x14ac:dyDescent="0.25">
      <c r="A1356" s="445" t="s">
        <v>5379</v>
      </c>
      <c r="B1356" s="445" t="s">
        <v>11914</v>
      </c>
      <c r="C1356" s="445" t="s">
        <v>11915</v>
      </c>
    </row>
    <row r="1357" spans="1:3" x14ac:dyDescent="0.25">
      <c r="A1357" s="445" t="s">
        <v>5379</v>
      </c>
      <c r="B1357" s="445" t="s">
        <v>11916</v>
      </c>
      <c r="C1357" s="445" t="s">
        <v>11917</v>
      </c>
    </row>
    <row r="1358" spans="1:3" x14ac:dyDescent="0.25">
      <c r="A1358" s="445" t="s">
        <v>5379</v>
      </c>
      <c r="B1358" s="445" t="s">
        <v>11918</v>
      </c>
      <c r="C1358" s="445" t="s">
        <v>11919</v>
      </c>
    </row>
    <row r="1359" spans="1:3" x14ac:dyDescent="0.25">
      <c r="A1359" s="445" t="s">
        <v>5379</v>
      </c>
      <c r="B1359" s="445" t="s">
        <v>11920</v>
      </c>
      <c r="C1359" s="445" t="s">
        <v>11921</v>
      </c>
    </row>
    <row r="1360" spans="1:3" x14ac:dyDescent="0.25">
      <c r="A1360" s="445" t="s">
        <v>5379</v>
      </c>
      <c r="B1360" s="445" t="s">
        <v>11922</v>
      </c>
      <c r="C1360" s="445" t="s">
        <v>3840</v>
      </c>
    </row>
    <row r="1361" spans="1:3" x14ac:dyDescent="0.25">
      <c r="A1361" s="445" t="s">
        <v>5379</v>
      </c>
      <c r="B1361" s="445" t="s">
        <v>11923</v>
      </c>
      <c r="C1361" s="445" t="s">
        <v>3832</v>
      </c>
    </row>
    <row r="1362" spans="1:3" x14ac:dyDescent="0.25">
      <c r="A1362" s="445" t="s">
        <v>5379</v>
      </c>
      <c r="B1362" s="445" t="s">
        <v>11924</v>
      </c>
      <c r="C1362" s="445" t="s">
        <v>11925</v>
      </c>
    </row>
    <row r="1363" spans="1:3" x14ac:dyDescent="0.25">
      <c r="A1363" s="445" t="s">
        <v>5379</v>
      </c>
      <c r="B1363" s="445" t="s">
        <v>11926</v>
      </c>
      <c r="C1363" s="445" t="s">
        <v>3848</v>
      </c>
    </row>
    <row r="1364" spans="1:3" x14ac:dyDescent="0.25">
      <c r="A1364" s="445" t="s">
        <v>5379</v>
      </c>
      <c r="B1364" s="445" t="s">
        <v>11927</v>
      </c>
      <c r="C1364" s="445" t="s">
        <v>11928</v>
      </c>
    </row>
    <row r="1365" spans="1:3" x14ac:dyDescent="0.25">
      <c r="A1365" s="445" t="s">
        <v>5379</v>
      </c>
      <c r="B1365" s="445" t="s">
        <v>11929</v>
      </c>
      <c r="C1365" s="445" t="s">
        <v>3824</v>
      </c>
    </row>
    <row r="1366" spans="1:3" x14ac:dyDescent="0.25">
      <c r="A1366" s="445" t="s">
        <v>5379</v>
      </c>
      <c r="B1366" s="445" t="s">
        <v>11930</v>
      </c>
      <c r="C1366" s="445" t="s">
        <v>11931</v>
      </c>
    </row>
    <row r="1367" spans="1:3" x14ac:dyDescent="0.25">
      <c r="A1367" s="445" t="s">
        <v>5379</v>
      </c>
      <c r="B1367" s="445" t="s">
        <v>11932</v>
      </c>
      <c r="C1367" s="445" t="s">
        <v>11933</v>
      </c>
    </row>
    <row r="1368" spans="1:3" x14ac:dyDescent="0.25">
      <c r="A1368" s="445" t="s">
        <v>5379</v>
      </c>
      <c r="B1368" s="445" t="s">
        <v>11934</v>
      </c>
      <c r="C1368" s="445" t="s">
        <v>11935</v>
      </c>
    </row>
    <row r="1369" spans="1:3" x14ac:dyDescent="0.25">
      <c r="A1369" s="445" t="s">
        <v>5379</v>
      </c>
      <c r="B1369" s="445" t="s">
        <v>11936</v>
      </c>
      <c r="C1369" s="445" t="s">
        <v>11937</v>
      </c>
    </row>
    <row r="1370" spans="1:3" x14ac:dyDescent="0.25">
      <c r="A1370" s="445" t="s">
        <v>5379</v>
      </c>
      <c r="B1370" s="445" t="s">
        <v>11938</v>
      </c>
      <c r="C1370" s="445" t="s">
        <v>11939</v>
      </c>
    </row>
    <row r="1371" spans="1:3" x14ac:dyDescent="0.25">
      <c r="A1371" s="445" t="s">
        <v>5379</v>
      </c>
      <c r="B1371" s="445" t="s">
        <v>11940</v>
      </c>
      <c r="C1371" s="445" t="s">
        <v>11941</v>
      </c>
    </row>
    <row r="1372" spans="1:3" x14ac:dyDescent="0.25">
      <c r="A1372" s="445" t="s">
        <v>5379</v>
      </c>
      <c r="B1372" s="445" t="s">
        <v>11942</v>
      </c>
      <c r="C1372" s="445" t="s">
        <v>11943</v>
      </c>
    </row>
    <row r="1373" spans="1:3" x14ac:dyDescent="0.25">
      <c r="A1373" s="445" t="s">
        <v>5379</v>
      </c>
      <c r="B1373" s="445" t="s">
        <v>11944</v>
      </c>
      <c r="C1373" s="445" t="s">
        <v>3808</v>
      </c>
    </row>
    <row r="1374" spans="1:3" x14ac:dyDescent="0.25">
      <c r="A1374" s="445" t="s">
        <v>5379</v>
      </c>
      <c r="B1374" s="445" t="s">
        <v>11945</v>
      </c>
      <c r="C1374" s="445" t="s">
        <v>11946</v>
      </c>
    </row>
    <row r="1375" spans="1:3" x14ac:dyDescent="0.25">
      <c r="A1375" s="445" t="s">
        <v>5379</v>
      </c>
      <c r="B1375" s="445" t="s">
        <v>11947</v>
      </c>
      <c r="C1375" s="445" t="s">
        <v>3903</v>
      </c>
    </row>
    <row r="1376" spans="1:3" x14ac:dyDescent="0.25">
      <c r="A1376" s="445" t="s">
        <v>5379</v>
      </c>
      <c r="B1376" s="445" t="s">
        <v>11948</v>
      </c>
      <c r="C1376" s="445" t="s">
        <v>11949</v>
      </c>
    </row>
    <row r="1377" spans="1:3" x14ac:dyDescent="0.25">
      <c r="A1377" s="445" t="s">
        <v>5379</v>
      </c>
      <c r="B1377" s="445" t="s">
        <v>11950</v>
      </c>
      <c r="C1377" s="445" t="s">
        <v>11951</v>
      </c>
    </row>
    <row r="1378" spans="1:3" x14ac:dyDescent="0.25">
      <c r="A1378" s="445" t="s">
        <v>5379</v>
      </c>
      <c r="B1378" s="445" t="s">
        <v>11952</v>
      </c>
      <c r="C1378" s="445" t="s">
        <v>3911</v>
      </c>
    </row>
    <row r="1379" spans="1:3" x14ac:dyDescent="0.25">
      <c r="A1379" s="445" t="s">
        <v>5379</v>
      </c>
      <c r="B1379" s="445" t="s">
        <v>11953</v>
      </c>
      <c r="C1379" s="445" t="s">
        <v>11954</v>
      </c>
    </row>
    <row r="1380" spans="1:3" x14ac:dyDescent="0.25">
      <c r="A1380" s="445" t="s">
        <v>5379</v>
      </c>
      <c r="B1380" s="445" t="s">
        <v>11955</v>
      </c>
      <c r="C1380" s="445" t="s">
        <v>11956</v>
      </c>
    </row>
    <row r="1381" spans="1:3" x14ac:dyDescent="0.25">
      <c r="A1381" s="445" t="s">
        <v>5379</v>
      </c>
      <c r="B1381" s="445" t="s">
        <v>11957</v>
      </c>
      <c r="C1381" s="445" t="s">
        <v>11958</v>
      </c>
    </row>
    <row r="1382" spans="1:3" x14ac:dyDescent="0.25">
      <c r="A1382" s="445" t="s">
        <v>5379</v>
      </c>
      <c r="B1382" s="445" t="s">
        <v>11959</v>
      </c>
      <c r="C1382" s="445" t="s">
        <v>4019</v>
      </c>
    </row>
    <row r="1383" spans="1:3" x14ac:dyDescent="0.25">
      <c r="A1383" s="445" t="s">
        <v>5379</v>
      </c>
      <c r="B1383" s="445" t="s">
        <v>11960</v>
      </c>
      <c r="C1383" s="445" t="s">
        <v>4019</v>
      </c>
    </row>
    <row r="1384" spans="1:3" x14ac:dyDescent="0.25">
      <c r="A1384" s="445" t="s">
        <v>5379</v>
      </c>
      <c r="B1384" s="445" t="s">
        <v>11961</v>
      </c>
      <c r="C1384" s="445" t="s">
        <v>11962</v>
      </c>
    </row>
    <row r="1385" spans="1:3" x14ac:dyDescent="0.25">
      <c r="A1385" s="445" t="s">
        <v>5379</v>
      </c>
      <c r="B1385" s="445" t="s">
        <v>11963</v>
      </c>
      <c r="C1385" s="445" t="s">
        <v>11964</v>
      </c>
    </row>
    <row r="1386" spans="1:3" x14ac:dyDescent="0.25">
      <c r="A1386" s="445" t="s">
        <v>5379</v>
      </c>
      <c r="B1386" s="445" t="s">
        <v>11965</v>
      </c>
      <c r="C1386" s="445" t="s">
        <v>11966</v>
      </c>
    </row>
    <row r="1387" spans="1:3" x14ac:dyDescent="0.25">
      <c r="A1387" s="445" t="s">
        <v>5379</v>
      </c>
      <c r="B1387" s="445" t="s">
        <v>11967</v>
      </c>
      <c r="C1387" s="445" t="s">
        <v>11968</v>
      </c>
    </row>
    <row r="1388" spans="1:3" x14ac:dyDescent="0.25">
      <c r="A1388" s="445" t="s">
        <v>5379</v>
      </c>
      <c r="B1388" s="445" t="s">
        <v>11969</v>
      </c>
      <c r="C1388" s="445" t="s">
        <v>11970</v>
      </c>
    </row>
    <row r="1389" spans="1:3" x14ac:dyDescent="0.25">
      <c r="A1389" s="445" t="s">
        <v>5379</v>
      </c>
      <c r="B1389" s="445" t="s">
        <v>11971</v>
      </c>
      <c r="C1389" s="445" t="s">
        <v>11972</v>
      </c>
    </row>
    <row r="1390" spans="1:3" x14ac:dyDescent="0.25">
      <c r="A1390" s="445" t="s">
        <v>5379</v>
      </c>
      <c r="B1390" s="445" t="s">
        <v>11973</v>
      </c>
      <c r="C1390" s="445" t="s">
        <v>11974</v>
      </c>
    </row>
    <row r="1391" spans="1:3" x14ac:dyDescent="0.25">
      <c r="A1391" s="445" t="s">
        <v>5379</v>
      </c>
      <c r="B1391" s="445" t="s">
        <v>11975</v>
      </c>
      <c r="C1391" s="445" t="s">
        <v>11976</v>
      </c>
    </row>
    <row r="1392" spans="1:3" x14ac:dyDescent="0.25">
      <c r="A1392" s="445" t="s">
        <v>5379</v>
      </c>
      <c r="B1392" s="445" t="s">
        <v>11977</v>
      </c>
      <c r="C1392" s="445" t="s">
        <v>11978</v>
      </c>
    </row>
    <row r="1393" spans="1:3" x14ac:dyDescent="0.25">
      <c r="A1393" s="445" t="s">
        <v>5379</v>
      </c>
      <c r="B1393" s="445" t="s">
        <v>11979</v>
      </c>
      <c r="C1393" s="445" t="s">
        <v>11980</v>
      </c>
    </row>
    <row r="1394" spans="1:3" x14ac:dyDescent="0.25">
      <c r="A1394" s="445" t="s">
        <v>5379</v>
      </c>
      <c r="B1394" s="445" t="s">
        <v>11981</v>
      </c>
      <c r="C1394" s="445" t="s">
        <v>11982</v>
      </c>
    </row>
    <row r="1395" spans="1:3" x14ac:dyDescent="0.25">
      <c r="A1395" s="445" t="s">
        <v>5379</v>
      </c>
      <c r="B1395" s="445" t="s">
        <v>11983</v>
      </c>
      <c r="C1395" s="445" t="s">
        <v>11984</v>
      </c>
    </row>
    <row r="1396" spans="1:3" x14ac:dyDescent="0.25">
      <c r="A1396" s="445" t="s">
        <v>5379</v>
      </c>
      <c r="B1396" s="445" t="s">
        <v>11985</v>
      </c>
      <c r="C1396" s="445" t="s">
        <v>11986</v>
      </c>
    </row>
    <row r="1397" spans="1:3" x14ac:dyDescent="0.25">
      <c r="A1397" s="445" t="s">
        <v>5379</v>
      </c>
      <c r="B1397" s="445" t="s">
        <v>11987</v>
      </c>
      <c r="C1397" s="445" t="s">
        <v>11988</v>
      </c>
    </row>
    <row r="1398" spans="1:3" x14ac:dyDescent="0.25">
      <c r="A1398" s="445" t="s">
        <v>5379</v>
      </c>
      <c r="B1398" s="445" t="s">
        <v>11989</v>
      </c>
      <c r="C1398" s="445" t="s">
        <v>11990</v>
      </c>
    </row>
    <row r="1399" spans="1:3" x14ac:dyDescent="0.25">
      <c r="A1399" s="445" t="s">
        <v>5379</v>
      </c>
      <c r="B1399" s="445" t="s">
        <v>11991</v>
      </c>
      <c r="C1399" s="445" t="s">
        <v>11992</v>
      </c>
    </row>
    <row r="1400" spans="1:3" x14ac:dyDescent="0.25">
      <c r="A1400" s="445" t="s">
        <v>5379</v>
      </c>
      <c r="B1400" s="445" t="s">
        <v>11993</v>
      </c>
      <c r="C1400" s="445" t="s">
        <v>11994</v>
      </c>
    </row>
    <row r="1401" spans="1:3" x14ac:dyDescent="0.25">
      <c r="A1401" s="445" t="s">
        <v>5379</v>
      </c>
      <c r="B1401" s="445" t="s">
        <v>11995</v>
      </c>
      <c r="C1401" s="445" t="s">
        <v>11996</v>
      </c>
    </row>
    <row r="1402" spans="1:3" x14ac:dyDescent="0.25">
      <c r="A1402" s="445" t="s">
        <v>5379</v>
      </c>
      <c r="B1402" s="445" t="s">
        <v>11997</v>
      </c>
      <c r="C1402" s="445" t="s">
        <v>11998</v>
      </c>
    </row>
    <row r="1403" spans="1:3" x14ac:dyDescent="0.25">
      <c r="A1403" s="445" t="s">
        <v>5379</v>
      </c>
      <c r="B1403" s="445" t="s">
        <v>11999</v>
      </c>
      <c r="C1403" s="445" t="s">
        <v>3997</v>
      </c>
    </row>
    <row r="1404" spans="1:3" x14ac:dyDescent="0.25">
      <c r="A1404" s="445" t="s">
        <v>5379</v>
      </c>
      <c r="B1404" s="445" t="s">
        <v>12000</v>
      </c>
      <c r="C1404" s="445" t="s">
        <v>12001</v>
      </c>
    </row>
    <row r="1405" spans="1:3" x14ac:dyDescent="0.25">
      <c r="A1405" s="445" t="s">
        <v>5379</v>
      </c>
      <c r="B1405" s="445" t="s">
        <v>12002</v>
      </c>
      <c r="C1405" s="445" t="s">
        <v>12003</v>
      </c>
    </row>
    <row r="1406" spans="1:3" x14ac:dyDescent="0.25">
      <c r="A1406" s="445" t="s">
        <v>5379</v>
      </c>
      <c r="B1406" s="445" t="s">
        <v>12004</v>
      </c>
      <c r="C1406" s="445" t="s">
        <v>12005</v>
      </c>
    </row>
    <row r="1407" spans="1:3" x14ac:dyDescent="0.25">
      <c r="A1407" s="445" t="s">
        <v>5379</v>
      </c>
      <c r="B1407" s="445" t="s">
        <v>12006</v>
      </c>
      <c r="C1407" s="445" t="s">
        <v>3981</v>
      </c>
    </row>
    <row r="1408" spans="1:3" x14ac:dyDescent="0.25">
      <c r="A1408" s="445" t="s">
        <v>5379</v>
      </c>
      <c r="B1408" s="445" t="s">
        <v>12007</v>
      </c>
      <c r="C1408" s="445" t="s">
        <v>12008</v>
      </c>
    </row>
    <row r="1409" spans="1:3" x14ac:dyDescent="0.25">
      <c r="A1409" s="445" t="s">
        <v>5379</v>
      </c>
      <c r="B1409" s="445" t="s">
        <v>12009</v>
      </c>
      <c r="C1409" s="445" t="s">
        <v>12010</v>
      </c>
    </row>
    <row r="1410" spans="1:3" x14ac:dyDescent="0.25">
      <c r="A1410" s="445" t="s">
        <v>5379</v>
      </c>
      <c r="B1410" s="445" t="s">
        <v>12011</v>
      </c>
      <c r="C1410" s="445" t="s">
        <v>3989</v>
      </c>
    </row>
    <row r="1411" spans="1:3" x14ac:dyDescent="0.25">
      <c r="A1411" s="445" t="s">
        <v>5379</v>
      </c>
      <c r="B1411" s="445" t="s">
        <v>12012</v>
      </c>
      <c r="C1411" s="445" t="s">
        <v>12013</v>
      </c>
    </row>
    <row r="1412" spans="1:3" x14ac:dyDescent="0.25">
      <c r="A1412" s="445" t="s">
        <v>5379</v>
      </c>
      <c r="B1412" s="445" t="s">
        <v>12014</v>
      </c>
      <c r="C1412" s="445" t="s">
        <v>12015</v>
      </c>
    </row>
    <row r="1413" spans="1:3" x14ac:dyDescent="0.25">
      <c r="A1413" s="445" t="s">
        <v>5379</v>
      </c>
      <c r="B1413" s="445" t="s">
        <v>12016</v>
      </c>
      <c r="C1413" s="445" t="s">
        <v>12017</v>
      </c>
    </row>
    <row r="1414" spans="1:3" x14ac:dyDescent="0.25">
      <c r="A1414" s="445" t="s">
        <v>5379</v>
      </c>
      <c r="B1414" s="445" t="s">
        <v>12018</v>
      </c>
      <c r="C1414" s="445" t="s">
        <v>12019</v>
      </c>
    </row>
    <row r="1415" spans="1:3" x14ac:dyDescent="0.25">
      <c r="A1415" s="445" t="s">
        <v>5379</v>
      </c>
      <c r="B1415" s="445" t="s">
        <v>12020</v>
      </c>
      <c r="C1415" s="445" t="s">
        <v>12021</v>
      </c>
    </row>
    <row r="1416" spans="1:3" x14ac:dyDescent="0.25">
      <c r="A1416" s="445" t="s">
        <v>5379</v>
      </c>
      <c r="B1416" s="445" t="s">
        <v>12022</v>
      </c>
      <c r="C1416" s="445" t="s">
        <v>12023</v>
      </c>
    </row>
    <row r="1417" spans="1:3" x14ac:dyDescent="0.25">
      <c r="A1417" s="445" t="s">
        <v>5379</v>
      </c>
      <c r="B1417" s="445" t="s">
        <v>12024</v>
      </c>
      <c r="C1417" s="445" t="s">
        <v>12025</v>
      </c>
    </row>
    <row r="1418" spans="1:3" x14ac:dyDescent="0.25">
      <c r="A1418" s="445" t="s">
        <v>5379</v>
      </c>
      <c r="B1418" s="445" t="s">
        <v>12026</v>
      </c>
      <c r="C1418" s="445" t="s">
        <v>3950</v>
      </c>
    </row>
    <row r="1419" spans="1:3" x14ac:dyDescent="0.25">
      <c r="A1419" s="445" t="s">
        <v>5379</v>
      </c>
      <c r="B1419" s="445" t="s">
        <v>12027</v>
      </c>
      <c r="C1419" s="445" t="s">
        <v>12028</v>
      </c>
    </row>
    <row r="1420" spans="1:3" x14ac:dyDescent="0.25">
      <c r="A1420" s="445" t="s">
        <v>5379</v>
      </c>
      <c r="B1420" s="445" t="s">
        <v>12029</v>
      </c>
      <c r="C1420" s="445" t="s">
        <v>3942</v>
      </c>
    </row>
    <row r="1421" spans="1:3" x14ac:dyDescent="0.25">
      <c r="A1421" s="445" t="s">
        <v>5379</v>
      </c>
      <c r="B1421" s="445" t="s">
        <v>12030</v>
      </c>
      <c r="C1421" s="445" t="s">
        <v>3934</v>
      </c>
    </row>
    <row r="1422" spans="1:3" x14ac:dyDescent="0.25">
      <c r="A1422" s="445" t="s">
        <v>5379</v>
      </c>
      <c r="B1422" s="445" t="s">
        <v>12031</v>
      </c>
      <c r="C1422" s="445" t="s">
        <v>3934</v>
      </c>
    </row>
    <row r="1423" spans="1:3" x14ac:dyDescent="0.25">
      <c r="A1423" s="445" t="s">
        <v>5379</v>
      </c>
      <c r="B1423" s="445" t="s">
        <v>12032</v>
      </c>
      <c r="C1423" s="445" t="s">
        <v>12033</v>
      </c>
    </row>
    <row r="1424" spans="1:3" x14ac:dyDescent="0.25">
      <c r="A1424" s="445" t="s">
        <v>5379</v>
      </c>
      <c r="B1424" s="445" t="s">
        <v>12034</v>
      </c>
      <c r="C1424" s="445" t="s">
        <v>3973</v>
      </c>
    </row>
    <row r="1425" spans="1:3" x14ac:dyDescent="0.25">
      <c r="A1425" s="445" t="s">
        <v>5379</v>
      </c>
      <c r="B1425" s="445" t="s">
        <v>12035</v>
      </c>
      <c r="C1425" s="445" t="s">
        <v>12036</v>
      </c>
    </row>
    <row r="1426" spans="1:3" x14ac:dyDescent="0.25">
      <c r="A1426" s="445" t="s">
        <v>5379</v>
      </c>
      <c r="B1426" s="445" t="s">
        <v>12037</v>
      </c>
      <c r="C1426" s="445" t="s">
        <v>12038</v>
      </c>
    </row>
    <row r="1427" spans="1:3" x14ac:dyDescent="0.25">
      <c r="A1427" s="445" t="s">
        <v>5379</v>
      </c>
      <c r="B1427" s="445" t="s">
        <v>12039</v>
      </c>
      <c r="C1427" s="445" t="s">
        <v>12040</v>
      </c>
    </row>
    <row r="1428" spans="1:3" x14ac:dyDescent="0.25">
      <c r="A1428" s="445" t="s">
        <v>5379</v>
      </c>
      <c r="B1428" s="445" t="s">
        <v>12041</v>
      </c>
      <c r="C1428" s="445" t="s">
        <v>12042</v>
      </c>
    </row>
    <row r="1429" spans="1:3" x14ac:dyDescent="0.25">
      <c r="A1429" s="445" t="s">
        <v>5379</v>
      </c>
      <c r="B1429" s="445" t="s">
        <v>12043</v>
      </c>
      <c r="C1429" s="445" t="s">
        <v>12044</v>
      </c>
    </row>
    <row r="1430" spans="1:3" x14ac:dyDescent="0.25">
      <c r="A1430" s="445" t="s">
        <v>5379</v>
      </c>
      <c r="B1430" s="445" t="s">
        <v>12045</v>
      </c>
      <c r="C1430" s="445" t="s">
        <v>3958</v>
      </c>
    </row>
    <row r="1431" spans="1:3" x14ac:dyDescent="0.25">
      <c r="A1431" s="445" t="s">
        <v>5379</v>
      </c>
      <c r="B1431" s="445" t="s">
        <v>12046</v>
      </c>
      <c r="C1431" s="445" t="s">
        <v>12047</v>
      </c>
    </row>
    <row r="1432" spans="1:3" x14ac:dyDescent="0.25">
      <c r="A1432" s="445" t="s">
        <v>5379</v>
      </c>
      <c r="B1432" s="445" t="s">
        <v>12048</v>
      </c>
      <c r="C1432" s="445" t="s">
        <v>12049</v>
      </c>
    </row>
    <row r="1433" spans="1:3" x14ac:dyDescent="0.25">
      <c r="A1433" s="445" t="s">
        <v>5379</v>
      </c>
      <c r="B1433" s="445" t="s">
        <v>12050</v>
      </c>
      <c r="C1433" s="445" t="s">
        <v>12051</v>
      </c>
    </row>
    <row r="1434" spans="1:3" x14ac:dyDescent="0.25">
      <c r="A1434" s="445" t="s">
        <v>5379</v>
      </c>
      <c r="B1434" s="445" t="s">
        <v>12052</v>
      </c>
      <c r="C1434" s="445" t="s">
        <v>12053</v>
      </c>
    </row>
    <row r="1435" spans="1:3" x14ac:dyDescent="0.25">
      <c r="A1435" s="445" t="s">
        <v>5379</v>
      </c>
      <c r="B1435" s="445" t="s">
        <v>12054</v>
      </c>
      <c r="C1435" s="445" t="s">
        <v>4026</v>
      </c>
    </row>
    <row r="1436" spans="1:3" x14ac:dyDescent="0.25">
      <c r="A1436" s="445" t="s">
        <v>5379</v>
      </c>
      <c r="B1436" s="445" t="s">
        <v>12055</v>
      </c>
      <c r="C1436" s="445" t="s">
        <v>3872</v>
      </c>
    </row>
    <row r="1437" spans="1:3" x14ac:dyDescent="0.25">
      <c r="A1437" s="445" t="s">
        <v>5379</v>
      </c>
      <c r="B1437" s="445" t="s">
        <v>12056</v>
      </c>
      <c r="C1437" s="445" t="s">
        <v>12057</v>
      </c>
    </row>
    <row r="1438" spans="1:3" x14ac:dyDescent="0.25">
      <c r="A1438" s="445" t="s">
        <v>5379</v>
      </c>
      <c r="B1438" s="445" t="s">
        <v>12058</v>
      </c>
      <c r="C1438" s="445" t="s">
        <v>12059</v>
      </c>
    </row>
    <row r="1439" spans="1:3" x14ac:dyDescent="0.25">
      <c r="A1439" s="445" t="s">
        <v>5379</v>
      </c>
      <c r="B1439" s="445" t="s">
        <v>12060</v>
      </c>
      <c r="C1439" s="445" t="s">
        <v>12061</v>
      </c>
    </row>
    <row r="1440" spans="1:3" x14ac:dyDescent="0.25">
      <c r="A1440" s="445" t="s">
        <v>5379</v>
      </c>
      <c r="B1440" s="445" t="s">
        <v>12062</v>
      </c>
      <c r="C1440" s="445" t="s">
        <v>12063</v>
      </c>
    </row>
    <row r="1441" spans="1:3" x14ac:dyDescent="0.25">
      <c r="A1441" s="445" t="s">
        <v>5379</v>
      </c>
      <c r="B1441" s="445" t="s">
        <v>12064</v>
      </c>
      <c r="C1441" s="445" t="s">
        <v>12065</v>
      </c>
    </row>
    <row r="1442" spans="1:3" x14ac:dyDescent="0.25">
      <c r="A1442" s="445" t="s">
        <v>5379</v>
      </c>
      <c r="B1442" s="445" t="s">
        <v>12066</v>
      </c>
      <c r="C1442" s="445" t="s">
        <v>12067</v>
      </c>
    </row>
    <row r="1443" spans="1:3" x14ac:dyDescent="0.25">
      <c r="A1443" s="445" t="s">
        <v>5379</v>
      </c>
      <c r="B1443" s="445" t="s">
        <v>12068</v>
      </c>
      <c r="C1443" s="445" t="s">
        <v>12069</v>
      </c>
    </row>
    <row r="1444" spans="1:3" x14ac:dyDescent="0.25">
      <c r="A1444" s="445" t="s">
        <v>5379</v>
      </c>
      <c r="B1444" s="445" t="s">
        <v>12070</v>
      </c>
      <c r="C1444" s="445" t="s">
        <v>4065</v>
      </c>
    </row>
    <row r="1445" spans="1:3" x14ac:dyDescent="0.25">
      <c r="A1445" s="445" t="s">
        <v>5379</v>
      </c>
      <c r="B1445" s="445" t="s">
        <v>12071</v>
      </c>
      <c r="C1445" s="445" t="s">
        <v>12072</v>
      </c>
    </row>
    <row r="1446" spans="1:3" x14ac:dyDescent="0.25">
      <c r="A1446" s="445" t="s">
        <v>5379</v>
      </c>
      <c r="B1446" s="445" t="s">
        <v>12073</v>
      </c>
      <c r="C1446" s="445" t="s">
        <v>12074</v>
      </c>
    </row>
    <row r="1447" spans="1:3" x14ac:dyDescent="0.25">
      <c r="A1447" s="445" t="s">
        <v>5379</v>
      </c>
      <c r="B1447" s="445" t="s">
        <v>12075</v>
      </c>
      <c r="C1447" s="445" t="s">
        <v>12076</v>
      </c>
    </row>
    <row r="1448" spans="1:3" x14ac:dyDescent="0.25">
      <c r="A1448" s="445" t="s">
        <v>5379</v>
      </c>
      <c r="B1448" s="445" t="s">
        <v>12077</v>
      </c>
      <c r="C1448" s="445" t="s">
        <v>12078</v>
      </c>
    </row>
    <row r="1449" spans="1:3" x14ac:dyDescent="0.25">
      <c r="A1449" s="445" t="s">
        <v>5379</v>
      </c>
      <c r="B1449" s="445" t="s">
        <v>12079</v>
      </c>
      <c r="C1449" s="445" t="s">
        <v>12080</v>
      </c>
    </row>
    <row r="1450" spans="1:3" x14ac:dyDescent="0.25">
      <c r="A1450" s="445" t="s">
        <v>5379</v>
      </c>
      <c r="B1450" s="445" t="s">
        <v>12081</v>
      </c>
      <c r="C1450" s="445" t="s">
        <v>4144</v>
      </c>
    </row>
    <row r="1451" spans="1:3" x14ac:dyDescent="0.25">
      <c r="A1451" s="445" t="s">
        <v>5379</v>
      </c>
      <c r="B1451" s="445" t="s">
        <v>12082</v>
      </c>
      <c r="C1451" s="445" t="s">
        <v>12083</v>
      </c>
    </row>
    <row r="1452" spans="1:3" x14ac:dyDescent="0.25">
      <c r="A1452" s="445" t="s">
        <v>5379</v>
      </c>
      <c r="B1452" s="445" t="s">
        <v>12084</v>
      </c>
      <c r="C1452" s="445" t="s">
        <v>12085</v>
      </c>
    </row>
    <row r="1453" spans="1:3" x14ac:dyDescent="0.25">
      <c r="A1453" s="445" t="s">
        <v>5379</v>
      </c>
      <c r="B1453" s="445" t="s">
        <v>12086</v>
      </c>
      <c r="C1453" s="445" t="s">
        <v>12087</v>
      </c>
    </row>
    <row r="1454" spans="1:3" x14ac:dyDescent="0.25">
      <c r="A1454" s="445" t="s">
        <v>5379</v>
      </c>
      <c r="B1454" s="445" t="s">
        <v>12088</v>
      </c>
      <c r="C1454" s="445" t="s">
        <v>12089</v>
      </c>
    </row>
    <row r="1455" spans="1:3" x14ac:dyDescent="0.25">
      <c r="A1455" s="445" t="s">
        <v>5379</v>
      </c>
      <c r="B1455" s="445" t="s">
        <v>12090</v>
      </c>
      <c r="C1455" s="445" t="s">
        <v>12091</v>
      </c>
    </row>
    <row r="1456" spans="1:3" x14ac:dyDescent="0.25">
      <c r="A1456" s="445" t="s">
        <v>5379</v>
      </c>
      <c r="B1456" s="445" t="s">
        <v>12092</v>
      </c>
      <c r="C1456" s="445" t="s">
        <v>4128</v>
      </c>
    </row>
    <row r="1457" spans="1:3" x14ac:dyDescent="0.25">
      <c r="A1457" s="445" t="s">
        <v>5379</v>
      </c>
      <c r="B1457" s="445" t="s">
        <v>12093</v>
      </c>
      <c r="C1457" s="445" t="s">
        <v>12094</v>
      </c>
    </row>
    <row r="1458" spans="1:3" x14ac:dyDescent="0.25">
      <c r="A1458" s="445" t="s">
        <v>5379</v>
      </c>
      <c r="B1458" s="445" t="s">
        <v>12095</v>
      </c>
      <c r="C1458" s="445" t="s">
        <v>12096</v>
      </c>
    </row>
    <row r="1459" spans="1:3" x14ac:dyDescent="0.25">
      <c r="A1459" s="445" t="s">
        <v>5379</v>
      </c>
      <c r="B1459" s="445" t="s">
        <v>12097</v>
      </c>
      <c r="C1459" s="445" t="s">
        <v>12098</v>
      </c>
    </row>
    <row r="1460" spans="1:3" x14ac:dyDescent="0.25">
      <c r="A1460" s="445" t="s">
        <v>5379</v>
      </c>
      <c r="B1460" s="445" t="s">
        <v>12099</v>
      </c>
      <c r="C1460" s="445" t="s">
        <v>12100</v>
      </c>
    </row>
    <row r="1461" spans="1:3" x14ac:dyDescent="0.25">
      <c r="A1461" s="445" t="s">
        <v>5379</v>
      </c>
      <c r="B1461" s="445" t="s">
        <v>12101</v>
      </c>
      <c r="C1461" s="445" t="s">
        <v>12102</v>
      </c>
    </row>
    <row r="1462" spans="1:3" x14ac:dyDescent="0.25">
      <c r="A1462" s="445" t="s">
        <v>5379</v>
      </c>
      <c r="B1462" s="445" t="s">
        <v>12103</v>
      </c>
      <c r="C1462" s="445" t="s">
        <v>12104</v>
      </c>
    </row>
    <row r="1463" spans="1:3" x14ac:dyDescent="0.25">
      <c r="A1463" s="445" t="s">
        <v>5379</v>
      </c>
      <c r="B1463" s="445" t="s">
        <v>12105</v>
      </c>
      <c r="C1463" s="445" t="s">
        <v>12106</v>
      </c>
    </row>
    <row r="1464" spans="1:3" x14ac:dyDescent="0.25">
      <c r="A1464" s="445" t="s">
        <v>5379</v>
      </c>
      <c r="B1464" s="445" t="s">
        <v>12107</v>
      </c>
      <c r="C1464" s="445" t="s">
        <v>12108</v>
      </c>
    </row>
    <row r="1465" spans="1:3" x14ac:dyDescent="0.25">
      <c r="A1465" s="445" t="s">
        <v>5379</v>
      </c>
      <c r="B1465" s="445" t="s">
        <v>12109</v>
      </c>
      <c r="C1465" s="445" t="s">
        <v>12110</v>
      </c>
    </row>
    <row r="1466" spans="1:3" x14ac:dyDescent="0.25">
      <c r="A1466" s="445" t="s">
        <v>5379</v>
      </c>
      <c r="B1466" s="445" t="s">
        <v>12111</v>
      </c>
      <c r="C1466" s="445" t="s">
        <v>4058</v>
      </c>
    </row>
    <row r="1467" spans="1:3" x14ac:dyDescent="0.25">
      <c r="A1467" s="445" t="s">
        <v>5379</v>
      </c>
      <c r="B1467" s="445" t="s">
        <v>12112</v>
      </c>
      <c r="C1467" s="445" t="s">
        <v>12113</v>
      </c>
    </row>
    <row r="1468" spans="1:3" x14ac:dyDescent="0.25">
      <c r="A1468" s="445" t="s">
        <v>5379</v>
      </c>
      <c r="B1468" s="445" t="s">
        <v>12114</v>
      </c>
      <c r="C1468" s="445" t="s">
        <v>12115</v>
      </c>
    </row>
    <row r="1469" spans="1:3" x14ac:dyDescent="0.25">
      <c r="A1469" s="445" t="s">
        <v>5379</v>
      </c>
      <c r="B1469" s="445" t="s">
        <v>12116</v>
      </c>
      <c r="C1469" s="445" t="s">
        <v>12117</v>
      </c>
    </row>
    <row r="1470" spans="1:3" x14ac:dyDescent="0.25">
      <c r="A1470" s="445" t="s">
        <v>5379</v>
      </c>
      <c r="B1470" s="445" t="s">
        <v>12118</v>
      </c>
      <c r="C1470" s="445" t="s">
        <v>12119</v>
      </c>
    </row>
    <row r="1471" spans="1:3" x14ac:dyDescent="0.25">
      <c r="A1471" s="445" t="s">
        <v>5379</v>
      </c>
      <c r="B1471" s="445" t="s">
        <v>12120</v>
      </c>
      <c r="C1471" s="445" t="s">
        <v>12121</v>
      </c>
    </row>
    <row r="1472" spans="1:3" x14ac:dyDescent="0.25">
      <c r="A1472" s="445" t="s">
        <v>5379</v>
      </c>
      <c r="B1472" s="445" t="s">
        <v>12122</v>
      </c>
      <c r="C1472" s="445" t="s">
        <v>4231</v>
      </c>
    </row>
    <row r="1473" spans="1:3" x14ac:dyDescent="0.25">
      <c r="A1473" s="445" t="s">
        <v>5379</v>
      </c>
      <c r="B1473" s="445" t="s">
        <v>12123</v>
      </c>
      <c r="C1473" s="445" t="s">
        <v>12124</v>
      </c>
    </row>
    <row r="1474" spans="1:3" x14ac:dyDescent="0.25">
      <c r="A1474" s="445" t="s">
        <v>5379</v>
      </c>
      <c r="B1474" s="445" t="s">
        <v>12125</v>
      </c>
      <c r="C1474" s="445" t="s">
        <v>12126</v>
      </c>
    </row>
    <row r="1475" spans="1:3" x14ac:dyDescent="0.25">
      <c r="A1475" s="445" t="s">
        <v>5379</v>
      </c>
      <c r="B1475" s="445" t="s">
        <v>12127</v>
      </c>
      <c r="C1475" s="445" t="s">
        <v>12128</v>
      </c>
    </row>
    <row r="1476" spans="1:3" x14ac:dyDescent="0.25">
      <c r="A1476" s="445" t="s">
        <v>5379</v>
      </c>
      <c r="B1476" s="445" t="s">
        <v>12129</v>
      </c>
      <c r="C1476" s="445" t="s">
        <v>12130</v>
      </c>
    </row>
    <row r="1477" spans="1:3" x14ac:dyDescent="0.25">
      <c r="A1477" s="445" t="s">
        <v>5379</v>
      </c>
      <c r="B1477" s="445" t="s">
        <v>12131</v>
      </c>
      <c r="C1477" s="445" t="s">
        <v>12132</v>
      </c>
    </row>
    <row r="1478" spans="1:3" x14ac:dyDescent="0.25">
      <c r="A1478" s="445" t="s">
        <v>5379</v>
      </c>
      <c r="B1478" s="445" t="s">
        <v>12133</v>
      </c>
      <c r="C1478" s="445" t="s">
        <v>12134</v>
      </c>
    </row>
    <row r="1479" spans="1:3" x14ac:dyDescent="0.25">
      <c r="A1479" s="445" t="s">
        <v>5379</v>
      </c>
      <c r="B1479" s="445" t="s">
        <v>12135</v>
      </c>
      <c r="C1479" s="445" t="s">
        <v>12136</v>
      </c>
    </row>
    <row r="1480" spans="1:3" x14ac:dyDescent="0.25">
      <c r="A1480" s="445" t="s">
        <v>5379</v>
      </c>
      <c r="B1480" s="445" t="s">
        <v>12137</v>
      </c>
      <c r="C1480" s="445" t="s">
        <v>12138</v>
      </c>
    </row>
    <row r="1481" spans="1:3" x14ac:dyDescent="0.25">
      <c r="A1481" s="445" t="s">
        <v>5379</v>
      </c>
      <c r="B1481" s="445" t="s">
        <v>12139</v>
      </c>
      <c r="C1481" s="445" t="s">
        <v>12140</v>
      </c>
    </row>
    <row r="1482" spans="1:3" x14ac:dyDescent="0.25">
      <c r="A1482" s="445" t="s">
        <v>5379</v>
      </c>
      <c r="B1482" s="445" t="s">
        <v>12141</v>
      </c>
      <c r="C1482" s="445" t="s">
        <v>3895</v>
      </c>
    </row>
    <row r="1483" spans="1:3" x14ac:dyDescent="0.25">
      <c r="A1483" s="445" t="s">
        <v>5379</v>
      </c>
      <c r="B1483" s="445" t="s">
        <v>12142</v>
      </c>
      <c r="C1483" s="445" t="s">
        <v>3926</v>
      </c>
    </row>
    <row r="1484" spans="1:3" x14ac:dyDescent="0.25">
      <c r="A1484" s="445" t="s">
        <v>5379</v>
      </c>
      <c r="B1484" s="445" t="s">
        <v>12143</v>
      </c>
      <c r="C1484" s="445" t="s">
        <v>12144</v>
      </c>
    </row>
    <row r="1485" spans="1:3" x14ac:dyDescent="0.25">
      <c r="A1485" s="445" t="s">
        <v>5379</v>
      </c>
      <c r="B1485" s="445" t="s">
        <v>12145</v>
      </c>
      <c r="C1485" s="445" t="s">
        <v>12146</v>
      </c>
    </row>
    <row r="1486" spans="1:3" x14ac:dyDescent="0.25">
      <c r="A1486" s="445" t="s">
        <v>5379</v>
      </c>
      <c r="B1486" s="445" t="s">
        <v>12147</v>
      </c>
      <c r="C1486" s="445" t="s">
        <v>12148</v>
      </c>
    </row>
    <row r="1487" spans="1:3" x14ac:dyDescent="0.25">
      <c r="A1487" s="445" t="s">
        <v>5379</v>
      </c>
      <c r="B1487" s="445" t="s">
        <v>12149</v>
      </c>
      <c r="C1487" s="445" t="s">
        <v>12150</v>
      </c>
    </row>
    <row r="1488" spans="1:3" x14ac:dyDescent="0.25">
      <c r="A1488" s="445" t="s">
        <v>5379</v>
      </c>
      <c r="B1488" s="445" t="s">
        <v>12151</v>
      </c>
      <c r="C1488" s="445" t="s">
        <v>12152</v>
      </c>
    </row>
    <row r="1489" spans="1:3" x14ac:dyDescent="0.25">
      <c r="A1489" s="445" t="s">
        <v>5379</v>
      </c>
      <c r="B1489" s="445" t="s">
        <v>12153</v>
      </c>
      <c r="C1489" s="445" t="s">
        <v>4012</v>
      </c>
    </row>
    <row r="1490" spans="1:3" x14ac:dyDescent="0.25">
      <c r="A1490" s="445" t="s">
        <v>5379</v>
      </c>
      <c r="B1490" s="445" t="s">
        <v>12154</v>
      </c>
      <c r="C1490" s="445" t="s">
        <v>12155</v>
      </c>
    </row>
    <row r="1491" spans="1:3" x14ac:dyDescent="0.25">
      <c r="A1491" s="445" t="s">
        <v>5379</v>
      </c>
      <c r="B1491" s="445" t="s">
        <v>12156</v>
      </c>
      <c r="C1491" s="445" t="s">
        <v>12157</v>
      </c>
    </row>
    <row r="1492" spans="1:3" x14ac:dyDescent="0.25">
      <c r="A1492" s="445" t="s">
        <v>5379</v>
      </c>
      <c r="B1492" s="445" t="s">
        <v>12158</v>
      </c>
      <c r="C1492" s="445" t="s">
        <v>12159</v>
      </c>
    </row>
    <row r="1493" spans="1:3" x14ac:dyDescent="0.25">
      <c r="A1493" s="445" t="s">
        <v>5379</v>
      </c>
      <c r="B1493" s="445" t="s">
        <v>12160</v>
      </c>
      <c r="C1493" s="445" t="s">
        <v>12161</v>
      </c>
    </row>
    <row r="1494" spans="1:3" x14ac:dyDescent="0.25">
      <c r="A1494" s="445" t="s">
        <v>5379</v>
      </c>
      <c r="B1494" s="445" t="s">
        <v>12162</v>
      </c>
      <c r="C1494" s="445" t="s">
        <v>12163</v>
      </c>
    </row>
    <row r="1495" spans="1:3" x14ac:dyDescent="0.25">
      <c r="A1495" s="445" t="s">
        <v>5379</v>
      </c>
      <c r="B1495" s="445" t="s">
        <v>12164</v>
      </c>
      <c r="C1495" s="445" t="s">
        <v>12165</v>
      </c>
    </row>
    <row r="1496" spans="1:3" x14ac:dyDescent="0.25">
      <c r="A1496" s="445" t="s">
        <v>5379</v>
      </c>
      <c r="B1496" s="445" t="s">
        <v>12166</v>
      </c>
      <c r="C1496" s="445" t="s">
        <v>12167</v>
      </c>
    </row>
    <row r="1497" spans="1:3" x14ac:dyDescent="0.25">
      <c r="A1497" s="445" t="s">
        <v>5379</v>
      </c>
      <c r="B1497" s="445" t="s">
        <v>12168</v>
      </c>
      <c r="C1497" s="445" t="s">
        <v>12169</v>
      </c>
    </row>
    <row r="1498" spans="1:3" x14ac:dyDescent="0.25">
      <c r="A1498" s="445" t="s">
        <v>5379</v>
      </c>
      <c r="B1498" s="445" t="s">
        <v>12170</v>
      </c>
      <c r="C1498" s="445" t="s">
        <v>4239</v>
      </c>
    </row>
    <row r="1499" spans="1:3" x14ac:dyDescent="0.25">
      <c r="A1499" s="445" t="s">
        <v>5379</v>
      </c>
      <c r="B1499" s="445" t="s">
        <v>12171</v>
      </c>
      <c r="C1499" s="445" t="s">
        <v>12172</v>
      </c>
    </row>
    <row r="1500" spans="1:3" x14ac:dyDescent="0.25">
      <c r="A1500" s="445" t="s">
        <v>5379</v>
      </c>
      <c r="B1500" s="445" t="s">
        <v>12173</v>
      </c>
      <c r="C1500" s="445" t="s">
        <v>12174</v>
      </c>
    </row>
    <row r="1501" spans="1:3" x14ac:dyDescent="0.25">
      <c r="A1501" s="445" t="s">
        <v>5379</v>
      </c>
      <c r="B1501" s="445" t="s">
        <v>12175</v>
      </c>
      <c r="C1501" s="445" t="s">
        <v>12176</v>
      </c>
    </row>
    <row r="1502" spans="1:3" x14ac:dyDescent="0.25">
      <c r="A1502" s="445" t="s">
        <v>5379</v>
      </c>
      <c r="B1502" s="445" t="s">
        <v>12177</v>
      </c>
      <c r="C1502" s="445" t="s">
        <v>12178</v>
      </c>
    </row>
    <row r="1503" spans="1:3" x14ac:dyDescent="0.25">
      <c r="A1503" s="445" t="s">
        <v>5379</v>
      </c>
      <c r="B1503" s="445" t="s">
        <v>12179</v>
      </c>
      <c r="C1503" s="445" t="s">
        <v>12180</v>
      </c>
    </row>
    <row r="1504" spans="1:3" x14ac:dyDescent="0.25">
      <c r="A1504" s="445" t="s">
        <v>5379</v>
      </c>
      <c r="B1504" s="445" t="s">
        <v>12181</v>
      </c>
      <c r="C1504" s="445" t="s">
        <v>12182</v>
      </c>
    </row>
    <row r="1505" spans="1:3" x14ac:dyDescent="0.25">
      <c r="A1505" s="445" t="s">
        <v>5379</v>
      </c>
      <c r="B1505" s="445" t="s">
        <v>12183</v>
      </c>
      <c r="C1505" s="445" t="s">
        <v>12184</v>
      </c>
    </row>
    <row r="1506" spans="1:3" x14ac:dyDescent="0.25">
      <c r="A1506" s="445" t="s">
        <v>5379</v>
      </c>
      <c r="B1506" s="445" t="s">
        <v>12185</v>
      </c>
      <c r="C1506" s="445" t="s">
        <v>12186</v>
      </c>
    </row>
    <row r="1507" spans="1:3" x14ac:dyDescent="0.25">
      <c r="A1507" s="445" t="s">
        <v>5379</v>
      </c>
      <c r="B1507" s="445" t="s">
        <v>12187</v>
      </c>
      <c r="C1507" s="445" t="s">
        <v>12188</v>
      </c>
    </row>
    <row r="1508" spans="1:3" x14ac:dyDescent="0.25">
      <c r="A1508" s="445" t="s">
        <v>5379</v>
      </c>
      <c r="B1508" s="445" t="s">
        <v>12189</v>
      </c>
      <c r="C1508" s="445" t="s">
        <v>12190</v>
      </c>
    </row>
    <row r="1509" spans="1:3" x14ac:dyDescent="0.25">
      <c r="A1509" s="445" t="s">
        <v>5379</v>
      </c>
      <c r="B1509" s="445" t="s">
        <v>12191</v>
      </c>
      <c r="C1509" s="445" t="s">
        <v>12192</v>
      </c>
    </row>
    <row r="1510" spans="1:3" x14ac:dyDescent="0.25">
      <c r="A1510" s="445" t="s">
        <v>5379</v>
      </c>
      <c r="B1510" s="445" t="s">
        <v>12193</v>
      </c>
      <c r="C1510" s="445" t="s">
        <v>12194</v>
      </c>
    </row>
    <row r="1511" spans="1:3" x14ac:dyDescent="0.25">
      <c r="A1511" s="445" t="s">
        <v>5379</v>
      </c>
      <c r="B1511" s="445" t="s">
        <v>12195</v>
      </c>
      <c r="C1511" s="445" t="s">
        <v>12196</v>
      </c>
    </row>
    <row r="1512" spans="1:3" x14ac:dyDescent="0.25">
      <c r="A1512" s="445" t="s">
        <v>5379</v>
      </c>
      <c r="B1512" s="445" t="s">
        <v>12197</v>
      </c>
      <c r="C1512" s="445" t="s">
        <v>12198</v>
      </c>
    </row>
    <row r="1513" spans="1:3" x14ac:dyDescent="0.25">
      <c r="A1513" s="445" t="s">
        <v>5379</v>
      </c>
      <c r="B1513" s="445" t="s">
        <v>12199</v>
      </c>
      <c r="C1513" s="445" t="s">
        <v>12200</v>
      </c>
    </row>
    <row r="1514" spans="1:3" x14ac:dyDescent="0.25">
      <c r="A1514" s="445" t="s">
        <v>5379</v>
      </c>
      <c r="B1514" s="445" t="s">
        <v>12201</v>
      </c>
      <c r="C1514" s="445" t="s">
        <v>12202</v>
      </c>
    </row>
    <row r="1515" spans="1:3" x14ac:dyDescent="0.25">
      <c r="A1515" s="445" t="s">
        <v>5379</v>
      </c>
      <c r="B1515" s="445" t="s">
        <v>12203</v>
      </c>
      <c r="C1515" s="445" t="s">
        <v>4257</v>
      </c>
    </row>
    <row r="1516" spans="1:3" x14ac:dyDescent="0.25">
      <c r="A1516" s="445" t="s">
        <v>5379</v>
      </c>
      <c r="B1516" s="445" t="s">
        <v>12204</v>
      </c>
      <c r="C1516" s="445" t="s">
        <v>12205</v>
      </c>
    </row>
    <row r="1517" spans="1:3" x14ac:dyDescent="0.25">
      <c r="A1517" s="445" t="s">
        <v>5379</v>
      </c>
      <c r="B1517" s="445" t="s">
        <v>12206</v>
      </c>
      <c r="C1517" s="445" t="s">
        <v>12207</v>
      </c>
    </row>
    <row r="1518" spans="1:3" x14ac:dyDescent="0.25">
      <c r="A1518" s="445" t="s">
        <v>5379</v>
      </c>
      <c r="B1518" s="445" t="s">
        <v>12208</v>
      </c>
      <c r="C1518" s="445" t="s">
        <v>12209</v>
      </c>
    </row>
    <row r="1519" spans="1:3" x14ac:dyDescent="0.25">
      <c r="A1519" s="445" t="s">
        <v>5379</v>
      </c>
      <c r="B1519" s="445" t="s">
        <v>12210</v>
      </c>
      <c r="C1519" s="445" t="s">
        <v>12211</v>
      </c>
    </row>
    <row r="1520" spans="1:3" x14ac:dyDescent="0.25">
      <c r="A1520" s="445" t="s">
        <v>5379</v>
      </c>
      <c r="B1520" s="445" t="s">
        <v>12212</v>
      </c>
      <c r="C1520" s="445" t="s">
        <v>12213</v>
      </c>
    </row>
    <row r="1521" spans="1:3" x14ac:dyDescent="0.25">
      <c r="A1521" s="445" t="s">
        <v>5379</v>
      </c>
      <c r="B1521" s="445" t="s">
        <v>12214</v>
      </c>
      <c r="C1521" s="445" t="s">
        <v>12215</v>
      </c>
    </row>
    <row r="1522" spans="1:3" x14ac:dyDescent="0.25">
      <c r="A1522" s="445" t="s">
        <v>5379</v>
      </c>
      <c r="B1522" s="445" t="s">
        <v>12216</v>
      </c>
      <c r="C1522" s="445" t="s">
        <v>12217</v>
      </c>
    </row>
    <row r="1523" spans="1:3" x14ac:dyDescent="0.25">
      <c r="A1523" s="445" t="s">
        <v>5379</v>
      </c>
      <c r="B1523" s="445" t="s">
        <v>12218</v>
      </c>
      <c r="C1523" s="445" t="s">
        <v>12219</v>
      </c>
    </row>
    <row r="1524" spans="1:3" x14ac:dyDescent="0.25">
      <c r="A1524" s="445" t="s">
        <v>5379</v>
      </c>
      <c r="B1524" s="445" t="s">
        <v>12220</v>
      </c>
      <c r="C1524" s="445" t="s">
        <v>12221</v>
      </c>
    </row>
    <row r="1525" spans="1:3" x14ac:dyDescent="0.25">
      <c r="A1525" s="445" t="s">
        <v>5379</v>
      </c>
      <c r="B1525" s="445" t="s">
        <v>12222</v>
      </c>
      <c r="C1525" s="445" t="s">
        <v>4183</v>
      </c>
    </row>
    <row r="1526" spans="1:3" x14ac:dyDescent="0.25">
      <c r="A1526" s="445" t="s">
        <v>5379</v>
      </c>
      <c r="B1526" s="445" t="s">
        <v>12223</v>
      </c>
      <c r="C1526" s="445" t="s">
        <v>4136</v>
      </c>
    </row>
    <row r="1527" spans="1:3" x14ac:dyDescent="0.25">
      <c r="A1527" s="445" t="s">
        <v>5379</v>
      </c>
      <c r="B1527" s="445" t="s">
        <v>12224</v>
      </c>
      <c r="C1527" s="445" t="s">
        <v>12225</v>
      </c>
    </row>
    <row r="1528" spans="1:3" x14ac:dyDescent="0.25">
      <c r="A1528" s="445" t="s">
        <v>5379</v>
      </c>
      <c r="B1528" s="445" t="s">
        <v>12226</v>
      </c>
      <c r="C1528" s="445" t="s">
        <v>12227</v>
      </c>
    </row>
    <row r="1529" spans="1:3" x14ac:dyDescent="0.25">
      <c r="A1529" s="445" t="s">
        <v>5379</v>
      </c>
      <c r="B1529" s="445" t="s">
        <v>12228</v>
      </c>
      <c r="C1529" s="445" t="s">
        <v>12229</v>
      </c>
    </row>
    <row r="1530" spans="1:3" x14ac:dyDescent="0.25">
      <c r="A1530" s="445" t="s">
        <v>5379</v>
      </c>
      <c r="B1530" s="445" t="s">
        <v>12230</v>
      </c>
      <c r="C1530" s="445" t="s">
        <v>4042</v>
      </c>
    </row>
    <row r="1531" spans="1:3" x14ac:dyDescent="0.25">
      <c r="A1531" s="445" t="s">
        <v>5379</v>
      </c>
      <c r="B1531" s="445" t="s">
        <v>12231</v>
      </c>
      <c r="C1531" s="445" t="s">
        <v>12232</v>
      </c>
    </row>
    <row r="1532" spans="1:3" x14ac:dyDescent="0.25">
      <c r="A1532" s="445" t="s">
        <v>5379</v>
      </c>
      <c r="B1532" s="445" t="s">
        <v>12233</v>
      </c>
      <c r="C1532" s="445" t="s">
        <v>12234</v>
      </c>
    </row>
    <row r="1533" spans="1:3" x14ac:dyDescent="0.25">
      <c r="A1533" s="445" t="s">
        <v>5379</v>
      </c>
      <c r="B1533" s="445" t="s">
        <v>12235</v>
      </c>
      <c r="C1533" s="445" t="s">
        <v>12236</v>
      </c>
    </row>
    <row r="1534" spans="1:3" x14ac:dyDescent="0.25">
      <c r="A1534" s="445" t="s">
        <v>5379</v>
      </c>
      <c r="B1534" s="445" t="s">
        <v>12237</v>
      </c>
      <c r="C1534" s="445" t="s">
        <v>12238</v>
      </c>
    </row>
    <row r="1535" spans="1:3" x14ac:dyDescent="0.25">
      <c r="A1535" s="445" t="s">
        <v>5379</v>
      </c>
      <c r="B1535" s="445" t="s">
        <v>12239</v>
      </c>
      <c r="C1535" s="445" t="s">
        <v>12240</v>
      </c>
    </row>
    <row r="1536" spans="1:3" x14ac:dyDescent="0.25">
      <c r="A1536" s="445" t="s">
        <v>5379</v>
      </c>
      <c r="B1536" s="445" t="s">
        <v>12241</v>
      </c>
      <c r="C1536" s="445" t="s">
        <v>12242</v>
      </c>
    </row>
    <row r="1537" spans="1:3" x14ac:dyDescent="0.25">
      <c r="A1537" s="445" t="s">
        <v>5379</v>
      </c>
      <c r="B1537" s="445" t="s">
        <v>12243</v>
      </c>
      <c r="C1537" s="445" t="s">
        <v>12244</v>
      </c>
    </row>
    <row r="1538" spans="1:3" x14ac:dyDescent="0.25">
      <c r="A1538" s="445" t="s">
        <v>5379</v>
      </c>
      <c r="B1538" s="445" t="s">
        <v>12245</v>
      </c>
      <c r="C1538" s="445" t="s">
        <v>12246</v>
      </c>
    </row>
    <row r="1539" spans="1:3" x14ac:dyDescent="0.25">
      <c r="A1539" s="445" t="s">
        <v>5379</v>
      </c>
      <c r="B1539" s="445" t="s">
        <v>12247</v>
      </c>
      <c r="C1539" s="445" t="s">
        <v>12248</v>
      </c>
    </row>
    <row r="1540" spans="1:3" x14ac:dyDescent="0.25">
      <c r="A1540" s="445" t="s">
        <v>5379</v>
      </c>
      <c r="B1540" s="445" t="s">
        <v>12249</v>
      </c>
      <c r="C1540" s="445" t="s">
        <v>12250</v>
      </c>
    </row>
    <row r="1541" spans="1:3" x14ac:dyDescent="0.25">
      <c r="A1541" s="445" t="s">
        <v>5379</v>
      </c>
      <c r="B1541" s="445" t="s">
        <v>12251</v>
      </c>
      <c r="C1541" s="445" t="s">
        <v>12252</v>
      </c>
    </row>
    <row r="1542" spans="1:3" x14ac:dyDescent="0.25">
      <c r="A1542" s="445" t="s">
        <v>5379</v>
      </c>
      <c r="B1542" s="445" t="s">
        <v>12253</v>
      </c>
      <c r="C1542" s="445" t="s">
        <v>12254</v>
      </c>
    </row>
    <row r="1543" spans="1:3" x14ac:dyDescent="0.25">
      <c r="A1543" s="445" t="s">
        <v>5379</v>
      </c>
      <c r="B1543" s="445" t="s">
        <v>12255</v>
      </c>
      <c r="C1543" s="445" t="s">
        <v>12256</v>
      </c>
    </row>
    <row r="1544" spans="1:3" x14ac:dyDescent="0.25">
      <c r="A1544" s="445" t="s">
        <v>5379</v>
      </c>
      <c r="B1544" s="445" t="s">
        <v>12257</v>
      </c>
      <c r="C1544" s="445" t="s">
        <v>12258</v>
      </c>
    </row>
    <row r="1545" spans="1:3" x14ac:dyDescent="0.25">
      <c r="A1545" s="445" t="s">
        <v>5379</v>
      </c>
      <c r="B1545" s="445" t="s">
        <v>12259</v>
      </c>
      <c r="C1545" s="445" t="s">
        <v>12260</v>
      </c>
    </row>
    <row r="1546" spans="1:3" x14ac:dyDescent="0.25">
      <c r="A1546" s="445" t="s">
        <v>5379</v>
      </c>
      <c r="B1546" s="445" t="s">
        <v>12261</v>
      </c>
      <c r="C1546" s="445" t="s">
        <v>4081</v>
      </c>
    </row>
    <row r="1547" spans="1:3" x14ac:dyDescent="0.25">
      <c r="A1547" s="445" t="s">
        <v>5379</v>
      </c>
      <c r="B1547" s="445" t="s">
        <v>12262</v>
      </c>
      <c r="C1547" s="445" t="s">
        <v>12263</v>
      </c>
    </row>
    <row r="1548" spans="1:3" x14ac:dyDescent="0.25">
      <c r="A1548" s="445" t="s">
        <v>5379</v>
      </c>
      <c r="B1548" s="445" t="s">
        <v>12264</v>
      </c>
      <c r="C1548" s="445" t="s">
        <v>12265</v>
      </c>
    </row>
    <row r="1549" spans="1:3" x14ac:dyDescent="0.25">
      <c r="A1549" s="445" t="s">
        <v>5379</v>
      </c>
      <c r="B1549" s="445" t="s">
        <v>12266</v>
      </c>
      <c r="C1549" s="445" t="s">
        <v>12267</v>
      </c>
    </row>
    <row r="1550" spans="1:3" x14ac:dyDescent="0.25">
      <c r="A1550" s="445" t="s">
        <v>5379</v>
      </c>
      <c r="B1550" s="445" t="s">
        <v>12268</v>
      </c>
      <c r="C1550" s="445" t="s">
        <v>12269</v>
      </c>
    </row>
    <row r="1551" spans="1:3" x14ac:dyDescent="0.25">
      <c r="A1551" s="445" t="s">
        <v>5379</v>
      </c>
      <c r="B1551" s="445" t="s">
        <v>12270</v>
      </c>
      <c r="C1551" s="445" t="s">
        <v>12271</v>
      </c>
    </row>
    <row r="1552" spans="1:3" x14ac:dyDescent="0.25">
      <c r="A1552" s="445" t="s">
        <v>5379</v>
      </c>
      <c r="B1552" s="445" t="s">
        <v>12272</v>
      </c>
      <c r="C1552" s="445" t="s">
        <v>12273</v>
      </c>
    </row>
    <row r="1553" spans="1:3" x14ac:dyDescent="0.25">
      <c r="A1553" s="445" t="s">
        <v>5379</v>
      </c>
      <c r="B1553" s="445" t="s">
        <v>12274</v>
      </c>
      <c r="C1553" s="445" t="s">
        <v>12275</v>
      </c>
    </row>
    <row r="1554" spans="1:3" x14ac:dyDescent="0.25">
      <c r="A1554" s="445" t="s">
        <v>5379</v>
      </c>
      <c r="B1554" s="445" t="s">
        <v>12276</v>
      </c>
      <c r="C1554" s="445" t="s">
        <v>12277</v>
      </c>
    </row>
    <row r="1555" spans="1:3" x14ac:dyDescent="0.25">
      <c r="A1555" s="445" t="s">
        <v>5379</v>
      </c>
      <c r="B1555" s="445" t="s">
        <v>12278</v>
      </c>
      <c r="C1555" s="445" t="s">
        <v>4247</v>
      </c>
    </row>
    <row r="1556" spans="1:3" x14ac:dyDescent="0.25">
      <c r="A1556" s="445" t="s">
        <v>5379</v>
      </c>
      <c r="B1556" s="445" t="s">
        <v>12279</v>
      </c>
      <c r="C1556" s="445" t="s">
        <v>4160</v>
      </c>
    </row>
    <row r="1557" spans="1:3" x14ac:dyDescent="0.25">
      <c r="A1557" s="445" t="s">
        <v>5379</v>
      </c>
      <c r="B1557" s="445" t="s">
        <v>12280</v>
      </c>
      <c r="C1557" s="445" t="s">
        <v>4191</v>
      </c>
    </row>
    <row r="1558" spans="1:3" x14ac:dyDescent="0.25">
      <c r="A1558" s="445" t="s">
        <v>5379</v>
      </c>
      <c r="B1558" s="445" t="s">
        <v>12281</v>
      </c>
      <c r="C1558" s="445" t="s">
        <v>12282</v>
      </c>
    </row>
    <row r="1559" spans="1:3" x14ac:dyDescent="0.25">
      <c r="A1559" s="445" t="s">
        <v>5379</v>
      </c>
      <c r="B1559" s="445" t="s">
        <v>12283</v>
      </c>
      <c r="C1559" s="445" t="s">
        <v>4207</v>
      </c>
    </row>
    <row r="1560" spans="1:3" x14ac:dyDescent="0.25">
      <c r="A1560" s="445" t="s">
        <v>5379</v>
      </c>
      <c r="B1560" s="445" t="s">
        <v>12284</v>
      </c>
      <c r="C1560" s="445" t="s">
        <v>12285</v>
      </c>
    </row>
    <row r="1561" spans="1:3" x14ac:dyDescent="0.25">
      <c r="A1561" s="445" t="s">
        <v>5379</v>
      </c>
      <c r="B1561" s="445" t="s">
        <v>12286</v>
      </c>
      <c r="C1561" s="445" t="s">
        <v>12287</v>
      </c>
    </row>
    <row r="1562" spans="1:3" x14ac:dyDescent="0.25">
      <c r="A1562" s="445" t="s">
        <v>5379</v>
      </c>
      <c r="B1562" s="445" t="s">
        <v>12288</v>
      </c>
      <c r="C1562" s="445" t="s">
        <v>12289</v>
      </c>
    </row>
    <row r="1563" spans="1:3" x14ac:dyDescent="0.25">
      <c r="A1563" s="445" t="s">
        <v>5379</v>
      </c>
      <c r="B1563" s="445" t="s">
        <v>12290</v>
      </c>
      <c r="C1563" s="445" t="s">
        <v>12291</v>
      </c>
    </row>
    <row r="1564" spans="1:3" x14ac:dyDescent="0.25">
      <c r="A1564" s="445" t="s">
        <v>5379</v>
      </c>
      <c r="B1564" s="445" t="s">
        <v>12292</v>
      </c>
      <c r="C1564" s="445" t="s">
        <v>12293</v>
      </c>
    </row>
    <row r="1565" spans="1:3" x14ac:dyDescent="0.25">
      <c r="A1565" s="445" t="s">
        <v>5379</v>
      </c>
      <c r="B1565" s="445" t="s">
        <v>12294</v>
      </c>
      <c r="C1565" s="445" t="s">
        <v>12295</v>
      </c>
    </row>
    <row r="1566" spans="1:3" x14ac:dyDescent="0.25">
      <c r="A1566" s="445" t="s">
        <v>5379</v>
      </c>
      <c r="B1566" s="445" t="s">
        <v>12296</v>
      </c>
      <c r="C1566" s="445" t="s">
        <v>4215</v>
      </c>
    </row>
    <row r="1567" spans="1:3" x14ac:dyDescent="0.25">
      <c r="A1567" s="445" t="s">
        <v>5379</v>
      </c>
      <c r="B1567" s="445" t="s">
        <v>12297</v>
      </c>
      <c r="C1567" s="445" t="s">
        <v>12298</v>
      </c>
    </row>
    <row r="1568" spans="1:3" x14ac:dyDescent="0.25">
      <c r="A1568" s="445" t="s">
        <v>5379</v>
      </c>
      <c r="B1568" s="445" t="s">
        <v>12299</v>
      </c>
      <c r="C1568" s="445" t="s">
        <v>12300</v>
      </c>
    </row>
    <row r="1569" spans="1:3" x14ac:dyDescent="0.25">
      <c r="A1569" s="445" t="s">
        <v>5379</v>
      </c>
      <c r="B1569" s="445" t="s">
        <v>12301</v>
      </c>
      <c r="C1569" s="445" t="s">
        <v>4096</v>
      </c>
    </row>
    <row r="1570" spans="1:3" x14ac:dyDescent="0.25">
      <c r="A1570" s="445" t="s">
        <v>5379</v>
      </c>
      <c r="B1570" s="445" t="s">
        <v>12302</v>
      </c>
      <c r="C1570" s="445" t="s">
        <v>12303</v>
      </c>
    </row>
    <row r="1571" spans="1:3" x14ac:dyDescent="0.25">
      <c r="A1571" s="445" t="s">
        <v>5379</v>
      </c>
      <c r="B1571" s="445" t="s">
        <v>12304</v>
      </c>
      <c r="C1571" s="445" t="s">
        <v>12305</v>
      </c>
    </row>
    <row r="1572" spans="1:3" x14ac:dyDescent="0.25">
      <c r="A1572" s="445" t="s">
        <v>5379</v>
      </c>
      <c r="B1572" s="445" t="s">
        <v>12306</v>
      </c>
      <c r="C1572" s="445" t="s">
        <v>4104</v>
      </c>
    </row>
    <row r="1573" spans="1:3" x14ac:dyDescent="0.25">
      <c r="A1573" s="445" t="s">
        <v>5379</v>
      </c>
      <c r="B1573" s="445" t="s">
        <v>12307</v>
      </c>
      <c r="C1573" s="445" t="s">
        <v>4357</v>
      </c>
    </row>
    <row r="1574" spans="1:3" x14ac:dyDescent="0.25">
      <c r="A1574" s="445" t="s">
        <v>5379</v>
      </c>
      <c r="B1574" s="445" t="s">
        <v>12308</v>
      </c>
      <c r="C1574" s="445" t="s">
        <v>4120</v>
      </c>
    </row>
    <row r="1575" spans="1:3" x14ac:dyDescent="0.25">
      <c r="A1575" s="445" t="s">
        <v>5379</v>
      </c>
      <c r="B1575" s="445" t="s">
        <v>12309</v>
      </c>
      <c r="C1575" s="445" t="s">
        <v>12310</v>
      </c>
    </row>
    <row r="1576" spans="1:3" x14ac:dyDescent="0.25">
      <c r="A1576" s="445" t="s">
        <v>5379</v>
      </c>
      <c r="B1576" s="445" t="s">
        <v>12311</v>
      </c>
      <c r="C1576" s="445" t="s">
        <v>12312</v>
      </c>
    </row>
    <row r="1577" spans="1:3" x14ac:dyDescent="0.25">
      <c r="A1577" s="445" t="s">
        <v>5379</v>
      </c>
      <c r="B1577" s="445" t="s">
        <v>12313</v>
      </c>
      <c r="C1577" s="445" t="s">
        <v>12314</v>
      </c>
    </row>
    <row r="1578" spans="1:3" x14ac:dyDescent="0.25">
      <c r="A1578" s="445" t="s">
        <v>5379</v>
      </c>
      <c r="B1578" s="445" t="s">
        <v>12315</v>
      </c>
      <c r="C1578" s="445" t="s">
        <v>12316</v>
      </c>
    </row>
    <row r="1579" spans="1:3" x14ac:dyDescent="0.25">
      <c r="A1579" s="445" t="s">
        <v>5379</v>
      </c>
      <c r="B1579" s="445" t="s">
        <v>12317</v>
      </c>
      <c r="C1579" s="445" t="s">
        <v>12318</v>
      </c>
    </row>
    <row r="1580" spans="1:3" x14ac:dyDescent="0.25">
      <c r="A1580" s="445" t="s">
        <v>5379</v>
      </c>
      <c r="B1580" s="445" t="s">
        <v>12319</v>
      </c>
      <c r="C1580" s="445" t="s">
        <v>12320</v>
      </c>
    </row>
    <row r="1581" spans="1:3" x14ac:dyDescent="0.25">
      <c r="A1581" s="445" t="s">
        <v>5379</v>
      </c>
      <c r="B1581" s="445" t="s">
        <v>12321</v>
      </c>
      <c r="C1581" s="445" t="s">
        <v>12322</v>
      </c>
    </row>
    <row r="1582" spans="1:3" x14ac:dyDescent="0.25">
      <c r="A1582" s="445" t="s">
        <v>5379</v>
      </c>
      <c r="B1582" s="445" t="s">
        <v>12323</v>
      </c>
      <c r="C1582" s="445" t="s">
        <v>12324</v>
      </c>
    </row>
    <row r="1583" spans="1:3" x14ac:dyDescent="0.25">
      <c r="A1583" s="445" t="s">
        <v>5379</v>
      </c>
      <c r="B1583" s="445" t="s">
        <v>12325</v>
      </c>
      <c r="C1583" s="445" t="s">
        <v>12326</v>
      </c>
    </row>
    <row r="1584" spans="1:3" x14ac:dyDescent="0.25">
      <c r="A1584" s="445" t="s">
        <v>5379</v>
      </c>
      <c r="B1584" s="445" t="s">
        <v>12327</v>
      </c>
      <c r="C1584" s="445" t="s">
        <v>12328</v>
      </c>
    </row>
    <row r="1585" spans="1:3" x14ac:dyDescent="0.25">
      <c r="A1585" s="445" t="s">
        <v>5379</v>
      </c>
      <c r="B1585" s="445" t="s">
        <v>12329</v>
      </c>
      <c r="C1585" s="445" t="s">
        <v>12330</v>
      </c>
    </row>
    <row r="1586" spans="1:3" x14ac:dyDescent="0.25">
      <c r="A1586" s="445" t="s">
        <v>5379</v>
      </c>
      <c r="B1586" s="445" t="s">
        <v>12331</v>
      </c>
      <c r="C1586" s="445" t="s">
        <v>12332</v>
      </c>
    </row>
    <row r="1587" spans="1:3" x14ac:dyDescent="0.25">
      <c r="A1587" s="445" t="s">
        <v>5379</v>
      </c>
      <c r="B1587" s="445" t="s">
        <v>12333</v>
      </c>
      <c r="C1587" s="445" t="s">
        <v>12334</v>
      </c>
    </row>
    <row r="1588" spans="1:3" x14ac:dyDescent="0.25">
      <c r="A1588" s="445" t="s">
        <v>5379</v>
      </c>
      <c r="B1588" s="445" t="s">
        <v>12335</v>
      </c>
      <c r="C1588" s="445" t="s">
        <v>4088</v>
      </c>
    </row>
    <row r="1589" spans="1:3" x14ac:dyDescent="0.25">
      <c r="A1589" s="445" t="s">
        <v>5379</v>
      </c>
      <c r="B1589" s="445" t="s">
        <v>12336</v>
      </c>
      <c r="C1589" s="445" t="s">
        <v>12337</v>
      </c>
    </row>
    <row r="1590" spans="1:3" x14ac:dyDescent="0.25">
      <c r="A1590" s="445" t="s">
        <v>5379</v>
      </c>
      <c r="B1590" s="445" t="s">
        <v>12338</v>
      </c>
      <c r="C1590" s="445" t="s">
        <v>12339</v>
      </c>
    </row>
    <row r="1591" spans="1:3" x14ac:dyDescent="0.25">
      <c r="A1591" s="445" t="s">
        <v>5379</v>
      </c>
      <c r="B1591" s="445" t="s">
        <v>12340</v>
      </c>
      <c r="C1591" s="445" t="s">
        <v>4366</v>
      </c>
    </row>
    <row r="1592" spans="1:3" x14ac:dyDescent="0.25">
      <c r="A1592" s="445" t="s">
        <v>5379</v>
      </c>
      <c r="B1592" s="445" t="s">
        <v>12341</v>
      </c>
      <c r="C1592" s="445" t="s">
        <v>12342</v>
      </c>
    </row>
    <row r="1593" spans="1:3" x14ac:dyDescent="0.25">
      <c r="A1593" s="445" t="s">
        <v>5379</v>
      </c>
      <c r="B1593" s="445" t="s">
        <v>12343</v>
      </c>
      <c r="C1593" s="445" t="s">
        <v>4347</v>
      </c>
    </row>
    <row r="1594" spans="1:3" x14ac:dyDescent="0.25">
      <c r="A1594" s="445" t="s">
        <v>5379</v>
      </c>
      <c r="B1594" s="445" t="s">
        <v>12344</v>
      </c>
      <c r="C1594" s="445" t="s">
        <v>12345</v>
      </c>
    </row>
    <row r="1595" spans="1:3" x14ac:dyDescent="0.25">
      <c r="A1595" s="445" t="s">
        <v>5379</v>
      </c>
      <c r="B1595" s="445" t="s">
        <v>12346</v>
      </c>
      <c r="C1595" s="445" t="s">
        <v>12347</v>
      </c>
    </row>
    <row r="1596" spans="1:3" x14ac:dyDescent="0.25">
      <c r="A1596" s="445" t="s">
        <v>5379</v>
      </c>
      <c r="B1596" s="445" t="s">
        <v>12348</v>
      </c>
      <c r="C1596" s="445" t="s">
        <v>12349</v>
      </c>
    </row>
    <row r="1597" spans="1:3" x14ac:dyDescent="0.25">
      <c r="A1597" s="445" t="s">
        <v>5379</v>
      </c>
      <c r="B1597" s="445" t="s">
        <v>12350</v>
      </c>
      <c r="C1597" s="445" t="s">
        <v>12351</v>
      </c>
    </row>
    <row r="1598" spans="1:3" x14ac:dyDescent="0.25">
      <c r="A1598" s="445" t="s">
        <v>5379</v>
      </c>
      <c r="B1598" s="445" t="s">
        <v>12352</v>
      </c>
      <c r="C1598" s="445" t="s">
        <v>12353</v>
      </c>
    </row>
    <row r="1599" spans="1:3" x14ac:dyDescent="0.25">
      <c r="A1599" s="445" t="s">
        <v>5379</v>
      </c>
      <c r="B1599" s="445" t="s">
        <v>12354</v>
      </c>
      <c r="C1599" s="445" t="s">
        <v>12355</v>
      </c>
    </row>
    <row r="1600" spans="1:3" x14ac:dyDescent="0.25">
      <c r="A1600" s="445" t="s">
        <v>5379</v>
      </c>
      <c r="B1600" s="445" t="s">
        <v>12356</v>
      </c>
      <c r="C1600" s="445" t="s">
        <v>12357</v>
      </c>
    </row>
    <row r="1601" spans="1:3" x14ac:dyDescent="0.25">
      <c r="A1601" s="445" t="s">
        <v>5379</v>
      </c>
      <c r="B1601" s="445" t="s">
        <v>12358</v>
      </c>
      <c r="C1601" s="445" t="s">
        <v>12359</v>
      </c>
    </row>
    <row r="1602" spans="1:3" x14ac:dyDescent="0.25">
      <c r="A1602" s="445" t="s">
        <v>5379</v>
      </c>
      <c r="B1602" s="445" t="s">
        <v>12360</v>
      </c>
      <c r="C1602" s="445" t="s">
        <v>4337</v>
      </c>
    </row>
    <row r="1603" spans="1:3" x14ac:dyDescent="0.25">
      <c r="A1603" s="445" t="s">
        <v>5379</v>
      </c>
      <c r="B1603" s="445" t="s">
        <v>12361</v>
      </c>
      <c r="C1603" s="445" t="s">
        <v>12362</v>
      </c>
    </row>
    <row r="1604" spans="1:3" x14ac:dyDescent="0.25">
      <c r="A1604" s="445" t="s">
        <v>5379</v>
      </c>
      <c r="B1604" s="445" t="s">
        <v>12363</v>
      </c>
      <c r="C1604" s="445" t="s">
        <v>4176</v>
      </c>
    </row>
    <row r="1605" spans="1:3" x14ac:dyDescent="0.25">
      <c r="A1605" s="445" t="s">
        <v>5379</v>
      </c>
      <c r="B1605" s="445" t="s">
        <v>12364</v>
      </c>
      <c r="C1605" s="445" t="s">
        <v>12365</v>
      </c>
    </row>
    <row r="1606" spans="1:3" x14ac:dyDescent="0.25">
      <c r="A1606" s="445" t="s">
        <v>5379</v>
      </c>
      <c r="B1606" s="445" t="s">
        <v>12366</v>
      </c>
      <c r="C1606" s="445" t="s">
        <v>12367</v>
      </c>
    </row>
    <row r="1607" spans="1:3" x14ac:dyDescent="0.25">
      <c r="A1607" s="445" t="s">
        <v>5379</v>
      </c>
      <c r="B1607" s="445" t="s">
        <v>12368</v>
      </c>
      <c r="C1607" s="445" t="s">
        <v>12369</v>
      </c>
    </row>
    <row r="1608" spans="1:3" x14ac:dyDescent="0.25">
      <c r="A1608" s="445" t="s">
        <v>5379</v>
      </c>
      <c r="B1608" s="445" t="s">
        <v>12370</v>
      </c>
      <c r="C1608" s="445" t="s">
        <v>12371</v>
      </c>
    </row>
    <row r="1609" spans="1:3" x14ac:dyDescent="0.25">
      <c r="A1609" s="445" t="s">
        <v>5379</v>
      </c>
      <c r="B1609" s="445" t="s">
        <v>12372</v>
      </c>
      <c r="C1609" s="445" t="s">
        <v>4152</v>
      </c>
    </row>
    <row r="1610" spans="1:3" x14ac:dyDescent="0.25">
      <c r="A1610" s="445" t="s">
        <v>5379</v>
      </c>
      <c r="B1610" s="445" t="s">
        <v>12373</v>
      </c>
      <c r="C1610" s="445" t="s">
        <v>12374</v>
      </c>
    </row>
    <row r="1611" spans="1:3" x14ac:dyDescent="0.25">
      <c r="A1611" s="445" t="s">
        <v>5379</v>
      </c>
      <c r="B1611" s="445" t="s">
        <v>12375</v>
      </c>
      <c r="C1611" s="445" t="s">
        <v>12376</v>
      </c>
    </row>
    <row r="1612" spans="1:3" x14ac:dyDescent="0.25">
      <c r="A1612" s="445" t="s">
        <v>5379</v>
      </c>
      <c r="B1612" s="445" t="s">
        <v>12377</v>
      </c>
      <c r="C1612" s="445" t="s">
        <v>12378</v>
      </c>
    </row>
    <row r="1613" spans="1:3" x14ac:dyDescent="0.25">
      <c r="A1613" s="445" t="s">
        <v>5379</v>
      </c>
      <c r="B1613" s="445" t="s">
        <v>12379</v>
      </c>
      <c r="C1613" s="445" t="s">
        <v>12380</v>
      </c>
    </row>
    <row r="1614" spans="1:3" x14ac:dyDescent="0.25">
      <c r="A1614" s="445" t="s">
        <v>5379</v>
      </c>
      <c r="B1614" s="445" t="s">
        <v>12381</v>
      </c>
      <c r="C1614" s="445" t="s">
        <v>12382</v>
      </c>
    </row>
    <row r="1615" spans="1:3" x14ac:dyDescent="0.25">
      <c r="A1615" s="445" t="s">
        <v>5379</v>
      </c>
      <c r="B1615" s="445" t="s">
        <v>12383</v>
      </c>
      <c r="C1615" s="445" t="s">
        <v>12384</v>
      </c>
    </row>
    <row r="1616" spans="1:3" x14ac:dyDescent="0.25">
      <c r="A1616" s="445" t="s">
        <v>5379</v>
      </c>
      <c r="B1616" s="445" t="s">
        <v>12385</v>
      </c>
      <c r="C1616" s="445" t="s">
        <v>12386</v>
      </c>
    </row>
    <row r="1617" spans="1:3" x14ac:dyDescent="0.25">
      <c r="A1617" s="445" t="s">
        <v>5379</v>
      </c>
      <c r="B1617" s="445" t="s">
        <v>12387</v>
      </c>
      <c r="C1617" s="445" t="s">
        <v>12388</v>
      </c>
    </row>
    <row r="1618" spans="1:3" x14ac:dyDescent="0.25">
      <c r="A1618" s="445" t="s">
        <v>5379</v>
      </c>
      <c r="B1618" s="445" t="s">
        <v>12389</v>
      </c>
      <c r="C1618" s="445" t="s">
        <v>12390</v>
      </c>
    </row>
    <row r="1619" spans="1:3" x14ac:dyDescent="0.25">
      <c r="A1619" s="445" t="s">
        <v>5379</v>
      </c>
      <c r="B1619" s="445" t="s">
        <v>12391</v>
      </c>
      <c r="C1619" s="445" t="s">
        <v>12392</v>
      </c>
    </row>
    <row r="1620" spans="1:3" x14ac:dyDescent="0.25">
      <c r="A1620" s="445" t="s">
        <v>5379</v>
      </c>
      <c r="B1620" s="445" t="s">
        <v>12393</v>
      </c>
      <c r="C1620" s="445" t="s">
        <v>12394</v>
      </c>
    </row>
    <row r="1621" spans="1:3" x14ac:dyDescent="0.25">
      <c r="A1621" s="445" t="s">
        <v>5379</v>
      </c>
      <c r="B1621" s="445" t="s">
        <v>12395</v>
      </c>
      <c r="C1621" s="445" t="s">
        <v>12396</v>
      </c>
    </row>
    <row r="1622" spans="1:3" x14ac:dyDescent="0.25">
      <c r="A1622" s="445" t="s">
        <v>5379</v>
      </c>
      <c r="B1622" s="445" t="s">
        <v>12397</v>
      </c>
      <c r="C1622" s="445" t="s">
        <v>12398</v>
      </c>
    </row>
    <row r="1623" spans="1:3" x14ac:dyDescent="0.25">
      <c r="A1623" s="445" t="s">
        <v>5379</v>
      </c>
      <c r="B1623" s="445" t="s">
        <v>12399</v>
      </c>
      <c r="C1623" s="445" t="s">
        <v>12400</v>
      </c>
    </row>
    <row r="1624" spans="1:3" x14ac:dyDescent="0.25">
      <c r="A1624" s="445" t="s">
        <v>5379</v>
      </c>
      <c r="B1624" s="445" t="s">
        <v>12401</v>
      </c>
      <c r="C1624" s="445" t="s">
        <v>12402</v>
      </c>
    </row>
    <row r="1625" spans="1:3" x14ac:dyDescent="0.25">
      <c r="A1625" s="445" t="s">
        <v>5379</v>
      </c>
      <c r="B1625" s="445" t="s">
        <v>12403</v>
      </c>
      <c r="C1625" s="445" t="s">
        <v>4327</v>
      </c>
    </row>
    <row r="1626" spans="1:3" x14ac:dyDescent="0.25">
      <c r="A1626" s="445" t="s">
        <v>5379</v>
      </c>
      <c r="B1626" s="445" t="s">
        <v>12404</v>
      </c>
      <c r="C1626" s="445" t="s">
        <v>12405</v>
      </c>
    </row>
    <row r="1627" spans="1:3" x14ac:dyDescent="0.25">
      <c r="A1627" s="445" t="s">
        <v>5379</v>
      </c>
      <c r="B1627" s="445" t="s">
        <v>12406</v>
      </c>
      <c r="C1627" s="445" t="s">
        <v>12407</v>
      </c>
    </row>
    <row r="1628" spans="1:3" x14ac:dyDescent="0.25">
      <c r="A1628" s="445" t="s">
        <v>5379</v>
      </c>
      <c r="B1628" s="445" t="s">
        <v>12408</v>
      </c>
      <c r="C1628" s="445" t="s">
        <v>4307</v>
      </c>
    </row>
    <row r="1629" spans="1:3" x14ac:dyDescent="0.25">
      <c r="A1629" s="445" t="s">
        <v>5379</v>
      </c>
      <c r="B1629" s="445" t="s">
        <v>12409</v>
      </c>
      <c r="C1629" s="445" t="s">
        <v>12410</v>
      </c>
    </row>
    <row r="1630" spans="1:3" x14ac:dyDescent="0.25">
      <c r="A1630" s="445" t="s">
        <v>5379</v>
      </c>
      <c r="B1630" s="445" t="s">
        <v>12411</v>
      </c>
      <c r="C1630" s="445" t="s">
        <v>12412</v>
      </c>
    </row>
    <row r="1631" spans="1:3" x14ac:dyDescent="0.25">
      <c r="A1631" s="445" t="s">
        <v>5379</v>
      </c>
      <c r="B1631" s="445" t="s">
        <v>12413</v>
      </c>
      <c r="C1631" s="445" t="s">
        <v>4267</v>
      </c>
    </row>
    <row r="1632" spans="1:3" x14ac:dyDescent="0.25">
      <c r="A1632" s="445" t="s">
        <v>5379</v>
      </c>
      <c r="B1632" s="445" t="s">
        <v>12414</v>
      </c>
      <c r="C1632" s="445" t="s">
        <v>12415</v>
      </c>
    </row>
    <row r="1633" spans="1:3" x14ac:dyDescent="0.25">
      <c r="A1633" s="445" t="s">
        <v>5379</v>
      </c>
      <c r="B1633" s="445" t="s">
        <v>12416</v>
      </c>
      <c r="C1633" s="445" t="s">
        <v>12417</v>
      </c>
    </row>
    <row r="1634" spans="1:3" x14ac:dyDescent="0.25">
      <c r="A1634" s="445" t="s">
        <v>5379</v>
      </c>
      <c r="B1634" s="445" t="s">
        <v>12418</v>
      </c>
      <c r="C1634" s="445" t="s">
        <v>12419</v>
      </c>
    </row>
    <row r="1635" spans="1:3" x14ac:dyDescent="0.25">
      <c r="A1635" s="445" t="s">
        <v>5379</v>
      </c>
      <c r="B1635" s="445" t="s">
        <v>12420</v>
      </c>
      <c r="C1635" s="445" t="s">
        <v>12421</v>
      </c>
    </row>
    <row r="1636" spans="1:3" x14ac:dyDescent="0.25">
      <c r="A1636" s="445" t="s">
        <v>5379</v>
      </c>
      <c r="B1636" s="445" t="s">
        <v>12422</v>
      </c>
      <c r="C1636" s="445" t="s">
        <v>12423</v>
      </c>
    </row>
    <row r="1637" spans="1:3" x14ac:dyDescent="0.25">
      <c r="A1637" s="445" t="s">
        <v>5379</v>
      </c>
      <c r="B1637" s="445" t="s">
        <v>12424</v>
      </c>
      <c r="C1637" s="445" t="s">
        <v>12425</v>
      </c>
    </row>
    <row r="1638" spans="1:3" x14ac:dyDescent="0.25">
      <c r="A1638" s="445" t="s">
        <v>5379</v>
      </c>
      <c r="B1638" s="445" t="s">
        <v>12426</v>
      </c>
      <c r="C1638" s="445" t="s">
        <v>12427</v>
      </c>
    </row>
    <row r="1639" spans="1:3" x14ac:dyDescent="0.25">
      <c r="A1639" s="445" t="s">
        <v>5379</v>
      </c>
      <c r="B1639" s="445" t="s">
        <v>12428</v>
      </c>
      <c r="C1639" s="445" t="s">
        <v>12429</v>
      </c>
    </row>
    <row r="1640" spans="1:3" x14ac:dyDescent="0.25">
      <c r="A1640" s="445" t="s">
        <v>5379</v>
      </c>
      <c r="B1640" s="445" t="s">
        <v>12430</v>
      </c>
      <c r="C1640" s="445" t="s">
        <v>12431</v>
      </c>
    </row>
    <row r="1641" spans="1:3" x14ac:dyDescent="0.25">
      <c r="A1641" s="445" t="s">
        <v>5379</v>
      </c>
      <c r="B1641" s="445" t="s">
        <v>12432</v>
      </c>
      <c r="C1641" s="445" t="s">
        <v>12433</v>
      </c>
    </row>
    <row r="1642" spans="1:3" x14ac:dyDescent="0.25">
      <c r="A1642" s="445" t="s">
        <v>5379</v>
      </c>
      <c r="B1642" s="445" t="s">
        <v>12434</v>
      </c>
      <c r="C1642" s="445" t="s">
        <v>12435</v>
      </c>
    </row>
    <row r="1643" spans="1:3" x14ac:dyDescent="0.25">
      <c r="A1643" s="445" t="s">
        <v>5379</v>
      </c>
      <c r="B1643" s="445" t="s">
        <v>12436</v>
      </c>
      <c r="C1643" s="445" t="s">
        <v>12437</v>
      </c>
    </row>
    <row r="1644" spans="1:3" x14ac:dyDescent="0.25">
      <c r="A1644" s="445" t="s">
        <v>5379</v>
      </c>
      <c r="B1644" s="445" t="s">
        <v>12438</v>
      </c>
      <c r="C1644" s="445" t="s">
        <v>12437</v>
      </c>
    </row>
    <row r="1645" spans="1:3" x14ac:dyDescent="0.25">
      <c r="A1645" s="445" t="s">
        <v>5379</v>
      </c>
      <c r="B1645" s="445" t="s">
        <v>12439</v>
      </c>
      <c r="C1645" s="445" t="s">
        <v>12440</v>
      </c>
    </row>
    <row r="1646" spans="1:3" x14ac:dyDescent="0.25">
      <c r="A1646" s="445" t="s">
        <v>5379</v>
      </c>
      <c r="B1646" s="445" t="s">
        <v>12441</v>
      </c>
      <c r="C1646" s="445" t="s">
        <v>12442</v>
      </c>
    </row>
    <row r="1647" spans="1:3" x14ac:dyDescent="0.25">
      <c r="A1647" s="445" t="s">
        <v>5379</v>
      </c>
      <c r="B1647" s="445" t="s">
        <v>12443</v>
      </c>
      <c r="C1647" s="445" t="s">
        <v>12444</v>
      </c>
    </row>
    <row r="1648" spans="1:3" x14ac:dyDescent="0.25">
      <c r="A1648" s="445" t="s">
        <v>5379</v>
      </c>
      <c r="B1648" s="445" t="s">
        <v>12445</v>
      </c>
      <c r="C1648" s="445" t="s">
        <v>4199</v>
      </c>
    </row>
    <row r="1649" spans="1:3" x14ac:dyDescent="0.25">
      <c r="A1649" s="445" t="s">
        <v>5379</v>
      </c>
      <c r="B1649" s="445" t="s">
        <v>12446</v>
      </c>
      <c r="C1649" s="445" t="s">
        <v>12447</v>
      </c>
    </row>
    <row r="1650" spans="1:3" x14ac:dyDescent="0.25">
      <c r="A1650" s="445" t="s">
        <v>5379</v>
      </c>
      <c r="B1650" s="445" t="s">
        <v>12448</v>
      </c>
      <c r="C1650" s="445" t="s">
        <v>12449</v>
      </c>
    </row>
    <row r="1651" spans="1:3" x14ac:dyDescent="0.25">
      <c r="A1651" s="445" t="s">
        <v>5379</v>
      </c>
      <c r="B1651" s="445" t="s">
        <v>12450</v>
      </c>
      <c r="C1651" s="445" t="s">
        <v>12451</v>
      </c>
    </row>
    <row r="1652" spans="1:3" x14ac:dyDescent="0.25">
      <c r="A1652" s="445" t="s">
        <v>5379</v>
      </c>
      <c r="B1652" s="445" t="s">
        <v>12452</v>
      </c>
      <c r="C1652" s="445" t="s">
        <v>12453</v>
      </c>
    </row>
    <row r="1653" spans="1:3" x14ac:dyDescent="0.25">
      <c r="A1653" s="445" t="s">
        <v>5379</v>
      </c>
      <c r="B1653" s="445" t="s">
        <v>12454</v>
      </c>
      <c r="C1653" s="445" t="s">
        <v>12455</v>
      </c>
    </row>
    <row r="1654" spans="1:3" x14ac:dyDescent="0.25">
      <c r="A1654" s="445" t="s">
        <v>5379</v>
      </c>
      <c r="B1654" s="445" t="s">
        <v>12456</v>
      </c>
      <c r="C1654" s="445" t="s">
        <v>12457</v>
      </c>
    </row>
    <row r="1655" spans="1:3" x14ac:dyDescent="0.25">
      <c r="A1655" s="445" t="s">
        <v>5379</v>
      </c>
      <c r="B1655" s="445" t="s">
        <v>12458</v>
      </c>
      <c r="C1655" s="445" t="s">
        <v>12459</v>
      </c>
    </row>
    <row r="1656" spans="1:3" x14ac:dyDescent="0.25">
      <c r="A1656" s="445" t="s">
        <v>5379</v>
      </c>
      <c r="B1656" s="445" t="s">
        <v>12460</v>
      </c>
      <c r="C1656" s="445" t="s">
        <v>12461</v>
      </c>
    </row>
    <row r="1657" spans="1:3" x14ac:dyDescent="0.25">
      <c r="A1657" s="445" t="s">
        <v>5379</v>
      </c>
      <c r="B1657" s="445" t="s">
        <v>12462</v>
      </c>
      <c r="C1657" s="445" t="s">
        <v>12463</v>
      </c>
    </row>
    <row r="1658" spans="1:3" x14ac:dyDescent="0.25">
      <c r="A1658" s="445" t="s">
        <v>5379</v>
      </c>
      <c r="B1658" s="445" t="s">
        <v>12464</v>
      </c>
      <c r="C1658" s="445" t="s">
        <v>4317</v>
      </c>
    </row>
    <row r="1659" spans="1:3" x14ac:dyDescent="0.25">
      <c r="A1659" s="445" t="s">
        <v>5379</v>
      </c>
      <c r="B1659" s="445" t="s">
        <v>12465</v>
      </c>
      <c r="C1659" s="445" t="s">
        <v>12466</v>
      </c>
    </row>
    <row r="1660" spans="1:3" x14ac:dyDescent="0.25">
      <c r="A1660" s="445" t="s">
        <v>5379</v>
      </c>
      <c r="B1660" s="445" t="s">
        <v>12467</v>
      </c>
      <c r="C1660" s="445" t="s">
        <v>4287</v>
      </c>
    </row>
    <row r="1661" spans="1:3" x14ac:dyDescent="0.25">
      <c r="A1661" s="445" t="s">
        <v>5379</v>
      </c>
      <c r="B1661" s="445" t="s">
        <v>12468</v>
      </c>
      <c r="C1661" s="445" t="s">
        <v>12469</v>
      </c>
    </row>
    <row r="1662" spans="1:3" x14ac:dyDescent="0.25">
      <c r="A1662" s="445" t="s">
        <v>5379</v>
      </c>
      <c r="B1662" s="445" t="s">
        <v>12470</v>
      </c>
      <c r="C1662" s="445" t="s">
        <v>12471</v>
      </c>
    </row>
    <row r="1663" spans="1:3" x14ac:dyDescent="0.25">
      <c r="A1663" s="445" t="s">
        <v>5379</v>
      </c>
      <c r="B1663" s="445" t="s">
        <v>12472</v>
      </c>
      <c r="C1663" s="445" t="s">
        <v>12473</v>
      </c>
    </row>
    <row r="1664" spans="1:3" x14ac:dyDescent="0.25">
      <c r="A1664" s="445" t="s">
        <v>5379</v>
      </c>
      <c r="B1664" s="445" t="s">
        <v>12474</v>
      </c>
      <c r="C1664" s="445" t="s">
        <v>4613</v>
      </c>
    </row>
    <row r="1665" spans="1:3" x14ac:dyDescent="0.25">
      <c r="A1665" s="445" t="s">
        <v>5379</v>
      </c>
      <c r="B1665" s="445" t="s">
        <v>12475</v>
      </c>
      <c r="C1665" s="445" t="s">
        <v>12476</v>
      </c>
    </row>
    <row r="1666" spans="1:3" x14ac:dyDescent="0.25">
      <c r="A1666" s="445" t="s">
        <v>5379</v>
      </c>
      <c r="B1666" s="445" t="s">
        <v>12477</v>
      </c>
      <c r="C1666" s="445" t="s">
        <v>12478</v>
      </c>
    </row>
    <row r="1667" spans="1:3" x14ac:dyDescent="0.25">
      <c r="A1667" s="445" t="s">
        <v>5379</v>
      </c>
      <c r="B1667" s="445" t="s">
        <v>12479</v>
      </c>
      <c r="C1667" s="445" t="s">
        <v>4593</v>
      </c>
    </row>
    <row r="1668" spans="1:3" x14ac:dyDescent="0.25">
      <c r="A1668" s="445" t="s">
        <v>5379</v>
      </c>
      <c r="B1668" s="445" t="s">
        <v>12480</v>
      </c>
      <c r="C1668" s="445" t="s">
        <v>12481</v>
      </c>
    </row>
    <row r="1669" spans="1:3" x14ac:dyDescent="0.25">
      <c r="A1669" s="445" t="s">
        <v>5379</v>
      </c>
      <c r="B1669" s="445" t="s">
        <v>12482</v>
      </c>
      <c r="C1669" s="445" t="s">
        <v>12483</v>
      </c>
    </row>
    <row r="1670" spans="1:3" x14ac:dyDescent="0.25">
      <c r="A1670" s="445" t="s">
        <v>5379</v>
      </c>
      <c r="B1670" s="445" t="s">
        <v>12484</v>
      </c>
      <c r="C1670" s="445" t="s">
        <v>12485</v>
      </c>
    </row>
    <row r="1671" spans="1:3" x14ac:dyDescent="0.25">
      <c r="A1671" s="445" t="s">
        <v>5379</v>
      </c>
      <c r="B1671" s="445" t="s">
        <v>12486</v>
      </c>
      <c r="C1671" s="445" t="s">
        <v>4693</v>
      </c>
    </row>
    <row r="1672" spans="1:3" x14ac:dyDescent="0.25">
      <c r="A1672" s="445" t="s">
        <v>5379</v>
      </c>
      <c r="B1672" s="445" t="s">
        <v>12487</v>
      </c>
      <c r="C1672" s="445" t="s">
        <v>12488</v>
      </c>
    </row>
    <row r="1673" spans="1:3" x14ac:dyDescent="0.25">
      <c r="A1673" s="445" t="s">
        <v>5379</v>
      </c>
      <c r="B1673" s="445" t="s">
        <v>12489</v>
      </c>
      <c r="C1673" s="445" t="s">
        <v>12490</v>
      </c>
    </row>
    <row r="1674" spans="1:3" x14ac:dyDescent="0.25">
      <c r="A1674" s="445" t="s">
        <v>5379</v>
      </c>
      <c r="B1674" s="445" t="s">
        <v>12491</v>
      </c>
      <c r="C1674" s="445" t="s">
        <v>12492</v>
      </c>
    </row>
    <row r="1675" spans="1:3" x14ac:dyDescent="0.25">
      <c r="A1675" s="445" t="s">
        <v>5379</v>
      </c>
      <c r="B1675" s="445" t="s">
        <v>12493</v>
      </c>
      <c r="C1675" s="445" t="s">
        <v>12494</v>
      </c>
    </row>
    <row r="1676" spans="1:3" x14ac:dyDescent="0.25">
      <c r="A1676" s="445" t="s">
        <v>5379</v>
      </c>
      <c r="B1676" s="445" t="s">
        <v>12495</v>
      </c>
      <c r="C1676" s="445" t="s">
        <v>12496</v>
      </c>
    </row>
    <row r="1677" spans="1:3" x14ac:dyDescent="0.25">
      <c r="A1677" s="445" t="s">
        <v>5379</v>
      </c>
      <c r="B1677" s="445" t="s">
        <v>12497</v>
      </c>
      <c r="C1677" s="445" t="s">
        <v>12498</v>
      </c>
    </row>
    <row r="1678" spans="1:3" x14ac:dyDescent="0.25">
      <c r="A1678" s="445" t="s">
        <v>5379</v>
      </c>
      <c r="B1678" s="445" t="s">
        <v>12499</v>
      </c>
      <c r="C1678" s="445" t="s">
        <v>12500</v>
      </c>
    </row>
    <row r="1679" spans="1:3" x14ac:dyDescent="0.25">
      <c r="A1679" s="445" t="s">
        <v>5379</v>
      </c>
      <c r="B1679" s="445" t="s">
        <v>12501</v>
      </c>
      <c r="C1679" s="445" t="s">
        <v>12502</v>
      </c>
    </row>
    <row r="1680" spans="1:3" x14ac:dyDescent="0.25">
      <c r="A1680" s="445" t="s">
        <v>5379</v>
      </c>
      <c r="B1680" s="445" t="s">
        <v>12503</v>
      </c>
      <c r="C1680" s="445" t="s">
        <v>4445</v>
      </c>
    </row>
    <row r="1681" spans="1:3" x14ac:dyDescent="0.25">
      <c r="A1681" s="445" t="s">
        <v>5379</v>
      </c>
      <c r="B1681" s="445" t="s">
        <v>12504</v>
      </c>
      <c r="C1681" s="445" t="s">
        <v>12505</v>
      </c>
    </row>
    <row r="1682" spans="1:3" x14ac:dyDescent="0.25">
      <c r="A1682" s="445" t="s">
        <v>5379</v>
      </c>
      <c r="B1682" s="445" t="s">
        <v>12506</v>
      </c>
      <c r="C1682" s="445" t="s">
        <v>12507</v>
      </c>
    </row>
    <row r="1683" spans="1:3" x14ac:dyDescent="0.25">
      <c r="A1683" s="445" t="s">
        <v>5379</v>
      </c>
      <c r="B1683" s="445" t="s">
        <v>12508</v>
      </c>
      <c r="C1683" s="445" t="s">
        <v>12509</v>
      </c>
    </row>
    <row r="1684" spans="1:3" x14ac:dyDescent="0.25">
      <c r="A1684" s="445" t="s">
        <v>5379</v>
      </c>
      <c r="B1684" s="445" t="s">
        <v>12510</v>
      </c>
      <c r="C1684" s="445" t="s">
        <v>12511</v>
      </c>
    </row>
    <row r="1685" spans="1:3" x14ac:dyDescent="0.25">
      <c r="A1685" s="445" t="s">
        <v>5379</v>
      </c>
      <c r="B1685" s="445" t="s">
        <v>12512</v>
      </c>
      <c r="C1685" s="445" t="s">
        <v>12513</v>
      </c>
    </row>
    <row r="1686" spans="1:3" x14ac:dyDescent="0.25">
      <c r="A1686" s="445" t="s">
        <v>5379</v>
      </c>
      <c r="B1686" s="445" t="s">
        <v>12514</v>
      </c>
      <c r="C1686" s="445" t="s">
        <v>12515</v>
      </c>
    </row>
    <row r="1687" spans="1:3" x14ac:dyDescent="0.25">
      <c r="A1687" s="445" t="s">
        <v>5379</v>
      </c>
      <c r="B1687" s="445" t="s">
        <v>12516</v>
      </c>
      <c r="C1687" s="445" t="s">
        <v>12517</v>
      </c>
    </row>
    <row r="1688" spans="1:3" x14ac:dyDescent="0.25">
      <c r="A1688" s="445" t="s">
        <v>5379</v>
      </c>
      <c r="B1688" s="445" t="s">
        <v>12518</v>
      </c>
      <c r="C1688" s="445" t="s">
        <v>12519</v>
      </c>
    </row>
    <row r="1689" spans="1:3" x14ac:dyDescent="0.25">
      <c r="A1689" s="445" t="s">
        <v>5379</v>
      </c>
      <c r="B1689" s="445" t="s">
        <v>12520</v>
      </c>
      <c r="C1689" s="445" t="s">
        <v>12521</v>
      </c>
    </row>
    <row r="1690" spans="1:3" x14ac:dyDescent="0.25">
      <c r="A1690" s="445" t="s">
        <v>5379</v>
      </c>
      <c r="B1690" s="445" t="s">
        <v>12522</v>
      </c>
      <c r="C1690" s="445" t="s">
        <v>12523</v>
      </c>
    </row>
    <row r="1691" spans="1:3" x14ac:dyDescent="0.25">
      <c r="A1691" s="445" t="s">
        <v>5379</v>
      </c>
      <c r="B1691" s="445" t="s">
        <v>12524</v>
      </c>
      <c r="C1691" s="445" t="s">
        <v>12525</v>
      </c>
    </row>
    <row r="1692" spans="1:3" x14ac:dyDescent="0.25">
      <c r="A1692" s="445" t="s">
        <v>5379</v>
      </c>
      <c r="B1692" s="445" t="s">
        <v>12526</v>
      </c>
      <c r="C1692" s="445" t="s">
        <v>4406</v>
      </c>
    </row>
    <row r="1693" spans="1:3" x14ac:dyDescent="0.25">
      <c r="A1693" s="445" t="s">
        <v>5379</v>
      </c>
      <c r="B1693" s="445" t="s">
        <v>12527</v>
      </c>
      <c r="C1693" s="445" t="s">
        <v>12528</v>
      </c>
    </row>
    <row r="1694" spans="1:3" x14ac:dyDescent="0.25">
      <c r="A1694" s="445" t="s">
        <v>5379</v>
      </c>
      <c r="B1694" s="445" t="s">
        <v>12529</v>
      </c>
      <c r="C1694" s="445" t="s">
        <v>4386</v>
      </c>
    </row>
    <row r="1695" spans="1:3" x14ac:dyDescent="0.25">
      <c r="A1695" s="445" t="s">
        <v>5379</v>
      </c>
      <c r="B1695" s="445" t="s">
        <v>12530</v>
      </c>
      <c r="C1695" s="445" t="s">
        <v>4455</v>
      </c>
    </row>
    <row r="1696" spans="1:3" x14ac:dyDescent="0.25">
      <c r="A1696" s="445" t="s">
        <v>5379</v>
      </c>
      <c r="B1696" s="445" t="s">
        <v>12531</v>
      </c>
      <c r="C1696" s="445" t="s">
        <v>4396</v>
      </c>
    </row>
    <row r="1697" spans="1:3" x14ac:dyDescent="0.25">
      <c r="A1697" s="445" t="s">
        <v>5379</v>
      </c>
      <c r="B1697" s="445" t="s">
        <v>12532</v>
      </c>
      <c r="C1697" s="445" t="s">
        <v>12533</v>
      </c>
    </row>
    <row r="1698" spans="1:3" x14ac:dyDescent="0.25">
      <c r="A1698" s="445" t="s">
        <v>5379</v>
      </c>
      <c r="B1698" s="445" t="s">
        <v>12534</v>
      </c>
      <c r="C1698" s="445" t="s">
        <v>12535</v>
      </c>
    </row>
    <row r="1699" spans="1:3" x14ac:dyDescent="0.25">
      <c r="A1699" s="445" t="s">
        <v>5379</v>
      </c>
      <c r="B1699" s="445" t="s">
        <v>12536</v>
      </c>
      <c r="C1699" s="445" t="s">
        <v>12537</v>
      </c>
    </row>
    <row r="1700" spans="1:3" x14ac:dyDescent="0.25">
      <c r="A1700" s="445" t="s">
        <v>5379</v>
      </c>
      <c r="B1700" s="445" t="s">
        <v>12538</v>
      </c>
      <c r="C1700" s="445" t="s">
        <v>12539</v>
      </c>
    </row>
    <row r="1701" spans="1:3" x14ac:dyDescent="0.25">
      <c r="A1701" s="445" t="s">
        <v>5379</v>
      </c>
      <c r="B1701" s="445" t="s">
        <v>12540</v>
      </c>
      <c r="C1701" s="445" t="s">
        <v>12541</v>
      </c>
    </row>
    <row r="1702" spans="1:3" x14ac:dyDescent="0.25">
      <c r="A1702" s="445" t="s">
        <v>5379</v>
      </c>
      <c r="B1702" s="445" t="s">
        <v>12542</v>
      </c>
      <c r="C1702" s="445" t="s">
        <v>4416</v>
      </c>
    </row>
    <row r="1703" spans="1:3" x14ac:dyDescent="0.25">
      <c r="A1703" s="445" t="s">
        <v>5379</v>
      </c>
      <c r="B1703" s="445" t="s">
        <v>12543</v>
      </c>
      <c r="C1703" s="445" t="s">
        <v>12544</v>
      </c>
    </row>
    <row r="1704" spans="1:3" x14ac:dyDescent="0.25">
      <c r="A1704" s="445" t="s">
        <v>5379</v>
      </c>
      <c r="B1704" s="445" t="s">
        <v>12545</v>
      </c>
      <c r="C1704" s="445" t="s">
        <v>4435</v>
      </c>
    </row>
    <row r="1705" spans="1:3" x14ac:dyDescent="0.25">
      <c r="A1705" s="445" t="s">
        <v>5379</v>
      </c>
      <c r="B1705" s="445" t="s">
        <v>12546</v>
      </c>
      <c r="C1705" s="445" t="s">
        <v>12547</v>
      </c>
    </row>
    <row r="1706" spans="1:3" x14ac:dyDescent="0.25">
      <c r="A1706" s="445" t="s">
        <v>5379</v>
      </c>
      <c r="B1706" s="445" t="s">
        <v>12548</v>
      </c>
      <c r="C1706" s="445" t="s">
        <v>12549</v>
      </c>
    </row>
    <row r="1707" spans="1:3" x14ac:dyDescent="0.25">
      <c r="A1707" s="445" t="s">
        <v>5379</v>
      </c>
      <c r="B1707" s="445" t="s">
        <v>12550</v>
      </c>
      <c r="C1707" s="445" t="s">
        <v>12551</v>
      </c>
    </row>
    <row r="1708" spans="1:3" x14ac:dyDescent="0.25">
      <c r="A1708" s="445" t="s">
        <v>5379</v>
      </c>
      <c r="B1708" s="445" t="s">
        <v>12552</v>
      </c>
      <c r="C1708" s="445" t="s">
        <v>12553</v>
      </c>
    </row>
    <row r="1709" spans="1:3" x14ac:dyDescent="0.25">
      <c r="A1709" s="445" t="s">
        <v>5379</v>
      </c>
      <c r="B1709" s="445" t="s">
        <v>12554</v>
      </c>
      <c r="C1709" s="445" t="s">
        <v>12555</v>
      </c>
    </row>
    <row r="1710" spans="1:3" x14ac:dyDescent="0.25">
      <c r="A1710" s="445" t="s">
        <v>5379</v>
      </c>
      <c r="B1710" s="445" t="s">
        <v>12556</v>
      </c>
      <c r="C1710" s="445" t="s">
        <v>12557</v>
      </c>
    </row>
    <row r="1711" spans="1:3" x14ac:dyDescent="0.25">
      <c r="A1711" s="445" t="s">
        <v>5379</v>
      </c>
      <c r="B1711" s="445" t="s">
        <v>12558</v>
      </c>
      <c r="C1711" s="445" t="s">
        <v>12559</v>
      </c>
    </row>
    <row r="1712" spans="1:3" x14ac:dyDescent="0.25">
      <c r="A1712" s="445" t="s">
        <v>5379</v>
      </c>
      <c r="B1712" s="445" t="s">
        <v>12560</v>
      </c>
      <c r="C1712" s="445" t="s">
        <v>12561</v>
      </c>
    </row>
    <row r="1713" spans="1:3" x14ac:dyDescent="0.25">
      <c r="A1713" s="445" t="s">
        <v>5379</v>
      </c>
      <c r="B1713" s="445" t="s">
        <v>12562</v>
      </c>
      <c r="C1713" s="445" t="s">
        <v>12563</v>
      </c>
    </row>
    <row r="1714" spans="1:3" x14ac:dyDescent="0.25">
      <c r="A1714" s="445" t="s">
        <v>5379</v>
      </c>
      <c r="B1714" s="445" t="s">
        <v>12564</v>
      </c>
      <c r="C1714" s="445" t="s">
        <v>12565</v>
      </c>
    </row>
    <row r="1715" spans="1:3" x14ac:dyDescent="0.25">
      <c r="A1715" s="445" t="s">
        <v>5379</v>
      </c>
      <c r="B1715" s="445" t="s">
        <v>12566</v>
      </c>
      <c r="C1715" s="445" t="s">
        <v>12567</v>
      </c>
    </row>
    <row r="1716" spans="1:3" x14ac:dyDescent="0.25">
      <c r="A1716" s="445" t="s">
        <v>5379</v>
      </c>
      <c r="B1716" s="445" t="s">
        <v>12568</v>
      </c>
      <c r="C1716" s="445" t="s">
        <v>12569</v>
      </c>
    </row>
    <row r="1717" spans="1:3" x14ac:dyDescent="0.25">
      <c r="A1717" s="445" t="s">
        <v>5379</v>
      </c>
      <c r="B1717" s="445" t="s">
        <v>12570</v>
      </c>
      <c r="C1717" s="445" t="s">
        <v>12571</v>
      </c>
    </row>
    <row r="1718" spans="1:3" x14ac:dyDescent="0.25">
      <c r="A1718" s="445" t="s">
        <v>5379</v>
      </c>
      <c r="B1718" s="445" t="s">
        <v>12572</v>
      </c>
      <c r="C1718" s="445" t="s">
        <v>4740</v>
      </c>
    </row>
    <row r="1719" spans="1:3" x14ac:dyDescent="0.25">
      <c r="A1719" s="445" t="s">
        <v>5379</v>
      </c>
      <c r="B1719" s="445" t="s">
        <v>12573</v>
      </c>
      <c r="C1719" s="445" t="s">
        <v>12574</v>
      </c>
    </row>
    <row r="1720" spans="1:3" x14ac:dyDescent="0.25">
      <c r="A1720" s="445" t="s">
        <v>5379</v>
      </c>
      <c r="B1720" s="445" t="s">
        <v>12575</v>
      </c>
      <c r="C1720" s="445" t="s">
        <v>12576</v>
      </c>
    </row>
    <row r="1721" spans="1:3" x14ac:dyDescent="0.25">
      <c r="A1721" s="445" t="s">
        <v>5379</v>
      </c>
      <c r="B1721" s="445" t="s">
        <v>12577</v>
      </c>
      <c r="C1721" s="445" t="s">
        <v>12578</v>
      </c>
    </row>
    <row r="1722" spans="1:3" x14ac:dyDescent="0.25">
      <c r="A1722" s="445" t="s">
        <v>5379</v>
      </c>
      <c r="B1722" s="445" t="s">
        <v>12579</v>
      </c>
      <c r="C1722" s="445" t="s">
        <v>12580</v>
      </c>
    </row>
    <row r="1723" spans="1:3" x14ac:dyDescent="0.25">
      <c r="A1723" s="445" t="s">
        <v>5379</v>
      </c>
      <c r="B1723" s="445" t="s">
        <v>12581</v>
      </c>
      <c r="C1723" s="445" t="s">
        <v>12582</v>
      </c>
    </row>
    <row r="1724" spans="1:3" x14ac:dyDescent="0.25">
      <c r="A1724" s="445" t="s">
        <v>5379</v>
      </c>
      <c r="B1724" s="445" t="s">
        <v>12583</v>
      </c>
      <c r="C1724" s="445" t="s">
        <v>12584</v>
      </c>
    </row>
    <row r="1725" spans="1:3" x14ac:dyDescent="0.25">
      <c r="A1725" s="445" t="s">
        <v>5379</v>
      </c>
      <c r="B1725" s="445" t="s">
        <v>12585</v>
      </c>
      <c r="C1725" s="445" t="s">
        <v>12586</v>
      </c>
    </row>
    <row r="1726" spans="1:3" x14ac:dyDescent="0.25">
      <c r="A1726" s="445" t="s">
        <v>5379</v>
      </c>
      <c r="B1726" s="445" t="s">
        <v>12587</v>
      </c>
      <c r="C1726" s="445" t="s">
        <v>4843</v>
      </c>
    </row>
    <row r="1727" spans="1:3" x14ac:dyDescent="0.25">
      <c r="A1727" s="445" t="s">
        <v>5379</v>
      </c>
      <c r="B1727" s="445" t="s">
        <v>12588</v>
      </c>
      <c r="C1727" s="445" t="s">
        <v>12589</v>
      </c>
    </row>
    <row r="1728" spans="1:3" x14ac:dyDescent="0.25">
      <c r="A1728" s="445" t="s">
        <v>5379</v>
      </c>
      <c r="B1728" s="445" t="s">
        <v>12590</v>
      </c>
      <c r="C1728" s="445" t="s">
        <v>12591</v>
      </c>
    </row>
    <row r="1729" spans="1:3" x14ac:dyDescent="0.25">
      <c r="A1729" s="445" t="s">
        <v>5379</v>
      </c>
      <c r="B1729" s="445" t="s">
        <v>12592</v>
      </c>
      <c r="C1729" s="445" t="s">
        <v>12593</v>
      </c>
    </row>
    <row r="1730" spans="1:3" x14ac:dyDescent="0.25">
      <c r="A1730" s="445" t="s">
        <v>5379</v>
      </c>
      <c r="B1730" s="445" t="s">
        <v>12594</v>
      </c>
      <c r="C1730" s="445" t="s">
        <v>12595</v>
      </c>
    </row>
    <row r="1731" spans="1:3" x14ac:dyDescent="0.25">
      <c r="A1731" s="445" t="s">
        <v>5379</v>
      </c>
      <c r="B1731" s="445" t="s">
        <v>12596</v>
      </c>
      <c r="C1731" s="445" t="s">
        <v>12597</v>
      </c>
    </row>
    <row r="1732" spans="1:3" x14ac:dyDescent="0.25">
      <c r="A1732" s="445" t="s">
        <v>5379</v>
      </c>
      <c r="B1732" s="445" t="s">
        <v>12598</v>
      </c>
      <c r="C1732" s="445" t="s">
        <v>12599</v>
      </c>
    </row>
    <row r="1733" spans="1:3" x14ac:dyDescent="0.25">
      <c r="A1733" s="445" t="s">
        <v>5379</v>
      </c>
      <c r="B1733" s="445" t="s">
        <v>12600</v>
      </c>
      <c r="C1733" s="445" t="s">
        <v>12601</v>
      </c>
    </row>
    <row r="1734" spans="1:3" x14ac:dyDescent="0.25">
      <c r="A1734" s="445" t="s">
        <v>5379</v>
      </c>
      <c r="B1734" s="445" t="s">
        <v>12602</v>
      </c>
      <c r="C1734" s="445" t="s">
        <v>12603</v>
      </c>
    </row>
    <row r="1735" spans="1:3" x14ac:dyDescent="0.25">
      <c r="A1735" s="445" t="s">
        <v>5379</v>
      </c>
      <c r="B1735" s="445" t="s">
        <v>12604</v>
      </c>
      <c r="C1735" s="445" t="s">
        <v>12605</v>
      </c>
    </row>
    <row r="1736" spans="1:3" x14ac:dyDescent="0.25">
      <c r="A1736" s="445" t="s">
        <v>5379</v>
      </c>
      <c r="B1736" s="445" t="s">
        <v>12606</v>
      </c>
      <c r="C1736" s="445" t="s">
        <v>12607</v>
      </c>
    </row>
    <row r="1737" spans="1:3" x14ac:dyDescent="0.25">
      <c r="A1737" s="445" t="s">
        <v>5379</v>
      </c>
      <c r="B1737" s="445" t="s">
        <v>12608</v>
      </c>
      <c r="C1737" s="445" t="s">
        <v>12609</v>
      </c>
    </row>
    <row r="1738" spans="1:3" x14ac:dyDescent="0.25">
      <c r="A1738" s="445" t="s">
        <v>5379</v>
      </c>
      <c r="B1738" s="445" t="s">
        <v>12610</v>
      </c>
      <c r="C1738" s="445" t="s">
        <v>12611</v>
      </c>
    </row>
    <row r="1739" spans="1:3" x14ac:dyDescent="0.25">
      <c r="A1739" s="445" t="s">
        <v>5379</v>
      </c>
      <c r="B1739" s="445" t="s">
        <v>12612</v>
      </c>
      <c r="C1739" s="445" t="s">
        <v>12613</v>
      </c>
    </row>
    <row r="1740" spans="1:3" x14ac:dyDescent="0.25">
      <c r="A1740" s="445" t="s">
        <v>5379</v>
      </c>
      <c r="B1740" s="445" t="s">
        <v>12614</v>
      </c>
      <c r="C1740" s="445" t="s">
        <v>12615</v>
      </c>
    </row>
    <row r="1741" spans="1:3" x14ac:dyDescent="0.25">
      <c r="A1741" s="445" t="s">
        <v>5379</v>
      </c>
      <c r="B1741" s="445" t="s">
        <v>12616</v>
      </c>
      <c r="C1741" s="445" t="s">
        <v>12617</v>
      </c>
    </row>
    <row r="1742" spans="1:3" x14ac:dyDescent="0.25">
      <c r="A1742" s="445" t="s">
        <v>5379</v>
      </c>
      <c r="B1742" s="445" t="s">
        <v>12618</v>
      </c>
      <c r="C1742" s="445" t="s">
        <v>12619</v>
      </c>
    </row>
    <row r="1743" spans="1:3" x14ac:dyDescent="0.25">
      <c r="A1743" s="445" t="s">
        <v>5379</v>
      </c>
      <c r="B1743" s="445" t="s">
        <v>12620</v>
      </c>
      <c r="C1743" s="445" t="s">
        <v>12621</v>
      </c>
    </row>
    <row r="1744" spans="1:3" x14ac:dyDescent="0.25">
      <c r="A1744" s="445" t="s">
        <v>5379</v>
      </c>
      <c r="B1744" s="445" t="s">
        <v>12622</v>
      </c>
      <c r="C1744" s="445" t="s">
        <v>12623</v>
      </c>
    </row>
    <row r="1745" spans="1:3" x14ac:dyDescent="0.25">
      <c r="A1745" s="445" t="s">
        <v>5379</v>
      </c>
      <c r="B1745" s="445" t="s">
        <v>12624</v>
      </c>
      <c r="C1745" s="445" t="s">
        <v>12625</v>
      </c>
    </row>
    <row r="1746" spans="1:3" x14ac:dyDescent="0.25">
      <c r="A1746" s="445" t="s">
        <v>5379</v>
      </c>
      <c r="B1746" s="445" t="s">
        <v>12626</v>
      </c>
      <c r="C1746" s="445" t="s">
        <v>12627</v>
      </c>
    </row>
    <row r="1747" spans="1:3" x14ac:dyDescent="0.25">
      <c r="A1747" s="445" t="s">
        <v>5379</v>
      </c>
      <c r="B1747" s="445" t="s">
        <v>12628</v>
      </c>
      <c r="C1747" s="445" t="s">
        <v>4728</v>
      </c>
    </row>
    <row r="1748" spans="1:3" x14ac:dyDescent="0.25">
      <c r="A1748" s="445" t="s">
        <v>5379</v>
      </c>
      <c r="B1748" s="445" t="s">
        <v>12629</v>
      </c>
      <c r="C1748" s="445" t="s">
        <v>12630</v>
      </c>
    </row>
    <row r="1749" spans="1:3" x14ac:dyDescent="0.25">
      <c r="A1749" s="445" t="s">
        <v>5379</v>
      </c>
      <c r="B1749" s="445" t="s">
        <v>12631</v>
      </c>
      <c r="C1749" s="445" t="s">
        <v>12632</v>
      </c>
    </row>
    <row r="1750" spans="1:3" x14ac:dyDescent="0.25">
      <c r="A1750" s="445" t="s">
        <v>5379</v>
      </c>
      <c r="B1750" s="445" t="s">
        <v>12633</v>
      </c>
      <c r="C1750" s="445" t="s">
        <v>12634</v>
      </c>
    </row>
    <row r="1751" spans="1:3" x14ac:dyDescent="0.25">
      <c r="A1751" s="445" t="s">
        <v>5379</v>
      </c>
      <c r="B1751" s="445" t="s">
        <v>12635</v>
      </c>
      <c r="C1751" s="445" t="s">
        <v>12636</v>
      </c>
    </row>
    <row r="1752" spans="1:3" x14ac:dyDescent="0.25">
      <c r="A1752" s="445" t="s">
        <v>5379</v>
      </c>
      <c r="B1752" s="445" t="s">
        <v>12637</v>
      </c>
      <c r="C1752" s="445" t="s">
        <v>12638</v>
      </c>
    </row>
    <row r="1753" spans="1:3" x14ac:dyDescent="0.25">
      <c r="A1753" s="445" t="s">
        <v>5379</v>
      </c>
      <c r="B1753" s="445" t="s">
        <v>12639</v>
      </c>
      <c r="C1753" s="445" t="s">
        <v>4523</v>
      </c>
    </row>
    <row r="1754" spans="1:3" x14ac:dyDescent="0.25">
      <c r="A1754" s="445" t="s">
        <v>5379</v>
      </c>
      <c r="B1754" s="445" t="s">
        <v>12640</v>
      </c>
      <c r="C1754" s="445" t="s">
        <v>4543</v>
      </c>
    </row>
    <row r="1755" spans="1:3" x14ac:dyDescent="0.25">
      <c r="A1755" s="445" t="s">
        <v>5379</v>
      </c>
      <c r="B1755" s="445" t="s">
        <v>12641</v>
      </c>
      <c r="C1755" s="445" t="s">
        <v>4533</v>
      </c>
    </row>
    <row r="1756" spans="1:3" x14ac:dyDescent="0.25">
      <c r="A1756" s="445" t="s">
        <v>5379</v>
      </c>
      <c r="B1756" s="445" t="s">
        <v>12642</v>
      </c>
      <c r="C1756" s="445" t="s">
        <v>4494</v>
      </c>
    </row>
    <row r="1757" spans="1:3" x14ac:dyDescent="0.25">
      <c r="A1757" s="445" t="s">
        <v>5379</v>
      </c>
      <c r="B1757" s="445" t="s">
        <v>12643</v>
      </c>
      <c r="C1757" s="445" t="s">
        <v>12644</v>
      </c>
    </row>
    <row r="1758" spans="1:3" x14ac:dyDescent="0.25">
      <c r="A1758" s="445" t="s">
        <v>5379</v>
      </c>
      <c r="B1758" s="445" t="s">
        <v>12645</v>
      </c>
      <c r="C1758" s="445" t="s">
        <v>12646</v>
      </c>
    </row>
    <row r="1759" spans="1:3" x14ac:dyDescent="0.25">
      <c r="A1759" s="445" t="s">
        <v>5379</v>
      </c>
      <c r="B1759" s="445" t="s">
        <v>12647</v>
      </c>
      <c r="C1759" s="445" t="s">
        <v>12648</v>
      </c>
    </row>
    <row r="1760" spans="1:3" x14ac:dyDescent="0.25">
      <c r="A1760" s="445" t="s">
        <v>5379</v>
      </c>
      <c r="B1760" s="445" t="s">
        <v>12649</v>
      </c>
      <c r="C1760" s="445" t="s">
        <v>12650</v>
      </c>
    </row>
    <row r="1761" spans="1:3" x14ac:dyDescent="0.25">
      <c r="A1761" s="445" t="s">
        <v>5379</v>
      </c>
      <c r="B1761" s="445" t="s">
        <v>12651</v>
      </c>
      <c r="C1761" s="445" t="s">
        <v>12652</v>
      </c>
    </row>
    <row r="1762" spans="1:3" x14ac:dyDescent="0.25">
      <c r="A1762" s="445" t="s">
        <v>5379</v>
      </c>
      <c r="B1762" s="445" t="s">
        <v>12653</v>
      </c>
      <c r="C1762" s="445" t="s">
        <v>4484</v>
      </c>
    </row>
    <row r="1763" spans="1:3" x14ac:dyDescent="0.25">
      <c r="A1763" s="445" t="s">
        <v>5379</v>
      </c>
      <c r="B1763" s="445" t="s">
        <v>12654</v>
      </c>
      <c r="C1763" s="445" t="s">
        <v>12655</v>
      </c>
    </row>
    <row r="1764" spans="1:3" x14ac:dyDescent="0.25">
      <c r="A1764" s="445" t="s">
        <v>5379</v>
      </c>
      <c r="B1764" s="445" t="s">
        <v>12656</v>
      </c>
      <c r="C1764" s="445" t="s">
        <v>12657</v>
      </c>
    </row>
    <row r="1765" spans="1:3" x14ac:dyDescent="0.25">
      <c r="A1765" s="445" t="s">
        <v>5379</v>
      </c>
      <c r="B1765" s="445" t="s">
        <v>12658</v>
      </c>
      <c r="C1765" s="445" t="s">
        <v>12659</v>
      </c>
    </row>
    <row r="1766" spans="1:3" x14ac:dyDescent="0.25">
      <c r="A1766" s="445" t="s">
        <v>5379</v>
      </c>
      <c r="B1766" s="445" t="s">
        <v>12660</v>
      </c>
      <c r="C1766" s="445" t="s">
        <v>12661</v>
      </c>
    </row>
    <row r="1767" spans="1:3" x14ac:dyDescent="0.25">
      <c r="A1767" s="445" t="s">
        <v>5379</v>
      </c>
      <c r="B1767" s="445" t="s">
        <v>12662</v>
      </c>
      <c r="C1767" s="445" t="s">
        <v>12663</v>
      </c>
    </row>
    <row r="1768" spans="1:3" x14ac:dyDescent="0.25">
      <c r="A1768" s="445" t="s">
        <v>5379</v>
      </c>
      <c r="B1768" s="445" t="s">
        <v>12664</v>
      </c>
      <c r="C1768" s="445" t="s">
        <v>12665</v>
      </c>
    </row>
    <row r="1769" spans="1:3" x14ac:dyDescent="0.25">
      <c r="A1769" s="445" t="s">
        <v>5379</v>
      </c>
      <c r="B1769" s="445" t="s">
        <v>12666</v>
      </c>
      <c r="C1769" s="445" t="s">
        <v>12667</v>
      </c>
    </row>
    <row r="1770" spans="1:3" x14ac:dyDescent="0.25">
      <c r="A1770" s="445" t="s">
        <v>5379</v>
      </c>
      <c r="B1770" s="445" t="s">
        <v>12668</v>
      </c>
      <c r="C1770" s="445" t="s">
        <v>12669</v>
      </c>
    </row>
    <row r="1771" spans="1:3" x14ac:dyDescent="0.25">
      <c r="A1771" s="445" t="s">
        <v>5379</v>
      </c>
      <c r="B1771" s="445" t="s">
        <v>12670</v>
      </c>
      <c r="C1771" s="445" t="s">
        <v>12671</v>
      </c>
    </row>
    <row r="1772" spans="1:3" x14ac:dyDescent="0.25">
      <c r="A1772" s="445" t="s">
        <v>5379</v>
      </c>
      <c r="B1772" s="445" t="s">
        <v>12672</v>
      </c>
      <c r="C1772" s="445" t="s">
        <v>12673</v>
      </c>
    </row>
    <row r="1773" spans="1:3" x14ac:dyDescent="0.25">
      <c r="A1773" s="445" t="s">
        <v>5379</v>
      </c>
      <c r="B1773" s="445" t="s">
        <v>12674</v>
      </c>
      <c r="C1773" s="445" t="s">
        <v>12675</v>
      </c>
    </row>
    <row r="1774" spans="1:3" x14ac:dyDescent="0.25">
      <c r="A1774" s="445" t="s">
        <v>5379</v>
      </c>
      <c r="B1774" s="445" t="s">
        <v>12676</v>
      </c>
      <c r="C1774" s="445" t="s">
        <v>4603</v>
      </c>
    </row>
    <row r="1775" spans="1:3" x14ac:dyDescent="0.25">
      <c r="A1775" s="445" t="s">
        <v>5379</v>
      </c>
      <c r="B1775" s="445" t="s">
        <v>12677</v>
      </c>
      <c r="C1775" s="445" t="s">
        <v>12678</v>
      </c>
    </row>
    <row r="1776" spans="1:3" x14ac:dyDescent="0.25">
      <c r="A1776" s="445" t="s">
        <v>5379</v>
      </c>
      <c r="B1776" s="445" t="s">
        <v>12679</v>
      </c>
      <c r="C1776" s="445" t="s">
        <v>12680</v>
      </c>
    </row>
    <row r="1777" spans="1:3" x14ac:dyDescent="0.25">
      <c r="A1777" s="445" t="s">
        <v>5379</v>
      </c>
      <c r="B1777" s="445" t="s">
        <v>12681</v>
      </c>
      <c r="C1777" s="445" t="s">
        <v>12682</v>
      </c>
    </row>
    <row r="1778" spans="1:3" x14ac:dyDescent="0.25">
      <c r="A1778" s="445" t="s">
        <v>5379</v>
      </c>
      <c r="B1778" s="445" t="s">
        <v>12683</v>
      </c>
      <c r="C1778" s="445" t="s">
        <v>12684</v>
      </c>
    </row>
    <row r="1779" spans="1:3" x14ac:dyDescent="0.25">
      <c r="A1779" s="445" t="s">
        <v>5379</v>
      </c>
      <c r="B1779" s="445" t="s">
        <v>12685</v>
      </c>
      <c r="C1779" s="445" t="s">
        <v>4474</v>
      </c>
    </row>
    <row r="1780" spans="1:3" x14ac:dyDescent="0.25">
      <c r="A1780" s="445" t="s">
        <v>5379</v>
      </c>
      <c r="B1780" s="445" t="s">
        <v>12686</v>
      </c>
      <c r="C1780" s="445" t="s">
        <v>12687</v>
      </c>
    </row>
    <row r="1781" spans="1:3" x14ac:dyDescent="0.25">
      <c r="A1781" s="445" t="s">
        <v>5379</v>
      </c>
      <c r="B1781" s="445" t="s">
        <v>12688</v>
      </c>
      <c r="C1781" s="445" t="s">
        <v>12689</v>
      </c>
    </row>
    <row r="1782" spans="1:3" x14ac:dyDescent="0.25">
      <c r="A1782" s="445" t="s">
        <v>5379</v>
      </c>
      <c r="B1782" s="445" t="s">
        <v>12690</v>
      </c>
      <c r="C1782" s="445" t="s">
        <v>12691</v>
      </c>
    </row>
    <row r="1783" spans="1:3" x14ac:dyDescent="0.25">
      <c r="A1783" s="445" t="s">
        <v>5379</v>
      </c>
      <c r="B1783" s="445" t="s">
        <v>12692</v>
      </c>
      <c r="C1783" s="445" t="s">
        <v>12693</v>
      </c>
    </row>
    <row r="1784" spans="1:3" x14ac:dyDescent="0.25">
      <c r="A1784" s="445" t="s">
        <v>5379</v>
      </c>
      <c r="B1784" s="445" t="s">
        <v>12694</v>
      </c>
      <c r="C1784" s="445" t="s">
        <v>12695</v>
      </c>
    </row>
    <row r="1785" spans="1:3" x14ac:dyDescent="0.25">
      <c r="A1785" s="445" t="s">
        <v>5379</v>
      </c>
      <c r="B1785" s="445" t="s">
        <v>12696</v>
      </c>
      <c r="C1785" s="445" t="s">
        <v>4890</v>
      </c>
    </row>
    <row r="1786" spans="1:3" x14ac:dyDescent="0.25">
      <c r="A1786" s="445" t="s">
        <v>5379</v>
      </c>
      <c r="B1786" s="445" t="s">
        <v>12697</v>
      </c>
      <c r="C1786" s="445" t="s">
        <v>12698</v>
      </c>
    </row>
    <row r="1787" spans="1:3" x14ac:dyDescent="0.25">
      <c r="A1787" s="445" t="s">
        <v>5379</v>
      </c>
      <c r="B1787" s="445" t="s">
        <v>12699</v>
      </c>
      <c r="C1787" s="445" t="s">
        <v>12700</v>
      </c>
    </row>
    <row r="1788" spans="1:3" x14ac:dyDescent="0.25">
      <c r="A1788" s="445" t="s">
        <v>5379</v>
      </c>
      <c r="B1788" s="445" t="s">
        <v>12701</v>
      </c>
      <c r="C1788" s="445" t="s">
        <v>12702</v>
      </c>
    </row>
    <row r="1789" spans="1:3" x14ac:dyDescent="0.25">
      <c r="A1789" s="445" t="s">
        <v>5379</v>
      </c>
      <c r="B1789" s="445" t="s">
        <v>12703</v>
      </c>
      <c r="C1789" s="445" t="s">
        <v>12704</v>
      </c>
    </row>
    <row r="1790" spans="1:3" x14ac:dyDescent="0.25">
      <c r="A1790" s="445" t="s">
        <v>5379</v>
      </c>
      <c r="B1790" s="445" t="s">
        <v>12705</v>
      </c>
      <c r="C1790" s="445" t="s">
        <v>12706</v>
      </c>
    </row>
    <row r="1791" spans="1:3" x14ac:dyDescent="0.25">
      <c r="A1791" s="445" t="s">
        <v>5379</v>
      </c>
      <c r="B1791" s="445" t="s">
        <v>12707</v>
      </c>
      <c r="C1791" s="445" t="s">
        <v>12708</v>
      </c>
    </row>
    <row r="1792" spans="1:3" x14ac:dyDescent="0.25">
      <c r="A1792" s="445" t="s">
        <v>5379</v>
      </c>
      <c r="B1792" s="445" t="s">
        <v>12709</v>
      </c>
      <c r="C1792" s="445" t="s">
        <v>12710</v>
      </c>
    </row>
    <row r="1793" spans="1:3" x14ac:dyDescent="0.25">
      <c r="A1793" s="445" t="s">
        <v>5379</v>
      </c>
      <c r="B1793" s="445" t="s">
        <v>12711</v>
      </c>
      <c r="C1793" s="445" t="s">
        <v>4809</v>
      </c>
    </row>
    <row r="1794" spans="1:3" x14ac:dyDescent="0.25">
      <c r="A1794" s="445" t="s">
        <v>5379</v>
      </c>
      <c r="B1794" s="445" t="s">
        <v>12712</v>
      </c>
      <c r="C1794" s="445" t="s">
        <v>4832</v>
      </c>
    </row>
    <row r="1795" spans="1:3" x14ac:dyDescent="0.25">
      <c r="A1795" s="445" t="s">
        <v>5379</v>
      </c>
      <c r="B1795" s="445" t="s">
        <v>12713</v>
      </c>
      <c r="C1795" s="445" t="s">
        <v>12714</v>
      </c>
    </row>
    <row r="1796" spans="1:3" x14ac:dyDescent="0.25">
      <c r="A1796" s="445" t="s">
        <v>5379</v>
      </c>
      <c r="B1796" s="445" t="s">
        <v>12715</v>
      </c>
      <c r="C1796" s="445" t="s">
        <v>12716</v>
      </c>
    </row>
    <row r="1797" spans="1:3" x14ac:dyDescent="0.25">
      <c r="A1797" s="445" t="s">
        <v>5379</v>
      </c>
      <c r="B1797" s="445" t="s">
        <v>12717</v>
      </c>
      <c r="C1797" s="445" t="s">
        <v>4854</v>
      </c>
    </row>
    <row r="1798" spans="1:3" x14ac:dyDescent="0.25">
      <c r="A1798" s="445" t="s">
        <v>5379</v>
      </c>
      <c r="B1798" s="445" t="s">
        <v>12718</v>
      </c>
      <c r="C1798" s="445" t="s">
        <v>4797</v>
      </c>
    </row>
    <row r="1799" spans="1:3" x14ac:dyDescent="0.25">
      <c r="A1799" s="445" t="s">
        <v>5379</v>
      </c>
      <c r="B1799" s="445" t="s">
        <v>12719</v>
      </c>
      <c r="C1799" s="445" t="s">
        <v>4563</v>
      </c>
    </row>
    <row r="1800" spans="1:3" x14ac:dyDescent="0.25">
      <c r="A1800" s="445" t="s">
        <v>5379</v>
      </c>
      <c r="B1800" s="445" t="s">
        <v>12720</v>
      </c>
      <c r="C1800" s="445" t="s">
        <v>12721</v>
      </c>
    </row>
    <row r="1801" spans="1:3" x14ac:dyDescent="0.25">
      <c r="A1801" s="445" t="s">
        <v>5379</v>
      </c>
      <c r="B1801" s="445" t="s">
        <v>12722</v>
      </c>
      <c r="C1801" s="445" t="s">
        <v>12723</v>
      </c>
    </row>
    <row r="1802" spans="1:3" x14ac:dyDescent="0.25">
      <c r="A1802" s="445" t="s">
        <v>5379</v>
      </c>
      <c r="B1802" s="445" t="s">
        <v>12724</v>
      </c>
      <c r="C1802" s="445" t="s">
        <v>12725</v>
      </c>
    </row>
    <row r="1803" spans="1:3" x14ac:dyDescent="0.25">
      <c r="A1803" s="445" t="s">
        <v>5379</v>
      </c>
      <c r="B1803" s="445" t="s">
        <v>12726</v>
      </c>
      <c r="C1803" s="445" t="s">
        <v>12727</v>
      </c>
    </row>
    <row r="1804" spans="1:3" x14ac:dyDescent="0.25">
      <c r="A1804" s="445" t="s">
        <v>5379</v>
      </c>
      <c r="B1804" s="445" t="s">
        <v>12728</v>
      </c>
      <c r="C1804" s="445" t="s">
        <v>12729</v>
      </c>
    </row>
    <row r="1805" spans="1:3" x14ac:dyDescent="0.25">
      <c r="A1805" s="445" t="s">
        <v>5379</v>
      </c>
      <c r="B1805" s="445" t="s">
        <v>12730</v>
      </c>
      <c r="C1805" s="445" t="s">
        <v>12731</v>
      </c>
    </row>
    <row r="1806" spans="1:3" x14ac:dyDescent="0.25">
      <c r="A1806" s="445" t="s">
        <v>5379</v>
      </c>
      <c r="B1806" s="445" t="s">
        <v>12732</v>
      </c>
      <c r="C1806" s="445" t="s">
        <v>4764</v>
      </c>
    </row>
    <row r="1807" spans="1:3" x14ac:dyDescent="0.25">
      <c r="A1807" s="445" t="s">
        <v>5379</v>
      </c>
      <c r="B1807" s="445" t="s">
        <v>12733</v>
      </c>
      <c r="C1807" s="445" t="s">
        <v>12734</v>
      </c>
    </row>
    <row r="1808" spans="1:3" x14ac:dyDescent="0.25">
      <c r="A1808" s="445" t="s">
        <v>5379</v>
      </c>
      <c r="B1808" s="445" t="s">
        <v>12735</v>
      </c>
      <c r="C1808" s="445" t="s">
        <v>12736</v>
      </c>
    </row>
    <row r="1809" spans="1:3" x14ac:dyDescent="0.25">
      <c r="A1809" s="445" t="s">
        <v>5379</v>
      </c>
      <c r="B1809" s="445" t="s">
        <v>12737</v>
      </c>
      <c r="C1809" s="445" t="s">
        <v>4878</v>
      </c>
    </row>
    <row r="1810" spans="1:3" x14ac:dyDescent="0.25">
      <c r="A1810" s="445" t="s">
        <v>5379</v>
      </c>
      <c r="B1810" s="445" t="s">
        <v>12738</v>
      </c>
      <c r="C1810" s="445" t="s">
        <v>12739</v>
      </c>
    </row>
    <row r="1811" spans="1:3" x14ac:dyDescent="0.25">
      <c r="A1811" s="445" t="s">
        <v>5379</v>
      </c>
      <c r="B1811" s="445" t="s">
        <v>12740</v>
      </c>
      <c r="C1811" s="445" t="s">
        <v>12741</v>
      </c>
    </row>
    <row r="1812" spans="1:3" x14ac:dyDescent="0.25">
      <c r="A1812" s="445" t="s">
        <v>5379</v>
      </c>
      <c r="B1812" s="445" t="s">
        <v>12742</v>
      </c>
      <c r="C1812" s="445" t="s">
        <v>12743</v>
      </c>
    </row>
    <row r="1813" spans="1:3" x14ac:dyDescent="0.25">
      <c r="A1813" s="445" t="s">
        <v>5379</v>
      </c>
      <c r="B1813" s="445" t="s">
        <v>12744</v>
      </c>
      <c r="C1813" s="445" t="s">
        <v>12745</v>
      </c>
    </row>
    <row r="1814" spans="1:3" x14ac:dyDescent="0.25">
      <c r="A1814" s="445" t="s">
        <v>5379</v>
      </c>
      <c r="B1814" s="445" t="s">
        <v>12746</v>
      </c>
      <c r="C1814" s="445" t="s">
        <v>12747</v>
      </c>
    </row>
    <row r="1815" spans="1:3" x14ac:dyDescent="0.25">
      <c r="A1815" s="445" t="s">
        <v>5379</v>
      </c>
      <c r="B1815" s="445" t="s">
        <v>12748</v>
      </c>
      <c r="C1815" s="445" t="s">
        <v>12749</v>
      </c>
    </row>
    <row r="1816" spans="1:3" x14ac:dyDescent="0.25">
      <c r="A1816" s="445" t="s">
        <v>5379</v>
      </c>
      <c r="B1816" s="445" t="s">
        <v>12750</v>
      </c>
      <c r="C1816" s="445" t="s">
        <v>12751</v>
      </c>
    </row>
    <row r="1817" spans="1:3" x14ac:dyDescent="0.25">
      <c r="A1817" s="445" t="s">
        <v>5379</v>
      </c>
      <c r="B1817" s="445" t="s">
        <v>12752</v>
      </c>
      <c r="C1817" s="445" t="s">
        <v>12753</v>
      </c>
    </row>
    <row r="1818" spans="1:3" x14ac:dyDescent="0.25">
      <c r="A1818" s="445" t="s">
        <v>5379</v>
      </c>
      <c r="B1818" s="445" t="s">
        <v>12754</v>
      </c>
      <c r="C1818" s="445" t="s">
        <v>12755</v>
      </c>
    </row>
    <row r="1819" spans="1:3" x14ac:dyDescent="0.25">
      <c r="A1819" s="445" t="s">
        <v>5379</v>
      </c>
      <c r="B1819" s="445" t="s">
        <v>12756</v>
      </c>
      <c r="C1819" s="445" t="s">
        <v>12757</v>
      </c>
    </row>
    <row r="1820" spans="1:3" x14ac:dyDescent="0.25">
      <c r="A1820" s="445" t="s">
        <v>5379</v>
      </c>
      <c r="B1820" s="445" t="s">
        <v>12758</v>
      </c>
      <c r="C1820" s="445" t="s">
        <v>12759</v>
      </c>
    </row>
    <row r="1821" spans="1:3" x14ac:dyDescent="0.25">
      <c r="A1821" s="445" t="s">
        <v>5379</v>
      </c>
      <c r="B1821" s="445" t="s">
        <v>12760</v>
      </c>
      <c r="C1821" s="445" t="s">
        <v>12761</v>
      </c>
    </row>
    <row r="1822" spans="1:3" x14ac:dyDescent="0.25">
      <c r="A1822" s="445" t="s">
        <v>5379</v>
      </c>
      <c r="B1822" s="445" t="s">
        <v>12762</v>
      </c>
      <c r="C1822" s="445" t="s">
        <v>12763</v>
      </c>
    </row>
    <row r="1823" spans="1:3" x14ac:dyDescent="0.25">
      <c r="A1823" s="445" t="s">
        <v>5379</v>
      </c>
      <c r="B1823" s="445" t="s">
        <v>12764</v>
      </c>
      <c r="C1823" s="445" t="s">
        <v>12765</v>
      </c>
    </row>
    <row r="1824" spans="1:3" x14ac:dyDescent="0.25">
      <c r="A1824" s="445" t="s">
        <v>5379</v>
      </c>
      <c r="B1824" s="445" t="s">
        <v>12766</v>
      </c>
      <c r="C1824" s="445" t="s">
        <v>12767</v>
      </c>
    </row>
    <row r="1825" spans="1:3" x14ac:dyDescent="0.25">
      <c r="A1825" s="445" t="s">
        <v>5379</v>
      </c>
      <c r="B1825" s="445" t="s">
        <v>12768</v>
      </c>
      <c r="C1825" s="445" t="s">
        <v>12769</v>
      </c>
    </row>
    <row r="1826" spans="1:3" x14ac:dyDescent="0.25">
      <c r="A1826" s="445" t="s">
        <v>5379</v>
      </c>
      <c r="B1826" s="445" t="s">
        <v>12770</v>
      </c>
      <c r="C1826" s="445" t="s">
        <v>4866</v>
      </c>
    </row>
    <row r="1827" spans="1:3" x14ac:dyDescent="0.25">
      <c r="A1827" s="445" t="s">
        <v>5379</v>
      </c>
      <c r="B1827" s="445" t="s">
        <v>12771</v>
      </c>
      <c r="C1827" s="445" t="s">
        <v>12772</v>
      </c>
    </row>
    <row r="1828" spans="1:3" x14ac:dyDescent="0.25">
      <c r="A1828" s="445" t="s">
        <v>5379</v>
      </c>
      <c r="B1828" s="445" t="s">
        <v>12773</v>
      </c>
      <c r="C1828" s="445" t="s">
        <v>4776</v>
      </c>
    </row>
    <row r="1829" spans="1:3" x14ac:dyDescent="0.25">
      <c r="A1829" s="445" t="s">
        <v>5379</v>
      </c>
      <c r="B1829" s="445" t="s">
        <v>12774</v>
      </c>
      <c r="C1829" s="445" t="s">
        <v>12775</v>
      </c>
    </row>
    <row r="1830" spans="1:3" x14ac:dyDescent="0.25">
      <c r="A1830" s="445" t="s">
        <v>5379</v>
      </c>
      <c r="B1830" s="445" t="s">
        <v>12776</v>
      </c>
      <c r="C1830" s="445" t="s">
        <v>12777</v>
      </c>
    </row>
    <row r="1831" spans="1:3" x14ac:dyDescent="0.25">
      <c r="A1831" s="445" t="s">
        <v>5379</v>
      </c>
      <c r="B1831" s="445" t="s">
        <v>12778</v>
      </c>
      <c r="C1831" s="445" t="s">
        <v>12779</v>
      </c>
    </row>
    <row r="1832" spans="1:3" x14ac:dyDescent="0.25">
      <c r="A1832" s="445" t="s">
        <v>5379</v>
      </c>
      <c r="B1832" s="445" t="s">
        <v>12780</v>
      </c>
      <c r="C1832" s="445" t="s">
        <v>12781</v>
      </c>
    </row>
    <row r="1833" spans="1:3" x14ac:dyDescent="0.25">
      <c r="A1833" s="445" t="s">
        <v>5379</v>
      </c>
      <c r="B1833" s="445" t="s">
        <v>12782</v>
      </c>
      <c r="C1833" s="445" t="s">
        <v>4752</v>
      </c>
    </row>
    <row r="1834" spans="1:3" x14ac:dyDescent="0.25">
      <c r="A1834" s="445" t="s">
        <v>5379</v>
      </c>
      <c r="B1834" s="445" t="s">
        <v>12783</v>
      </c>
      <c r="C1834" s="445" t="s">
        <v>4705</v>
      </c>
    </row>
    <row r="1835" spans="1:3" x14ac:dyDescent="0.25">
      <c r="A1835" s="445" t="s">
        <v>5379</v>
      </c>
      <c r="B1835" s="445" t="s">
        <v>12784</v>
      </c>
      <c r="C1835" s="445" t="s">
        <v>4673</v>
      </c>
    </row>
    <row r="1836" spans="1:3" x14ac:dyDescent="0.25">
      <c r="A1836" s="445" t="s">
        <v>5379</v>
      </c>
      <c r="B1836" s="445" t="s">
        <v>12785</v>
      </c>
      <c r="C1836" s="445" t="s">
        <v>4683</v>
      </c>
    </row>
    <row r="1837" spans="1:3" x14ac:dyDescent="0.25">
      <c r="A1837" s="445" t="s">
        <v>5379</v>
      </c>
      <c r="B1837" s="445" t="s">
        <v>12786</v>
      </c>
      <c r="C1837" s="445" t="s">
        <v>12787</v>
      </c>
    </row>
    <row r="1838" spans="1:3" x14ac:dyDescent="0.25">
      <c r="A1838" s="445" t="s">
        <v>5379</v>
      </c>
      <c r="B1838" s="445" t="s">
        <v>12788</v>
      </c>
      <c r="C1838" s="445" t="s">
        <v>4787</v>
      </c>
    </row>
    <row r="1839" spans="1:3" x14ac:dyDescent="0.25">
      <c r="A1839" s="445" t="s">
        <v>5379</v>
      </c>
      <c r="B1839" s="445" t="s">
        <v>12789</v>
      </c>
      <c r="C1839" s="445" t="s">
        <v>12790</v>
      </c>
    </row>
    <row r="1840" spans="1:3" x14ac:dyDescent="0.25">
      <c r="A1840" s="445" t="s">
        <v>5379</v>
      </c>
      <c r="B1840" s="445" t="s">
        <v>12791</v>
      </c>
      <c r="C1840" s="445" t="s">
        <v>12792</v>
      </c>
    </row>
    <row r="1841" spans="1:3" x14ac:dyDescent="0.25">
      <c r="A1841" s="445" t="s">
        <v>5379</v>
      </c>
      <c r="B1841" s="445" t="s">
        <v>12793</v>
      </c>
      <c r="C1841" s="445" t="s">
        <v>12794</v>
      </c>
    </row>
    <row r="1842" spans="1:3" x14ac:dyDescent="0.25">
      <c r="A1842" s="445" t="s">
        <v>5379</v>
      </c>
      <c r="B1842" s="445" t="s">
        <v>12795</v>
      </c>
      <c r="C1842" s="445" t="s">
        <v>12796</v>
      </c>
    </row>
    <row r="1843" spans="1:3" x14ac:dyDescent="0.25">
      <c r="A1843" s="445" t="s">
        <v>5379</v>
      </c>
      <c r="B1843" s="445" t="s">
        <v>12797</v>
      </c>
      <c r="C1843" s="445" t="s">
        <v>4821</v>
      </c>
    </row>
    <row r="1844" spans="1:3" x14ac:dyDescent="0.25">
      <c r="A1844" s="445" t="s">
        <v>5379</v>
      </c>
      <c r="B1844" s="445" t="s">
        <v>12798</v>
      </c>
      <c r="C1844" s="445" t="s">
        <v>12799</v>
      </c>
    </row>
    <row r="1845" spans="1:3" x14ac:dyDescent="0.25">
      <c r="A1845" s="445" t="s">
        <v>5379</v>
      </c>
      <c r="B1845" s="445" t="s">
        <v>12800</v>
      </c>
      <c r="C1845" s="445" t="s">
        <v>12801</v>
      </c>
    </row>
    <row r="1846" spans="1:3" x14ac:dyDescent="0.25">
      <c r="A1846" s="445" t="s">
        <v>5379</v>
      </c>
      <c r="B1846" s="445" t="s">
        <v>12802</v>
      </c>
      <c r="C1846" s="445" t="s">
        <v>12803</v>
      </c>
    </row>
    <row r="1847" spans="1:3" x14ac:dyDescent="0.25">
      <c r="A1847" s="445" t="s">
        <v>5379</v>
      </c>
      <c r="B1847" s="445" t="s">
        <v>12804</v>
      </c>
      <c r="C1847" s="445" t="s">
        <v>4623</v>
      </c>
    </row>
    <row r="1848" spans="1:3" x14ac:dyDescent="0.25">
      <c r="A1848" s="445" t="s">
        <v>5379</v>
      </c>
      <c r="B1848" s="445" t="s">
        <v>12805</v>
      </c>
      <c r="C1848" s="445" t="s">
        <v>12806</v>
      </c>
    </row>
    <row r="1849" spans="1:3" x14ac:dyDescent="0.25">
      <c r="A1849" s="445" t="s">
        <v>5379</v>
      </c>
      <c r="B1849" s="445" t="s">
        <v>12807</v>
      </c>
      <c r="C1849" s="445" t="s">
        <v>12808</v>
      </c>
    </row>
    <row r="1850" spans="1:3" x14ac:dyDescent="0.25">
      <c r="A1850" s="445" t="s">
        <v>5379</v>
      </c>
      <c r="B1850" s="445" t="s">
        <v>12809</v>
      </c>
      <c r="C1850" s="445" t="s">
        <v>12810</v>
      </c>
    </row>
    <row r="1851" spans="1:3" x14ac:dyDescent="0.25">
      <c r="A1851" s="445" t="s">
        <v>5379</v>
      </c>
      <c r="B1851" s="445" t="s">
        <v>12811</v>
      </c>
      <c r="C1851" s="445" t="s">
        <v>4993</v>
      </c>
    </row>
    <row r="1852" spans="1:3" x14ac:dyDescent="0.25">
      <c r="A1852" s="445" t="s">
        <v>5379</v>
      </c>
      <c r="B1852" s="445" t="s">
        <v>12812</v>
      </c>
      <c r="C1852" s="445" t="s">
        <v>12813</v>
      </c>
    </row>
    <row r="1853" spans="1:3" x14ac:dyDescent="0.25">
      <c r="A1853" s="445" t="s">
        <v>5379</v>
      </c>
      <c r="B1853" s="445" t="s">
        <v>12814</v>
      </c>
      <c r="C1853" s="445" t="s">
        <v>12815</v>
      </c>
    </row>
    <row r="1854" spans="1:3" x14ac:dyDescent="0.25">
      <c r="A1854" s="445" t="s">
        <v>5379</v>
      </c>
      <c r="B1854" s="445" t="s">
        <v>12816</v>
      </c>
      <c r="C1854" s="445" t="s">
        <v>12817</v>
      </c>
    </row>
    <row r="1855" spans="1:3" x14ac:dyDescent="0.25">
      <c r="A1855" s="445" t="s">
        <v>5379</v>
      </c>
      <c r="B1855" s="445" t="s">
        <v>12818</v>
      </c>
      <c r="C1855" s="445" t="s">
        <v>12819</v>
      </c>
    </row>
    <row r="1856" spans="1:3" x14ac:dyDescent="0.25">
      <c r="A1856" s="445" t="s">
        <v>5379</v>
      </c>
      <c r="B1856" s="445" t="s">
        <v>12820</v>
      </c>
      <c r="C1856" s="445" t="s">
        <v>12821</v>
      </c>
    </row>
    <row r="1857" spans="1:3" x14ac:dyDescent="0.25">
      <c r="A1857" s="445" t="s">
        <v>5379</v>
      </c>
      <c r="B1857" s="445" t="s">
        <v>12822</v>
      </c>
      <c r="C1857" s="445" t="s">
        <v>12823</v>
      </c>
    </row>
    <row r="1858" spans="1:3" x14ac:dyDescent="0.25">
      <c r="A1858" s="445" t="s">
        <v>5379</v>
      </c>
      <c r="B1858" s="445" t="s">
        <v>12824</v>
      </c>
      <c r="C1858" s="445" t="s">
        <v>12825</v>
      </c>
    </row>
    <row r="1859" spans="1:3" x14ac:dyDescent="0.25">
      <c r="A1859" s="445" t="s">
        <v>5379</v>
      </c>
      <c r="B1859" s="445" t="s">
        <v>12826</v>
      </c>
      <c r="C1859" s="445" t="s">
        <v>12827</v>
      </c>
    </row>
    <row r="1860" spans="1:3" x14ac:dyDescent="0.25">
      <c r="A1860" s="445" t="s">
        <v>5379</v>
      </c>
      <c r="B1860" s="445" t="s">
        <v>12828</v>
      </c>
      <c r="C1860" s="445" t="s">
        <v>4583</v>
      </c>
    </row>
    <row r="1861" spans="1:3" x14ac:dyDescent="0.25">
      <c r="A1861" s="445" t="s">
        <v>5379</v>
      </c>
      <c r="B1861" s="445" t="s">
        <v>12829</v>
      </c>
      <c r="C1861" s="445" t="s">
        <v>12830</v>
      </c>
    </row>
    <row r="1862" spans="1:3" x14ac:dyDescent="0.25">
      <c r="A1862" s="445" t="s">
        <v>5379</v>
      </c>
      <c r="B1862" s="445" t="s">
        <v>12831</v>
      </c>
      <c r="C1862" s="445" t="s">
        <v>12832</v>
      </c>
    </row>
    <row r="1863" spans="1:3" x14ac:dyDescent="0.25">
      <c r="A1863" s="445" t="s">
        <v>5379</v>
      </c>
      <c r="B1863" s="445" t="s">
        <v>12833</v>
      </c>
      <c r="C1863" s="445" t="s">
        <v>12834</v>
      </c>
    </row>
    <row r="1864" spans="1:3" x14ac:dyDescent="0.25">
      <c r="A1864" s="445" t="s">
        <v>5379</v>
      </c>
      <c r="B1864" s="445" t="s">
        <v>12835</v>
      </c>
      <c r="C1864" s="445" t="s">
        <v>12836</v>
      </c>
    </row>
    <row r="1865" spans="1:3" x14ac:dyDescent="0.25">
      <c r="A1865" s="445" t="s">
        <v>5379</v>
      </c>
      <c r="B1865" s="445" t="s">
        <v>12837</v>
      </c>
      <c r="C1865" s="445" t="s">
        <v>4925</v>
      </c>
    </row>
    <row r="1866" spans="1:3" x14ac:dyDescent="0.25">
      <c r="A1866" s="445" t="s">
        <v>5379</v>
      </c>
      <c r="B1866" s="445" t="s">
        <v>12838</v>
      </c>
      <c r="C1866" s="445" t="s">
        <v>12839</v>
      </c>
    </row>
    <row r="1867" spans="1:3" x14ac:dyDescent="0.25">
      <c r="A1867" s="445" t="s">
        <v>5379</v>
      </c>
      <c r="B1867" s="445" t="s">
        <v>12840</v>
      </c>
      <c r="C1867" s="445" t="s">
        <v>12841</v>
      </c>
    </row>
    <row r="1868" spans="1:3" x14ac:dyDescent="0.25">
      <c r="A1868" s="445" t="s">
        <v>5379</v>
      </c>
      <c r="B1868" s="445" t="s">
        <v>12842</v>
      </c>
      <c r="C1868" s="445" t="s">
        <v>12843</v>
      </c>
    </row>
    <row r="1869" spans="1:3" x14ac:dyDescent="0.25">
      <c r="A1869" s="445" t="s">
        <v>5379</v>
      </c>
      <c r="B1869" s="445" t="s">
        <v>12844</v>
      </c>
      <c r="C1869" s="445" t="s">
        <v>12845</v>
      </c>
    </row>
    <row r="1870" spans="1:3" x14ac:dyDescent="0.25">
      <c r="A1870" s="445" t="s">
        <v>5379</v>
      </c>
      <c r="B1870" s="445" t="s">
        <v>12846</v>
      </c>
      <c r="C1870" s="445" t="s">
        <v>12847</v>
      </c>
    </row>
    <row r="1871" spans="1:3" x14ac:dyDescent="0.25">
      <c r="A1871" s="445" t="s">
        <v>5379</v>
      </c>
      <c r="B1871" s="445" t="s">
        <v>12848</v>
      </c>
      <c r="C1871" s="445" t="s">
        <v>12849</v>
      </c>
    </row>
    <row r="1872" spans="1:3" x14ac:dyDescent="0.25">
      <c r="A1872" s="445" t="s">
        <v>5379</v>
      </c>
      <c r="B1872" s="445" t="s">
        <v>12850</v>
      </c>
      <c r="C1872" s="445" t="s">
        <v>12851</v>
      </c>
    </row>
    <row r="1873" spans="1:3" x14ac:dyDescent="0.25">
      <c r="A1873" s="445" t="s">
        <v>5379</v>
      </c>
      <c r="B1873" s="445" t="s">
        <v>12852</v>
      </c>
      <c r="C1873" s="445" t="s">
        <v>12853</v>
      </c>
    </row>
    <row r="1874" spans="1:3" x14ac:dyDescent="0.25">
      <c r="A1874" s="445" t="s">
        <v>5379</v>
      </c>
      <c r="B1874" s="445" t="s">
        <v>12854</v>
      </c>
      <c r="C1874" s="445" t="s">
        <v>4573</v>
      </c>
    </row>
    <row r="1875" spans="1:3" x14ac:dyDescent="0.25">
      <c r="A1875" s="445" t="s">
        <v>5379</v>
      </c>
      <c r="B1875" s="445" t="s">
        <v>12855</v>
      </c>
      <c r="C1875" s="445" t="s">
        <v>12856</v>
      </c>
    </row>
    <row r="1876" spans="1:3" x14ac:dyDescent="0.25">
      <c r="A1876" s="445" t="s">
        <v>5379</v>
      </c>
      <c r="B1876" s="445" t="s">
        <v>12857</v>
      </c>
      <c r="C1876" s="445" t="s">
        <v>12858</v>
      </c>
    </row>
    <row r="1877" spans="1:3" x14ac:dyDescent="0.25">
      <c r="A1877" s="445" t="s">
        <v>5379</v>
      </c>
      <c r="B1877" s="445" t="s">
        <v>12859</v>
      </c>
      <c r="C1877" s="445" t="s">
        <v>12860</v>
      </c>
    </row>
    <row r="1878" spans="1:3" x14ac:dyDescent="0.25">
      <c r="A1878" s="445" t="s">
        <v>5379</v>
      </c>
      <c r="B1878" s="445" t="s">
        <v>12861</v>
      </c>
      <c r="C1878" s="445" t="s">
        <v>12862</v>
      </c>
    </row>
    <row r="1879" spans="1:3" x14ac:dyDescent="0.25">
      <c r="A1879" s="445" t="s">
        <v>5379</v>
      </c>
      <c r="B1879" s="445" t="s">
        <v>12863</v>
      </c>
      <c r="C1879" s="445" t="s">
        <v>12864</v>
      </c>
    </row>
    <row r="1880" spans="1:3" x14ac:dyDescent="0.25">
      <c r="A1880" s="445" t="s">
        <v>5379</v>
      </c>
      <c r="B1880" s="445" t="s">
        <v>12865</v>
      </c>
      <c r="C1880" s="445" t="s">
        <v>12866</v>
      </c>
    </row>
    <row r="1881" spans="1:3" x14ac:dyDescent="0.25">
      <c r="A1881" s="445" t="s">
        <v>5379</v>
      </c>
      <c r="B1881" s="445" t="s">
        <v>12867</v>
      </c>
      <c r="C1881" s="445" t="s">
        <v>12868</v>
      </c>
    </row>
    <row r="1882" spans="1:3" x14ac:dyDescent="0.25">
      <c r="A1882" s="445" t="s">
        <v>5379</v>
      </c>
      <c r="B1882" s="445" t="s">
        <v>12869</v>
      </c>
      <c r="C1882" s="445" t="s">
        <v>12870</v>
      </c>
    </row>
    <row r="1883" spans="1:3" x14ac:dyDescent="0.25">
      <c r="A1883" s="445" t="s">
        <v>5379</v>
      </c>
      <c r="B1883" s="445" t="s">
        <v>12871</v>
      </c>
      <c r="C1883" s="445" t="s">
        <v>12872</v>
      </c>
    </row>
    <row r="1884" spans="1:3" x14ac:dyDescent="0.25">
      <c r="A1884" s="445" t="s">
        <v>5379</v>
      </c>
      <c r="B1884" s="445" t="s">
        <v>12873</v>
      </c>
      <c r="C1884" s="445" t="s">
        <v>12874</v>
      </c>
    </row>
    <row r="1885" spans="1:3" x14ac:dyDescent="0.25">
      <c r="A1885" s="445" t="s">
        <v>5379</v>
      </c>
      <c r="B1885" s="445" t="s">
        <v>12875</v>
      </c>
      <c r="C1885" s="445" t="s">
        <v>12876</v>
      </c>
    </row>
    <row r="1886" spans="1:3" x14ac:dyDescent="0.25">
      <c r="A1886" s="445" t="s">
        <v>5379</v>
      </c>
      <c r="B1886" s="445" t="s">
        <v>12877</v>
      </c>
      <c r="C1886" s="445" t="s">
        <v>12878</v>
      </c>
    </row>
    <row r="1887" spans="1:3" x14ac:dyDescent="0.25">
      <c r="A1887" s="445" t="s">
        <v>5379</v>
      </c>
      <c r="B1887" s="445" t="s">
        <v>12879</v>
      </c>
      <c r="C1887" s="445" t="s">
        <v>12880</v>
      </c>
    </row>
    <row r="1888" spans="1:3" x14ac:dyDescent="0.25">
      <c r="A1888" s="445" t="s">
        <v>5379</v>
      </c>
      <c r="B1888" s="445" t="s">
        <v>12881</v>
      </c>
      <c r="C1888" s="445" t="s">
        <v>12882</v>
      </c>
    </row>
    <row r="1889" spans="1:3" x14ac:dyDescent="0.25">
      <c r="A1889" s="445" t="s">
        <v>5379</v>
      </c>
      <c r="B1889" s="445" t="s">
        <v>12883</v>
      </c>
      <c r="C1889" s="445" t="s">
        <v>4553</v>
      </c>
    </row>
    <row r="1890" spans="1:3" x14ac:dyDescent="0.25">
      <c r="A1890" s="445" t="s">
        <v>5379</v>
      </c>
      <c r="B1890" s="445" t="s">
        <v>12884</v>
      </c>
      <c r="C1890" s="445" t="s">
        <v>12885</v>
      </c>
    </row>
    <row r="1891" spans="1:3" x14ac:dyDescent="0.25">
      <c r="A1891" s="445" t="s">
        <v>5379</v>
      </c>
      <c r="B1891" s="445" t="s">
        <v>12886</v>
      </c>
      <c r="C1891" s="445" t="s">
        <v>12887</v>
      </c>
    </row>
    <row r="1892" spans="1:3" x14ac:dyDescent="0.25">
      <c r="A1892" s="445" t="s">
        <v>5379</v>
      </c>
      <c r="B1892" s="445" t="s">
        <v>12888</v>
      </c>
      <c r="C1892" s="445" t="s">
        <v>12889</v>
      </c>
    </row>
    <row r="1893" spans="1:3" x14ac:dyDescent="0.25">
      <c r="A1893" s="445" t="s">
        <v>5379</v>
      </c>
      <c r="B1893" s="445" t="s">
        <v>12890</v>
      </c>
      <c r="C1893" s="445" t="s">
        <v>12891</v>
      </c>
    </row>
    <row r="1894" spans="1:3" x14ac:dyDescent="0.25">
      <c r="A1894" s="445" t="s">
        <v>5379</v>
      </c>
      <c r="B1894" s="445" t="s">
        <v>12892</v>
      </c>
      <c r="C1894" s="445" t="s">
        <v>12893</v>
      </c>
    </row>
    <row r="1895" spans="1:3" x14ac:dyDescent="0.25">
      <c r="A1895" s="445" t="s">
        <v>5379</v>
      </c>
      <c r="B1895" s="445" t="s">
        <v>12894</v>
      </c>
      <c r="C1895" s="445" t="s">
        <v>12895</v>
      </c>
    </row>
    <row r="1896" spans="1:3" x14ac:dyDescent="0.25">
      <c r="A1896" s="445" t="s">
        <v>5379</v>
      </c>
      <c r="B1896" s="445" t="s">
        <v>12896</v>
      </c>
      <c r="C1896" s="445" t="s">
        <v>12897</v>
      </c>
    </row>
    <row r="1897" spans="1:3" x14ac:dyDescent="0.25">
      <c r="A1897" s="445" t="s">
        <v>5379</v>
      </c>
      <c r="B1897" s="445" t="s">
        <v>12898</v>
      </c>
      <c r="C1897" s="445" t="s">
        <v>12899</v>
      </c>
    </row>
    <row r="1898" spans="1:3" x14ac:dyDescent="0.25">
      <c r="A1898" s="445" t="s">
        <v>5379</v>
      </c>
      <c r="B1898" s="445" t="s">
        <v>12900</v>
      </c>
      <c r="C1898" s="445" t="s">
        <v>4914</v>
      </c>
    </row>
    <row r="1899" spans="1:3" x14ac:dyDescent="0.25">
      <c r="A1899" s="445" t="s">
        <v>5379</v>
      </c>
      <c r="B1899" s="445" t="s">
        <v>12901</v>
      </c>
      <c r="C1899" s="445" t="s">
        <v>4465</v>
      </c>
    </row>
    <row r="1900" spans="1:3" x14ac:dyDescent="0.25">
      <c r="A1900" s="445" t="s">
        <v>5379</v>
      </c>
      <c r="B1900" s="445" t="s">
        <v>12902</v>
      </c>
      <c r="C1900" s="445" t="s">
        <v>12903</v>
      </c>
    </row>
    <row r="1901" spans="1:3" x14ac:dyDescent="0.25">
      <c r="A1901" s="445" t="s">
        <v>5379</v>
      </c>
      <c r="B1901" s="445" t="s">
        <v>12904</v>
      </c>
      <c r="C1901" s="445" t="s">
        <v>12905</v>
      </c>
    </row>
    <row r="1902" spans="1:3" x14ac:dyDescent="0.25">
      <c r="A1902" s="445" t="s">
        <v>5379</v>
      </c>
      <c r="B1902" s="445" t="s">
        <v>12906</v>
      </c>
      <c r="C1902" s="445" t="s">
        <v>12907</v>
      </c>
    </row>
    <row r="1903" spans="1:3" x14ac:dyDescent="0.25">
      <c r="A1903" s="445" t="s">
        <v>5379</v>
      </c>
      <c r="B1903" s="445" t="s">
        <v>12908</v>
      </c>
      <c r="C1903" s="445" t="s">
        <v>12909</v>
      </c>
    </row>
    <row r="1904" spans="1:3" x14ac:dyDescent="0.25">
      <c r="A1904" s="445" t="s">
        <v>5379</v>
      </c>
      <c r="B1904" s="445" t="s">
        <v>12910</v>
      </c>
      <c r="C1904" s="445" t="s">
        <v>12911</v>
      </c>
    </row>
    <row r="1905" spans="1:3" x14ac:dyDescent="0.25">
      <c r="A1905" s="445" t="s">
        <v>5379</v>
      </c>
      <c r="B1905" s="445" t="s">
        <v>12912</v>
      </c>
      <c r="C1905" s="445" t="s">
        <v>12913</v>
      </c>
    </row>
    <row r="1906" spans="1:3" x14ac:dyDescent="0.25">
      <c r="A1906" s="445" t="s">
        <v>5379</v>
      </c>
      <c r="B1906" s="445" t="s">
        <v>12914</v>
      </c>
      <c r="C1906" s="445" t="s">
        <v>5041</v>
      </c>
    </row>
    <row r="1907" spans="1:3" x14ac:dyDescent="0.25">
      <c r="A1907" s="445" t="s">
        <v>5379</v>
      </c>
      <c r="B1907" s="445" t="s">
        <v>12915</v>
      </c>
      <c r="C1907" s="445" t="s">
        <v>12916</v>
      </c>
    </row>
    <row r="1908" spans="1:3" x14ac:dyDescent="0.25">
      <c r="A1908" s="445" t="s">
        <v>5379</v>
      </c>
      <c r="B1908" s="445" t="s">
        <v>12917</v>
      </c>
      <c r="C1908" s="445" t="s">
        <v>12918</v>
      </c>
    </row>
    <row r="1909" spans="1:3" x14ac:dyDescent="0.25">
      <c r="A1909" s="445" t="s">
        <v>5379</v>
      </c>
      <c r="B1909" s="445" t="s">
        <v>12919</v>
      </c>
      <c r="C1909" s="445" t="s">
        <v>12920</v>
      </c>
    </row>
    <row r="1910" spans="1:3" x14ac:dyDescent="0.25">
      <c r="A1910" s="445" t="s">
        <v>5379</v>
      </c>
      <c r="B1910" s="445" t="s">
        <v>12921</v>
      </c>
      <c r="C1910" s="445" t="s">
        <v>12922</v>
      </c>
    </row>
    <row r="1911" spans="1:3" x14ac:dyDescent="0.25">
      <c r="A1911" s="445" t="s">
        <v>5379</v>
      </c>
      <c r="B1911" s="445" t="s">
        <v>12923</v>
      </c>
      <c r="C1911" s="445" t="s">
        <v>12924</v>
      </c>
    </row>
    <row r="1912" spans="1:3" x14ac:dyDescent="0.25">
      <c r="A1912" s="445" t="s">
        <v>5379</v>
      </c>
      <c r="B1912" s="445" t="s">
        <v>12925</v>
      </c>
      <c r="C1912" s="445" t="s">
        <v>12926</v>
      </c>
    </row>
    <row r="1913" spans="1:3" x14ac:dyDescent="0.25">
      <c r="A1913" s="445" t="s">
        <v>5379</v>
      </c>
      <c r="B1913" s="445" t="s">
        <v>12927</v>
      </c>
      <c r="C1913" s="445" t="s">
        <v>12928</v>
      </c>
    </row>
    <row r="1914" spans="1:3" x14ac:dyDescent="0.25">
      <c r="A1914" s="445" t="s">
        <v>5379</v>
      </c>
      <c r="B1914" s="445" t="s">
        <v>12929</v>
      </c>
      <c r="C1914" s="445" t="s">
        <v>12930</v>
      </c>
    </row>
    <row r="1915" spans="1:3" x14ac:dyDescent="0.25">
      <c r="A1915" s="445" t="s">
        <v>5379</v>
      </c>
      <c r="B1915" s="445" t="s">
        <v>12931</v>
      </c>
      <c r="C1915" s="445" t="s">
        <v>12932</v>
      </c>
    </row>
    <row r="1916" spans="1:3" x14ac:dyDescent="0.25">
      <c r="A1916" s="445" t="s">
        <v>5379</v>
      </c>
      <c r="B1916" s="445" t="s">
        <v>12933</v>
      </c>
      <c r="C1916" s="445" t="s">
        <v>12934</v>
      </c>
    </row>
    <row r="1917" spans="1:3" x14ac:dyDescent="0.25">
      <c r="A1917" s="445" t="s">
        <v>5379</v>
      </c>
      <c r="B1917" s="445" t="s">
        <v>12935</v>
      </c>
      <c r="C1917" s="445" t="s">
        <v>12936</v>
      </c>
    </row>
    <row r="1918" spans="1:3" x14ac:dyDescent="0.25">
      <c r="A1918" s="445" t="s">
        <v>5379</v>
      </c>
      <c r="B1918" s="445" t="s">
        <v>12937</v>
      </c>
      <c r="C1918" s="445" t="s">
        <v>12938</v>
      </c>
    </row>
    <row r="1919" spans="1:3" x14ac:dyDescent="0.25">
      <c r="A1919" s="445" t="s">
        <v>5379</v>
      </c>
      <c r="B1919" s="445" t="s">
        <v>12939</v>
      </c>
      <c r="C1919" s="445" t="s">
        <v>12940</v>
      </c>
    </row>
    <row r="1920" spans="1:3" x14ac:dyDescent="0.25">
      <c r="A1920" s="445" t="s">
        <v>5379</v>
      </c>
      <c r="B1920" s="445" t="s">
        <v>12941</v>
      </c>
      <c r="C1920" s="445" t="s">
        <v>12942</v>
      </c>
    </row>
    <row r="1921" spans="1:3" x14ac:dyDescent="0.25">
      <c r="A1921" s="445" t="s">
        <v>5379</v>
      </c>
      <c r="B1921" s="445" t="s">
        <v>12943</v>
      </c>
      <c r="C1921" s="445" t="s">
        <v>12944</v>
      </c>
    </row>
    <row r="1922" spans="1:3" x14ac:dyDescent="0.25">
      <c r="A1922" s="445" t="s">
        <v>5379</v>
      </c>
      <c r="B1922" s="445" t="s">
        <v>12945</v>
      </c>
      <c r="C1922" s="445" t="s">
        <v>12946</v>
      </c>
    </row>
    <row r="1923" spans="1:3" x14ac:dyDescent="0.25">
      <c r="A1923" s="445" t="s">
        <v>5379</v>
      </c>
      <c r="B1923" s="445" t="s">
        <v>12947</v>
      </c>
      <c r="C1923" s="445" t="s">
        <v>12948</v>
      </c>
    </row>
    <row r="1924" spans="1:3" x14ac:dyDescent="0.25">
      <c r="A1924" s="445" t="s">
        <v>5379</v>
      </c>
      <c r="B1924" s="445" t="s">
        <v>12949</v>
      </c>
      <c r="C1924" s="445" t="s">
        <v>12950</v>
      </c>
    </row>
    <row r="1925" spans="1:3" x14ac:dyDescent="0.25">
      <c r="A1925" s="445" t="s">
        <v>5379</v>
      </c>
      <c r="B1925" s="445" t="s">
        <v>12951</v>
      </c>
      <c r="C1925" s="445" t="s">
        <v>4935</v>
      </c>
    </row>
    <row r="1926" spans="1:3" x14ac:dyDescent="0.25">
      <c r="A1926" s="445" t="s">
        <v>5379</v>
      </c>
      <c r="B1926" s="445" t="s">
        <v>12952</v>
      </c>
      <c r="C1926" s="445" t="s">
        <v>12953</v>
      </c>
    </row>
    <row r="1927" spans="1:3" x14ac:dyDescent="0.25">
      <c r="A1927" s="445" t="s">
        <v>5379</v>
      </c>
      <c r="B1927" s="445" t="s">
        <v>12954</v>
      </c>
      <c r="C1927" s="445" t="s">
        <v>12955</v>
      </c>
    </row>
    <row r="1928" spans="1:3" x14ac:dyDescent="0.25">
      <c r="A1928" s="445" t="s">
        <v>5379</v>
      </c>
      <c r="B1928" s="445" t="s">
        <v>12956</v>
      </c>
      <c r="C1928" s="445" t="s">
        <v>12957</v>
      </c>
    </row>
    <row r="1929" spans="1:3" x14ac:dyDescent="0.25">
      <c r="A1929" s="445" t="s">
        <v>5379</v>
      </c>
      <c r="B1929" s="445" t="s">
        <v>12958</v>
      </c>
      <c r="C1929" s="445" t="s">
        <v>12959</v>
      </c>
    </row>
    <row r="1930" spans="1:3" x14ac:dyDescent="0.25">
      <c r="A1930" s="445" t="s">
        <v>5379</v>
      </c>
      <c r="B1930" s="445" t="s">
        <v>12960</v>
      </c>
      <c r="C1930" s="445" t="s">
        <v>12961</v>
      </c>
    </row>
    <row r="1931" spans="1:3" x14ac:dyDescent="0.25">
      <c r="A1931" s="445" t="s">
        <v>5379</v>
      </c>
      <c r="B1931" s="445" t="s">
        <v>12962</v>
      </c>
      <c r="C1931" s="445" t="s">
        <v>12963</v>
      </c>
    </row>
    <row r="1932" spans="1:3" x14ac:dyDescent="0.25">
      <c r="A1932" s="445" t="s">
        <v>5379</v>
      </c>
      <c r="B1932" s="445" t="s">
        <v>12964</v>
      </c>
      <c r="C1932" s="445" t="s">
        <v>12965</v>
      </c>
    </row>
    <row r="1933" spans="1:3" x14ac:dyDescent="0.25">
      <c r="A1933" s="445" t="s">
        <v>5379</v>
      </c>
      <c r="B1933" s="445" t="s">
        <v>12966</v>
      </c>
      <c r="C1933" s="445" t="s">
        <v>12967</v>
      </c>
    </row>
    <row r="1934" spans="1:3" x14ac:dyDescent="0.25">
      <c r="A1934" s="445" t="s">
        <v>5379</v>
      </c>
      <c r="B1934" s="445" t="s">
        <v>12968</v>
      </c>
      <c r="C1934" s="445" t="s">
        <v>12969</v>
      </c>
    </row>
    <row r="1935" spans="1:3" x14ac:dyDescent="0.25">
      <c r="A1935" s="445" t="s">
        <v>5379</v>
      </c>
      <c r="B1935" s="445" t="s">
        <v>12970</v>
      </c>
      <c r="C1935" s="445" t="s">
        <v>12971</v>
      </c>
    </row>
    <row r="1936" spans="1:3" x14ac:dyDescent="0.25">
      <c r="A1936" s="445" t="s">
        <v>5379</v>
      </c>
      <c r="B1936" s="445" t="s">
        <v>12972</v>
      </c>
      <c r="C1936" s="445" t="s">
        <v>12973</v>
      </c>
    </row>
    <row r="1937" spans="1:3" x14ac:dyDescent="0.25">
      <c r="A1937" s="445" t="s">
        <v>5379</v>
      </c>
      <c r="B1937" s="445" t="s">
        <v>12974</v>
      </c>
      <c r="C1937" s="445" t="s">
        <v>4643</v>
      </c>
    </row>
    <row r="1938" spans="1:3" x14ac:dyDescent="0.25">
      <c r="A1938" s="445" t="s">
        <v>5379</v>
      </c>
      <c r="B1938" s="445" t="s">
        <v>12975</v>
      </c>
      <c r="C1938" s="445" t="s">
        <v>12976</v>
      </c>
    </row>
    <row r="1939" spans="1:3" x14ac:dyDescent="0.25">
      <c r="A1939" s="445" t="s">
        <v>5379</v>
      </c>
      <c r="B1939" s="445" t="s">
        <v>12977</v>
      </c>
      <c r="C1939" s="445" t="s">
        <v>12978</v>
      </c>
    </row>
    <row r="1940" spans="1:3" x14ac:dyDescent="0.25">
      <c r="A1940" s="445" t="s">
        <v>5379</v>
      </c>
      <c r="B1940" s="445" t="s">
        <v>12979</v>
      </c>
      <c r="C1940" s="445" t="s">
        <v>12980</v>
      </c>
    </row>
    <row r="1941" spans="1:3" x14ac:dyDescent="0.25">
      <c r="A1941" s="445" t="s">
        <v>5379</v>
      </c>
      <c r="B1941" s="445" t="s">
        <v>12981</v>
      </c>
      <c r="C1941" s="445" t="s">
        <v>4971</v>
      </c>
    </row>
    <row r="1942" spans="1:3" x14ac:dyDescent="0.25">
      <c r="A1942" s="445" t="s">
        <v>5379</v>
      </c>
      <c r="B1942" s="445" t="s">
        <v>12982</v>
      </c>
      <c r="C1942" s="445" t="s">
        <v>4959</v>
      </c>
    </row>
    <row r="1943" spans="1:3" x14ac:dyDescent="0.25">
      <c r="A1943" s="445" t="s">
        <v>5379</v>
      </c>
      <c r="B1943" s="445" t="s">
        <v>12983</v>
      </c>
      <c r="C1943" s="445" t="s">
        <v>12984</v>
      </c>
    </row>
    <row r="1944" spans="1:3" x14ac:dyDescent="0.25">
      <c r="A1944" s="445" t="s">
        <v>5379</v>
      </c>
      <c r="B1944" s="445" t="s">
        <v>12985</v>
      </c>
      <c r="C1944" s="445" t="s">
        <v>12986</v>
      </c>
    </row>
    <row r="1945" spans="1:3" x14ac:dyDescent="0.25">
      <c r="A1945" s="445" t="s">
        <v>5379</v>
      </c>
      <c r="B1945" s="445" t="s">
        <v>12987</v>
      </c>
      <c r="C1945" s="445" t="s">
        <v>12988</v>
      </c>
    </row>
    <row r="1946" spans="1:3" x14ac:dyDescent="0.25">
      <c r="A1946" s="445" t="s">
        <v>5379</v>
      </c>
      <c r="B1946" s="445" t="s">
        <v>12989</v>
      </c>
      <c r="C1946" s="445" t="s">
        <v>12990</v>
      </c>
    </row>
    <row r="1947" spans="1:3" x14ac:dyDescent="0.25">
      <c r="A1947" s="445" t="s">
        <v>5379</v>
      </c>
      <c r="B1947" s="445" t="s">
        <v>12991</v>
      </c>
      <c r="C1947" s="445" t="s">
        <v>12992</v>
      </c>
    </row>
    <row r="1948" spans="1:3" x14ac:dyDescent="0.25">
      <c r="A1948" s="445" t="s">
        <v>5379</v>
      </c>
      <c r="B1948" s="445" t="s">
        <v>12993</v>
      </c>
      <c r="C1948" s="445" t="s">
        <v>12994</v>
      </c>
    </row>
    <row r="1949" spans="1:3" x14ac:dyDescent="0.25">
      <c r="A1949" s="445" t="s">
        <v>5379</v>
      </c>
      <c r="B1949" s="445" t="s">
        <v>12995</v>
      </c>
      <c r="C1949" s="445" t="s">
        <v>12996</v>
      </c>
    </row>
    <row r="1950" spans="1:3" x14ac:dyDescent="0.25">
      <c r="A1950" s="445" t="s">
        <v>5379</v>
      </c>
      <c r="B1950" s="445" t="s">
        <v>12997</v>
      </c>
      <c r="C1950" s="445" t="s">
        <v>12996</v>
      </c>
    </row>
    <row r="1951" spans="1:3" x14ac:dyDescent="0.25">
      <c r="A1951" s="445" t="s">
        <v>5379</v>
      </c>
      <c r="B1951" s="445" t="s">
        <v>12998</v>
      </c>
      <c r="C1951" s="445" t="s">
        <v>12999</v>
      </c>
    </row>
    <row r="1952" spans="1:3" x14ac:dyDescent="0.25">
      <c r="A1952" s="445" t="s">
        <v>5379</v>
      </c>
      <c r="B1952" s="445" t="s">
        <v>13000</v>
      </c>
      <c r="C1952" s="445" t="s">
        <v>4663</v>
      </c>
    </row>
    <row r="1953" spans="1:3" x14ac:dyDescent="0.25">
      <c r="A1953" s="445" t="s">
        <v>5379</v>
      </c>
      <c r="B1953" s="445" t="s">
        <v>13001</v>
      </c>
      <c r="C1953" s="445" t="s">
        <v>13002</v>
      </c>
    </row>
    <row r="1954" spans="1:3" x14ac:dyDescent="0.25">
      <c r="A1954" s="445" t="s">
        <v>5379</v>
      </c>
      <c r="B1954" s="445" t="s">
        <v>13003</v>
      </c>
      <c r="C1954" s="445" t="s">
        <v>4653</v>
      </c>
    </row>
    <row r="1955" spans="1:3" x14ac:dyDescent="0.25">
      <c r="A1955" s="445" t="s">
        <v>5379</v>
      </c>
      <c r="B1955" s="445" t="s">
        <v>13004</v>
      </c>
      <c r="C1955" s="445" t="s">
        <v>13005</v>
      </c>
    </row>
    <row r="1956" spans="1:3" x14ac:dyDescent="0.25">
      <c r="A1956" s="445" t="s">
        <v>5379</v>
      </c>
      <c r="B1956" s="445" t="s">
        <v>13006</v>
      </c>
      <c r="C1956" s="445" t="s">
        <v>13007</v>
      </c>
    </row>
    <row r="1957" spans="1:3" x14ac:dyDescent="0.25">
      <c r="A1957" s="445" t="s">
        <v>5379</v>
      </c>
      <c r="B1957" s="445" t="s">
        <v>13008</v>
      </c>
      <c r="C1957" s="445" t="s">
        <v>13009</v>
      </c>
    </row>
    <row r="1958" spans="1:3" x14ac:dyDescent="0.25">
      <c r="A1958" s="445" t="s">
        <v>5379</v>
      </c>
      <c r="B1958" s="445" t="s">
        <v>13010</v>
      </c>
      <c r="C1958" s="445" t="s">
        <v>13011</v>
      </c>
    </row>
    <row r="1959" spans="1:3" x14ac:dyDescent="0.25">
      <c r="A1959" s="445" t="s">
        <v>5379</v>
      </c>
      <c r="B1959" s="445" t="s">
        <v>13012</v>
      </c>
      <c r="C1959" s="445" t="s">
        <v>13013</v>
      </c>
    </row>
    <row r="1960" spans="1:3" x14ac:dyDescent="0.25">
      <c r="A1960" s="445" t="s">
        <v>5379</v>
      </c>
      <c r="B1960" s="445" t="s">
        <v>13014</v>
      </c>
      <c r="C1960" s="445" t="s">
        <v>13015</v>
      </c>
    </row>
    <row r="1961" spans="1:3" x14ac:dyDescent="0.25">
      <c r="A1961" s="445" t="s">
        <v>5379</v>
      </c>
      <c r="B1961" s="445" t="s">
        <v>13016</v>
      </c>
      <c r="C1961" s="445" t="s">
        <v>13017</v>
      </c>
    </row>
    <row r="1962" spans="1:3" x14ac:dyDescent="0.25">
      <c r="A1962" s="445" t="s">
        <v>5379</v>
      </c>
      <c r="B1962" s="445" t="s">
        <v>13018</v>
      </c>
      <c r="C1962" s="445" t="s">
        <v>13019</v>
      </c>
    </row>
    <row r="1963" spans="1:3" x14ac:dyDescent="0.25">
      <c r="A1963" s="445" t="s">
        <v>5379</v>
      </c>
      <c r="B1963" s="445" t="s">
        <v>13020</v>
      </c>
      <c r="C1963" s="445" t="s">
        <v>13021</v>
      </c>
    </row>
    <row r="1964" spans="1:3" x14ac:dyDescent="0.25">
      <c r="A1964" s="445" t="s">
        <v>5379</v>
      </c>
      <c r="B1964" s="445" t="s">
        <v>13022</v>
      </c>
      <c r="C1964" s="445" t="s">
        <v>13023</v>
      </c>
    </row>
    <row r="1965" spans="1:3" x14ac:dyDescent="0.25">
      <c r="A1965" s="445" t="s">
        <v>5379</v>
      </c>
      <c r="B1965" s="445" t="s">
        <v>13024</v>
      </c>
      <c r="C1965" s="445" t="s">
        <v>13025</v>
      </c>
    </row>
    <row r="1966" spans="1:3" x14ac:dyDescent="0.25">
      <c r="A1966" s="445" t="s">
        <v>5379</v>
      </c>
      <c r="B1966" s="445" t="s">
        <v>13026</v>
      </c>
      <c r="C1966" s="445" t="s">
        <v>13027</v>
      </c>
    </row>
    <row r="1967" spans="1:3" x14ac:dyDescent="0.25">
      <c r="A1967" s="445" t="s">
        <v>5379</v>
      </c>
      <c r="B1967" s="445" t="s">
        <v>13028</v>
      </c>
      <c r="C1967" s="445" t="s">
        <v>13029</v>
      </c>
    </row>
    <row r="1968" spans="1:3" x14ac:dyDescent="0.25">
      <c r="A1968" s="445" t="s">
        <v>5379</v>
      </c>
      <c r="B1968" s="445" t="s">
        <v>13030</v>
      </c>
      <c r="C1968" s="445" t="s">
        <v>13031</v>
      </c>
    </row>
    <row r="1969" spans="1:3" x14ac:dyDescent="0.25">
      <c r="A1969" s="445" t="s">
        <v>5379</v>
      </c>
      <c r="B1969" s="445" t="s">
        <v>13032</v>
      </c>
      <c r="C1969" s="445" t="s">
        <v>13033</v>
      </c>
    </row>
    <row r="1970" spans="1:3" x14ac:dyDescent="0.25">
      <c r="A1970" s="445" t="s">
        <v>5379</v>
      </c>
      <c r="B1970" s="445" t="s">
        <v>13034</v>
      </c>
      <c r="C1970" s="445" t="s">
        <v>5187</v>
      </c>
    </row>
    <row r="1971" spans="1:3" x14ac:dyDescent="0.25">
      <c r="A1971" s="445" t="s">
        <v>5379</v>
      </c>
      <c r="B1971" s="445" t="s">
        <v>13035</v>
      </c>
      <c r="C1971" s="445" t="s">
        <v>13036</v>
      </c>
    </row>
    <row r="1972" spans="1:3" x14ac:dyDescent="0.25">
      <c r="A1972" s="445" t="s">
        <v>5379</v>
      </c>
      <c r="B1972" s="445" t="s">
        <v>13037</v>
      </c>
      <c r="C1972" s="445" t="s">
        <v>13038</v>
      </c>
    </row>
    <row r="1973" spans="1:3" x14ac:dyDescent="0.25">
      <c r="A1973" s="445" t="s">
        <v>5379</v>
      </c>
      <c r="B1973" s="445" t="s">
        <v>13039</v>
      </c>
      <c r="C1973" s="445" t="s">
        <v>13040</v>
      </c>
    </row>
    <row r="1974" spans="1:3" x14ac:dyDescent="0.25">
      <c r="A1974" s="445" t="s">
        <v>5379</v>
      </c>
      <c r="B1974" s="445" t="s">
        <v>13041</v>
      </c>
      <c r="C1974" s="445" t="s">
        <v>13042</v>
      </c>
    </row>
    <row r="1975" spans="1:3" x14ac:dyDescent="0.25">
      <c r="A1975" s="445" t="s">
        <v>5379</v>
      </c>
      <c r="B1975" s="445" t="s">
        <v>13043</v>
      </c>
      <c r="C1975" s="445" t="s">
        <v>13044</v>
      </c>
    </row>
    <row r="1976" spans="1:3" x14ac:dyDescent="0.25">
      <c r="A1976" s="445" t="s">
        <v>5379</v>
      </c>
      <c r="B1976" s="445" t="s">
        <v>13045</v>
      </c>
      <c r="C1976" s="445" t="s">
        <v>13046</v>
      </c>
    </row>
    <row r="1977" spans="1:3" x14ac:dyDescent="0.25">
      <c r="A1977" s="445" t="s">
        <v>5379</v>
      </c>
      <c r="B1977" s="445" t="s">
        <v>13047</v>
      </c>
      <c r="C1977" s="445" t="s">
        <v>13048</v>
      </c>
    </row>
    <row r="1978" spans="1:3" x14ac:dyDescent="0.25">
      <c r="A1978" s="445" t="s">
        <v>5379</v>
      </c>
      <c r="B1978" s="445" t="s">
        <v>13049</v>
      </c>
      <c r="C1978" s="445" t="s">
        <v>13050</v>
      </c>
    </row>
    <row r="1979" spans="1:3" x14ac:dyDescent="0.25">
      <c r="A1979" s="445" t="s">
        <v>5379</v>
      </c>
      <c r="B1979" s="445" t="s">
        <v>13051</v>
      </c>
      <c r="C1979" s="445" t="s">
        <v>13052</v>
      </c>
    </row>
    <row r="1980" spans="1:3" x14ac:dyDescent="0.25">
      <c r="A1980" s="445" t="s">
        <v>5379</v>
      </c>
      <c r="B1980" s="445" t="s">
        <v>13053</v>
      </c>
      <c r="C1980" s="445" t="s">
        <v>5176</v>
      </c>
    </row>
    <row r="1981" spans="1:3" x14ac:dyDescent="0.25">
      <c r="A1981" s="445" t="s">
        <v>5379</v>
      </c>
      <c r="B1981" s="445" t="s">
        <v>13054</v>
      </c>
      <c r="C1981" s="445" t="s">
        <v>13055</v>
      </c>
    </row>
    <row r="1982" spans="1:3" x14ac:dyDescent="0.25">
      <c r="A1982" s="445" t="s">
        <v>5379</v>
      </c>
      <c r="B1982" s="445" t="s">
        <v>13056</v>
      </c>
      <c r="C1982" s="445" t="s">
        <v>13057</v>
      </c>
    </row>
    <row r="1983" spans="1:3" x14ac:dyDescent="0.25">
      <c r="A1983" s="445" t="s">
        <v>5379</v>
      </c>
      <c r="B1983" s="445" t="s">
        <v>13058</v>
      </c>
      <c r="C1983" s="445" t="s">
        <v>13059</v>
      </c>
    </row>
    <row r="1984" spans="1:3" x14ac:dyDescent="0.25">
      <c r="A1984" s="445" t="s">
        <v>5379</v>
      </c>
      <c r="B1984" s="445" t="s">
        <v>13060</v>
      </c>
      <c r="C1984" s="445" t="s">
        <v>13061</v>
      </c>
    </row>
    <row r="1985" spans="1:3" x14ac:dyDescent="0.25">
      <c r="A1985" s="445" t="s">
        <v>5379</v>
      </c>
      <c r="B1985" s="445" t="s">
        <v>13062</v>
      </c>
      <c r="C1985" s="445" t="s">
        <v>13063</v>
      </c>
    </row>
    <row r="1986" spans="1:3" x14ac:dyDescent="0.25">
      <c r="A1986" s="445" t="s">
        <v>5379</v>
      </c>
      <c r="B1986" s="445" t="s">
        <v>13064</v>
      </c>
      <c r="C1986" s="445" t="s">
        <v>13065</v>
      </c>
    </row>
    <row r="1987" spans="1:3" x14ac:dyDescent="0.25">
      <c r="A1987" s="445" t="s">
        <v>5379</v>
      </c>
      <c r="B1987" s="445" t="s">
        <v>13066</v>
      </c>
      <c r="C1987" s="445" t="s">
        <v>13067</v>
      </c>
    </row>
    <row r="1988" spans="1:3" x14ac:dyDescent="0.25">
      <c r="A1988" s="445" t="s">
        <v>5379</v>
      </c>
      <c r="B1988" s="445" t="s">
        <v>13068</v>
      </c>
      <c r="C1988" s="445" t="s">
        <v>13069</v>
      </c>
    </row>
    <row r="1989" spans="1:3" x14ac:dyDescent="0.25">
      <c r="A1989" s="445" t="s">
        <v>5379</v>
      </c>
      <c r="B1989" s="445" t="s">
        <v>13070</v>
      </c>
      <c r="C1989" s="445" t="s">
        <v>13071</v>
      </c>
    </row>
    <row r="1990" spans="1:3" x14ac:dyDescent="0.25">
      <c r="A1990" s="445" t="s">
        <v>5379</v>
      </c>
      <c r="B1990" s="445" t="s">
        <v>13072</v>
      </c>
      <c r="C1990" s="445" t="s">
        <v>13073</v>
      </c>
    </row>
    <row r="1991" spans="1:3" x14ac:dyDescent="0.25">
      <c r="A1991" s="445" t="s">
        <v>5379</v>
      </c>
      <c r="B1991" s="445" t="s">
        <v>13074</v>
      </c>
      <c r="C1991" s="445" t="s">
        <v>13075</v>
      </c>
    </row>
    <row r="1992" spans="1:3" x14ac:dyDescent="0.25">
      <c r="A1992" s="445" t="s">
        <v>5379</v>
      </c>
      <c r="B1992" s="445" t="s">
        <v>13076</v>
      </c>
      <c r="C1992" s="445" t="s">
        <v>13077</v>
      </c>
    </row>
    <row r="1993" spans="1:3" x14ac:dyDescent="0.25">
      <c r="A1993" s="445" t="s">
        <v>5379</v>
      </c>
      <c r="B1993" s="445" t="s">
        <v>13078</v>
      </c>
      <c r="C1993" s="445" t="s">
        <v>13079</v>
      </c>
    </row>
    <row r="1994" spans="1:3" x14ac:dyDescent="0.25">
      <c r="A1994" s="445" t="s">
        <v>5379</v>
      </c>
      <c r="B1994" s="445" t="s">
        <v>13080</v>
      </c>
      <c r="C1994" s="445" t="s">
        <v>13081</v>
      </c>
    </row>
    <row r="1995" spans="1:3" x14ac:dyDescent="0.25">
      <c r="A1995" s="445" t="s">
        <v>5379</v>
      </c>
      <c r="B1995" s="445" t="s">
        <v>13082</v>
      </c>
      <c r="C1995" s="445" t="s">
        <v>5123</v>
      </c>
    </row>
    <row r="1996" spans="1:3" x14ac:dyDescent="0.25">
      <c r="A1996" s="445" t="s">
        <v>5379</v>
      </c>
      <c r="B1996" s="445" t="s">
        <v>13083</v>
      </c>
      <c r="C1996" s="445" t="s">
        <v>13084</v>
      </c>
    </row>
    <row r="1997" spans="1:3" x14ac:dyDescent="0.25">
      <c r="A1997" s="445" t="s">
        <v>5379</v>
      </c>
      <c r="B1997" s="445" t="s">
        <v>13085</v>
      </c>
      <c r="C1997" s="445" t="s">
        <v>13086</v>
      </c>
    </row>
    <row r="1998" spans="1:3" x14ac:dyDescent="0.25">
      <c r="A1998" s="445" t="s">
        <v>5379</v>
      </c>
      <c r="B1998" s="445" t="s">
        <v>13087</v>
      </c>
      <c r="C1998" s="445" t="s">
        <v>13088</v>
      </c>
    </row>
    <row r="1999" spans="1:3" x14ac:dyDescent="0.25">
      <c r="A1999" s="445" t="s">
        <v>5379</v>
      </c>
      <c r="B1999" s="445" t="s">
        <v>13089</v>
      </c>
      <c r="C1999" s="445" t="s">
        <v>5101</v>
      </c>
    </row>
    <row r="2000" spans="1:3" x14ac:dyDescent="0.25">
      <c r="A2000" s="445" t="s">
        <v>5379</v>
      </c>
      <c r="B2000" s="445" t="s">
        <v>13090</v>
      </c>
      <c r="C2000" s="445" t="s">
        <v>5112</v>
      </c>
    </row>
    <row r="2001" spans="1:3" x14ac:dyDescent="0.25">
      <c r="A2001" s="445" t="s">
        <v>5379</v>
      </c>
      <c r="B2001" s="445" t="s">
        <v>13091</v>
      </c>
      <c r="C2001" s="445" t="s">
        <v>13092</v>
      </c>
    </row>
    <row r="2002" spans="1:3" x14ac:dyDescent="0.25">
      <c r="A2002" s="445" t="s">
        <v>5379</v>
      </c>
      <c r="B2002" s="445" t="s">
        <v>13093</v>
      </c>
      <c r="C2002" s="445" t="s">
        <v>13094</v>
      </c>
    </row>
    <row r="2003" spans="1:3" x14ac:dyDescent="0.25">
      <c r="A2003" s="445" t="s">
        <v>5379</v>
      </c>
      <c r="B2003" s="445" t="s">
        <v>13095</v>
      </c>
      <c r="C2003" s="445" t="s">
        <v>13096</v>
      </c>
    </row>
    <row r="2004" spans="1:3" x14ac:dyDescent="0.25">
      <c r="A2004" s="445" t="s">
        <v>5379</v>
      </c>
      <c r="B2004" s="445" t="s">
        <v>13097</v>
      </c>
      <c r="C2004" s="445" t="s">
        <v>13098</v>
      </c>
    </row>
    <row r="2005" spans="1:3" x14ac:dyDescent="0.25">
      <c r="A2005" s="445" t="s">
        <v>5379</v>
      </c>
      <c r="B2005" s="445" t="s">
        <v>3366</v>
      </c>
      <c r="C2005" s="445" t="s">
        <v>13099</v>
      </c>
    </row>
    <row r="2006" spans="1:3" x14ac:dyDescent="0.25">
      <c r="A2006" s="445" t="s">
        <v>5379</v>
      </c>
      <c r="B2006" s="445" t="s">
        <v>13100</v>
      </c>
      <c r="C2006" s="445" t="s">
        <v>13101</v>
      </c>
    </row>
    <row r="2007" spans="1:3" x14ac:dyDescent="0.25">
      <c r="A2007" s="445" t="s">
        <v>5379</v>
      </c>
      <c r="B2007" s="445" t="s">
        <v>13102</v>
      </c>
      <c r="C2007" s="445" t="s">
        <v>13103</v>
      </c>
    </row>
    <row r="2008" spans="1:3" x14ac:dyDescent="0.25">
      <c r="A2008" s="445" t="s">
        <v>5379</v>
      </c>
      <c r="B2008" s="445" t="s">
        <v>13104</v>
      </c>
      <c r="C2008" s="445" t="s">
        <v>13105</v>
      </c>
    </row>
    <row r="2009" spans="1:3" x14ac:dyDescent="0.25">
      <c r="A2009" s="445" t="s">
        <v>5379</v>
      </c>
      <c r="B2009" s="445" t="s">
        <v>13106</v>
      </c>
      <c r="C2009" s="445" t="s">
        <v>13107</v>
      </c>
    </row>
    <row r="2010" spans="1:3" x14ac:dyDescent="0.25">
      <c r="A2010" s="445" t="s">
        <v>5379</v>
      </c>
      <c r="B2010" s="445" t="s">
        <v>13108</v>
      </c>
      <c r="C2010" s="445" t="s">
        <v>13109</v>
      </c>
    </row>
    <row r="2011" spans="1:3" x14ac:dyDescent="0.25">
      <c r="A2011" s="445" t="s">
        <v>5379</v>
      </c>
      <c r="B2011" s="445" t="s">
        <v>13110</v>
      </c>
      <c r="C2011" s="445" t="s">
        <v>13111</v>
      </c>
    </row>
    <row r="2012" spans="1:3" x14ac:dyDescent="0.25">
      <c r="A2012" s="445" t="s">
        <v>5379</v>
      </c>
      <c r="B2012" s="445" t="s">
        <v>13112</v>
      </c>
      <c r="C2012" s="445" t="s">
        <v>13113</v>
      </c>
    </row>
    <row r="2013" spans="1:3" x14ac:dyDescent="0.25">
      <c r="A2013" s="445" t="s">
        <v>5379</v>
      </c>
      <c r="B2013" s="445" t="s">
        <v>13114</v>
      </c>
      <c r="C2013" s="445" t="s">
        <v>5065</v>
      </c>
    </row>
    <row r="2014" spans="1:3" x14ac:dyDescent="0.25">
      <c r="A2014" s="445" t="s">
        <v>5379</v>
      </c>
      <c r="B2014" s="445" t="s">
        <v>13115</v>
      </c>
      <c r="C2014" s="445" t="s">
        <v>13116</v>
      </c>
    </row>
    <row r="2015" spans="1:3" x14ac:dyDescent="0.25">
      <c r="A2015" s="445" t="s">
        <v>5379</v>
      </c>
      <c r="B2015" s="445" t="s">
        <v>13117</v>
      </c>
      <c r="C2015" s="445" t="s">
        <v>13118</v>
      </c>
    </row>
    <row r="2016" spans="1:3" x14ac:dyDescent="0.25">
      <c r="A2016" s="445" t="s">
        <v>5379</v>
      </c>
      <c r="B2016" s="445" t="s">
        <v>13119</v>
      </c>
      <c r="C2016" s="445" t="s">
        <v>13120</v>
      </c>
    </row>
    <row r="2017" spans="1:3" x14ac:dyDescent="0.25">
      <c r="A2017" s="445" t="s">
        <v>5379</v>
      </c>
      <c r="B2017" s="445" t="s">
        <v>13121</v>
      </c>
      <c r="C2017" s="445" t="s">
        <v>13122</v>
      </c>
    </row>
    <row r="2018" spans="1:3" x14ac:dyDescent="0.25">
      <c r="A2018" s="445" t="s">
        <v>5379</v>
      </c>
      <c r="B2018" s="445" t="s">
        <v>13123</v>
      </c>
      <c r="C2018" s="445" t="s">
        <v>13124</v>
      </c>
    </row>
    <row r="2019" spans="1:3" x14ac:dyDescent="0.25">
      <c r="A2019" s="445" t="s">
        <v>5379</v>
      </c>
      <c r="B2019" s="445" t="s">
        <v>13125</v>
      </c>
      <c r="C2019" s="445" t="s">
        <v>13126</v>
      </c>
    </row>
    <row r="2020" spans="1:3" x14ac:dyDescent="0.25">
      <c r="A2020" s="445" t="s">
        <v>5379</v>
      </c>
      <c r="B2020" s="445" t="s">
        <v>13127</v>
      </c>
      <c r="C2020" s="445" t="s">
        <v>13128</v>
      </c>
    </row>
    <row r="2021" spans="1:3" x14ac:dyDescent="0.25">
      <c r="A2021" s="445" t="s">
        <v>5379</v>
      </c>
      <c r="B2021" s="445" t="s">
        <v>13129</v>
      </c>
      <c r="C2021" s="445" t="s">
        <v>13130</v>
      </c>
    </row>
    <row r="2022" spans="1:3" x14ac:dyDescent="0.25">
      <c r="A2022" s="445" t="s">
        <v>5379</v>
      </c>
      <c r="B2022" s="445" t="s">
        <v>13131</v>
      </c>
      <c r="C2022" s="445" t="s">
        <v>13132</v>
      </c>
    </row>
    <row r="2023" spans="1:3" x14ac:dyDescent="0.25">
      <c r="A2023" s="445" t="s">
        <v>5379</v>
      </c>
      <c r="B2023" s="445" t="s">
        <v>13133</v>
      </c>
      <c r="C2023" s="445" t="s">
        <v>5053</v>
      </c>
    </row>
    <row r="2024" spans="1:3" x14ac:dyDescent="0.25">
      <c r="A2024" s="445" t="s">
        <v>5379</v>
      </c>
      <c r="B2024" s="445" t="s">
        <v>13134</v>
      </c>
      <c r="C2024" s="445" t="s">
        <v>13135</v>
      </c>
    </row>
    <row r="2025" spans="1:3" x14ac:dyDescent="0.25">
      <c r="A2025" s="445" t="s">
        <v>5379</v>
      </c>
      <c r="B2025" s="445" t="s">
        <v>13136</v>
      </c>
      <c r="C2025" s="445" t="s">
        <v>5029</v>
      </c>
    </row>
    <row r="2026" spans="1:3" x14ac:dyDescent="0.25">
      <c r="A2026" s="445" t="s">
        <v>5379</v>
      </c>
      <c r="B2026" s="445" t="s">
        <v>13137</v>
      </c>
      <c r="C2026" s="445" t="s">
        <v>13138</v>
      </c>
    </row>
    <row r="2027" spans="1:3" x14ac:dyDescent="0.25">
      <c r="A2027" s="445" t="s">
        <v>5379</v>
      </c>
      <c r="B2027" s="445" t="s">
        <v>13139</v>
      </c>
      <c r="C2027" s="445" t="s">
        <v>13140</v>
      </c>
    </row>
    <row r="2028" spans="1:3" x14ac:dyDescent="0.25">
      <c r="A2028" s="445" t="s">
        <v>5379</v>
      </c>
      <c r="B2028" s="445" t="s">
        <v>13141</v>
      </c>
      <c r="C2028" s="445" t="s">
        <v>13142</v>
      </c>
    </row>
    <row r="2029" spans="1:3" x14ac:dyDescent="0.25">
      <c r="A2029" s="445" t="s">
        <v>5379</v>
      </c>
      <c r="B2029" s="445" t="s">
        <v>13143</v>
      </c>
      <c r="C2029" s="445" t="s">
        <v>13144</v>
      </c>
    </row>
    <row r="2030" spans="1:3" x14ac:dyDescent="0.25">
      <c r="A2030" s="445" t="s">
        <v>5379</v>
      </c>
      <c r="B2030" s="445" t="s">
        <v>13145</v>
      </c>
      <c r="C2030" s="445" t="s">
        <v>13146</v>
      </c>
    </row>
    <row r="2031" spans="1:3" x14ac:dyDescent="0.25">
      <c r="A2031" s="445" t="s">
        <v>5379</v>
      </c>
      <c r="B2031" s="445" t="s">
        <v>13147</v>
      </c>
      <c r="C2031" s="445" t="s">
        <v>13148</v>
      </c>
    </row>
    <row r="2032" spans="1:3" x14ac:dyDescent="0.25">
      <c r="A2032" s="445" t="s">
        <v>5379</v>
      </c>
      <c r="B2032" s="445" t="s">
        <v>13149</v>
      </c>
      <c r="C2032" s="445" t="s">
        <v>13150</v>
      </c>
    </row>
    <row r="2033" spans="1:3" x14ac:dyDescent="0.25">
      <c r="A2033" s="445" t="s">
        <v>5379</v>
      </c>
      <c r="B2033" s="445" t="s">
        <v>13151</v>
      </c>
      <c r="C2033" s="445" t="s">
        <v>13152</v>
      </c>
    </row>
    <row r="2034" spans="1:3" x14ac:dyDescent="0.25">
      <c r="A2034" s="445" t="s">
        <v>5379</v>
      </c>
      <c r="B2034" s="445" t="s">
        <v>13153</v>
      </c>
      <c r="C2034" s="445" t="s">
        <v>13154</v>
      </c>
    </row>
    <row r="2035" spans="1:3" x14ac:dyDescent="0.25">
      <c r="A2035" s="445" t="s">
        <v>5379</v>
      </c>
      <c r="B2035" s="445" t="s">
        <v>13155</v>
      </c>
      <c r="C2035" s="445" t="s">
        <v>5298</v>
      </c>
    </row>
    <row r="2036" spans="1:3" x14ac:dyDescent="0.25">
      <c r="A2036" s="445" t="s">
        <v>5379</v>
      </c>
      <c r="B2036" s="445" t="s">
        <v>13156</v>
      </c>
      <c r="C2036" s="445" t="s">
        <v>13157</v>
      </c>
    </row>
    <row r="2037" spans="1:3" x14ac:dyDescent="0.25">
      <c r="A2037" s="445" t="s">
        <v>5379</v>
      </c>
      <c r="B2037" s="445" t="s">
        <v>13158</v>
      </c>
      <c r="C2037" s="445" t="s">
        <v>13159</v>
      </c>
    </row>
    <row r="2038" spans="1:3" x14ac:dyDescent="0.25">
      <c r="A2038" s="445" t="s">
        <v>5379</v>
      </c>
      <c r="B2038" s="445" t="s">
        <v>13160</v>
      </c>
      <c r="C2038" s="445" t="s">
        <v>13161</v>
      </c>
    </row>
    <row r="2039" spans="1:3" x14ac:dyDescent="0.25">
      <c r="A2039" s="445" t="s">
        <v>5379</v>
      </c>
      <c r="B2039" s="445" t="s">
        <v>13162</v>
      </c>
      <c r="C2039" s="445" t="s">
        <v>13163</v>
      </c>
    </row>
    <row r="2040" spans="1:3" x14ac:dyDescent="0.25">
      <c r="A2040" s="445" t="s">
        <v>5379</v>
      </c>
      <c r="B2040" s="445" t="s">
        <v>13164</v>
      </c>
      <c r="C2040" s="445" t="s">
        <v>13165</v>
      </c>
    </row>
    <row r="2041" spans="1:3" x14ac:dyDescent="0.25">
      <c r="A2041" s="445" t="s">
        <v>5379</v>
      </c>
      <c r="B2041" s="445" t="s">
        <v>13166</v>
      </c>
      <c r="C2041" s="445" t="s">
        <v>5248</v>
      </c>
    </row>
    <row r="2042" spans="1:3" x14ac:dyDescent="0.25">
      <c r="A2042" s="445" t="s">
        <v>5379</v>
      </c>
      <c r="B2042" s="445" t="s">
        <v>13167</v>
      </c>
      <c r="C2042" s="445" t="s">
        <v>5261</v>
      </c>
    </row>
    <row r="2043" spans="1:3" x14ac:dyDescent="0.25">
      <c r="A2043" s="445" t="s">
        <v>5379</v>
      </c>
      <c r="B2043" s="445" t="s">
        <v>13168</v>
      </c>
      <c r="C2043" s="445" t="s">
        <v>5234</v>
      </c>
    </row>
    <row r="2044" spans="1:3" x14ac:dyDescent="0.25">
      <c r="A2044" s="445" t="s">
        <v>5379</v>
      </c>
      <c r="B2044" s="445" t="s">
        <v>13169</v>
      </c>
      <c r="C2044" s="445" t="s">
        <v>13170</v>
      </c>
    </row>
    <row r="2045" spans="1:3" x14ac:dyDescent="0.25">
      <c r="A2045" s="445" t="s">
        <v>5379</v>
      </c>
      <c r="B2045" s="445" t="s">
        <v>13171</v>
      </c>
      <c r="C2045" s="445" t="s">
        <v>13172</v>
      </c>
    </row>
    <row r="2046" spans="1:3" x14ac:dyDescent="0.25">
      <c r="A2046" s="445" t="s">
        <v>5379</v>
      </c>
      <c r="B2046" s="445" t="s">
        <v>13173</v>
      </c>
      <c r="C2046" s="445" t="s">
        <v>13174</v>
      </c>
    </row>
    <row r="2047" spans="1:3" x14ac:dyDescent="0.25">
      <c r="A2047" s="445" t="s">
        <v>5379</v>
      </c>
      <c r="B2047" s="445" t="s">
        <v>13175</v>
      </c>
      <c r="C2047" s="445" t="s">
        <v>5221</v>
      </c>
    </row>
    <row r="2048" spans="1:3" x14ac:dyDescent="0.25">
      <c r="A2048" s="445" t="s">
        <v>5379</v>
      </c>
      <c r="B2048" s="445" t="s">
        <v>13176</v>
      </c>
      <c r="C2048" s="445" t="s">
        <v>13177</v>
      </c>
    </row>
    <row r="2049" spans="1:3" x14ac:dyDescent="0.25">
      <c r="A2049" s="445" t="s">
        <v>5379</v>
      </c>
      <c r="B2049" s="445" t="s">
        <v>13178</v>
      </c>
      <c r="C2049" s="445" t="s">
        <v>13179</v>
      </c>
    </row>
    <row r="2050" spans="1:3" x14ac:dyDescent="0.25">
      <c r="A2050" s="445" t="s">
        <v>5379</v>
      </c>
      <c r="B2050" s="445" t="s">
        <v>13180</v>
      </c>
      <c r="C2050" s="445" t="s">
        <v>5286</v>
      </c>
    </row>
    <row r="2051" spans="1:3" x14ac:dyDescent="0.25">
      <c r="A2051" s="445" t="s">
        <v>5379</v>
      </c>
      <c r="B2051" s="445" t="s">
        <v>13181</v>
      </c>
      <c r="C2051" s="445" t="s">
        <v>13182</v>
      </c>
    </row>
    <row r="2052" spans="1:3" x14ac:dyDescent="0.25">
      <c r="A2052" s="445" t="s">
        <v>5379</v>
      </c>
      <c r="B2052" s="445" t="s">
        <v>13183</v>
      </c>
      <c r="C2052" s="445" t="s">
        <v>5209</v>
      </c>
    </row>
    <row r="2053" spans="1:3" x14ac:dyDescent="0.25">
      <c r="A2053" s="445" t="s">
        <v>5379</v>
      </c>
      <c r="B2053" s="445" t="s">
        <v>13184</v>
      </c>
      <c r="C2053" s="445" t="s">
        <v>13185</v>
      </c>
    </row>
    <row r="2054" spans="1:3" x14ac:dyDescent="0.25">
      <c r="A2054" s="445" t="s">
        <v>5379</v>
      </c>
      <c r="B2054" s="445" t="s">
        <v>13186</v>
      </c>
      <c r="C2054" s="445" t="s">
        <v>13187</v>
      </c>
    </row>
    <row r="2055" spans="1:3" x14ac:dyDescent="0.25">
      <c r="A2055" s="445" t="s">
        <v>5379</v>
      </c>
      <c r="B2055" s="445" t="s">
        <v>13188</v>
      </c>
      <c r="C2055" s="445" t="s">
        <v>13189</v>
      </c>
    </row>
    <row r="2056" spans="1:3" x14ac:dyDescent="0.25">
      <c r="A2056" s="445" t="s">
        <v>5379</v>
      </c>
      <c r="B2056" s="445" t="s">
        <v>13190</v>
      </c>
      <c r="C2056" s="445" t="s">
        <v>13191</v>
      </c>
    </row>
    <row r="2057" spans="1:3" x14ac:dyDescent="0.25">
      <c r="A2057" s="445" t="s">
        <v>5379</v>
      </c>
      <c r="B2057" s="445" t="s">
        <v>13192</v>
      </c>
      <c r="C2057" s="445" t="s">
        <v>13193</v>
      </c>
    </row>
    <row r="2058" spans="1:3" x14ac:dyDescent="0.25">
      <c r="A2058" s="445" t="s">
        <v>5379</v>
      </c>
      <c r="B2058" s="445" t="s">
        <v>13194</v>
      </c>
      <c r="C2058" s="445" t="s">
        <v>13195</v>
      </c>
    </row>
    <row r="2059" spans="1:3" x14ac:dyDescent="0.25">
      <c r="A2059" s="445" t="s">
        <v>5379</v>
      </c>
      <c r="B2059" s="445" t="s">
        <v>13196</v>
      </c>
      <c r="C2059" s="445" t="s">
        <v>13197</v>
      </c>
    </row>
    <row r="2060" spans="1:3" x14ac:dyDescent="0.25">
      <c r="A2060" s="445" t="s">
        <v>5379</v>
      </c>
      <c r="B2060" s="445" t="s">
        <v>13198</v>
      </c>
      <c r="C2060" s="445" t="s">
        <v>13199</v>
      </c>
    </row>
    <row r="2061" spans="1:3" x14ac:dyDescent="0.25">
      <c r="A2061" s="445" t="s">
        <v>5379</v>
      </c>
      <c r="B2061" s="445" t="s">
        <v>13200</v>
      </c>
      <c r="C2061" s="445" t="s">
        <v>13201</v>
      </c>
    </row>
    <row r="2062" spans="1:3" x14ac:dyDescent="0.25">
      <c r="A2062" s="445" t="s">
        <v>5379</v>
      </c>
      <c r="B2062" s="445" t="s">
        <v>13202</v>
      </c>
      <c r="C2062" s="445" t="s">
        <v>13203</v>
      </c>
    </row>
    <row r="2063" spans="1:3" x14ac:dyDescent="0.25">
      <c r="A2063" s="445" t="s">
        <v>5379</v>
      </c>
      <c r="B2063" s="445" t="s">
        <v>13204</v>
      </c>
      <c r="C2063" s="445" t="s">
        <v>13205</v>
      </c>
    </row>
    <row r="2064" spans="1:3" x14ac:dyDescent="0.25">
      <c r="A2064" s="445" t="s">
        <v>5379</v>
      </c>
      <c r="B2064" s="445" t="s">
        <v>13206</v>
      </c>
      <c r="C2064" s="445" t="s">
        <v>5198</v>
      </c>
    </row>
    <row r="2065" spans="1:3" x14ac:dyDescent="0.25">
      <c r="A2065" s="445" t="s">
        <v>5379</v>
      </c>
      <c r="B2065" s="445" t="s">
        <v>13207</v>
      </c>
      <c r="C2065" s="445" t="s">
        <v>13208</v>
      </c>
    </row>
    <row r="2066" spans="1:3" x14ac:dyDescent="0.25">
      <c r="A2066" s="445" t="s">
        <v>5379</v>
      </c>
      <c r="B2066" s="445" t="s">
        <v>13209</v>
      </c>
      <c r="C2066" s="445" t="s">
        <v>13210</v>
      </c>
    </row>
    <row r="2067" spans="1:3" x14ac:dyDescent="0.25">
      <c r="A2067" s="445" t="s">
        <v>5379</v>
      </c>
      <c r="B2067" s="445" t="s">
        <v>13211</v>
      </c>
      <c r="C2067" s="445" t="s">
        <v>13212</v>
      </c>
    </row>
    <row r="2068" spans="1:3" x14ac:dyDescent="0.25">
      <c r="A2068" s="445" t="s">
        <v>5379</v>
      </c>
      <c r="B2068" s="445" t="s">
        <v>13213</v>
      </c>
      <c r="C2068" s="445" t="s">
        <v>13214</v>
      </c>
    </row>
    <row r="2069" spans="1:3" x14ac:dyDescent="0.25">
      <c r="A2069" s="445" t="s">
        <v>5379</v>
      </c>
      <c r="B2069" s="445" t="s">
        <v>13215</v>
      </c>
      <c r="C2069" s="445" t="s">
        <v>13216</v>
      </c>
    </row>
    <row r="2070" spans="1:3" x14ac:dyDescent="0.25">
      <c r="A2070" s="445" t="s">
        <v>5379</v>
      </c>
      <c r="B2070" s="445" t="s">
        <v>13217</v>
      </c>
      <c r="C2070" s="445" t="s">
        <v>13218</v>
      </c>
    </row>
    <row r="2071" spans="1:3" x14ac:dyDescent="0.25">
      <c r="A2071" s="445" t="s">
        <v>5379</v>
      </c>
      <c r="B2071" s="445" t="s">
        <v>13219</v>
      </c>
      <c r="C2071" s="445" t="s">
        <v>13220</v>
      </c>
    </row>
    <row r="2072" spans="1:3" x14ac:dyDescent="0.25">
      <c r="A2072" s="445" t="s">
        <v>5379</v>
      </c>
      <c r="B2072" s="445" t="s">
        <v>13221</v>
      </c>
      <c r="C2072" s="445" t="s">
        <v>13222</v>
      </c>
    </row>
    <row r="2073" spans="1:3" x14ac:dyDescent="0.25">
      <c r="A2073" s="445" t="s">
        <v>5379</v>
      </c>
      <c r="B2073" s="445" t="s">
        <v>13223</v>
      </c>
      <c r="C2073" s="445" t="s">
        <v>13224</v>
      </c>
    </row>
    <row r="2074" spans="1:3" x14ac:dyDescent="0.25">
      <c r="A2074" s="445" t="s">
        <v>5379</v>
      </c>
      <c r="B2074" s="445" t="s">
        <v>13225</v>
      </c>
      <c r="C2074" s="445" t="s">
        <v>13226</v>
      </c>
    </row>
    <row r="2075" spans="1:3" x14ac:dyDescent="0.25">
      <c r="A2075" s="445" t="s">
        <v>5379</v>
      </c>
      <c r="B2075" s="445" t="s">
        <v>13227</v>
      </c>
      <c r="C2075" s="445" t="s">
        <v>13228</v>
      </c>
    </row>
    <row r="2076" spans="1:3" x14ac:dyDescent="0.25">
      <c r="A2076" s="445" t="s">
        <v>5379</v>
      </c>
      <c r="B2076" s="445" t="s">
        <v>13229</v>
      </c>
      <c r="C2076" s="445" t="s">
        <v>5145</v>
      </c>
    </row>
    <row r="2077" spans="1:3" x14ac:dyDescent="0.25">
      <c r="A2077" s="445" t="s">
        <v>5379</v>
      </c>
      <c r="B2077" s="445" t="s">
        <v>13230</v>
      </c>
      <c r="C2077" s="445" t="s">
        <v>13231</v>
      </c>
    </row>
    <row r="2078" spans="1:3" x14ac:dyDescent="0.25">
      <c r="A2078" s="445" t="s">
        <v>5379</v>
      </c>
      <c r="B2078" s="445" t="s">
        <v>13232</v>
      </c>
      <c r="C2078" s="445" t="s">
        <v>13233</v>
      </c>
    </row>
    <row r="2079" spans="1:3" x14ac:dyDescent="0.25">
      <c r="A2079" s="445" t="s">
        <v>5379</v>
      </c>
      <c r="B2079" s="445" t="s">
        <v>13234</v>
      </c>
      <c r="C2079" s="445" t="s">
        <v>13235</v>
      </c>
    </row>
    <row r="2080" spans="1:3" x14ac:dyDescent="0.25">
      <c r="A2080" s="445" t="s">
        <v>5379</v>
      </c>
      <c r="B2080" s="445" t="s">
        <v>13236</v>
      </c>
      <c r="C2080" s="445" t="s">
        <v>13237</v>
      </c>
    </row>
    <row r="2081" spans="1:3" x14ac:dyDescent="0.25">
      <c r="A2081" s="445" t="s">
        <v>5379</v>
      </c>
      <c r="B2081" s="445" t="s">
        <v>13238</v>
      </c>
      <c r="C2081" s="445" t="s">
        <v>13239</v>
      </c>
    </row>
    <row r="2082" spans="1:3" x14ac:dyDescent="0.25">
      <c r="A2082" s="445" t="s">
        <v>5379</v>
      </c>
      <c r="B2082" s="445" t="s">
        <v>13240</v>
      </c>
      <c r="C2082" s="445" t="s">
        <v>13241</v>
      </c>
    </row>
    <row r="2083" spans="1:3" x14ac:dyDescent="0.25">
      <c r="A2083" s="445" t="s">
        <v>5379</v>
      </c>
      <c r="B2083" s="445" t="s">
        <v>13242</v>
      </c>
      <c r="C2083" s="445" t="s">
        <v>13243</v>
      </c>
    </row>
    <row r="2084" spans="1:3" x14ac:dyDescent="0.25">
      <c r="A2084" s="445" t="s">
        <v>5379</v>
      </c>
      <c r="B2084" s="445" t="s">
        <v>13244</v>
      </c>
      <c r="C2084" s="445" t="s">
        <v>13245</v>
      </c>
    </row>
    <row r="2085" spans="1:3" x14ac:dyDescent="0.25">
      <c r="A2085" s="445" t="s">
        <v>5379</v>
      </c>
      <c r="B2085" s="445" t="s">
        <v>13246</v>
      </c>
      <c r="C2085" s="445" t="s">
        <v>13247</v>
      </c>
    </row>
    <row r="2086" spans="1:3" x14ac:dyDescent="0.25">
      <c r="A2086" s="445" t="s">
        <v>5379</v>
      </c>
      <c r="B2086" s="445" t="s">
        <v>13248</v>
      </c>
      <c r="C2086" s="445" t="s">
        <v>13249</v>
      </c>
    </row>
    <row r="2087" spans="1:3" x14ac:dyDescent="0.25">
      <c r="A2087" s="445" t="s">
        <v>5379</v>
      </c>
      <c r="B2087" s="445" t="s">
        <v>13250</v>
      </c>
      <c r="C2087" s="445" t="s">
        <v>5134</v>
      </c>
    </row>
    <row r="2088" spans="1:3" x14ac:dyDescent="0.25">
      <c r="A2088" s="445" t="s">
        <v>5379</v>
      </c>
      <c r="B2088" s="445" t="s">
        <v>13251</v>
      </c>
      <c r="C2088" s="445" t="s">
        <v>13252</v>
      </c>
    </row>
    <row r="2089" spans="1:3" x14ac:dyDescent="0.25">
      <c r="A2089" s="445" t="s">
        <v>5379</v>
      </c>
      <c r="B2089" s="445" t="s">
        <v>13253</v>
      </c>
      <c r="C2089" s="445" t="s">
        <v>13252</v>
      </c>
    </row>
    <row r="2090" spans="1:3" x14ac:dyDescent="0.25">
      <c r="A2090" s="445" t="s">
        <v>5379</v>
      </c>
      <c r="B2090" s="445" t="s">
        <v>13254</v>
      </c>
      <c r="C2090" s="445" t="s">
        <v>13255</v>
      </c>
    </row>
    <row r="2091" spans="1:3" x14ac:dyDescent="0.25">
      <c r="A2091" s="445" t="s">
        <v>5379</v>
      </c>
      <c r="B2091" s="445" t="s">
        <v>13256</v>
      </c>
      <c r="C2091" s="445" t="s">
        <v>13257</v>
      </c>
    </row>
    <row r="2092" spans="1:3" x14ac:dyDescent="0.25">
      <c r="A2092" s="445" t="s">
        <v>5379</v>
      </c>
      <c r="B2092" s="445" t="s">
        <v>13258</v>
      </c>
      <c r="C2092" s="445" t="s">
        <v>13259</v>
      </c>
    </row>
    <row r="2093" spans="1:3" x14ac:dyDescent="0.25">
      <c r="A2093" s="445" t="s">
        <v>5379</v>
      </c>
      <c r="B2093" s="445" t="s">
        <v>13260</v>
      </c>
      <c r="C2093" s="445" t="s">
        <v>13261</v>
      </c>
    </row>
    <row r="2094" spans="1:3" x14ac:dyDescent="0.25">
      <c r="A2094" s="445" t="s">
        <v>5379</v>
      </c>
      <c r="B2094" s="445" t="s">
        <v>13262</v>
      </c>
      <c r="C2094" s="445" t="s">
        <v>13263</v>
      </c>
    </row>
    <row r="2095" spans="1:3" x14ac:dyDescent="0.25">
      <c r="A2095" s="445" t="s">
        <v>5379</v>
      </c>
      <c r="B2095" s="445" t="s">
        <v>13264</v>
      </c>
      <c r="C2095" s="445" t="s">
        <v>13265</v>
      </c>
    </row>
    <row r="2096" spans="1:3" x14ac:dyDescent="0.25">
      <c r="A2096" s="445" t="s">
        <v>5379</v>
      </c>
      <c r="B2096" s="445" t="s">
        <v>13266</v>
      </c>
      <c r="C2096" s="445" t="s">
        <v>13267</v>
      </c>
    </row>
    <row r="2097" spans="1:3" x14ac:dyDescent="0.25">
      <c r="A2097" s="445" t="s">
        <v>5379</v>
      </c>
      <c r="B2097" s="445" t="s">
        <v>13268</v>
      </c>
      <c r="C2097" s="445" t="s">
        <v>5401</v>
      </c>
    </row>
    <row r="2098" spans="1:3" x14ac:dyDescent="0.25">
      <c r="A2098" s="445" t="s">
        <v>5379</v>
      </c>
      <c r="B2098" s="445" t="s">
        <v>13269</v>
      </c>
      <c r="C2098" s="445" t="s">
        <v>13270</v>
      </c>
    </row>
    <row r="2099" spans="1:3" x14ac:dyDescent="0.25">
      <c r="A2099" s="445" t="s">
        <v>5379</v>
      </c>
      <c r="B2099" s="445" t="s">
        <v>13271</v>
      </c>
      <c r="C2099" s="445" t="s">
        <v>13272</v>
      </c>
    </row>
    <row r="2100" spans="1:3" x14ac:dyDescent="0.25">
      <c r="A2100" s="445" t="s">
        <v>5379</v>
      </c>
      <c r="B2100" s="445" t="s">
        <v>13273</v>
      </c>
      <c r="C2100" s="445" t="s">
        <v>13274</v>
      </c>
    </row>
    <row r="2101" spans="1:3" x14ac:dyDescent="0.25">
      <c r="A2101" s="445" t="s">
        <v>5379</v>
      </c>
      <c r="B2101" s="445" t="s">
        <v>13275</v>
      </c>
      <c r="C2101" s="445" t="s">
        <v>13276</v>
      </c>
    </row>
    <row r="2102" spans="1:3" x14ac:dyDescent="0.25">
      <c r="A2102" s="445" t="s">
        <v>5379</v>
      </c>
      <c r="B2102" s="445" t="s">
        <v>13277</v>
      </c>
      <c r="C2102" s="445" t="s">
        <v>13278</v>
      </c>
    </row>
    <row r="2103" spans="1:3" x14ac:dyDescent="0.25">
      <c r="A2103" s="445" t="s">
        <v>5379</v>
      </c>
      <c r="B2103" s="445" t="s">
        <v>13279</v>
      </c>
      <c r="C2103" s="445" t="s">
        <v>13280</v>
      </c>
    </row>
    <row r="2104" spans="1:3" x14ac:dyDescent="0.25">
      <c r="A2104" s="445" t="s">
        <v>5379</v>
      </c>
      <c r="B2104" s="445" t="s">
        <v>13281</v>
      </c>
      <c r="C2104" s="445" t="s">
        <v>5418</v>
      </c>
    </row>
    <row r="2105" spans="1:3" x14ac:dyDescent="0.25">
      <c r="A2105" s="445" t="s">
        <v>5379</v>
      </c>
      <c r="B2105" s="445" t="s">
        <v>13282</v>
      </c>
      <c r="C2105" s="445" t="s">
        <v>5388</v>
      </c>
    </row>
    <row r="2106" spans="1:3" x14ac:dyDescent="0.25">
      <c r="A2106" s="445" t="s">
        <v>5379</v>
      </c>
      <c r="B2106" s="445" t="s">
        <v>13283</v>
      </c>
      <c r="C2106" s="445" t="s">
        <v>13284</v>
      </c>
    </row>
    <row r="2107" spans="1:3" x14ac:dyDescent="0.25">
      <c r="A2107" s="445" t="s">
        <v>5379</v>
      </c>
      <c r="B2107" s="445" t="s">
        <v>13285</v>
      </c>
      <c r="C2107" s="445" t="s">
        <v>13286</v>
      </c>
    </row>
    <row r="2108" spans="1:3" x14ac:dyDescent="0.25">
      <c r="A2108" s="445" t="s">
        <v>5379</v>
      </c>
      <c r="B2108" s="445" t="s">
        <v>13287</v>
      </c>
      <c r="C2108" s="445" t="s">
        <v>13288</v>
      </c>
    </row>
    <row r="2109" spans="1:3" x14ac:dyDescent="0.25">
      <c r="A2109" s="445" t="s">
        <v>5379</v>
      </c>
      <c r="B2109" s="445" t="s">
        <v>13289</v>
      </c>
      <c r="C2109" s="445" t="s">
        <v>13290</v>
      </c>
    </row>
    <row r="2110" spans="1:3" x14ac:dyDescent="0.25">
      <c r="A2110" s="445" t="s">
        <v>5379</v>
      </c>
      <c r="B2110" s="445" t="s">
        <v>13291</v>
      </c>
      <c r="C2110" s="445" t="s">
        <v>13292</v>
      </c>
    </row>
    <row r="2111" spans="1:3" x14ac:dyDescent="0.25">
      <c r="A2111" s="445" t="s">
        <v>5432</v>
      </c>
      <c r="B2111" s="445" t="s">
        <v>13293</v>
      </c>
      <c r="C2111" s="445" t="s">
        <v>13294</v>
      </c>
    </row>
    <row r="2112" spans="1:3" x14ac:dyDescent="0.25">
      <c r="A2112" s="445" t="s">
        <v>5432</v>
      </c>
      <c r="B2112" s="445" t="s">
        <v>4121</v>
      </c>
      <c r="C2112" s="445" t="s">
        <v>4106</v>
      </c>
    </row>
    <row r="2113" spans="1:3" x14ac:dyDescent="0.25">
      <c r="A2113" s="445" t="s">
        <v>5432</v>
      </c>
      <c r="B2113" s="445" t="s">
        <v>13295</v>
      </c>
      <c r="C2113" s="445" t="s">
        <v>5251</v>
      </c>
    </row>
    <row r="2114" spans="1:3" x14ac:dyDescent="0.25">
      <c r="A2114" s="445" t="s">
        <v>5432</v>
      </c>
      <c r="B2114" s="445" t="s">
        <v>13296</v>
      </c>
      <c r="C2114" s="445" t="s">
        <v>13297</v>
      </c>
    </row>
    <row r="2115" spans="1:3" x14ac:dyDescent="0.25">
      <c r="A2115" s="445" t="s">
        <v>5432</v>
      </c>
      <c r="B2115" s="445" t="s">
        <v>13298</v>
      </c>
      <c r="C2115" s="445" t="s">
        <v>13299</v>
      </c>
    </row>
    <row r="2116" spans="1:3" x14ac:dyDescent="0.25">
      <c r="A2116" s="445" t="s">
        <v>5432</v>
      </c>
      <c r="B2116" s="445" t="s">
        <v>13300</v>
      </c>
      <c r="C2116" s="445" t="s">
        <v>13301</v>
      </c>
    </row>
    <row r="2117" spans="1:3" x14ac:dyDescent="0.25">
      <c r="A2117" s="445" t="s">
        <v>5432</v>
      </c>
      <c r="B2117" s="445" t="s">
        <v>13302</v>
      </c>
      <c r="C2117" s="445" t="s">
        <v>13303</v>
      </c>
    </row>
    <row r="2118" spans="1:3" x14ac:dyDescent="0.25">
      <c r="A2118" s="445" t="s">
        <v>5432</v>
      </c>
      <c r="B2118" s="445" t="s">
        <v>13304</v>
      </c>
      <c r="C2118" s="445" t="s">
        <v>13305</v>
      </c>
    </row>
    <row r="2119" spans="1:3" x14ac:dyDescent="0.25">
      <c r="A2119" s="445" t="s">
        <v>5432</v>
      </c>
      <c r="B2119" s="445" t="s">
        <v>13306</v>
      </c>
      <c r="C2119" s="445" t="s">
        <v>13307</v>
      </c>
    </row>
    <row r="2120" spans="1:3" x14ac:dyDescent="0.25">
      <c r="A2120" s="445" t="s">
        <v>5432</v>
      </c>
      <c r="B2120" s="445" t="s">
        <v>13308</v>
      </c>
      <c r="C2120" s="445" t="s">
        <v>13309</v>
      </c>
    </row>
    <row r="2121" spans="1:3" x14ac:dyDescent="0.25">
      <c r="A2121" s="445" t="s">
        <v>5432</v>
      </c>
      <c r="B2121" s="445" t="s">
        <v>13310</v>
      </c>
      <c r="C2121" s="445" t="s">
        <v>13311</v>
      </c>
    </row>
    <row r="2122" spans="1:3" x14ac:dyDescent="0.25">
      <c r="A2122" s="445" t="s">
        <v>5432</v>
      </c>
      <c r="B2122" s="445" t="s">
        <v>2947</v>
      </c>
      <c r="C2122" s="445" t="s">
        <v>13312</v>
      </c>
    </row>
    <row r="2123" spans="1:3" x14ac:dyDescent="0.25">
      <c r="A2123" s="445" t="s">
        <v>5432</v>
      </c>
      <c r="B2123" s="445" t="s">
        <v>13313</v>
      </c>
      <c r="C2123" s="445" t="s">
        <v>11022</v>
      </c>
    </row>
    <row r="2124" spans="1:3" x14ac:dyDescent="0.25">
      <c r="A2124" s="445" t="s">
        <v>5432</v>
      </c>
      <c r="B2124" s="445" t="s">
        <v>13314</v>
      </c>
      <c r="C2124" s="445" t="s">
        <v>13315</v>
      </c>
    </row>
    <row r="2125" spans="1:3" x14ac:dyDescent="0.25">
      <c r="A2125" s="445" t="s">
        <v>5432</v>
      </c>
      <c r="B2125" s="445" t="s">
        <v>4240</v>
      </c>
      <c r="C2125" s="445" t="s">
        <v>13316</v>
      </c>
    </row>
    <row r="2126" spans="1:3" x14ac:dyDescent="0.25">
      <c r="A2126" s="445" t="s">
        <v>5432</v>
      </c>
      <c r="B2126" s="445" t="s">
        <v>13317</v>
      </c>
      <c r="C2126" s="445" t="s">
        <v>13318</v>
      </c>
    </row>
    <row r="2127" spans="1:3" x14ac:dyDescent="0.25">
      <c r="A2127" s="445" t="s">
        <v>5432</v>
      </c>
      <c r="B2127" s="445" t="s">
        <v>13319</v>
      </c>
      <c r="C2127" s="445" t="s">
        <v>13320</v>
      </c>
    </row>
    <row r="2128" spans="1:3" x14ac:dyDescent="0.25">
      <c r="A2128" s="445" t="s">
        <v>5432</v>
      </c>
      <c r="B2128" s="445" t="s">
        <v>13321</v>
      </c>
      <c r="C2128" s="445" t="s">
        <v>13322</v>
      </c>
    </row>
    <row r="2129" spans="1:3" x14ac:dyDescent="0.25">
      <c r="A2129" s="445" t="s">
        <v>5432</v>
      </c>
      <c r="B2129" s="445" t="s">
        <v>13323</v>
      </c>
      <c r="C2129" s="445" t="s">
        <v>11019</v>
      </c>
    </row>
    <row r="2130" spans="1:3" x14ac:dyDescent="0.25">
      <c r="A2130" s="445" t="s">
        <v>5432</v>
      </c>
      <c r="B2130" s="445" t="s">
        <v>13324</v>
      </c>
      <c r="C2130" s="445" t="s">
        <v>13325</v>
      </c>
    </row>
    <row r="2131" spans="1:3" x14ac:dyDescent="0.25">
      <c r="A2131" s="445" t="s">
        <v>5432</v>
      </c>
      <c r="B2131" s="445" t="s">
        <v>13326</v>
      </c>
      <c r="C2131" s="445" t="s">
        <v>13327</v>
      </c>
    </row>
    <row r="2132" spans="1:3" x14ac:dyDescent="0.25">
      <c r="A2132" s="445" t="s">
        <v>5432</v>
      </c>
      <c r="B2132" s="445" t="s">
        <v>13328</v>
      </c>
      <c r="C2132" s="445" t="s">
        <v>13329</v>
      </c>
    </row>
    <row r="2133" spans="1:3" x14ac:dyDescent="0.25">
      <c r="A2133" s="445" t="s">
        <v>5432</v>
      </c>
      <c r="B2133" s="445" t="s">
        <v>13330</v>
      </c>
      <c r="C2133" s="445" t="s">
        <v>13331</v>
      </c>
    </row>
    <row r="2134" spans="1:3" x14ac:dyDescent="0.25">
      <c r="A2134" s="445" t="s">
        <v>5432</v>
      </c>
      <c r="B2134" s="445" t="s">
        <v>13332</v>
      </c>
      <c r="C2134" s="445" t="s">
        <v>13333</v>
      </c>
    </row>
    <row r="2135" spans="1:3" x14ac:dyDescent="0.25">
      <c r="A2135" s="445" t="s">
        <v>5432</v>
      </c>
      <c r="B2135" s="445" t="s">
        <v>13334</v>
      </c>
      <c r="C2135" s="445" t="s">
        <v>13335</v>
      </c>
    </row>
    <row r="2136" spans="1:3" x14ac:dyDescent="0.25">
      <c r="A2136" s="445" t="s">
        <v>5432</v>
      </c>
      <c r="B2136" s="445" t="s">
        <v>13336</v>
      </c>
      <c r="C2136" s="445" t="s">
        <v>13337</v>
      </c>
    </row>
    <row r="2137" spans="1:3" x14ac:dyDescent="0.25">
      <c r="A2137" s="445" t="s">
        <v>5432</v>
      </c>
      <c r="B2137" s="445" t="s">
        <v>13338</v>
      </c>
      <c r="C2137" s="445" t="s">
        <v>13339</v>
      </c>
    </row>
    <row r="2138" spans="1:3" x14ac:dyDescent="0.25">
      <c r="A2138" s="445" t="s">
        <v>5432</v>
      </c>
      <c r="B2138" s="445" t="s">
        <v>13340</v>
      </c>
      <c r="C2138" s="445" t="s">
        <v>5033</v>
      </c>
    </row>
    <row r="2139" spans="1:3" x14ac:dyDescent="0.25">
      <c r="A2139" s="445" t="s">
        <v>5432</v>
      </c>
      <c r="B2139" s="445" t="s">
        <v>13341</v>
      </c>
      <c r="C2139" s="445" t="s">
        <v>13342</v>
      </c>
    </row>
    <row r="2140" spans="1:3" x14ac:dyDescent="0.25">
      <c r="A2140" s="445" t="s">
        <v>5415</v>
      </c>
      <c r="B2140" s="445" t="s">
        <v>10959</v>
      </c>
      <c r="C2140" s="445" t="s">
        <v>13343</v>
      </c>
    </row>
    <row r="2141" spans="1:3" x14ac:dyDescent="0.25">
      <c r="A2141" s="445" t="s">
        <v>5415</v>
      </c>
      <c r="B2141" s="445" t="s">
        <v>3693</v>
      </c>
      <c r="C2141" s="445" t="s">
        <v>3692</v>
      </c>
    </row>
    <row r="2142" spans="1:3" x14ac:dyDescent="0.25">
      <c r="A2142" s="445" t="s">
        <v>5415</v>
      </c>
      <c r="B2142" s="445" t="s">
        <v>792</v>
      </c>
      <c r="C2142" s="445" t="s">
        <v>11297</v>
      </c>
    </row>
    <row r="2143" spans="1:3" x14ac:dyDescent="0.25">
      <c r="A2143" s="445" t="s">
        <v>5415</v>
      </c>
      <c r="B2143" s="445" t="s">
        <v>4964</v>
      </c>
      <c r="C2143" s="445" t="s">
        <v>4963</v>
      </c>
    </row>
    <row r="2144" spans="1:3" x14ac:dyDescent="0.25">
      <c r="A2144" s="445" t="s">
        <v>5415</v>
      </c>
      <c r="B2144" s="445" t="s">
        <v>4952</v>
      </c>
      <c r="C2144" s="445" t="s">
        <v>4951</v>
      </c>
    </row>
    <row r="2145" spans="1:3" x14ac:dyDescent="0.25">
      <c r="A2145" s="445" t="s">
        <v>5415</v>
      </c>
      <c r="B2145" s="445" t="s">
        <v>4940</v>
      </c>
      <c r="C2145" s="445" t="s">
        <v>4939</v>
      </c>
    </row>
    <row r="2146" spans="1:3" x14ac:dyDescent="0.25">
      <c r="A2146" s="445" t="s">
        <v>5415</v>
      </c>
      <c r="B2146" s="445" t="s">
        <v>4929</v>
      </c>
      <c r="C2146" s="445" t="s">
        <v>4928</v>
      </c>
    </row>
    <row r="2147" spans="1:3" x14ac:dyDescent="0.25">
      <c r="A2147" s="445" t="s">
        <v>5415</v>
      </c>
      <c r="B2147" s="445" t="s">
        <v>4918</v>
      </c>
      <c r="C2147" s="445" t="s">
        <v>4917</v>
      </c>
    </row>
    <row r="2148" spans="1:3" x14ac:dyDescent="0.25">
      <c r="A2148" s="445" t="s">
        <v>5415</v>
      </c>
      <c r="B2148" s="445" t="s">
        <v>4907</v>
      </c>
      <c r="C2148" s="445" t="s">
        <v>4906</v>
      </c>
    </row>
    <row r="2149" spans="1:3" x14ac:dyDescent="0.25">
      <c r="A2149" s="445" t="s">
        <v>5415</v>
      </c>
      <c r="B2149" s="445" t="s">
        <v>4895</v>
      </c>
      <c r="C2149" s="445" t="s">
        <v>4894</v>
      </c>
    </row>
    <row r="2150" spans="1:3" x14ac:dyDescent="0.25">
      <c r="A2150" s="445" t="s">
        <v>5415</v>
      </c>
      <c r="B2150" s="445" t="s">
        <v>4883</v>
      </c>
      <c r="C2150" s="445" t="s">
        <v>4882</v>
      </c>
    </row>
    <row r="2151" spans="1:3" x14ac:dyDescent="0.25">
      <c r="A2151" s="445" t="s">
        <v>5415</v>
      </c>
      <c r="B2151" s="445" t="s">
        <v>4871</v>
      </c>
      <c r="C2151" s="445" t="s">
        <v>4870</v>
      </c>
    </row>
    <row r="2152" spans="1:3" x14ac:dyDescent="0.25">
      <c r="A2152" s="445" t="s">
        <v>5415</v>
      </c>
      <c r="B2152" s="445" t="s">
        <v>4859</v>
      </c>
      <c r="C2152" s="445" t="s">
        <v>4858</v>
      </c>
    </row>
    <row r="2153" spans="1:3" x14ac:dyDescent="0.25">
      <c r="A2153" s="445" t="s">
        <v>5415</v>
      </c>
      <c r="B2153" s="445" t="s">
        <v>4847</v>
      </c>
      <c r="C2153" s="445" t="s">
        <v>4846</v>
      </c>
    </row>
    <row r="2154" spans="1:3" x14ac:dyDescent="0.25">
      <c r="A2154" s="445" t="s">
        <v>5415</v>
      </c>
      <c r="B2154" s="445" t="s">
        <v>4836</v>
      </c>
      <c r="C2154" s="445" t="s">
        <v>4835</v>
      </c>
    </row>
    <row r="2155" spans="1:3" x14ac:dyDescent="0.25">
      <c r="A2155" s="445" t="s">
        <v>5415</v>
      </c>
      <c r="B2155" s="445" t="s">
        <v>4825</v>
      </c>
      <c r="C2155" s="445" t="s">
        <v>4824</v>
      </c>
    </row>
    <row r="2156" spans="1:3" x14ac:dyDescent="0.25">
      <c r="A2156" s="445" t="s">
        <v>5415</v>
      </c>
      <c r="B2156" s="445" t="s">
        <v>4814</v>
      </c>
      <c r="C2156" s="445" t="s">
        <v>4813</v>
      </c>
    </row>
    <row r="2157" spans="1:3" x14ac:dyDescent="0.25">
      <c r="A2157" s="445" t="s">
        <v>5415</v>
      </c>
      <c r="B2157" s="445" t="s">
        <v>4802</v>
      </c>
      <c r="C2157" s="445" t="s">
        <v>4801</v>
      </c>
    </row>
    <row r="2158" spans="1:3" x14ac:dyDescent="0.25">
      <c r="A2158" s="445" t="s">
        <v>5415</v>
      </c>
      <c r="B2158" s="445" t="s">
        <v>4790</v>
      </c>
      <c r="C2158" s="445" t="s">
        <v>4789</v>
      </c>
    </row>
    <row r="2159" spans="1:3" x14ac:dyDescent="0.25">
      <c r="A2159" s="445" t="s">
        <v>5415</v>
      </c>
      <c r="B2159" s="445" t="s">
        <v>4781</v>
      </c>
      <c r="C2159" s="445" t="s">
        <v>4780</v>
      </c>
    </row>
    <row r="2160" spans="1:3" x14ac:dyDescent="0.25">
      <c r="A2160" s="445" t="s">
        <v>5415</v>
      </c>
      <c r="B2160" s="445" t="s">
        <v>4769</v>
      </c>
      <c r="C2160" s="445" t="s">
        <v>4768</v>
      </c>
    </row>
    <row r="2161" spans="1:3" x14ac:dyDescent="0.25">
      <c r="A2161" s="445" t="s">
        <v>5415</v>
      </c>
      <c r="B2161" s="445" t="s">
        <v>4757</v>
      </c>
      <c r="C2161" s="445" t="s">
        <v>4756</v>
      </c>
    </row>
    <row r="2162" spans="1:3" x14ac:dyDescent="0.25">
      <c r="A2162" s="445" t="s">
        <v>5415</v>
      </c>
      <c r="B2162" s="445" t="s">
        <v>4745</v>
      </c>
      <c r="C2162" s="445" t="s">
        <v>4744</v>
      </c>
    </row>
    <row r="2163" spans="1:3" x14ac:dyDescent="0.25">
      <c r="A2163" s="445" t="s">
        <v>5415</v>
      </c>
      <c r="B2163" s="445" t="s">
        <v>4733</v>
      </c>
      <c r="C2163" s="445" t="s">
        <v>4732</v>
      </c>
    </row>
    <row r="2164" spans="1:3" x14ac:dyDescent="0.25">
      <c r="A2164" s="445" t="s">
        <v>5415</v>
      </c>
      <c r="B2164" s="445" t="s">
        <v>4722</v>
      </c>
      <c r="C2164" s="445" t="s">
        <v>4721</v>
      </c>
    </row>
    <row r="2165" spans="1:3" x14ac:dyDescent="0.25">
      <c r="A2165" s="445" t="s">
        <v>5415</v>
      </c>
      <c r="B2165" s="445" t="s">
        <v>4710</v>
      </c>
      <c r="C2165" s="445" t="s">
        <v>4709</v>
      </c>
    </row>
    <row r="2166" spans="1:3" x14ac:dyDescent="0.25">
      <c r="A2166" s="445" t="s">
        <v>5415</v>
      </c>
      <c r="B2166" s="445" t="s">
        <v>4998</v>
      </c>
      <c r="C2166" s="445" t="s">
        <v>4997</v>
      </c>
    </row>
    <row r="2167" spans="1:3" x14ac:dyDescent="0.25">
      <c r="A2167" s="445" t="s">
        <v>5415</v>
      </c>
      <c r="B2167" s="445" t="s">
        <v>5159</v>
      </c>
      <c r="C2167" s="445" t="s">
        <v>5158</v>
      </c>
    </row>
    <row r="2168" spans="1:3" x14ac:dyDescent="0.25">
      <c r="A2168" s="445" t="s">
        <v>5415</v>
      </c>
      <c r="B2168" s="445" t="s">
        <v>5149</v>
      </c>
      <c r="C2168" s="445" t="s">
        <v>5148</v>
      </c>
    </row>
    <row r="2169" spans="1:3" x14ac:dyDescent="0.25">
      <c r="A2169" s="445" t="s">
        <v>5415</v>
      </c>
      <c r="B2169" s="445" t="s">
        <v>5138</v>
      </c>
      <c r="C2169" s="445" t="s">
        <v>5137</v>
      </c>
    </row>
    <row r="2170" spans="1:3" x14ac:dyDescent="0.25">
      <c r="A2170" s="445" t="s">
        <v>5415</v>
      </c>
      <c r="B2170" s="445" t="s">
        <v>5127</v>
      </c>
      <c r="C2170" s="445" t="s">
        <v>5126</v>
      </c>
    </row>
    <row r="2171" spans="1:3" x14ac:dyDescent="0.25">
      <c r="A2171" s="445" t="s">
        <v>5415</v>
      </c>
      <c r="B2171" s="445" t="s">
        <v>5116</v>
      </c>
      <c r="C2171" s="445" t="s">
        <v>5115</v>
      </c>
    </row>
    <row r="2172" spans="1:3" x14ac:dyDescent="0.25">
      <c r="A2172" s="445" t="s">
        <v>5415</v>
      </c>
      <c r="B2172" s="445" t="s">
        <v>5105</v>
      </c>
      <c r="C2172" s="445" t="s">
        <v>5104</v>
      </c>
    </row>
    <row r="2173" spans="1:3" x14ac:dyDescent="0.25">
      <c r="A2173" s="445" t="s">
        <v>5415</v>
      </c>
      <c r="B2173" s="445" t="s">
        <v>5094</v>
      </c>
      <c r="C2173" s="445" t="s">
        <v>5093</v>
      </c>
    </row>
    <row r="2174" spans="1:3" x14ac:dyDescent="0.25">
      <c r="A2174" s="445" t="s">
        <v>5415</v>
      </c>
      <c r="B2174" s="445" t="s">
        <v>5082</v>
      </c>
      <c r="C2174" s="445" t="s">
        <v>5081</v>
      </c>
    </row>
    <row r="2175" spans="1:3" x14ac:dyDescent="0.25">
      <c r="A2175" s="445" t="s">
        <v>5415</v>
      </c>
      <c r="B2175" s="445" t="s">
        <v>5070</v>
      </c>
      <c r="C2175" s="445" t="s">
        <v>5069</v>
      </c>
    </row>
    <row r="2176" spans="1:3" x14ac:dyDescent="0.25">
      <c r="A2176" s="445" t="s">
        <v>5415</v>
      </c>
      <c r="B2176" s="445" t="s">
        <v>5058</v>
      </c>
      <c r="C2176" s="445" t="s">
        <v>5057</v>
      </c>
    </row>
    <row r="2177" spans="1:3" x14ac:dyDescent="0.25">
      <c r="A2177" s="445" t="s">
        <v>5415</v>
      </c>
      <c r="B2177" s="445" t="s">
        <v>5046</v>
      </c>
      <c r="C2177" s="445" t="s">
        <v>5045</v>
      </c>
    </row>
    <row r="2178" spans="1:3" x14ac:dyDescent="0.25">
      <c r="A2178" s="445" t="s">
        <v>5415</v>
      </c>
      <c r="B2178" s="445" t="s">
        <v>5034</v>
      </c>
      <c r="C2178" s="445" t="s">
        <v>5033</v>
      </c>
    </row>
    <row r="2179" spans="1:3" x14ac:dyDescent="0.25">
      <c r="A2179" s="445" t="s">
        <v>5415</v>
      </c>
      <c r="B2179" s="445" t="s">
        <v>5022</v>
      </c>
      <c r="C2179" s="445" t="s">
        <v>5021</v>
      </c>
    </row>
    <row r="2180" spans="1:3" x14ac:dyDescent="0.25">
      <c r="A2180" s="445" t="s">
        <v>5415</v>
      </c>
      <c r="B2180" s="445" t="s">
        <v>5010</v>
      </c>
      <c r="C2180" s="445" t="s">
        <v>5009</v>
      </c>
    </row>
    <row r="2181" spans="1:3" x14ac:dyDescent="0.25">
      <c r="A2181" s="445" t="s">
        <v>5415</v>
      </c>
      <c r="B2181" s="445" t="s">
        <v>4234</v>
      </c>
      <c r="C2181" s="445" t="s">
        <v>4233</v>
      </c>
    </row>
    <row r="2182" spans="1:3" x14ac:dyDescent="0.25">
      <c r="A2182" s="445" t="s">
        <v>5415</v>
      </c>
      <c r="B2182" s="445" t="s">
        <v>4226</v>
      </c>
      <c r="C2182" s="445" t="s">
        <v>4225</v>
      </c>
    </row>
    <row r="2183" spans="1:3" x14ac:dyDescent="0.25">
      <c r="A2183" s="445" t="s">
        <v>5415</v>
      </c>
      <c r="B2183" s="445" t="s">
        <v>4218</v>
      </c>
      <c r="C2183" s="445" t="s">
        <v>4217</v>
      </c>
    </row>
    <row r="2184" spans="1:3" x14ac:dyDescent="0.25">
      <c r="A2184" s="445" t="s">
        <v>5415</v>
      </c>
      <c r="B2184" s="445" t="s">
        <v>4210</v>
      </c>
      <c r="C2184" s="445" t="s">
        <v>4209</v>
      </c>
    </row>
    <row r="2185" spans="1:3" x14ac:dyDescent="0.25">
      <c r="A2185" s="445" t="s">
        <v>5415</v>
      </c>
      <c r="B2185" s="445" t="s">
        <v>4202</v>
      </c>
      <c r="C2185" s="445" t="s">
        <v>4201</v>
      </c>
    </row>
    <row r="2186" spans="1:3" x14ac:dyDescent="0.25">
      <c r="A2186" s="445" t="s">
        <v>5415</v>
      </c>
      <c r="B2186" s="445" t="s">
        <v>4194</v>
      </c>
      <c r="C2186" s="445" t="s">
        <v>4193</v>
      </c>
    </row>
    <row r="2187" spans="1:3" x14ac:dyDescent="0.25">
      <c r="A2187" s="445" t="s">
        <v>5415</v>
      </c>
      <c r="B2187" s="445" t="s">
        <v>4186</v>
      </c>
      <c r="C2187" s="445" t="s">
        <v>4185</v>
      </c>
    </row>
    <row r="2188" spans="1:3" x14ac:dyDescent="0.25">
      <c r="A2188" s="445" t="s">
        <v>5415</v>
      </c>
      <c r="B2188" s="445" t="s">
        <v>4178</v>
      </c>
      <c r="C2188" s="445" t="s">
        <v>4178</v>
      </c>
    </row>
    <row r="2189" spans="1:3" x14ac:dyDescent="0.25">
      <c r="A2189" s="445" t="s">
        <v>5415</v>
      </c>
      <c r="B2189" s="445" t="s">
        <v>4171</v>
      </c>
      <c r="C2189" s="445" t="s">
        <v>4170</v>
      </c>
    </row>
    <row r="2190" spans="1:3" x14ac:dyDescent="0.25">
      <c r="A2190" s="445" t="s">
        <v>5415</v>
      </c>
      <c r="B2190" s="445" t="s">
        <v>4163</v>
      </c>
      <c r="C2190" s="445" t="s">
        <v>4162</v>
      </c>
    </row>
    <row r="2191" spans="1:3" x14ac:dyDescent="0.25">
      <c r="A2191" s="445" t="s">
        <v>5415</v>
      </c>
      <c r="B2191" s="445" t="s">
        <v>4155</v>
      </c>
      <c r="C2191" s="445" t="s">
        <v>4154</v>
      </c>
    </row>
    <row r="2192" spans="1:3" x14ac:dyDescent="0.25">
      <c r="A2192" s="445" t="s">
        <v>5415</v>
      </c>
      <c r="B2192" s="445" t="s">
        <v>4698</v>
      </c>
      <c r="C2192" s="445" t="s">
        <v>4697</v>
      </c>
    </row>
    <row r="2193" spans="1:3" x14ac:dyDescent="0.25">
      <c r="A2193" s="445" t="s">
        <v>5415</v>
      </c>
      <c r="B2193" s="445" t="s">
        <v>4688</v>
      </c>
      <c r="C2193" s="445" t="s">
        <v>4687</v>
      </c>
    </row>
    <row r="2194" spans="1:3" x14ac:dyDescent="0.25">
      <c r="A2194" s="445" t="s">
        <v>5415</v>
      </c>
      <c r="B2194" s="445" t="s">
        <v>4678</v>
      </c>
      <c r="C2194" s="445" t="s">
        <v>4677</v>
      </c>
    </row>
    <row r="2195" spans="1:3" x14ac:dyDescent="0.25">
      <c r="A2195" s="445" t="s">
        <v>5415</v>
      </c>
      <c r="B2195" s="445" t="s">
        <v>4668</v>
      </c>
      <c r="C2195" s="445" t="s">
        <v>4667</v>
      </c>
    </row>
    <row r="2196" spans="1:3" x14ac:dyDescent="0.25">
      <c r="A2196" s="445" t="s">
        <v>5415</v>
      </c>
      <c r="B2196" s="445" t="s">
        <v>4658</v>
      </c>
      <c r="C2196" s="445" t="s">
        <v>4657</v>
      </c>
    </row>
    <row r="2197" spans="1:3" x14ac:dyDescent="0.25">
      <c r="A2197" s="445" t="s">
        <v>5415</v>
      </c>
      <c r="B2197" s="445" t="s">
        <v>4648</v>
      </c>
      <c r="C2197" s="445" t="s">
        <v>4647</v>
      </c>
    </row>
    <row r="2198" spans="1:3" x14ac:dyDescent="0.25">
      <c r="A2198" s="445" t="s">
        <v>5415</v>
      </c>
      <c r="B2198" s="445" t="s">
        <v>4638</v>
      </c>
      <c r="C2198" s="445" t="s">
        <v>4637</v>
      </c>
    </row>
    <row r="2199" spans="1:3" x14ac:dyDescent="0.25">
      <c r="A2199" s="445" t="s">
        <v>5415</v>
      </c>
      <c r="B2199" s="445" t="s">
        <v>4628</v>
      </c>
      <c r="C2199" s="445" t="s">
        <v>4627</v>
      </c>
    </row>
    <row r="2200" spans="1:3" x14ac:dyDescent="0.25">
      <c r="A2200" s="445" t="s">
        <v>5415</v>
      </c>
      <c r="B2200" s="445" t="s">
        <v>4618</v>
      </c>
      <c r="C2200" s="445" t="s">
        <v>4617</v>
      </c>
    </row>
    <row r="2201" spans="1:3" x14ac:dyDescent="0.25">
      <c r="A2201" s="445" t="s">
        <v>5415</v>
      </c>
      <c r="B2201" s="445" t="s">
        <v>4608</v>
      </c>
      <c r="C2201" s="445" t="s">
        <v>4607</v>
      </c>
    </row>
    <row r="2202" spans="1:3" x14ac:dyDescent="0.25">
      <c r="A2202" s="445" t="s">
        <v>5415</v>
      </c>
      <c r="B2202" s="445" t="s">
        <v>4598</v>
      </c>
      <c r="C2202" s="445" t="s">
        <v>4597</v>
      </c>
    </row>
    <row r="2203" spans="1:3" x14ac:dyDescent="0.25">
      <c r="A2203" s="445" t="s">
        <v>5415</v>
      </c>
      <c r="B2203" s="445" t="s">
        <v>4588</v>
      </c>
      <c r="C2203" s="445" t="s">
        <v>4587</v>
      </c>
    </row>
    <row r="2204" spans="1:3" x14ac:dyDescent="0.25">
      <c r="A2204" s="445" t="s">
        <v>5415</v>
      </c>
      <c r="B2204" s="445" t="s">
        <v>4578</v>
      </c>
      <c r="C2204" s="445" t="s">
        <v>4577</v>
      </c>
    </row>
    <row r="2205" spans="1:3" x14ac:dyDescent="0.25">
      <c r="A2205" s="445" t="s">
        <v>5415</v>
      </c>
      <c r="B2205" s="445" t="s">
        <v>4568</v>
      </c>
      <c r="C2205" s="445" t="s">
        <v>4567</v>
      </c>
    </row>
    <row r="2206" spans="1:3" x14ac:dyDescent="0.25">
      <c r="A2206" s="445" t="s">
        <v>5415</v>
      </c>
      <c r="B2206" s="445" t="s">
        <v>4558</v>
      </c>
      <c r="C2206" s="445" t="s">
        <v>4557</v>
      </c>
    </row>
    <row r="2207" spans="1:3" x14ac:dyDescent="0.25">
      <c r="A2207" s="445" t="s">
        <v>5415</v>
      </c>
      <c r="B2207" s="445" t="s">
        <v>4548</v>
      </c>
      <c r="C2207" s="445" t="s">
        <v>4547</v>
      </c>
    </row>
    <row r="2208" spans="1:3" x14ac:dyDescent="0.25">
      <c r="A2208" s="445" t="s">
        <v>5415</v>
      </c>
      <c r="B2208" s="445" t="s">
        <v>4538</v>
      </c>
      <c r="C2208" s="445" t="s">
        <v>4537</v>
      </c>
    </row>
    <row r="2209" spans="1:3" x14ac:dyDescent="0.25">
      <c r="A2209" s="445" t="s">
        <v>5415</v>
      </c>
      <c r="B2209" s="445" t="s">
        <v>4528</v>
      </c>
      <c r="C2209" s="445" t="s">
        <v>4527</v>
      </c>
    </row>
    <row r="2210" spans="1:3" x14ac:dyDescent="0.25">
      <c r="A2210" s="445" t="s">
        <v>5415</v>
      </c>
      <c r="B2210" s="445" t="s">
        <v>4518</v>
      </c>
      <c r="C2210" s="445" t="s">
        <v>4517</v>
      </c>
    </row>
    <row r="2211" spans="1:3" x14ac:dyDescent="0.25">
      <c r="A2211" s="445" t="s">
        <v>5415</v>
      </c>
      <c r="B2211" s="445" t="s">
        <v>4508</v>
      </c>
      <c r="C2211" s="445" t="s">
        <v>4507</v>
      </c>
    </row>
    <row r="2212" spans="1:3" x14ac:dyDescent="0.25">
      <c r="A2212" s="445" t="s">
        <v>5415</v>
      </c>
      <c r="B2212" s="445" t="s">
        <v>4499</v>
      </c>
      <c r="C2212" s="445" t="s">
        <v>4498</v>
      </c>
    </row>
    <row r="2213" spans="1:3" x14ac:dyDescent="0.25">
      <c r="A2213" s="445" t="s">
        <v>5415</v>
      </c>
      <c r="B2213" s="445" t="s">
        <v>4489</v>
      </c>
      <c r="C2213" s="445" t="s">
        <v>4488</v>
      </c>
    </row>
    <row r="2214" spans="1:3" x14ac:dyDescent="0.25">
      <c r="A2214" s="445" t="s">
        <v>5415</v>
      </c>
      <c r="B2214" s="445" t="s">
        <v>4479</v>
      </c>
      <c r="C2214" s="445" t="s">
        <v>4478</v>
      </c>
    </row>
    <row r="2215" spans="1:3" x14ac:dyDescent="0.25">
      <c r="A2215" s="445" t="s">
        <v>5415</v>
      </c>
      <c r="B2215" s="445" t="s">
        <v>4470</v>
      </c>
      <c r="C2215" s="445" t="s">
        <v>4469</v>
      </c>
    </row>
    <row r="2216" spans="1:3" x14ac:dyDescent="0.25">
      <c r="A2216" s="445" t="s">
        <v>5415</v>
      </c>
      <c r="B2216" s="445" t="s">
        <v>4460</v>
      </c>
      <c r="C2216" s="445" t="s">
        <v>4459</v>
      </c>
    </row>
    <row r="2217" spans="1:3" x14ac:dyDescent="0.25">
      <c r="A2217" s="445" t="s">
        <v>5415</v>
      </c>
      <c r="B2217" s="445" t="s">
        <v>4450</v>
      </c>
      <c r="C2217" s="445" t="s">
        <v>4449</v>
      </c>
    </row>
    <row r="2218" spans="1:3" x14ac:dyDescent="0.25">
      <c r="A2218" s="445" t="s">
        <v>5415</v>
      </c>
      <c r="B2218" s="445" t="s">
        <v>4440</v>
      </c>
      <c r="C2218" s="445" t="s">
        <v>4439</v>
      </c>
    </row>
    <row r="2219" spans="1:3" x14ac:dyDescent="0.25">
      <c r="A2219" s="445" t="s">
        <v>5415</v>
      </c>
      <c r="B2219" s="445" t="s">
        <v>4430</v>
      </c>
      <c r="C2219" s="445" t="s">
        <v>4430</v>
      </c>
    </row>
    <row r="2220" spans="1:3" x14ac:dyDescent="0.25">
      <c r="A2220" s="445" t="s">
        <v>5415</v>
      </c>
      <c r="B2220" s="445" t="s">
        <v>4421</v>
      </c>
      <c r="C2220" s="445" t="s">
        <v>4420</v>
      </c>
    </row>
    <row r="2221" spans="1:3" x14ac:dyDescent="0.25">
      <c r="A2221" s="445" t="s">
        <v>5415</v>
      </c>
      <c r="B2221" s="445" t="s">
        <v>4411</v>
      </c>
      <c r="C2221" s="445" t="s">
        <v>4410</v>
      </c>
    </row>
    <row r="2222" spans="1:3" x14ac:dyDescent="0.25">
      <c r="A2222" s="445" t="s">
        <v>5415</v>
      </c>
      <c r="B2222" s="445" t="s">
        <v>4401</v>
      </c>
      <c r="C2222" s="445" t="s">
        <v>13344</v>
      </c>
    </row>
    <row r="2223" spans="1:3" x14ac:dyDescent="0.25">
      <c r="A2223" s="445" t="s">
        <v>5415</v>
      </c>
      <c r="B2223" s="445" t="s">
        <v>4391</v>
      </c>
      <c r="C2223" s="445" t="s">
        <v>4390</v>
      </c>
    </row>
    <row r="2224" spans="1:3" x14ac:dyDescent="0.25">
      <c r="A2224" s="445" t="s">
        <v>5415</v>
      </c>
      <c r="B2224" s="445" t="s">
        <v>4381</v>
      </c>
      <c r="C2224" s="445" t="s">
        <v>4380</v>
      </c>
    </row>
    <row r="2225" spans="1:3" x14ac:dyDescent="0.25">
      <c r="A2225" s="445" t="s">
        <v>5415</v>
      </c>
      <c r="B2225" s="445" t="s">
        <v>4371</v>
      </c>
      <c r="C2225" s="445" t="s">
        <v>4370</v>
      </c>
    </row>
    <row r="2226" spans="1:3" x14ac:dyDescent="0.25">
      <c r="A2226" s="445" t="s">
        <v>5415</v>
      </c>
      <c r="B2226" s="445" t="s">
        <v>4361</v>
      </c>
      <c r="C2226" s="445" t="s">
        <v>4361</v>
      </c>
    </row>
    <row r="2227" spans="1:3" x14ac:dyDescent="0.25">
      <c r="A2227" s="445" t="s">
        <v>5415</v>
      </c>
      <c r="B2227" s="445" t="s">
        <v>4352</v>
      </c>
      <c r="C2227" s="445" t="s">
        <v>4351</v>
      </c>
    </row>
    <row r="2228" spans="1:3" x14ac:dyDescent="0.25">
      <c r="A2228" s="445" t="s">
        <v>5415</v>
      </c>
      <c r="B2228" s="445" t="s">
        <v>4342</v>
      </c>
      <c r="C2228" s="445" t="s">
        <v>4341</v>
      </c>
    </row>
    <row r="2229" spans="1:3" x14ac:dyDescent="0.25">
      <c r="A2229" s="445" t="s">
        <v>5415</v>
      </c>
      <c r="B2229" s="445" t="s">
        <v>4332</v>
      </c>
      <c r="C2229" s="445" t="s">
        <v>4331</v>
      </c>
    </row>
    <row r="2230" spans="1:3" x14ac:dyDescent="0.25">
      <c r="A2230" s="445" t="s">
        <v>5415</v>
      </c>
      <c r="B2230" s="445" t="s">
        <v>4322</v>
      </c>
      <c r="C2230" s="445" t="s">
        <v>4321</v>
      </c>
    </row>
    <row r="2231" spans="1:3" x14ac:dyDescent="0.25">
      <c r="A2231" s="445" t="s">
        <v>5415</v>
      </c>
      <c r="B2231" s="445" t="s">
        <v>4312</v>
      </c>
      <c r="C2231" s="445" t="s">
        <v>4311</v>
      </c>
    </row>
    <row r="2232" spans="1:3" x14ac:dyDescent="0.25">
      <c r="A2232" s="445" t="s">
        <v>5415</v>
      </c>
      <c r="B2232" s="445" t="s">
        <v>4302</v>
      </c>
      <c r="C2232" s="445" t="s">
        <v>4301</v>
      </c>
    </row>
    <row r="2233" spans="1:3" x14ac:dyDescent="0.25">
      <c r="A2233" s="445" t="s">
        <v>5415</v>
      </c>
      <c r="B2233" s="445" t="s">
        <v>4292</v>
      </c>
      <c r="C2233" s="445" t="s">
        <v>4291</v>
      </c>
    </row>
    <row r="2234" spans="1:3" x14ac:dyDescent="0.25">
      <c r="A2234" s="445" t="s">
        <v>5415</v>
      </c>
      <c r="B2234" s="445" t="s">
        <v>4282</v>
      </c>
      <c r="C2234" s="445" t="s">
        <v>4281</v>
      </c>
    </row>
    <row r="2235" spans="1:3" x14ac:dyDescent="0.25">
      <c r="A2235" s="445" t="s">
        <v>5415</v>
      </c>
      <c r="B2235" s="445" t="s">
        <v>4272</v>
      </c>
      <c r="C2235" s="445" t="s">
        <v>4271</v>
      </c>
    </row>
    <row r="2236" spans="1:3" x14ac:dyDescent="0.25">
      <c r="A2236" s="445" t="s">
        <v>5415</v>
      </c>
      <c r="B2236" s="445" t="s">
        <v>4262</v>
      </c>
      <c r="C2236" s="445" t="s">
        <v>4261</v>
      </c>
    </row>
    <row r="2237" spans="1:3" x14ac:dyDescent="0.25">
      <c r="A2237" s="445" t="s">
        <v>5415</v>
      </c>
      <c r="B2237" s="445" t="s">
        <v>4252</v>
      </c>
      <c r="C2237" s="445" t="s">
        <v>4251</v>
      </c>
    </row>
    <row r="2238" spans="1:3" x14ac:dyDescent="0.25">
      <c r="A2238" s="445" t="s">
        <v>5415</v>
      </c>
      <c r="B2238" s="445" t="s">
        <v>4242</v>
      </c>
      <c r="C2238" s="445" t="s">
        <v>4241</v>
      </c>
    </row>
    <row r="2239" spans="1:3" x14ac:dyDescent="0.25">
      <c r="A2239" s="445" t="s">
        <v>5415</v>
      </c>
      <c r="B2239" s="445" t="s">
        <v>4986</v>
      </c>
      <c r="C2239" s="445" t="s">
        <v>4985</v>
      </c>
    </row>
    <row r="2240" spans="1:3" x14ac:dyDescent="0.25">
      <c r="A2240" s="445" t="s">
        <v>5415</v>
      </c>
      <c r="B2240" s="445" t="s">
        <v>4976</v>
      </c>
      <c r="C2240" s="445" t="s">
        <v>4975</v>
      </c>
    </row>
    <row r="2241" spans="1:3" x14ac:dyDescent="0.25">
      <c r="A2241" s="445" t="s">
        <v>5415</v>
      </c>
      <c r="B2241" s="445" t="s">
        <v>3613</v>
      </c>
      <c r="C2241" s="445" t="s">
        <v>3612</v>
      </c>
    </row>
    <row r="2242" spans="1:3" x14ac:dyDescent="0.25">
      <c r="A2242" s="445" t="s">
        <v>5415</v>
      </c>
      <c r="B2242" s="445" t="s">
        <v>3606</v>
      </c>
      <c r="C2242" s="445" t="s">
        <v>3605</v>
      </c>
    </row>
    <row r="2243" spans="1:3" x14ac:dyDescent="0.25">
      <c r="A2243" s="445" t="s">
        <v>5415</v>
      </c>
      <c r="B2243" s="445" t="s">
        <v>3599</v>
      </c>
      <c r="C2243" s="445" t="s">
        <v>3598</v>
      </c>
    </row>
    <row r="2244" spans="1:3" x14ac:dyDescent="0.25">
      <c r="A2244" s="445" t="s">
        <v>5415</v>
      </c>
      <c r="B2244" s="445" t="s">
        <v>3591</v>
      </c>
      <c r="C2244" s="445" t="s">
        <v>3590</v>
      </c>
    </row>
    <row r="2245" spans="1:3" x14ac:dyDescent="0.25">
      <c r="A2245" s="445" t="s">
        <v>5415</v>
      </c>
      <c r="B2245" s="445" t="s">
        <v>3575</v>
      </c>
      <c r="C2245" s="445" t="s">
        <v>3574</v>
      </c>
    </row>
    <row r="2246" spans="1:3" x14ac:dyDescent="0.25">
      <c r="A2246" s="445" t="s">
        <v>5415</v>
      </c>
      <c r="B2246" s="445" t="s">
        <v>3568</v>
      </c>
      <c r="C2246" s="445" t="s">
        <v>3567</v>
      </c>
    </row>
    <row r="2247" spans="1:3" x14ac:dyDescent="0.25">
      <c r="A2247" s="445" t="s">
        <v>5415</v>
      </c>
      <c r="B2247" s="445" t="s">
        <v>3560</v>
      </c>
      <c r="C2247" s="445" t="s">
        <v>3559</v>
      </c>
    </row>
    <row r="2248" spans="1:3" x14ac:dyDescent="0.25">
      <c r="A2248" s="445" t="s">
        <v>5415</v>
      </c>
      <c r="B2248" s="445" t="s">
        <v>3552</v>
      </c>
      <c r="C2248" s="445" t="s">
        <v>3551</v>
      </c>
    </row>
    <row r="2249" spans="1:3" x14ac:dyDescent="0.25">
      <c r="A2249" s="445" t="s">
        <v>5415</v>
      </c>
      <c r="B2249" s="445" t="s">
        <v>5406</v>
      </c>
      <c r="C2249" s="445" t="s">
        <v>5405</v>
      </c>
    </row>
    <row r="2250" spans="1:3" x14ac:dyDescent="0.25">
      <c r="A2250" s="445" t="s">
        <v>5415</v>
      </c>
      <c r="B2250" s="445" t="s">
        <v>5393</v>
      </c>
      <c r="C2250" s="445" t="s">
        <v>5392</v>
      </c>
    </row>
    <row r="2251" spans="1:3" x14ac:dyDescent="0.25">
      <c r="A2251" s="445" t="s">
        <v>5415</v>
      </c>
      <c r="B2251" s="445" t="s">
        <v>5381</v>
      </c>
      <c r="C2251" s="445" t="s">
        <v>5380</v>
      </c>
    </row>
    <row r="2252" spans="1:3" x14ac:dyDescent="0.25">
      <c r="A2252" s="445" t="s">
        <v>5415</v>
      </c>
      <c r="B2252" s="445" t="s">
        <v>5366</v>
      </c>
      <c r="C2252" s="445" t="s">
        <v>5365</v>
      </c>
    </row>
    <row r="2253" spans="1:3" x14ac:dyDescent="0.25">
      <c r="A2253" s="445" t="s">
        <v>5415</v>
      </c>
      <c r="B2253" s="445" t="s">
        <v>5354</v>
      </c>
      <c r="C2253" s="445" t="s">
        <v>5353</v>
      </c>
    </row>
    <row r="2254" spans="1:3" x14ac:dyDescent="0.25">
      <c r="A2254" s="445" t="s">
        <v>5415</v>
      </c>
      <c r="B2254" s="445" t="s">
        <v>5343</v>
      </c>
      <c r="C2254" s="445" t="s">
        <v>5342</v>
      </c>
    </row>
    <row r="2255" spans="1:3" x14ac:dyDescent="0.25">
      <c r="A2255" s="445" t="s">
        <v>5415</v>
      </c>
      <c r="B2255" s="445" t="s">
        <v>5329</v>
      </c>
      <c r="C2255" s="445" t="s">
        <v>5328</v>
      </c>
    </row>
    <row r="2256" spans="1:3" x14ac:dyDescent="0.25">
      <c r="A2256" s="445" t="s">
        <v>5415</v>
      </c>
      <c r="B2256" s="445" t="s">
        <v>5315</v>
      </c>
      <c r="C2256" s="445" t="s">
        <v>5314</v>
      </c>
    </row>
    <row r="2257" spans="1:3" x14ac:dyDescent="0.25">
      <c r="A2257" s="445" t="s">
        <v>5415</v>
      </c>
      <c r="B2257" s="445" t="s">
        <v>5302</v>
      </c>
      <c r="C2257" s="445" t="s">
        <v>5301</v>
      </c>
    </row>
    <row r="2258" spans="1:3" x14ac:dyDescent="0.25">
      <c r="A2258" s="445" t="s">
        <v>5415</v>
      </c>
      <c r="B2258" s="445" t="s">
        <v>5290</v>
      </c>
      <c r="C2258" s="445" t="s">
        <v>5289</v>
      </c>
    </row>
    <row r="2259" spans="1:3" x14ac:dyDescent="0.25">
      <c r="A2259" s="445" t="s">
        <v>5415</v>
      </c>
      <c r="B2259" s="445" t="s">
        <v>5276</v>
      </c>
      <c r="C2259" s="445" t="s">
        <v>5276</v>
      </c>
    </row>
    <row r="2260" spans="1:3" x14ac:dyDescent="0.25">
      <c r="A2260" s="445" t="s">
        <v>5415</v>
      </c>
      <c r="B2260" s="445" t="s">
        <v>5265</v>
      </c>
      <c r="C2260" s="445" t="s">
        <v>5264</v>
      </c>
    </row>
    <row r="2261" spans="1:3" x14ac:dyDescent="0.25">
      <c r="A2261" s="445" t="s">
        <v>5415</v>
      </c>
      <c r="B2261" s="445" t="s">
        <v>5251</v>
      </c>
      <c r="C2261" s="445" t="s">
        <v>5251</v>
      </c>
    </row>
    <row r="2262" spans="1:3" x14ac:dyDescent="0.25">
      <c r="A2262" s="445" t="s">
        <v>5415</v>
      </c>
      <c r="B2262" s="445" t="s">
        <v>5238</v>
      </c>
      <c r="C2262" s="445" t="s">
        <v>5237</v>
      </c>
    </row>
    <row r="2263" spans="1:3" x14ac:dyDescent="0.25">
      <c r="A2263" s="445" t="s">
        <v>5415</v>
      </c>
      <c r="B2263" s="445" t="s">
        <v>5225</v>
      </c>
      <c r="C2263" s="445" t="s">
        <v>5224</v>
      </c>
    </row>
    <row r="2264" spans="1:3" x14ac:dyDescent="0.25">
      <c r="A2264" s="445" t="s">
        <v>5415</v>
      </c>
      <c r="B2264" s="445" t="s">
        <v>5213</v>
      </c>
      <c r="C2264" s="445" t="s">
        <v>5212</v>
      </c>
    </row>
    <row r="2265" spans="1:3" x14ac:dyDescent="0.25">
      <c r="A2265" s="445" t="s">
        <v>5415</v>
      </c>
      <c r="B2265" s="445" t="s">
        <v>5202</v>
      </c>
      <c r="C2265" s="445" t="s">
        <v>5201</v>
      </c>
    </row>
    <row r="2266" spans="1:3" x14ac:dyDescent="0.25">
      <c r="A2266" s="445" t="s">
        <v>5415</v>
      </c>
      <c r="B2266" s="445" t="s">
        <v>5191</v>
      </c>
      <c r="C2266" s="445" t="s">
        <v>5190</v>
      </c>
    </row>
    <row r="2267" spans="1:3" x14ac:dyDescent="0.25">
      <c r="A2267" s="445" t="s">
        <v>5415</v>
      </c>
      <c r="B2267" s="445" t="s">
        <v>5180</v>
      </c>
      <c r="C2267" s="445" t="s">
        <v>5179</v>
      </c>
    </row>
    <row r="2268" spans="1:3" x14ac:dyDescent="0.25">
      <c r="A2268" s="445" t="s">
        <v>5415</v>
      </c>
      <c r="B2268" s="445" t="s">
        <v>5170</v>
      </c>
      <c r="C2268" s="445" t="s">
        <v>5169</v>
      </c>
    </row>
    <row r="2269" spans="1:3" x14ac:dyDescent="0.25">
      <c r="A2269" s="445" t="s">
        <v>5415</v>
      </c>
      <c r="B2269" s="445" t="s">
        <v>5850</v>
      </c>
      <c r="C2269" s="445" t="s">
        <v>3185</v>
      </c>
    </row>
    <row r="2270" spans="1:3" x14ac:dyDescent="0.25">
      <c r="A2270" s="445" t="s">
        <v>5415</v>
      </c>
      <c r="B2270" s="445" t="s">
        <v>5808</v>
      </c>
      <c r="C2270" s="445" t="s">
        <v>5807</v>
      </c>
    </row>
    <row r="2271" spans="1:3" x14ac:dyDescent="0.25">
      <c r="A2271" s="445" t="s">
        <v>5415</v>
      </c>
      <c r="B2271" s="445" t="s">
        <v>5769</v>
      </c>
      <c r="C2271" s="445" t="s">
        <v>5768</v>
      </c>
    </row>
    <row r="2272" spans="1:3" x14ac:dyDescent="0.25">
      <c r="A2272" s="445" t="s">
        <v>5415</v>
      </c>
      <c r="B2272" s="445" t="s">
        <v>5738</v>
      </c>
      <c r="C2272" s="445" t="s">
        <v>5738</v>
      </c>
    </row>
    <row r="2273" spans="1:3" x14ac:dyDescent="0.25">
      <c r="A2273" s="445" t="s">
        <v>5415</v>
      </c>
      <c r="B2273" s="445" t="s">
        <v>5705</v>
      </c>
      <c r="C2273" s="445" t="s">
        <v>5704</v>
      </c>
    </row>
    <row r="2274" spans="1:3" x14ac:dyDescent="0.25">
      <c r="A2274" s="445" t="s">
        <v>5415</v>
      </c>
      <c r="B2274" s="445" t="s">
        <v>5677</v>
      </c>
      <c r="C2274" s="445" t="s">
        <v>5676</v>
      </c>
    </row>
    <row r="2275" spans="1:3" x14ac:dyDescent="0.25">
      <c r="A2275" s="445" t="s">
        <v>5415</v>
      </c>
      <c r="B2275" s="445" t="s">
        <v>5653</v>
      </c>
      <c r="C2275" s="445" t="s">
        <v>5652</v>
      </c>
    </row>
    <row r="2276" spans="1:3" x14ac:dyDescent="0.25">
      <c r="A2276" s="445" t="s">
        <v>5415</v>
      </c>
      <c r="B2276" s="445" t="s">
        <v>5628</v>
      </c>
      <c r="C2276" s="445" t="s">
        <v>5627</v>
      </c>
    </row>
    <row r="2277" spans="1:3" x14ac:dyDescent="0.25">
      <c r="A2277" s="445" t="s">
        <v>5415</v>
      </c>
      <c r="B2277" s="445" t="s">
        <v>13345</v>
      </c>
      <c r="C2277" s="445" t="s">
        <v>13346</v>
      </c>
    </row>
    <row r="2278" spans="1:3" x14ac:dyDescent="0.25">
      <c r="A2278" s="445" t="s">
        <v>5415</v>
      </c>
      <c r="B2278" s="445" t="s">
        <v>5604</v>
      </c>
      <c r="C2278" s="445" t="s">
        <v>5603</v>
      </c>
    </row>
    <row r="2279" spans="1:3" x14ac:dyDescent="0.25">
      <c r="A2279" s="445" t="s">
        <v>5415</v>
      </c>
      <c r="B2279" s="445" t="s">
        <v>5574</v>
      </c>
      <c r="C2279" s="445" t="s">
        <v>5573</v>
      </c>
    </row>
    <row r="2280" spans="1:3" x14ac:dyDescent="0.25">
      <c r="A2280" s="445" t="s">
        <v>5415</v>
      </c>
      <c r="B2280" s="445" t="s">
        <v>5558</v>
      </c>
      <c r="C2280" s="445" t="s">
        <v>5557</v>
      </c>
    </row>
    <row r="2281" spans="1:3" x14ac:dyDescent="0.25">
      <c r="A2281" s="445" t="s">
        <v>5415</v>
      </c>
      <c r="B2281" s="445" t="s">
        <v>5542</v>
      </c>
      <c r="C2281" s="445" t="s">
        <v>5541</v>
      </c>
    </row>
    <row r="2282" spans="1:3" x14ac:dyDescent="0.25">
      <c r="A2282" s="445" t="s">
        <v>5415</v>
      </c>
      <c r="B2282" s="445" t="s">
        <v>5527</v>
      </c>
      <c r="C2282" s="445" t="s">
        <v>5526</v>
      </c>
    </row>
    <row r="2283" spans="1:3" x14ac:dyDescent="0.25">
      <c r="A2283" s="445" t="s">
        <v>5415</v>
      </c>
      <c r="B2283" s="445" t="s">
        <v>5513</v>
      </c>
      <c r="C2283" s="445" t="s">
        <v>5512</v>
      </c>
    </row>
    <row r="2284" spans="1:3" x14ac:dyDescent="0.25">
      <c r="A2284" s="445" t="s">
        <v>5415</v>
      </c>
      <c r="B2284" s="445" t="s">
        <v>5499</v>
      </c>
      <c r="C2284" s="445" t="s">
        <v>5498</v>
      </c>
    </row>
    <row r="2285" spans="1:3" x14ac:dyDescent="0.25">
      <c r="A2285" s="445" t="s">
        <v>5415</v>
      </c>
      <c r="B2285" s="445" t="s">
        <v>5484</v>
      </c>
      <c r="C2285" s="445" t="s">
        <v>5483</v>
      </c>
    </row>
    <row r="2286" spans="1:3" x14ac:dyDescent="0.25">
      <c r="A2286" s="445" t="s">
        <v>5415</v>
      </c>
      <c r="B2286" s="445" t="s">
        <v>5470</v>
      </c>
      <c r="C2286" s="445" t="s">
        <v>5469</v>
      </c>
    </row>
    <row r="2287" spans="1:3" x14ac:dyDescent="0.25">
      <c r="A2287" s="445" t="s">
        <v>5415</v>
      </c>
      <c r="B2287" s="445" t="s">
        <v>5454</v>
      </c>
      <c r="C2287" s="445" t="s">
        <v>5453</v>
      </c>
    </row>
    <row r="2288" spans="1:3" x14ac:dyDescent="0.25">
      <c r="A2288" s="445" t="s">
        <v>5415</v>
      </c>
      <c r="B2288" s="445" t="s">
        <v>5438</v>
      </c>
      <c r="C2288" s="445" t="s">
        <v>5437</v>
      </c>
    </row>
    <row r="2289" spans="1:3" x14ac:dyDescent="0.25">
      <c r="A2289" s="445" t="s">
        <v>5415</v>
      </c>
      <c r="B2289" s="445" t="s">
        <v>5423</v>
      </c>
      <c r="C2289" s="445" t="s">
        <v>5422</v>
      </c>
    </row>
    <row r="2290" spans="1:3" x14ac:dyDescent="0.25">
      <c r="A2290" s="445" t="s">
        <v>5415</v>
      </c>
      <c r="B2290" s="445" t="s">
        <v>3544</v>
      </c>
      <c r="C2290" s="445" t="s">
        <v>3543</v>
      </c>
    </row>
    <row r="2291" spans="1:3" x14ac:dyDescent="0.25">
      <c r="A2291" s="445" t="s">
        <v>5415</v>
      </c>
      <c r="B2291" s="445" t="s">
        <v>3536</v>
      </c>
      <c r="C2291" s="445" t="s">
        <v>3535</v>
      </c>
    </row>
    <row r="2292" spans="1:3" x14ac:dyDescent="0.25">
      <c r="A2292" s="445" t="s">
        <v>5415</v>
      </c>
      <c r="B2292" s="445" t="s">
        <v>3528</v>
      </c>
      <c r="C2292" s="445" t="s">
        <v>3527</v>
      </c>
    </row>
    <row r="2293" spans="1:3" x14ac:dyDescent="0.25">
      <c r="A2293" s="445" t="s">
        <v>5415</v>
      </c>
      <c r="B2293" s="445" t="s">
        <v>4139</v>
      </c>
      <c r="C2293" s="445" t="s">
        <v>4138</v>
      </c>
    </row>
    <row r="2294" spans="1:3" x14ac:dyDescent="0.25">
      <c r="A2294" s="445" t="s">
        <v>5415</v>
      </c>
      <c r="B2294" s="445" t="s">
        <v>4131</v>
      </c>
      <c r="C2294" s="445" t="s">
        <v>4130</v>
      </c>
    </row>
    <row r="2295" spans="1:3" x14ac:dyDescent="0.25">
      <c r="A2295" s="445" t="s">
        <v>5415</v>
      </c>
      <c r="B2295" s="445" t="s">
        <v>4123</v>
      </c>
      <c r="C2295" s="445" t="s">
        <v>4122</v>
      </c>
    </row>
    <row r="2296" spans="1:3" x14ac:dyDescent="0.25">
      <c r="A2296" s="445" t="s">
        <v>5415</v>
      </c>
      <c r="B2296" s="445" t="s">
        <v>4115</v>
      </c>
      <c r="C2296" s="445" t="s">
        <v>4114</v>
      </c>
    </row>
    <row r="2297" spans="1:3" x14ac:dyDescent="0.25">
      <c r="A2297" s="445" t="s">
        <v>5415</v>
      </c>
      <c r="B2297" s="445" t="s">
        <v>4107</v>
      </c>
      <c r="C2297" s="445" t="s">
        <v>4106</v>
      </c>
    </row>
    <row r="2298" spans="1:3" x14ac:dyDescent="0.25">
      <c r="A2298" s="445" t="s">
        <v>5415</v>
      </c>
      <c r="B2298" s="445" t="s">
        <v>4099</v>
      </c>
      <c r="C2298" s="445" t="s">
        <v>4098</v>
      </c>
    </row>
    <row r="2299" spans="1:3" x14ac:dyDescent="0.25">
      <c r="A2299" s="445" t="s">
        <v>5415</v>
      </c>
      <c r="B2299" s="445" t="s">
        <v>4091</v>
      </c>
      <c r="C2299" s="445" t="s">
        <v>4090</v>
      </c>
    </row>
    <row r="2300" spans="1:3" x14ac:dyDescent="0.25">
      <c r="A2300" s="445" t="s">
        <v>5415</v>
      </c>
      <c r="B2300" s="445" t="s">
        <v>4084</v>
      </c>
      <c r="C2300" s="445" t="s">
        <v>4083</v>
      </c>
    </row>
    <row r="2301" spans="1:3" x14ac:dyDescent="0.25">
      <c r="A2301" s="445" t="s">
        <v>5415</v>
      </c>
      <c r="B2301" s="445" t="s">
        <v>4076</v>
      </c>
      <c r="C2301" s="445" t="s">
        <v>4075</v>
      </c>
    </row>
    <row r="2302" spans="1:3" x14ac:dyDescent="0.25">
      <c r="A2302" s="445" t="s">
        <v>5415</v>
      </c>
      <c r="B2302" s="445" t="s">
        <v>4068</v>
      </c>
      <c r="C2302" s="445" t="s">
        <v>4067</v>
      </c>
    </row>
    <row r="2303" spans="1:3" x14ac:dyDescent="0.25">
      <c r="A2303" s="445" t="s">
        <v>5415</v>
      </c>
      <c r="B2303" s="445" t="s">
        <v>4060</v>
      </c>
      <c r="C2303" s="445" t="s">
        <v>4060</v>
      </c>
    </row>
    <row r="2304" spans="1:3" x14ac:dyDescent="0.25">
      <c r="A2304" s="445" t="s">
        <v>5415</v>
      </c>
      <c r="B2304" s="445" t="s">
        <v>4053</v>
      </c>
      <c r="C2304" s="445" t="s">
        <v>4052</v>
      </c>
    </row>
    <row r="2305" spans="1:3" x14ac:dyDescent="0.25">
      <c r="A2305" s="445" t="s">
        <v>5415</v>
      </c>
      <c r="B2305" s="445" t="s">
        <v>4045</v>
      </c>
      <c r="C2305" s="445" t="s">
        <v>4044</v>
      </c>
    </row>
    <row r="2306" spans="1:3" x14ac:dyDescent="0.25">
      <c r="A2306" s="445" t="s">
        <v>5415</v>
      </c>
      <c r="B2306" s="445" t="s">
        <v>4037</v>
      </c>
      <c r="C2306" s="445" t="s">
        <v>4036</v>
      </c>
    </row>
    <row r="2307" spans="1:3" x14ac:dyDescent="0.25">
      <c r="A2307" s="445" t="s">
        <v>5415</v>
      </c>
      <c r="B2307" s="445" t="s">
        <v>4029</v>
      </c>
      <c r="C2307" s="445" t="s">
        <v>4028</v>
      </c>
    </row>
    <row r="2308" spans="1:3" x14ac:dyDescent="0.25">
      <c r="A2308" s="445" t="s">
        <v>5415</v>
      </c>
      <c r="B2308" s="445" t="s">
        <v>4022</v>
      </c>
      <c r="C2308" s="445" t="s">
        <v>4021</v>
      </c>
    </row>
    <row r="2309" spans="1:3" x14ac:dyDescent="0.25">
      <c r="A2309" s="445" t="s">
        <v>5415</v>
      </c>
      <c r="B2309" s="445" t="s">
        <v>4014</v>
      </c>
      <c r="C2309" s="445" t="s">
        <v>3921</v>
      </c>
    </row>
    <row r="2310" spans="1:3" x14ac:dyDescent="0.25">
      <c r="A2310" s="445" t="s">
        <v>5415</v>
      </c>
      <c r="B2310" s="445" t="s">
        <v>4007</v>
      </c>
      <c r="C2310" s="445" t="s">
        <v>4007</v>
      </c>
    </row>
    <row r="2311" spans="1:3" x14ac:dyDescent="0.25">
      <c r="A2311" s="445" t="s">
        <v>5415</v>
      </c>
      <c r="B2311" s="445" t="s">
        <v>4000</v>
      </c>
      <c r="C2311" s="445" t="s">
        <v>3999</v>
      </c>
    </row>
    <row r="2312" spans="1:3" x14ac:dyDescent="0.25">
      <c r="A2312" s="445" t="s">
        <v>5415</v>
      </c>
      <c r="B2312" s="445" t="s">
        <v>3992</v>
      </c>
      <c r="C2312" s="445" t="s">
        <v>3991</v>
      </c>
    </row>
    <row r="2313" spans="1:3" x14ac:dyDescent="0.25">
      <c r="A2313" s="445" t="s">
        <v>5415</v>
      </c>
      <c r="B2313" s="445" t="s">
        <v>3984</v>
      </c>
      <c r="C2313" s="445" t="s">
        <v>3983</v>
      </c>
    </row>
    <row r="2314" spans="1:3" x14ac:dyDescent="0.25">
      <c r="A2314" s="445" t="s">
        <v>5415</v>
      </c>
      <c r="B2314" s="445" t="s">
        <v>3976</v>
      </c>
      <c r="C2314" s="445" t="s">
        <v>3975</v>
      </c>
    </row>
    <row r="2315" spans="1:3" x14ac:dyDescent="0.25">
      <c r="A2315" s="445" t="s">
        <v>5415</v>
      </c>
      <c r="B2315" s="445" t="s">
        <v>3969</v>
      </c>
      <c r="C2315" s="445" t="s">
        <v>3968</v>
      </c>
    </row>
    <row r="2316" spans="1:3" x14ac:dyDescent="0.25">
      <c r="A2316" s="445" t="s">
        <v>5415</v>
      </c>
      <c r="B2316" s="445" t="s">
        <v>3961</v>
      </c>
      <c r="C2316" s="445" t="s">
        <v>3960</v>
      </c>
    </row>
    <row r="2317" spans="1:3" x14ac:dyDescent="0.25">
      <c r="A2317" s="445" t="s">
        <v>5415</v>
      </c>
      <c r="B2317" s="445" t="s">
        <v>3755</v>
      </c>
      <c r="C2317" s="445" t="s">
        <v>3754</v>
      </c>
    </row>
    <row r="2318" spans="1:3" x14ac:dyDescent="0.25">
      <c r="A2318" s="445" t="s">
        <v>5415</v>
      </c>
      <c r="B2318" s="445" t="s">
        <v>3747</v>
      </c>
      <c r="C2318" s="445" t="s">
        <v>3746</v>
      </c>
    </row>
    <row r="2319" spans="1:3" x14ac:dyDescent="0.25">
      <c r="A2319" s="445" t="s">
        <v>5415</v>
      </c>
      <c r="B2319" s="445" t="s">
        <v>3739</v>
      </c>
      <c r="C2319" s="445" t="s">
        <v>3738</v>
      </c>
    </row>
    <row r="2320" spans="1:3" x14ac:dyDescent="0.25">
      <c r="A2320" s="445" t="s">
        <v>5415</v>
      </c>
      <c r="B2320" s="445" t="s">
        <v>3725</v>
      </c>
      <c r="C2320" s="445" t="s">
        <v>3724</v>
      </c>
    </row>
    <row r="2321" spans="1:3" x14ac:dyDescent="0.25">
      <c r="A2321" s="445" t="s">
        <v>5415</v>
      </c>
      <c r="B2321" s="445" t="s">
        <v>3717</v>
      </c>
      <c r="C2321" s="445" t="s">
        <v>3716</v>
      </c>
    </row>
    <row r="2322" spans="1:3" x14ac:dyDescent="0.25">
      <c r="A2322" s="445" t="s">
        <v>5415</v>
      </c>
      <c r="B2322" s="445" t="s">
        <v>3709</v>
      </c>
      <c r="C2322" s="445" t="s">
        <v>3708</v>
      </c>
    </row>
    <row r="2323" spans="1:3" x14ac:dyDescent="0.25">
      <c r="A2323" s="445" t="s">
        <v>5415</v>
      </c>
      <c r="B2323" s="445" t="s">
        <v>3701</v>
      </c>
      <c r="C2323" s="445" t="s">
        <v>3700</v>
      </c>
    </row>
    <row r="2324" spans="1:3" x14ac:dyDescent="0.25">
      <c r="A2324" s="445" t="s">
        <v>5415</v>
      </c>
      <c r="B2324" s="445" t="s">
        <v>3685</v>
      </c>
      <c r="C2324" s="445" t="s">
        <v>3684</v>
      </c>
    </row>
    <row r="2325" spans="1:3" x14ac:dyDescent="0.25">
      <c r="A2325" s="445" t="s">
        <v>5415</v>
      </c>
      <c r="B2325" s="445" t="s">
        <v>3677</v>
      </c>
      <c r="C2325" s="445" t="s">
        <v>3676</v>
      </c>
    </row>
    <row r="2326" spans="1:3" x14ac:dyDescent="0.25">
      <c r="A2326" s="445" t="s">
        <v>5415</v>
      </c>
      <c r="B2326" s="445" t="s">
        <v>3669</v>
      </c>
      <c r="C2326" s="445" t="s">
        <v>3668</v>
      </c>
    </row>
    <row r="2327" spans="1:3" x14ac:dyDescent="0.25">
      <c r="A2327" s="445" t="s">
        <v>5415</v>
      </c>
      <c r="B2327" s="445" t="s">
        <v>3661</v>
      </c>
      <c r="C2327" s="445" t="s">
        <v>3660</v>
      </c>
    </row>
    <row r="2328" spans="1:3" x14ac:dyDescent="0.25">
      <c r="A2328" s="445" t="s">
        <v>5415</v>
      </c>
      <c r="B2328" s="445" t="s">
        <v>3653</v>
      </c>
      <c r="C2328" s="445" t="s">
        <v>3652</v>
      </c>
    </row>
    <row r="2329" spans="1:3" x14ac:dyDescent="0.25">
      <c r="A2329" s="445" t="s">
        <v>5415</v>
      </c>
      <c r="B2329" s="445" t="s">
        <v>3645</v>
      </c>
      <c r="C2329" s="445" t="s">
        <v>3644</v>
      </c>
    </row>
    <row r="2330" spans="1:3" x14ac:dyDescent="0.25">
      <c r="A2330" s="445" t="s">
        <v>5415</v>
      </c>
      <c r="B2330" s="445" t="s">
        <v>3637</v>
      </c>
      <c r="C2330" s="445" t="s">
        <v>3636</v>
      </c>
    </row>
    <row r="2331" spans="1:3" x14ac:dyDescent="0.25">
      <c r="A2331" s="445" t="s">
        <v>5415</v>
      </c>
      <c r="B2331" s="445" t="s">
        <v>3629</v>
      </c>
      <c r="C2331" s="445" t="s">
        <v>3628</v>
      </c>
    </row>
    <row r="2332" spans="1:3" x14ac:dyDescent="0.25">
      <c r="A2332" s="445" t="s">
        <v>5415</v>
      </c>
      <c r="B2332" s="445" t="s">
        <v>3621</v>
      </c>
      <c r="C2332" s="445" t="s">
        <v>3620</v>
      </c>
    </row>
    <row r="2333" spans="1:3" x14ac:dyDescent="0.25">
      <c r="A2333" s="445" t="s">
        <v>5415</v>
      </c>
      <c r="B2333" s="445" t="s">
        <v>5588</v>
      </c>
      <c r="C2333" s="445" t="s">
        <v>5587</v>
      </c>
    </row>
    <row r="2334" spans="1:3" x14ac:dyDescent="0.25">
      <c r="A2334" s="445" t="s">
        <v>5415</v>
      </c>
      <c r="B2334" s="445" t="s">
        <v>3583</v>
      </c>
      <c r="C2334" s="445" t="s">
        <v>3582</v>
      </c>
    </row>
    <row r="2335" spans="1:3" x14ac:dyDescent="0.25">
      <c r="A2335" s="445" t="s">
        <v>5415</v>
      </c>
      <c r="B2335" s="445" t="s">
        <v>3731</v>
      </c>
      <c r="C2335" s="445" t="s">
        <v>3708</v>
      </c>
    </row>
    <row r="2336" spans="1:3" x14ac:dyDescent="0.25">
      <c r="A2336" s="445" t="s">
        <v>5415</v>
      </c>
      <c r="B2336" s="445" t="s">
        <v>3953</v>
      </c>
      <c r="C2336" s="445" t="s">
        <v>3952</v>
      </c>
    </row>
    <row r="2337" spans="1:3" x14ac:dyDescent="0.25">
      <c r="A2337" s="445" t="s">
        <v>5415</v>
      </c>
      <c r="B2337" s="445" t="s">
        <v>3945</v>
      </c>
      <c r="C2337" s="445" t="s">
        <v>3944</v>
      </c>
    </row>
    <row r="2338" spans="1:3" x14ac:dyDescent="0.25">
      <c r="A2338" s="445" t="s">
        <v>5415</v>
      </c>
      <c r="B2338" s="445" t="s">
        <v>3937</v>
      </c>
      <c r="C2338" s="445" t="s">
        <v>3936</v>
      </c>
    </row>
    <row r="2339" spans="1:3" x14ac:dyDescent="0.25">
      <c r="A2339" s="445" t="s">
        <v>5415</v>
      </c>
      <c r="B2339" s="445" t="s">
        <v>3929</v>
      </c>
      <c r="C2339" s="445" t="s">
        <v>3928</v>
      </c>
    </row>
    <row r="2340" spans="1:3" x14ac:dyDescent="0.25">
      <c r="A2340" s="445" t="s">
        <v>5415</v>
      </c>
      <c r="B2340" s="445" t="s">
        <v>3922</v>
      </c>
      <c r="C2340" s="445" t="s">
        <v>3921</v>
      </c>
    </row>
    <row r="2341" spans="1:3" x14ac:dyDescent="0.25">
      <c r="A2341" s="445" t="s">
        <v>5415</v>
      </c>
      <c r="B2341" s="445" t="s">
        <v>3914</v>
      </c>
      <c r="C2341" s="445" t="s">
        <v>3913</v>
      </c>
    </row>
    <row r="2342" spans="1:3" x14ac:dyDescent="0.25">
      <c r="A2342" s="445" t="s">
        <v>5415</v>
      </c>
      <c r="B2342" s="445" t="s">
        <v>3906</v>
      </c>
      <c r="C2342" s="445" t="s">
        <v>3905</v>
      </c>
    </row>
    <row r="2343" spans="1:3" x14ac:dyDescent="0.25">
      <c r="A2343" s="445" t="s">
        <v>5415</v>
      </c>
      <c r="B2343" s="445" t="s">
        <v>3898</v>
      </c>
      <c r="C2343" s="445" t="s">
        <v>3897</v>
      </c>
    </row>
    <row r="2344" spans="1:3" x14ac:dyDescent="0.25">
      <c r="A2344" s="445" t="s">
        <v>5415</v>
      </c>
      <c r="B2344" s="445" t="s">
        <v>3890</v>
      </c>
      <c r="C2344" s="445" t="s">
        <v>3889</v>
      </c>
    </row>
    <row r="2345" spans="1:3" x14ac:dyDescent="0.25">
      <c r="A2345" s="445" t="s">
        <v>5415</v>
      </c>
      <c r="B2345" s="445" t="s">
        <v>3883</v>
      </c>
      <c r="C2345" s="445" t="s">
        <v>3882</v>
      </c>
    </row>
    <row r="2346" spans="1:3" x14ac:dyDescent="0.25">
      <c r="A2346" s="445" t="s">
        <v>5415</v>
      </c>
      <c r="B2346" s="445" t="s">
        <v>3875</v>
      </c>
      <c r="C2346" s="445" t="s">
        <v>3874</v>
      </c>
    </row>
    <row r="2347" spans="1:3" x14ac:dyDescent="0.25">
      <c r="A2347" s="445" t="s">
        <v>5415</v>
      </c>
      <c r="B2347" s="445" t="s">
        <v>3867</v>
      </c>
      <c r="C2347" s="445" t="s">
        <v>3866</v>
      </c>
    </row>
    <row r="2348" spans="1:3" x14ac:dyDescent="0.25">
      <c r="A2348" s="445" t="s">
        <v>5415</v>
      </c>
      <c r="B2348" s="445" t="s">
        <v>3859</v>
      </c>
      <c r="C2348" s="445" t="s">
        <v>3858</v>
      </c>
    </row>
    <row r="2349" spans="1:3" x14ac:dyDescent="0.25">
      <c r="A2349" s="445" t="s">
        <v>5415</v>
      </c>
      <c r="B2349" s="445" t="s">
        <v>3851</v>
      </c>
      <c r="C2349" s="445" t="s">
        <v>3850</v>
      </c>
    </row>
    <row r="2350" spans="1:3" x14ac:dyDescent="0.25">
      <c r="A2350" s="445" t="s">
        <v>5415</v>
      </c>
      <c r="B2350" s="445" t="s">
        <v>3843</v>
      </c>
      <c r="C2350" s="445" t="s">
        <v>3842</v>
      </c>
    </row>
    <row r="2351" spans="1:3" x14ac:dyDescent="0.25">
      <c r="A2351" s="445" t="s">
        <v>5415</v>
      </c>
      <c r="B2351" s="445" t="s">
        <v>3835</v>
      </c>
      <c r="C2351" s="445" t="s">
        <v>3834</v>
      </c>
    </row>
    <row r="2352" spans="1:3" x14ac:dyDescent="0.25">
      <c r="A2352" s="445" t="s">
        <v>5415</v>
      </c>
      <c r="B2352" s="445" t="s">
        <v>3827</v>
      </c>
      <c r="C2352" s="445" t="s">
        <v>3826</v>
      </c>
    </row>
    <row r="2353" spans="1:3" x14ac:dyDescent="0.25">
      <c r="A2353" s="445" t="s">
        <v>5415</v>
      </c>
      <c r="B2353" s="445" t="s">
        <v>3819</v>
      </c>
      <c r="C2353" s="445" t="s">
        <v>3818</v>
      </c>
    </row>
    <row r="2354" spans="1:3" x14ac:dyDescent="0.25">
      <c r="A2354" s="445" t="s">
        <v>5415</v>
      </c>
      <c r="B2354" s="445" t="s">
        <v>3811</v>
      </c>
      <c r="C2354" s="445" t="s">
        <v>3810</v>
      </c>
    </row>
    <row r="2355" spans="1:3" x14ac:dyDescent="0.25">
      <c r="A2355" s="445" t="s">
        <v>5415</v>
      </c>
      <c r="B2355" s="445" t="s">
        <v>3803</v>
      </c>
      <c r="C2355" s="445" t="s">
        <v>3802</v>
      </c>
    </row>
    <row r="2356" spans="1:3" x14ac:dyDescent="0.25">
      <c r="A2356" s="445" t="s">
        <v>5415</v>
      </c>
      <c r="B2356" s="445" t="s">
        <v>3795</v>
      </c>
      <c r="C2356" s="445" t="s">
        <v>3794</v>
      </c>
    </row>
    <row r="2357" spans="1:3" x14ac:dyDescent="0.25">
      <c r="A2357" s="445" t="s">
        <v>5415</v>
      </c>
      <c r="B2357" s="445" t="s">
        <v>3787</v>
      </c>
      <c r="C2357" s="445" t="s">
        <v>3786</v>
      </c>
    </row>
    <row r="2358" spans="1:3" x14ac:dyDescent="0.25">
      <c r="A2358" s="445" t="s">
        <v>5415</v>
      </c>
      <c r="B2358" s="445" t="s">
        <v>3779</v>
      </c>
      <c r="C2358" s="445" t="s">
        <v>3778</v>
      </c>
    </row>
    <row r="2359" spans="1:3" x14ac:dyDescent="0.25">
      <c r="A2359" s="445" t="s">
        <v>5415</v>
      </c>
      <c r="B2359" s="445" t="s">
        <v>3771</v>
      </c>
      <c r="C2359" s="445" t="s">
        <v>3770</v>
      </c>
    </row>
    <row r="2360" spans="1:3" x14ac:dyDescent="0.25">
      <c r="A2360" s="445" t="s">
        <v>5415</v>
      </c>
      <c r="B2360" s="445" t="s">
        <v>3763</v>
      </c>
      <c r="C2360" s="445" t="s">
        <v>3762</v>
      </c>
    </row>
    <row r="2361" spans="1:3" x14ac:dyDescent="0.25">
      <c r="A2361" s="445" t="s">
        <v>5415</v>
      </c>
      <c r="B2361" s="445" t="s">
        <v>4147</v>
      </c>
      <c r="C2361" s="445" t="s">
        <v>4146</v>
      </c>
    </row>
    <row r="2362" spans="1:3" x14ac:dyDescent="0.25">
      <c r="A2362" s="445" t="s">
        <v>5400</v>
      </c>
      <c r="B2362" s="445" t="s">
        <v>10959</v>
      </c>
      <c r="C2362" s="445" t="s">
        <v>13347</v>
      </c>
    </row>
    <row r="2363" spans="1:3" x14ac:dyDescent="0.25">
      <c r="A2363" s="445" t="s">
        <v>5400</v>
      </c>
      <c r="B2363" s="445" t="s">
        <v>792</v>
      </c>
      <c r="C2363" s="445" t="s">
        <v>11297</v>
      </c>
    </row>
    <row r="2364" spans="1:3" x14ac:dyDescent="0.25">
      <c r="A2364" s="445" t="s">
        <v>5400</v>
      </c>
      <c r="B2364" s="445" t="s">
        <v>7178</v>
      </c>
      <c r="C2364" s="445" t="s">
        <v>7177</v>
      </c>
    </row>
    <row r="2365" spans="1:3" x14ac:dyDescent="0.25">
      <c r="A2365" s="445" t="s">
        <v>5400</v>
      </c>
      <c r="B2365" s="445" t="s">
        <v>2834</v>
      </c>
      <c r="C2365" s="445" t="s">
        <v>7692</v>
      </c>
    </row>
    <row r="2366" spans="1:3" x14ac:dyDescent="0.25">
      <c r="A2366" s="445" t="s">
        <v>5400</v>
      </c>
      <c r="B2366" s="445" t="s">
        <v>7696</v>
      </c>
      <c r="C2366" s="445" t="s">
        <v>7747</v>
      </c>
    </row>
    <row r="2367" spans="1:3" x14ac:dyDescent="0.25">
      <c r="A2367" s="445" t="s">
        <v>5400</v>
      </c>
      <c r="B2367" s="445" t="s">
        <v>7602</v>
      </c>
      <c r="C2367" s="445" t="s">
        <v>7710</v>
      </c>
    </row>
    <row r="2368" spans="1:3" x14ac:dyDescent="0.25">
      <c r="A2368" s="445" t="s">
        <v>5400</v>
      </c>
      <c r="B2368" s="445" t="s">
        <v>3693</v>
      </c>
      <c r="C2368" s="445" t="s">
        <v>3692</v>
      </c>
    </row>
    <row r="2369" spans="1:3" x14ac:dyDescent="0.25">
      <c r="A2369" s="445" t="s">
        <v>5364</v>
      </c>
      <c r="B2369" s="445" t="s">
        <v>10959</v>
      </c>
      <c r="C2369" s="445" t="s">
        <v>13348</v>
      </c>
    </row>
    <row r="2370" spans="1:3" x14ac:dyDescent="0.25">
      <c r="A2370" s="445" t="s">
        <v>5364</v>
      </c>
      <c r="B2370" s="445" t="s">
        <v>7597</v>
      </c>
      <c r="C2370" s="445" t="s">
        <v>7596</v>
      </c>
    </row>
    <row r="2371" spans="1:3" x14ac:dyDescent="0.25">
      <c r="A2371" s="445" t="s">
        <v>5364</v>
      </c>
      <c r="B2371" s="445" t="s">
        <v>7565</v>
      </c>
      <c r="C2371" s="445" t="s">
        <v>7564</v>
      </c>
    </row>
    <row r="2372" spans="1:3" x14ac:dyDescent="0.25">
      <c r="A2372" s="445" t="s">
        <v>5364</v>
      </c>
      <c r="B2372" s="445" t="s">
        <v>7746</v>
      </c>
      <c r="C2372" s="445" t="s">
        <v>7745</v>
      </c>
    </row>
    <row r="2373" spans="1:3" x14ac:dyDescent="0.25">
      <c r="A2373" s="445" t="s">
        <v>5364</v>
      </c>
      <c r="B2373" s="445" t="s">
        <v>7729</v>
      </c>
      <c r="C2373" s="445" t="s">
        <v>315</v>
      </c>
    </row>
    <row r="2374" spans="1:3" x14ac:dyDescent="0.25">
      <c r="A2374" s="445" t="s">
        <v>5364</v>
      </c>
      <c r="B2374" s="445" t="s">
        <v>4899</v>
      </c>
      <c r="C2374" s="445" t="s">
        <v>474</v>
      </c>
    </row>
    <row r="2375" spans="1:3" x14ac:dyDescent="0.25">
      <c r="A2375" s="445" t="s">
        <v>5364</v>
      </c>
      <c r="B2375" s="445" t="s">
        <v>4944</v>
      </c>
      <c r="C2375" s="445" t="s">
        <v>349</v>
      </c>
    </row>
    <row r="2376" spans="1:3" x14ac:dyDescent="0.25">
      <c r="A2376" s="445" t="s">
        <v>5364</v>
      </c>
      <c r="B2376" s="445" t="s">
        <v>792</v>
      </c>
      <c r="C2376" s="445" t="s">
        <v>11297</v>
      </c>
    </row>
    <row r="2377" spans="1:3" x14ac:dyDescent="0.25">
      <c r="A2377" s="445" t="s">
        <v>5364</v>
      </c>
      <c r="B2377" s="445" t="s">
        <v>7178</v>
      </c>
      <c r="C2377" s="445" t="s">
        <v>7177</v>
      </c>
    </row>
    <row r="2378" spans="1:3" x14ac:dyDescent="0.25">
      <c r="A2378" s="445" t="s">
        <v>5364</v>
      </c>
      <c r="B2378" s="445" t="s">
        <v>3693</v>
      </c>
      <c r="C2378" s="445" t="s">
        <v>3692</v>
      </c>
    </row>
    <row r="2379" spans="1:3" x14ac:dyDescent="0.25">
      <c r="A2379" s="445" t="s">
        <v>5364</v>
      </c>
      <c r="B2379" s="445" t="s">
        <v>7691</v>
      </c>
      <c r="C2379" s="445" t="s">
        <v>356</v>
      </c>
    </row>
    <row r="2380" spans="1:3" x14ac:dyDescent="0.25">
      <c r="A2380" s="445" t="s">
        <v>5364</v>
      </c>
      <c r="B2380" s="445" t="s">
        <v>7677</v>
      </c>
      <c r="C2380" s="445" t="s">
        <v>375</v>
      </c>
    </row>
    <row r="2381" spans="1:3" x14ac:dyDescent="0.25">
      <c r="A2381" s="445" t="s">
        <v>5364</v>
      </c>
      <c r="B2381" s="445" t="s">
        <v>7651</v>
      </c>
      <c r="C2381" s="445" t="s">
        <v>452</v>
      </c>
    </row>
    <row r="2382" spans="1:3" x14ac:dyDescent="0.25">
      <c r="A2382" s="445" t="s">
        <v>5364</v>
      </c>
      <c r="B2382" s="445" t="s">
        <v>7664</v>
      </c>
      <c r="C2382" s="445" t="s">
        <v>449</v>
      </c>
    </row>
    <row r="2383" spans="1:3" x14ac:dyDescent="0.25">
      <c r="A2383" s="445" t="s">
        <v>5364</v>
      </c>
      <c r="B2383" s="445" t="s">
        <v>4911</v>
      </c>
      <c r="C2383" s="445" t="s">
        <v>463</v>
      </c>
    </row>
    <row r="2384" spans="1:3" x14ac:dyDescent="0.25">
      <c r="A2384" s="445" t="s">
        <v>5364</v>
      </c>
      <c r="B2384" s="445" t="s">
        <v>4887</v>
      </c>
      <c r="C2384" s="445" t="s">
        <v>497</v>
      </c>
    </row>
    <row r="2385" spans="1:3" x14ac:dyDescent="0.25">
      <c r="A2385" s="445" t="s">
        <v>5364</v>
      </c>
      <c r="B2385" s="445" t="s">
        <v>7575</v>
      </c>
      <c r="C2385" s="445" t="s">
        <v>619</v>
      </c>
    </row>
    <row r="2386" spans="1:3" x14ac:dyDescent="0.25">
      <c r="A2386" s="445" t="s">
        <v>5373</v>
      </c>
      <c r="B2386" s="445" t="s">
        <v>5836</v>
      </c>
      <c r="C2386" s="445" t="s">
        <v>5835</v>
      </c>
    </row>
    <row r="2387" spans="1:3" x14ac:dyDescent="0.25">
      <c r="A2387" s="445" t="s">
        <v>5373</v>
      </c>
      <c r="B2387" s="445" t="s">
        <v>5723</v>
      </c>
      <c r="C2387" s="445" t="s">
        <v>5722</v>
      </c>
    </row>
    <row r="2388" spans="1:3" x14ac:dyDescent="0.25">
      <c r="A2388" s="445" t="s">
        <v>5373</v>
      </c>
      <c r="B2388" s="445" t="s">
        <v>3034</v>
      </c>
      <c r="C2388" s="445" t="s">
        <v>5757</v>
      </c>
    </row>
    <row r="2389" spans="1:3" x14ac:dyDescent="0.25">
      <c r="A2389" s="445" t="s">
        <v>5373</v>
      </c>
      <c r="B2389" s="445" t="s">
        <v>5795</v>
      </c>
      <c r="C2389" s="445" t="s">
        <v>5794</v>
      </c>
    </row>
    <row r="2390" spans="1:3" x14ac:dyDescent="0.25">
      <c r="A2390" s="445" t="s">
        <v>5352</v>
      </c>
      <c r="B2390" s="445" t="s">
        <v>5656</v>
      </c>
      <c r="C2390" s="445" t="s">
        <v>3199</v>
      </c>
    </row>
    <row r="2391" spans="1:3" x14ac:dyDescent="0.25">
      <c r="A2391" s="445" t="s">
        <v>5352</v>
      </c>
      <c r="B2391" s="445" t="s">
        <v>5812</v>
      </c>
      <c r="C2391" s="445" t="s">
        <v>5811</v>
      </c>
    </row>
    <row r="2392" spans="1:3" x14ac:dyDescent="0.25">
      <c r="A2392" s="445" t="s">
        <v>5352</v>
      </c>
      <c r="B2392" s="445" t="s">
        <v>5773</v>
      </c>
      <c r="C2392" s="445" t="s">
        <v>5772</v>
      </c>
    </row>
    <row r="2393" spans="1:3" x14ac:dyDescent="0.25">
      <c r="A2393" s="445" t="s">
        <v>5352</v>
      </c>
      <c r="B2393" s="445" t="s">
        <v>5742</v>
      </c>
      <c r="C2393" s="445" t="s">
        <v>5741</v>
      </c>
    </row>
    <row r="2394" spans="1:3" x14ac:dyDescent="0.25">
      <c r="A2394" s="445" t="s">
        <v>5352</v>
      </c>
      <c r="B2394" s="445" t="s">
        <v>5709</v>
      </c>
      <c r="C2394" s="445" t="s">
        <v>5708</v>
      </c>
    </row>
    <row r="2395" spans="1:3" x14ac:dyDescent="0.25">
      <c r="A2395" s="445" t="s">
        <v>5352</v>
      </c>
      <c r="B2395" s="445" t="s">
        <v>5577</v>
      </c>
      <c r="C2395" s="445" t="s">
        <v>5577</v>
      </c>
    </row>
    <row r="2396" spans="1:3" x14ac:dyDescent="0.25">
      <c r="A2396" s="445" t="s">
        <v>5352</v>
      </c>
      <c r="B2396" s="445" t="s">
        <v>5631</v>
      </c>
      <c r="C2396" s="445" t="s">
        <v>5631</v>
      </c>
    </row>
    <row r="2397" spans="1:3" x14ac:dyDescent="0.25">
      <c r="A2397" s="445" t="s">
        <v>5352</v>
      </c>
      <c r="B2397" s="445" t="s">
        <v>5592</v>
      </c>
      <c r="C2397" s="445" t="s">
        <v>5591</v>
      </c>
    </row>
    <row r="2398" spans="1:3" x14ac:dyDescent="0.25">
      <c r="A2398" s="445" t="s">
        <v>5352</v>
      </c>
      <c r="B2398" s="445" t="s">
        <v>13349</v>
      </c>
      <c r="C2398" s="445" t="s">
        <v>13350</v>
      </c>
    </row>
    <row r="2399" spans="1:3" x14ac:dyDescent="0.25">
      <c r="A2399" s="445" t="s">
        <v>5352</v>
      </c>
      <c r="B2399" s="445" t="s">
        <v>5608</v>
      </c>
      <c r="C2399" s="445" t="s">
        <v>5607</v>
      </c>
    </row>
    <row r="2400" spans="1:3" x14ac:dyDescent="0.25">
      <c r="A2400" s="445" t="s">
        <v>5352</v>
      </c>
      <c r="B2400" s="445" t="s">
        <v>5854</v>
      </c>
      <c r="C2400" s="445" t="s">
        <v>5853</v>
      </c>
    </row>
    <row r="2401" spans="1:3" x14ac:dyDescent="0.25">
      <c r="A2401" s="445" t="s">
        <v>5352</v>
      </c>
      <c r="B2401" s="445" t="s">
        <v>4178</v>
      </c>
      <c r="C2401" s="445" t="s">
        <v>4178</v>
      </c>
    </row>
    <row r="2402" spans="1:3" x14ac:dyDescent="0.25">
      <c r="A2402" s="445" t="s">
        <v>5336</v>
      </c>
      <c r="B2402" s="445" t="s">
        <v>10959</v>
      </c>
      <c r="C2402" s="445" t="s">
        <v>13351</v>
      </c>
    </row>
    <row r="2403" spans="1:3" x14ac:dyDescent="0.25">
      <c r="A2403" s="445" t="s">
        <v>5336</v>
      </c>
      <c r="B2403" s="445" t="s">
        <v>7178</v>
      </c>
      <c r="C2403" s="445" t="s">
        <v>7177</v>
      </c>
    </row>
    <row r="2404" spans="1:3" x14ac:dyDescent="0.25">
      <c r="A2404" s="445" t="s">
        <v>5336</v>
      </c>
      <c r="B2404" s="445" t="s">
        <v>5468</v>
      </c>
      <c r="C2404" s="445" t="s">
        <v>5595</v>
      </c>
    </row>
    <row r="2405" spans="1:3" x14ac:dyDescent="0.25">
      <c r="A2405" s="445" t="s">
        <v>5336</v>
      </c>
      <c r="B2405" s="445" t="s">
        <v>5602</v>
      </c>
      <c r="C2405" s="445" t="s">
        <v>3252</v>
      </c>
    </row>
    <row r="2406" spans="1:3" x14ac:dyDescent="0.25">
      <c r="A2406" s="445" t="s">
        <v>5336</v>
      </c>
      <c r="B2406" s="445" t="s">
        <v>5586</v>
      </c>
      <c r="C2406" s="445" t="s">
        <v>5816</v>
      </c>
    </row>
    <row r="2407" spans="1:3" x14ac:dyDescent="0.25">
      <c r="A2407" s="445" t="s">
        <v>5336</v>
      </c>
      <c r="B2407" s="445" t="s">
        <v>5572</v>
      </c>
      <c r="C2407" s="445" t="s">
        <v>5778</v>
      </c>
    </row>
    <row r="2408" spans="1:3" x14ac:dyDescent="0.25">
      <c r="A2408" s="445" t="s">
        <v>5336</v>
      </c>
      <c r="B2408" s="445" t="s">
        <v>5482</v>
      </c>
      <c r="C2408" s="445" t="s">
        <v>5611</v>
      </c>
    </row>
    <row r="2409" spans="1:3" x14ac:dyDescent="0.25">
      <c r="A2409" s="445" t="s">
        <v>5336</v>
      </c>
      <c r="B2409" s="445" t="s">
        <v>5556</v>
      </c>
      <c r="C2409" s="445" t="s">
        <v>5713</v>
      </c>
    </row>
    <row r="2410" spans="1:3" x14ac:dyDescent="0.25">
      <c r="A2410" s="445" t="s">
        <v>5336</v>
      </c>
      <c r="B2410" s="445" t="s">
        <v>5540</v>
      </c>
      <c r="C2410" s="445" t="s">
        <v>5683</v>
      </c>
    </row>
    <row r="2411" spans="1:3" x14ac:dyDescent="0.25">
      <c r="A2411" s="445" t="s">
        <v>5336</v>
      </c>
      <c r="B2411" s="445" t="s">
        <v>5525</v>
      </c>
      <c r="C2411" s="445" t="s">
        <v>5659</v>
      </c>
    </row>
    <row r="2412" spans="1:3" x14ac:dyDescent="0.25">
      <c r="A2412" s="445" t="s">
        <v>5336</v>
      </c>
      <c r="B2412" s="445" t="s">
        <v>5511</v>
      </c>
      <c r="C2412" s="445" t="s">
        <v>5634</v>
      </c>
    </row>
    <row r="2413" spans="1:3" x14ac:dyDescent="0.25">
      <c r="A2413" s="445" t="s">
        <v>5336</v>
      </c>
      <c r="B2413" s="445" t="s">
        <v>5497</v>
      </c>
      <c r="C2413" s="445" t="s">
        <v>13352</v>
      </c>
    </row>
    <row r="2414" spans="1:3" x14ac:dyDescent="0.25">
      <c r="A2414" s="445" t="s">
        <v>5336</v>
      </c>
      <c r="B2414" s="445" t="s">
        <v>5721</v>
      </c>
      <c r="C2414" s="445" t="s">
        <v>5746</v>
      </c>
    </row>
    <row r="2415" spans="1:3" x14ac:dyDescent="0.25">
      <c r="A2415" s="445" t="s">
        <v>5322</v>
      </c>
      <c r="B2415" s="445" t="s">
        <v>13353</v>
      </c>
      <c r="C2415" s="445" t="s">
        <v>13354</v>
      </c>
    </row>
    <row r="2416" spans="1:3" x14ac:dyDescent="0.25">
      <c r="A2416" s="445" t="s">
        <v>5322</v>
      </c>
      <c r="B2416" s="445" t="s">
        <v>13355</v>
      </c>
      <c r="C2416" s="445" t="s">
        <v>13356</v>
      </c>
    </row>
    <row r="2417" spans="1:3" x14ac:dyDescent="0.25">
      <c r="A2417" s="445" t="s">
        <v>5322</v>
      </c>
      <c r="B2417" s="445" t="s">
        <v>10729</v>
      </c>
      <c r="C2417" s="445" t="s">
        <v>10730</v>
      </c>
    </row>
    <row r="2418" spans="1:3" x14ac:dyDescent="0.25">
      <c r="A2418" s="445" t="s">
        <v>5322</v>
      </c>
      <c r="B2418" s="445" t="s">
        <v>11038</v>
      </c>
      <c r="C2418" s="445" t="s">
        <v>13357</v>
      </c>
    </row>
    <row r="2419" spans="1:3" x14ac:dyDescent="0.25">
      <c r="A2419" s="445" t="s">
        <v>5322</v>
      </c>
      <c r="B2419" s="445" t="s">
        <v>3589</v>
      </c>
      <c r="C2419" s="445" t="s">
        <v>13358</v>
      </c>
    </row>
    <row r="2420" spans="1:3" x14ac:dyDescent="0.25">
      <c r="A2420" s="445" t="s">
        <v>5322</v>
      </c>
      <c r="B2420" s="445" t="s">
        <v>11035</v>
      </c>
      <c r="C2420" s="445" t="s">
        <v>11036</v>
      </c>
    </row>
    <row r="2421" spans="1:3" x14ac:dyDescent="0.25">
      <c r="A2421" s="445" t="s">
        <v>5309</v>
      </c>
      <c r="B2421" s="445" t="s">
        <v>13359</v>
      </c>
      <c r="C2421" s="445" t="s">
        <v>13360</v>
      </c>
    </row>
    <row r="2422" spans="1:3" x14ac:dyDescent="0.25">
      <c r="A2422" s="445" t="s">
        <v>5309</v>
      </c>
      <c r="B2422" s="445" t="s">
        <v>13361</v>
      </c>
      <c r="C2422" s="445" t="s">
        <v>13362</v>
      </c>
    </row>
    <row r="2423" spans="1:3" x14ac:dyDescent="0.25">
      <c r="A2423" s="445" t="s">
        <v>5309</v>
      </c>
      <c r="B2423" s="445" t="s">
        <v>13363</v>
      </c>
      <c r="C2423" s="445" t="s">
        <v>13364</v>
      </c>
    </row>
    <row r="2424" spans="1:3" x14ac:dyDescent="0.25">
      <c r="A2424" s="445" t="s">
        <v>5309</v>
      </c>
      <c r="B2424" s="445" t="s">
        <v>13365</v>
      </c>
      <c r="C2424" s="445" t="s">
        <v>13366</v>
      </c>
    </row>
    <row r="2425" spans="1:3" x14ac:dyDescent="0.25">
      <c r="A2425" s="445" t="s">
        <v>5309</v>
      </c>
      <c r="B2425" s="445" t="s">
        <v>13367</v>
      </c>
      <c r="C2425" s="445" t="s">
        <v>13368</v>
      </c>
    </row>
    <row r="2426" spans="1:3" x14ac:dyDescent="0.25">
      <c r="A2426" s="445" t="s">
        <v>5309</v>
      </c>
      <c r="B2426" s="445" t="s">
        <v>13369</v>
      </c>
      <c r="C2426" s="445" t="s">
        <v>13370</v>
      </c>
    </row>
    <row r="2427" spans="1:3" x14ac:dyDescent="0.25">
      <c r="A2427" s="445" t="s">
        <v>5309</v>
      </c>
      <c r="B2427" s="445" t="s">
        <v>13371</v>
      </c>
      <c r="C2427" s="445" t="s">
        <v>13372</v>
      </c>
    </row>
    <row r="2428" spans="1:3" x14ac:dyDescent="0.25">
      <c r="A2428" s="445" t="s">
        <v>5309</v>
      </c>
      <c r="B2428" s="445" t="s">
        <v>13373</v>
      </c>
      <c r="C2428" s="445" t="s">
        <v>13374</v>
      </c>
    </row>
    <row r="2429" spans="1:3" x14ac:dyDescent="0.25">
      <c r="A2429" s="445" t="s">
        <v>5309</v>
      </c>
      <c r="B2429" s="445" t="s">
        <v>13375</v>
      </c>
      <c r="C2429" s="445" t="s">
        <v>13376</v>
      </c>
    </row>
    <row r="2430" spans="1:3" x14ac:dyDescent="0.25">
      <c r="A2430" s="445" t="s">
        <v>5309</v>
      </c>
      <c r="B2430" s="445" t="s">
        <v>13377</v>
      </c>
      <c r="C2430" s="445" t="s">
        <v>13378</v>
      </c>
    </row>
    <row r="2431" spans="1:3" x14ac:dyDescent="0.25">
      <c r="A2431" s="445" t="s">
        <v>5309</v>
      </c>
      <c r="B2431" s="445" t="s">
        <v>13379</v>
      </c>
      <c r="C2431" s="445" t="s">
        <v>13380</v>
      </c>
    </row>
    <row r="2432" spans="1:3" x14ac:dyDescent="0.25">
      <c r="A2432" s="445" t="s">
        <v>5309</v>
      </c>
      <c r="B2432" s="445" t="s">
        <v>13381</v>
      </c>
      <c r="C2432" s="445" t="s">
        <v>13382</v>
      </c>
    </row>
    <row r="2433" spans="1:3" x14ac:dyDescent="0.25">
      <c r="A2433" s="445" t="s">
        <v>5309</v>
      </c>
      <c r="B2433" s="445" t="s">
        <v>13383</v>
      </c>
      <c r="C2433" s="445" t="s">
        <v>13384</v>
      </c>
    </row>
    <row r="2434" spans="1:3" x14ac:dyDescent="0.25">
      <c r="A2434" s="445" t="s">
        <v>5309</v>
      </c>
      <c r="B2434" s="445" t="s">
        <v>11094</v>
      </c>
      <c r="C2434" s="445" t="s">
        <v>13385</v>
      </c>
    </row>
    <row r="2435" spans="1:3" x14ac:dyDescent="0.25">
      <c r="A2435" s="445" t="s">
        <v>5309</v>
      </c>
      <c r="B2435" s="445" t="s">
        <v>11114</v>
      </c>
      <c r="C2435" s="445" t="s">
        <v>13386</v>
      </c>
    </row>
    <row r="2436" spans="1:3" x14ac:dyDescent="0.25">
      <c r="A2436" s="445" t="s">
        <v>5309</v>
      </c>
      <c r="B2436" s="445" t="s">
        <v>13387</v>
      </c>
      <c r="C2436" s="445" t="s">
        <v>13388</v>
      </c>
    </row>
    <row r="2437" spans="1:3" x14ac:dyDescent="0.25">
      <c r="A2437" s="445" t="s">
        <v>5309</v>
      </c>
      <c r="B2437" s="445" t="s">
        <v>11116</v>
      </c>
      <c r="C2437" s="445" t="s">
        <v>13389</v>
      </c>
    </row>
    <row r="2438" spans="1:3" x14ac:dyDescent="0.25">
      <c r="A2438" s="445" t="s">
        <v>5309</v>
      </c>
      <c r="B2438" s="445" t="s">
        <v>13390</v>
      </c>
      <c r="C2438" s="445" t="s">
        <v>13391</v>
      </c>
    </row>
    <row r="2439" spans="1:3" x14ac:dyDescent="0.25">
      <c r="A2439" s="445" t="s">
        <v>5309</v>
      </c>
      <c r="B2439" s="445" t="s">
        <v>13392</v>
      </c>
      <c r="C2439" s="445" t="s">
        <v>13393</v>
      </c>
    </row>
    <row r="2440" spans="1:3" x14ac:dyDescent="0.25">
      <c r="A2440" s="445" t="s">
        <v>5309</v>
      </c>
      <c r="B2440" s="445" t="s">
        <v>13394</v>
      </c>
      <c r="C2440" s="445" t="s">
        <v>13395</v>
      </c>
    </row>
    <row r="2441" spans="1:3" x14ac:dyDescent="0.25">
      <c r="A2441" s="445" t="s">
        <v>5309</v>
      </c>
      <c r="B2441" s="445" t="s">
        <v>13396</v>
      </c>
      <c r="C2441" s="445" t="s">
        <v>13397</v>
      </c>
    </row>
    <row r="2442" spans="1:3" x14ac:dyDescent="0.25">
      <c r="A2442" s="445" t="s">
        <v>5309</v>
      </c>
      <c r="B2442" s="445" t="s">
        <v>13398</v>
      </c>
      <c r="C2442" s="445" t="s">
        <v>13399</v>
      </c>
    </row>
    <row r="2443" spans="1:3" x14ac:dyDescent="0.25">
      <c r="A2443" s="445" t="s">
        <v>5309</v>
      </c>
      <c r="B2443" s="445" t="s">
        <v>11218</v>
      </c>
      <c r="C2443" s="445" t="s">
        <v>13400</v>
      </c>
    </row>
    <row r="2444" spans="1:3" x14ac:dyDescent="0.25">
      <c r="A2444" s="445" t="s">
        <v>5309</v>
      </c>
      <c r="B2444" s="445" t="s">
        <v>11230</v>
      </c>
      <c r="C2444" s="445" t="s">
        <v>13401</v>
      </c>
    </row>
    <row r="2445" spans="1:3" x14ac:dyDescent="0.25">
      <c r="A2445" s="445" t="s">
        <v>5309</v>
      </c>
      <c r="B2445" s="445" t="s">
        <v>13402</v>
      </c>
      <c r="C2445" s="445" t="s">
        <v>13403</v>
      </c>
    </row>
    <row r="2446" spans="1:3" x14ac:dyDescent="0.25">
      <c r="A2446" s="445" t="s">
        <v>5309</v>
      </c>
      <c r="B2446" s="445" t="s">
        <v>13404</v>
      </c>
      <c r="C2446" s="445" t="s">
        <v>13405</v>
      </c>
    </row>
    <row r="2447" spans="1:3" x14ac:dyDescent="0.25">
      <c r="A2447" s="445" t="s">
        <v>5309</v>
      </c>
      <c r="B2447" s="445" t="s">
        <v>13406</v>
      </c>
      <c r="C2447" s="445" t="s">
        <v>13407</v>
      </c>
    </row>
    <row r="2448" spans="1:3" x14ac:dyDescent="0.25">
      <c r="A2448" s="445" t="s">
        <v>5309</v>
      </c>
      <c r="B2448" s="445" t="s">
        <v>13408</v>
      </c>
      <c r="C2448" s="445" t="s">
        <v>13409</v>
      </c>
    </row>
    <row r="2449" spans="1:3" x14ac:dyDescent="0.25">
      <c r="A2449" s="445" t="s">
        <v>5309</v>
      </c>
      <c r="B2449" s="445" t="s">
        <v>11346</v>
      </c>
      <c r="C2449" s="445" t="s">
        <v>13410</v>
      </c>
    </row>
    <row r="2450" spans="1:3" x14ac:dyDescent="0.25">
      <c r="A2450" s="445" t="s">
        <v>5309</v>
      </c>
      <c r="B2450" s="445" t="s">
        <v>11350</v>
      </c>
      <c r="C2450" s="445" t="s">
        <v>13411</v>
      </c>
    </row>
    <row r="2451" spans="1:3" x14ac:dyDescent="0.25">
      <c r="A2451" s="445" t="s">
        <v>5309</v>
      </c>
      <c r="B2451" s="445" t="s">
        <v>13412</v>
      </c>
      <c r="C2451" s="445" t="s">
        <v>13413</v>
      </c>
    </row>
    <row r="2452" spans="1:3" x14ac:dyDescent="0.25">
      <c r="A2452" s="445" t="s">
        <v>5309</v>
      </c>
      <c r="B2452" s="445" t="s">
        <v>13414</v>
      </c>
      <c r="C2452" s="445" t="s">
        <v>13415</v>
      </c>
    </row>
    <row r="2453" spans="1:3" x14ac:dyDescent="0.25">
      <c r="A2453" s="445" t="s">
        <v>5309</v>
      </c>
      <c r="B2453" s="445" t="s">
        <v>13416</v>
      </c>
      <c r="C2453" s="445" t="s">
        <v>13417</v>
      </c>
    </row>
    <row r="2454" spans="1:3" x14ac:dyDescent="0.25">
      <c r="A2454" s="445" t="s">
        <v>5309</v>
      </c>
      <c r="B2454" s="445" t="s">
        <v>13418</v>
      </c>
      <c r="C2454" s="445" t="s">
        <v>13419</v>
      </c>
    </row>
    <row r="2455" spans="1:3" x14ac:dyDescent="0.25">
      <c r="A2455" s="445" t="s">
        <v>5309</v>
      </c>
      <c r="B2455" s="445" t="s">
        <v>13420</v>
      </c>
      <c r="C2455" s="445" t="s">
        <v>13421</v>
      </c>
    </row>
    <row r="2456" spans="1:3" x14ac:dyDescent="0.25">
      <c r="A2456" s="445" t="s">
        <v>5309</v>
      </c>
      <c r="B2456" s="445" t="s">
        <v>13422</v>
      </c>
      <c r="C2456" s="445" t="s">
        <v>13423</v>
      </c>
    </row>
    <row r="2457" spans="1:3" x14ac:dyDescent="0.25">
      <c r="A2457" s="445" t="s">
        <v>5309</v>
      </c>
      <c r="B2457" s="445" t="s">
        <v>13424</v>
      </c>
      <c r="C2457" s="445" t="s">
        <v>13425</v>
      </c>
    </row>
    <row r="2458" spans="1:3" x14ac:dyDescent="0.25">
      <c r="A2458" s="445" t="s">
        <v>5309</v>
      </c>
      <c r="B2458" s="445" t="s">
        <v>13426</v>
      </c>
      <c r="C2458" s="445" t="s">
        <v>13427</v>
      </c>
    </row>
    <row r="2459" spans="1:3" x14ac:dyDescent="0.25">
      <c r="A2459" s="445" t="s">
        <v>5309</v>
      </c>
      <c r="B2459" s="445" t="s">
        <v>13428</v>
      </c>
      <c r="C2459" s="445" t="s">
        <v>13429</v>
      </c>
    </row>
    <row r="2460" spans="1:3" x14ac:dyDescent="0.25">
      <c r="A2460" s="445" t="s">
        <v>5309</v>
      </c>
      <c r="B2460" s="445" t="s">
        <v>13430</v>
      </c>
      <c r="C2460" s="445" t="s">
        <v>13431</v>
      </c>
    </row>
    <row r="2461" spans="1:3" x14ac:dyDescent="0.25">
      <c r="A2461" s="445" t="s">
        <v>5309</v>
      </c>
      <c r="B2461" s="445" t="s">
        <v>13432</v>
      </c>
      <c r="C2461" s="445" t="s">
        <v>13433</v>
      </c>
    </row>
    <row r="2462" spans="1:3" x14ac:dyDescent="0.25">
      <c r="A2462" s="445" t="s">
        <v>5309</v>
      </c>
      <c r="B2462" s="445" t="s">
        <v>13434</v>
      </c>
      <c r="C2462" s="445" t="s">
        <v>13435</v>
      </c>
    </row>
    <row r="2463" spans="1:3" x14ac:dyDescent="0.25">
      <c r="A2463" s="445" t="s">
        <v>5309</v>
      </c>
      <c r="B2463" s="445" t="s">
        <v>13436</v>
      </c>
      <c r="C2463" s="445" t="s">
        <v>13437</v>
      </c>
    </row>
    <row r="2464" spans="1:3" x14ac:dyDescent="0.25">
      <c r="A2464" s="445" t="s">
        <v>5309</v>
      </c>
      <c r="B2464" s="445" t="s">
        <v>13438</v>
      </c>
      <c r="C2464" s="445" t="s">
        <v>13439</v>
      </c>
    </row>
    <row r="2465" spans="1:3" x14ac:dyDescent="0.25">
      <c r="A2465" s="445" t="s">
        <v>5309</v>
      </c>
      <c r="B2465" s="445" t="s">
        <v>13440</v>
      </c>
      <c r="C2465" s="445" t="s">
        <v>13441</v>
      </c>
    </row>
    <row r="2466" spans="1:3" x14ac:dyDescent="0.25">
      <c r="A2466" s="445" t="s">
        <v>5309</v>
      </c>
      <c r="B2466" s="445" t="s">
        <v>13442</v>
      </c>
      <c r="C2466" s="445" t="s">
        <v>13443</v>
      </c>
    </row>
    <row r="2467" spans="1:3" x14ac:dyDescent="0.25">
      <c r="A2467" s="445" t="s">
        <v>5309</v>
      </c>
      <c r="B2467" s="445" t="s">
        <v>13444</v>
      </c>
      <c r="C2467" s="445" t="s">
        <v>13445</v>
      </c>
    </row>
    <row r="2468" spans="1:3" x14ac:dyDescent="0.25">
      <c r="A2468" s="445" t="s">
        <v>5309</v>
      </c>
      <c r="B2468" s="445" t="s">
        <v>13446</v>
      </c>
      <c r="C2468" s="445" t="s">
        <v>13447</v>
      </c>
    </row>
    <row r="2469" spans="1:3" x14ac:dyDescent="0.25">
      <c r="A2469" s="445" t="s">
        <v>5309</v>
      </c>
      <c r="B2469" s="445" t="s">
        <v>13448</v>
      </c>
      <c r="C2469" s="445" t="s">
        <v>13449</v>
      </c>
    </row>
    <row r="2470" spans="1:3" x14ac:dyDescent="0.25">
      <c r="A2470" s="445" t="s">
        <v>5309</v>
      </c>
      <c r="B2470" s="445" t="s">
        <v>13450</v>
      </c>
      <c r="C2470" s="445" t="s">
        <v>13451</v>
      </c>
    </row>
    <row r="2471" spans="1:3" x14ac:dyDescent="0.25">
      <c r="A2471" s="445" t="s">
        <v>5309</v>
      </c>
      <c r="B2471" s="445" t="s">
        <v>13452</v>
      </c>
      <c r="C2471" s="445" t="s">
        <v>13453</v>
      </c>
    </row>
    <row r="2472" spans="1:3" x14ac:dyDescent="0.25">
      <c r="A2472" s="445" t="s">
        <v>5309</v>
      </c>
      <c r="B2472" s="445" t="s">
        <v>13454</v>
      </c>
      <c r="C2472" s="445" t="s">
        <v>13455</v>
      </c>
    </row>
    <row r="2473" spans="1:3" x14ac:dyDescent="0.25">
      <c r="A2473" s="445" t="s">
        <v>5309</v>
      </c>
      <c r="B2473" s="445" t="s">
        <v>13456</v>
      </c>
      <c r="C2473" s="445" t="s">
        <v>13457</v>
      </c>
    </row>
    <row r="2474" spans="1:3" x14ac:dyDescent="0.25">
      <c r="A2474" s="445" t="s">
        <v>5309</v>
      </c>
      <c r="B2474" s="445" t="s">
        <v>13458</v>
      </c>
      <c r="C2474" s="445" t="s">
        <v>13459</v>
      </c>
    </row>
    <row r="2475" spans="1:3" x14ac:dyDescent="0.25">
      <c r="A2475" s="445" t="s">
        <v>5309</v>
      </c>
      <c r="B2475" s="445" t="s">
        <v>13460</v>
      </c>
      <c r="C2475" s="445" t="s">
        <v>13461</v>
      </c>
    </row>
    <row r="2476" spans="1:3" x14ac:dyDescent="0.25">
      <c r="A2476" s="445" t="s">
        <v>5309</v>
      </c>
      <c r="B2476" s="445" t="s">
        <v>13462</v>
      </c>
      <c r="C2476" s="445" t="s">
        <v>13463</v>
      </c>
    </row>
    <row r="2477" spans="1:3" x14ac:dyDescent="0.25">
      <c r="A2477" s="445" t="s">
        <v>5309</v>
      </c>
      <c r="B2477" s="445" t="s">
        <v>13464</v>
      </c>
      <c r="C2477" s="445" t="s">
        <v>13465</v>
      </c>
    </row>
    <row r="2478" spans="1:3" x14ac:dyDescent="0.25">
      <c r="A2478" s="445" t="s">
        <v>5309</v>
      </c>
      <c r="B2478" s="445" t="s">
        <v>13466</v>
      </c>
      <c r="C2478" s="445" t="s">
        <v>13467</v>
      </c>
    </row>
    <row r="2479" spans="1:3" x14ac:dyDescent="0.25">
      <c r="A2479" s="445" t="s">
        <v>5309</v>
      </c>
      <c r="B2479" s="445" t="s">
        <v>13468</v>
      </c>
      <c r="C2479" s="445" t="s">
        <v>11022</v>
      </c>
    </row>
    <row r="2480" spans="1:3" x14ac:dyDescent="0.25">
      <c r="A2480" s="445" t="s">
        <v>5309</v>
      </c>
      <c r="B2480" s="445" t="s">
        <v>13469</v>
      </c>
      <c r="C2480" s="445" t="s">
        <v>13470</v>
      </c>
    </row>
    <row r="2481" spans="1:3" x14ac:dyDescent="0.25">
      <c r="A2481" s="445" t="s">
        <v>5309</v>
      </c>
      <c r="B2481" s="445" t="s">
        <v>10613</v>
      </c>
      <c r="C2481" s="445" t="s">
        <v>13471</v>
      </c>
    </row>
    <row r="2482" spans="1:3" x14ac:dyDescent="0.25">
      <c r="A2482" s="445" t="s">
        <v>5309</v>
      </c>
      <c r="B2482" s="445" t="s">
        <v>13472</v>
      </c>
      <c r="C2482" s="445" t="s">
        <v>13473</v>
      </c>
    </row>
    <row r="2483" spans="1:3" x14ac:dyDescent="0.25">
      <c r="A2483" s="445" t="s">
        <v>5309</v>
      </c>
      <c r="B2483" s="445" t="s">
        <v>13474</v>
      </c>
      <c r="C2483" s="445" t="s">
        <v>13475</v>
      </c>
    </row>
    <row r="2484" spans="1:3" x14ac:dyDescent="0.25">
      <c r="A2484" s="445" t="s">
        <v>5309</v>
      </c>
      <c r="B2484" s="445" t="s">
        <v>13476</v>
      </c>
      <c r="C2484" s="445" t="s">
        <v>13477</v>
      </c>
    </row>
    <row r="2485" spans="1:3" x14ac:dyDescent="0.25">
      <c r="A2485" s="445" t="s">
        <v>5309</v>
      </c>
      <c r="B2485" s="445" t="s">
        <v>13478</v>
      </c>
      <c r="C2485" s="445" t="s">
        <v>13479</v>
      </c>
    </row>
    <row r="2486" spans="1:3" x14ac:dyDescent="0.25">
      <c r="A2486" s="445" t="s">
        <v>5309</v>
      </c>
      <c r="B2486" s="445" t="s">
        <v>13480</v>
      </c>
      <c r="C2486" s="445" t="s">
        <v>13481</v>
      </c>
    </row>
    <row r="2487" spans="1:3" x14ac:dyDescent="0.25">
      <c r="A2487" s="445" t="s">
        <v>5309</v>
      </c>
      <c r="B2487" s="445" t="s">
        <v>13482</v>
      </c>
      <c r="C2487" s="445" t="s">
        <v>13483</v>
      </c>
    </row>
    <row r="2488" spans="1:3" x14ac:dyDescent="0.25">
      <c r="A2488" s="445" t="s">
        <v>5309</v>
      </c>
      <c r="B2488" s="445" t="s">
        <v>13484</v>
      </c>
      <c r="C2488" s="445" t="s">
        <v>13485</v>
      </c>
    </row>
    <row r="2489" spans="1:3" x14ac:dyDescent="0.25">
      <c r="A2489" s="445" t="s">
        <v>5309</v>
      </c>
      <c r="B2489" s="445" t="s">
        <v>13486</v>
      </c>
      <c r="C2489" s="445" t="s">
        <v>13487</v>
      </c>
    </row>
    <row r="2490" spans="1:3" x14ac:dyDescent="0.25">
      <c r="A2490" s="445" t="s">
        <v>5309</v>
      </c>
      <c r="B2490" s="445" t="s">
        <v>13488</v>
      </c>
      <c r="C2490" s="445" t="s">
        <v>13489</v>
      </c>
    </row>
    <row r="2491" spans="1:3" x14ac:dyDescent="0.25">
      <c r="A2491" s="445" t="s">
        <v>5309</v>
      </c>
      <c r="B2491" s="445" t="s">
        <v>13490</v>
      </c>
      <c r="C2491" s="445" t="s">
        <v>13491</v>
      </c>
    </row>
    <row r="2492" spans="1:3" x14ac:dyDescent="0.25">
      <c r="A2492" s="445" t="s">
        <v>5309</v>
      </c>
      <c r="B2492" s="445" t="s">
        <v>13492</v>
      </c>
      <c r="C2492" s="445" t="s">
        <v>13493</v>
      </c>
    </row>
    <row r="2493" spans="1:3" x14ac:dyDescent="0.25">
      <c r="A2493" s="445" t="s">
        <v>5309</v>
      </c>
      <c r="B2493" s="445" t="s">
        <v>13494</v>
      </c>
      <c r="C2493" s="445" t="s">
        <v>13495</v>
      </c>
    </row>
    <row r="2494" spans="1:3" x14ac:dyDescent="0.25">
      <c r="A2494" s="445" t="s">
        <v>5309</v>
      </c>
      <c r="B2494" s="445" t="s">
        <v>13496</v>
      </c>
      <c r="C2494" s="445" t="s">
        <v>13497</v>
      </c>
    </row>
    <row r="2495" spans="1:3" x14ac:dyDescent="0.25">
      <c r="A2495" s="445" t="s">
        <v>5309</v>
      </c>
      <c r="B2495" s="445" t="s">
        <v>13498</v>
      </c>
      <c r="C2495" s="445" t="s">
        <v>13499</v>
      </c>
    </row>
    <row r="2496" spans="1:3" x14ac:dyDescent="0.25">
      <c r="A2496" s="445" t="s">
        <v>5309</v>
      </c>
      <c r="B2496" s="445" t="s">
        <v>13500</v>
      </c>
      <c r="C2496" s="445" t="s">
        <v>13501</v>
      </c>
    </row>
    <row r="2497" spans="1:3" x14ac:dyDescent="0.25">
      <c r="A2497" s="445" t="s">
        <v>5309</v>
      </c>
      <c r="B2497" s="445" t="s">
        <v>13502</v>
      </c>
      <c r="C2497" s="445" t="s">
        <v>13503</v>
      </c>
    </row>
    <row r="2498" spans="1:3" x14ac:dyDescent="0.25">
      <c r="A2498" s="445" t="s">
        <v>5309</v>
      </c>
      <c r="B2498" s="445" t="s">
        <v>13504</v>
      </c>
      <c r="C2498" s="445" t="s">
        <v>13505</v>
      </c>
    </row>
    <row r="2499" spans="1:3" x14ac:dyDescent="0.25">
      <c r="A2499" s="445" t="s">
        <v>5309</v>
      </c>
      <c r="B2499" s="445" t="s">
        <v>13506</v>
      </c>
      <c r="C2499" s="445" t="s">
        <v>13507</v>
      </c>
    </row>
    <row r="2500" spans="1:3" x14ac:dyDescent="0.25">
      <c r="A2500" s="445" t="s">
        <v>5297</v>
      </c>
      <c r="B2500" s="445" t="s">
        <v>13508</v>
      </c>
      <c r="C2500" s="445" t="s">
        <v>13509</v>
      </c>
    </row>
    <row r="2501" spans="1:3" x14ac:dyDescent="0.25">
      <c r="A2501" s="445" t="s">
        <v>5297</v>
      </c>
      <c r="B2501" s="445" t="s">
        <v>13510</v>
      </c>
      <c r="C2501" s="445" t="s">
        <v>13511</v>
      </c>
    </row>
    <row r="2502" spans="1:3" x14ac:dyDescent="0.25">
      <c r="A2502" s="445" t="s">
        <v>5297</v>
      </c>
      <c r="B2502" s="445" t="s">
        <v>13512</v>
      </c>
      <c r="C2502" s="445" t="s">
        <v>13513</v>
      </c>
    </row>
    <row r="2503" spans="1:3" x14ac:dyDescent="0.25">
      <c r="A2503" s="445" t="s">
        <v>5297</v>
      </c>
      <c r="B2503" s="445" t="s">
        <v>13514</v>
      </c>
      <c r="C2503" s="445" t="s">
        <v>13515</v>
      </c>
    </row>
    <row r="2504" spans="1:3" x14ac:dyDescent="0.25">
      <c r="A2504" s="445" t="s">
        <v>5297</v>
      </c>
      <c r="B2504" s="445" t="s">
        <v>13516</v>
      </c>
      <c r="C2504" s="445" t="s">
        <v>13517</v>
      </c>
    </row>
    <row r="2505" spans="1:3" x14ac:dyDescent="0.25">
      <c r="A2505" s="445" t="s">
        <v>5297</v>
      </c>
      <c r="B2505" s="445" t="s">
        <v>13518</v>
      </c>
      <c r="C2505" s="445" t="s">
        <v>13519</v>
      </c>
    </row>
    <row r="2506" spans="1:3" x14ac:dyDescent="0.25">
      <c r="A2506" s="445" t="s">
        <v>5297</v>
      </c>
      <c r="B2506" s="445" t="s">
        <v>13520</v>
      </c>
      <c r="C2506" s="445" t="s">
        <v>13521</v>
      </c>
    </row>
    <row r="2507" spans="1:3" x14ac:dyDescent="0.25">
      <c r="A2507" s="445" t="s">
        <v>5297</v>
      </c>
      <c r="B2507" s="445" t="s">
        <v>13522</v>
      </c>
      <c r="C2507" s="445" t="s">
        <v>13523</v>
      </c>
    </row>
    <row r="2508" spans="1:3" x14ac:dyDescent="0.25">
      <c r="A2508" s="445" t="s">
        <v>5297</v>
      </c>
      <c r="B2508" s="445" t="s">
        <v>13524</v>
      </c>
      <c r="C2508" s="445" t="s">
        <v>13525</v>
      </c>
    </row>
    <row r="2509" spans="1:3" x14ac:dyDescent="0.25">
      <c r="A2509" s="445" t="s">
        <v>5297</v>
      </c>
      <c r="B2509" s="445" t="s">
        <v>13526</v>
      </c>
      <c r="C2509" s="445" t="s">
        <v>13527</v>
      </c>
    </row>
    <row r="2510" spans="1:3" x14ac:dyDescent="0.25">
      <c r="A2510" s="445" t="s">
        <v>5297</v>
      </c>
      <c r="B2510" s="445" t="s">
        <v>13528</v>
      </c>
      <c r="C2510" s="445" t="s">
        <v>13529</v>
      </c>
    </row>
    <row r="2511" spans="1:3" x14ac:dyDescent="0.25">
      <c r="A2511" s="445" t="s">
        <v>5297</v>
      </c>
      <c r="B2511" s="445" t="s">
        <v>13530</v>
      </c>
      <c r="C2511" s="445" t="s">
        <v>13531</v>
      </c>
    </row>
    <row r="2512" spans="1:3" x14ac:dyDescent="0.25">
      <c r="A2512" s="445" t="s">
        <v>5297</v>
      </c>
      <c r="B2512" s="445" t="s">
        <v>13532</v>
      </c>
      <c r="C2512" s="445" t="s">
        <v>13533</v>
      </c>
    </row>
    <row r="2513" spans="1:3" x14ac:dyDescent="0.25">
      <c r="A2513" s="445" t="s">
        <v>5297</v>
      </c>
      <c r="B2513" s="445" t="s">
        <v>13534</v>
      </c>
      <c r="C2513" s="445" t="s">
        <v>13535</v>
      </c>
    </row>
    <row r="2514" spans="1:3" x14ac:dyDescent="0.25">
      <c r="A2514" s="445" t="s">
        <v>5297</v>
      </c>
      <c r="B2514" s="445" t="s">
        <v>13536</v>
      </c>
      <c r="C2514" s="445" t="s">
        <v>13537</v>
      </c>
    </row>
    <row r="2515" spans="1:3" x14ac:dyDescent="0.25">
      <c r="A2515" s="445" t="s">
        <v>5297</v>
      </c>
      <c r="B2515" s="445" t="s">
        <v>13538</v>
      </c>
      <c r="C2515" s="445" t="s">
        <v>13539</v>
      </c>
    </row>
    <row r="2516" spans="1:3" x14ac:dyDescent="0.25">
      <c r="A2516" s="445" t="s">
        <v>5297</v>
      </c>
      <c r="B2516" s="445" t="s">
        <v>13540</v>
      </c>
      <c r="C2516" s="445" t="s">
        <v>13541</v>
      </c>
    </row>
    <row r="2517" spans="1:3" x14ac:dyDescent="0.25">
      <c r="A2517" s="445" t="s">
        <v>5297</v>
      </c>
      <c r="B2517" s="445" t="s">
        <v>13542</v>
      </c>
      <c r="C2517" s="445" t="s">
        <v>13543</v>
      </c>
    </row>
    <row r="2518" spans="1:3" x14ac:dyDescent="0.25">
      <c r="A2518" s="445" t="s">
        <v>5297</v>
      </c>
      <c r="B2518" s="445" t="s">
        <v>13544</v>
      </c>
      <c r="C2518" s="445" t="s">
        <v>13545</v>
      </c>
    </row>
    <row r="2519" spans="1:3" x14ac:dyDescent="0.25">
      <c r="A2519" s="445" t="s">
        <v>5297</v>
      </c>
      <c r="B2519" s="445" t="s">
        <v>13546</v>
      </c>
      <c r="C2519" s="445" t="s">
        <v>13547</v>
      </c>
    </row>
    <row r="2520" spans="1:3" x14ac:dyDescent="0.25">
      <c r="A2520" s="445" t="s">
        <v>5297</v>
      </c>
      <c r="B2520" s="445" t="s">
        <v>13548</v>
      </c>
      <c r="C2520" s="445" t="s">
        <v>13549</v>
      </c>
    </row>
    <row r="2521" spans="1:3" x14ac:dyDescent="0.25">
      <c r="A2521" s="445" t="s">
        <v>5297</v>
      </c>
      <c r="B2521" s="445" t="s">
        <v>13550</v>
      </c>
      <c r="C2521" s="445" t="s">
        <v>13551</v>
      </c>
    </row>
    <row r="2522" spans="1:3" x14ac:dyDescent="0.25">
      <c r="A2522" s="445" t="s">
        <v>5297</v>
      </c>
      <c r="B2522" s="445" t="s">
        <v>13552</v>
      </c>
      <c r="C2522" s="445" t="s">
        <v>13553</v>
      </c>
    </row>
    <row r="2523" spans="1:3" x14ac:dyDescent="0.25">
      <c r="A2523" s="445" t="s">
        <v>5297</v>
      </c>
      <c r="B2523" s="445" t="s">
        <v>13554</v>
      </c>
      <c r="C2523" s="445" t="s">
        <v>13555</v>
      </c>
    </row>
    <row r="2524" spans="1:3" x14ac:dyDescent="0.25">
      <c r="A2524" s="445" t="s">
        <v>5297</v>
      </c>
      <c r="B2524" s="445" t="s">
        <v>13556</v>
      </c>
      <c r="C2524" s="445" t="s">
        <v>13557</v>
      </c>
    </row>
    <row r="2525" spans="1:3" x14ac:dyDescent="0.25">
      <c r="A2525" s="445" t="s">
        <v>5297</v>
      </c>
      <c r="B2525" s="445" t="s">
        <v>6934</v>
      </c>
      <c r="C2525" s="445" t="s">
        <v>6933</v>
      </c>
    </row>
    <row r="2526" spans="1:3" x14ac:dyDescent="0.25">
      <c r="A2526" s="445" t="s">
        <v>5297</v>
      </c>
      <c r="B2526" s="445" t="s">
        <v>6914</v>
      </c>
      <c r="C2526" s="445" t="s">
        <v>6913</v>
      </c>
    </row>
    <row r="2527" spans="1:3" x14ac:dyDescent="0.25">
      <c r="A2527" s="445" t="s">
        <v>5297</v>
      </c>
      <c r="B2527" s="445" t="s">
        <v>6912</v>
      </c>
      <c r="C2527" s="445" t="s">
        <v>6911</v>
      </c>
    </row>
    <row r="2528" spans="1:3" x14ac:dyDescent="0.25">
      <c r="A2528" s="445" t="s">
        <v>5297</v>
      </c>
      <c r="B2528" s="445" t="s">
        <v>6124</v>
      </c>
      <c r="C2528" s="445" t="s">
        <v>6123</v>
      </c>
    </row>
    <row r="2529" spans="1:3" x14ac:dyDescent="0.25">
      <c r="A2529" s="445" t="s">
        <v>5297</v>
      </c>
      <c r="B2529" s="445" t="s">
        <v>6541</v>
      </c>
      <c r="C2529" s="445" t="s">
        <v>6540</v>
      </c>
    </row>
    <row r="2530" spans="1:3" x14ac:dyDescent="0.25">
      <c r="A2530" s="445" t="s">
        <v>5297</v>
      </c>
      <c r="B2530" s="445" t="s">
        <v>6132</v>
      </c>
      <c r="C2530" s="445" t="s">
        <v>6131</v>
      </c>
    </row>
    <row r="2531" spans="1:3" x14ac:dyDescent="0.25">
      <c r="A2531" s="445" t="s">
        <v>5297</v>
      </c>
      <c r="B2531" s="445" t="s">
        <v>6641</v>
      </c>
      <c r="C2531" s="445" t="s">
        <v>6640</v>
      </c>
    </row>
    <row r="2532" spans="1:3" x14ac:dyDescent="0.25">
      <c r="A2532" s="445" t="s">
        <v>5297</v>
      </c>
      <c r="B2532" s="445" t="s">
        <v>13558</v>
      </c>
      <c r="C2532" s="445" t="s">
        <v>13559</v>
      </c>
    </row>
    <row r="2533" spans="1:3" x14ac:dyDescent="0.25">
      <c r="A2533" s="445" t="s">
        <v>5297</v>
      </c>
      <c r="B2533" s="445" t="s">
        <v>7479</v>
      </c>
      <c r="C2533" s="445" t="s">
        <v>7478</v>
      </c>
    </row>
    <row r="2534" spans="1:3" x14ac:dyDescent="0.25">
      <c r="A2534" s="445" t="s">
        <v>5297</v>
      </c>
      <c r="B2534" s="445" t="s">
        <v>6918</v>
      </c>
      <c r="C2534" s="445" t="s">
        <v>6917</v>
      </c>
    </row>
    <row r="2535" spans="1:3" x14ac:dyDescent="0.25">
      <c r="A2535" s="445" t="s">
        <v>5297</v>
      </c>
      <c r="B2535" s="445" t="s">
        <v>6711</v>
      </c>
      <c r="C2535" s="445" t="s">
        <v>6710</v>
      </c>
    </row>
    <row r="2536" spans="1:3" x14ac:dyDescent="0.25">
      <c r="A2536" s="445" t="s">
        <v>5297</v>
      </c>
      <c r="B2536" s="445" t="s">
        <v>6331</v>
      </c>
      <c r="C2536" s="445" t="s">
        <v>6330</v>
      </c>
    </row>
    <row r="2537" spans="1:3" x14ac:dyDescent="0.25">
      <c r="A2537" s="445" t="s">
        <v>5297</v>
      </c>
      <c r="B2537" s="445" t="s">
        <v>6329</v>
      </c>
      <c r="C2537" s="445" t="s">
        <v>6328</v>
      </c>
    </row>
    <row r="2538" spans="1:3" x14ac:dyDescent="0.25">
      <c r="A2538" s="445" t="s">
        <v>5297</v>
      </c>
      <c r="B2538" s="445" t="s">
        <v>6321</v>
      </c>
      <c r="C2538" s="445" t="s">
        <v>6320</v>
      </c>
    </row>
    <row r="2539" spans="1:3" x14ac:dyDescent="0.25">
      <c r="A2539" s="445" t="s">
        <v>5297</v>
      </c>
      <c r="B2539" s="445" t="s">
        <v>3364</v>
      </c>
      <c r="C2539" s="445" t="s">
        <v>3363</v>
      </c>
    </row>
    <row r="2540" spans="1:3" x14ac:dyDescent="0.25">
      <c r="A2540" s="445" t="s">
        <v>5297</v>
      </c>
      <c r="B2540" s="445" t="s">
        <v>6916</v>
      </c>
      <c r="C2540" s="445" t="s">
        <v>6915</v>
      </c>
    </row>
    <row r="2541" spans="1:3" x14ac:dyDescent="0.25">
      <c r="A2541" s="445" t="s">
        <v>5297</v>
      </c>
      <c r="B2541" s="445" t="s">
        <v>6727</v>
      </c>
      <c r="C2541" s="445" t="s">
        <v>6726</v>
      </c>
    </row>
    <row r="2542" spans="1:3" x14ac:dyDescent="0.25">
      <c r="A2542" s="445" t="s">
        <v>5297</v>
      </c>
      <c r="B2542" s="445" t="s">
        <v>6289</v>
      </c>
      <c r="C2542" s="445" t="s">
        <v>6288</v>
      </c>
    </row>
    <row r="2543" spans="1:3" x14ac:dyDescent="0.25">
      <c r="A2543" s="445" t="s">
        <v>5297</v>
      </c>
      <c r="B2543" s="445" t="s">
        <v>6118</v>
      </c>
      <c r="C2543" s="445" t="s">
        <v>6117</v>
      </c>
    </row>
    <row r="2544" spans="1:3" x14ac:dyDescent="0.25">
      <c r="A2544" s="445" t="s">
        <v>5297</v>
      </c>
      <c r="B2544" s="445" t="s">
        <v>6719</v>
      </c>
      <c r="C2544" s="445" t="s">
        <v>6718</v>
      </c>
    </row>
    <row r="2545" spans="1:3" x14ac:dyDescent="0.25">
      <c r="A2545" s="445" t="s">
        <v>5297</v>
      </c>
      <c r="B2545" s="445" t="s">
        <v>13560</v>
      </c>
      <c r="C2545" s="445" t="s">
        <v>13561</v>
      </c>
    </row>
    <row r="2546" spans="1:3" x14ac:dyDescent="0.25">
      <c r="A2546" s="445" t="s">
        <v>5297</v>
      </c>
      <c r="B2546" s="445" t="s">
        <v>13562</v>
      </c>
      <c r="C2546" s="445" t="s">
        <v>13563</v>
      </c>
    </row>
    <row r="2547" spans="1:3" x14ac:dyDescent="0.25">
      <c r="A2547" s="445" t="s">
        <v>5297</v>
      </c>
      <c r="B2547" s="445" t="s">
        <v>13564</v>
      </c>
      <c r="C2547" s="445" t="s">
        <v>13565</v>
      </c>
    </row>
    <row r="2548" spans="1:3" x14ac:dyDescent="0.25">
      <c r="A2548" s="445" t="s">
        <v>5297</v>
      </c>
      <c r="B2548" s="445" t="s">
        <v>13566</v>
      </c>
      <c r="C2548" s="445" t="s">
        <v>13567</v>
      </c>
    </row>
    <row r="2549" spans="1:3" x14ac:dyDescent="0.25">
      <c r="A2549" s="445" t="s">
        <v>5297</v>
      </c>
      <c r="B2549" s="445" t="s">
        <v>7694</v>
      </c>
      <c r="C2549" s="445" t="s">
        <v>7693</v>
      </c>
    </row>
    <row r="2550" spans="1:3" x14ac:dyDescent="0.25">
      <c r="A2550" s="445" t="s">
        <v>5297</v>
      </c>
      <c r="B2550" s="445" t="s">
        <v>7318</v>
      </c>
      <c r="C2550" s="445" t="s">
        <v>7317</v>
      </c>
    </row>
    <row r="2551" spans="1:3" x14ac:dyDescent="0.25">
      <c r="A2551" s="445" t="s">
        <v>5297</v>
      </c>
      <c r="B2551" s="445" t="s">
        <v>13568</v>
      </c>
      <c r="C2551" s="445" t="s">
        <v>13569</v>
      </c>
    </row>
    <row r="2552" spans="1:3" x14ac:dyDescent="0.25">
      <c r="A2552" s="445" t="s">
        <v>5297</v>
      </c>
      <c r="B2552" s="445" t="s">
        <v>6297</v>
      </c>
      <c r="C2552" s="445" t="s">
        <v>6296</v>
      </c>
    </row>
    <row r="2553" spans="1:3" x14ac:dyDescent="0.25">
      <c r="A2553" s="445" t="s">
        <v>5297</v>
      </c>
      <c r="B2553" s="445" t="s">
        <v>6243</v>
      </c>
      <c r="C2553" s="445" t="s">
        <v>6242</v>
      </c>
    </row>
    <row r="2554" spans="1:3" x14ac:dyDescent="0.25">
      <c r="A2554" s="445" t="s">
        <v>5297</v>
      </c>
      <c r="B2554" s="445" t="s">
        <v>6697</v>
      </c>
      <c r="C2554" s="445" t="s">
        <v>6696</v>
      </c>
    </row>
    <row r="2555" spans="1:3" x14ac:dyDescent="0.25">
      <c r="A2555" s="445" t="s">
        <v>5297</v>
      </c>
      <c r="B2555" s="445" t="s">
        <v>13570</v>
      </c>
      <c r="C2555" s="445" t="s">
        <v>13571</v>
      </c>
    </row>
    <row r="2556" spans="1:3" x14ac:dyDescent="0.25">
      <c r="A2556" s="445" t="s">
        <v>5297</v>
      </c>
      <c r="B2556" s="445" t="s">
        <v>6725</v>
      </c>
      <c r="C2556" s="445" t="s">
        <v>6724</v>
      </c>
    </row>
    <row r="2557" spans="1:3" x14ac:dyDescent="0.25">
      <c r="A2557" s="445" t="s">
        <v>5297</v>
      </c>
      <c r="B2557" s="445" t="s">
        <v>13572</v>
      </c>
      <c r="C2557" s="445" t="s">
        <v>13573</v>
      </c>
    </row>
    <row r="2558" spans="1:3" x14ac:dyDescent="0.25">
      <c r="A2558" s="445" t="s">
        <v>5297</v>
      </c>
      <c r="B2558" s="445" t="s">
        <v>13574</v>
      </c>
      <c r="C2558" s="445" t="s">
        <v>13575</v>
      </c>
    </row>
    <row r="2559" spans="1:3" x14ac:dyDescent="0.25">
      <c r="A2559" s="445" t="s">
        <v>5297</v>
      </c>
      <c r="B2559" s="445" t="s">
        <v>13576</v>
      </c>
      <c r="C2559" s="445" t="s">
        <v>13577</v>
      </c>
    </row>
    <row r="2560" spans="1:3" x14ac:dyDescent="0.25">
      <c r="A2560" s="445" t="s">
        <v>5297</v>
      </c>
      <c r="B2560" s="445" t="s">
        <v>13578</v>
      </c>
      <c r="C2560" s="445" t="s">
        <v>13579</v>
      </c>
    </row>
    <row r="2561" spans="1:3" x14ac:dyDescent="0.25">
      <c r="A2561" s="445" t="s">
        <v>5297</v>
      </c>
      <c r="B2561" s="445" t="s">
        <v>13580</v>
      </c>
      <c r="C2561" s="445" t="s">
        <v>13581</v>
      </c>
    </row>
    <row r="2562" spans="1:3" x14ac:dyDescent="0.25">
      <c r="A2562" s="445" t="s">
        <v>5297</v>
      </c>
      <c r="B2562" s="445" t="s">
        <v>13582</v>
      </c>
      <c r="C2562" s="445" t="s">
        <v>13583</v>
      </c>
    </row>
    <row r="2563" spans="1:3" x14ac:dyDescent="0.25">
      <c r="A2563" s="445" t="s">
        <v>5297</v>
      </c>
      <c r="B2563" s="445" t="s">
        <v>13584</v>
      </c>
      <c r="C2563" s="445" t="s">
        <v>13585</v>
      </c>
    </row>
    <row r="2564" spans="1:3" x14ac:dyDescent="0.25">
      <c r="A2564" s="445" t="s">
        <v>5297</v>
      </c>
      <c r="B2564" s="445" t="s">
        <v>13586</v>
      </c>
      <c r="C2564" s="445" t="s">
        <v>13587</v>
      </c>
    </row>
    <row r="2565" spans="1:3" x14ac:dyDescent="0.25">
      <c r="A2565" s="445" t="s">
        <v>5297</v>
      </c>
      <c r="B2565" s="445" t="s">
        <v>13588</v>
      </c>
      <c r="C2565" s="445" t="s">
        <v>7175</v>
      </c>
    </row>
    <row r="2566" spans="1:3" x14ac:dyDescent="0.25">
      <c r="A2566" s="445" t="s">
        <v>5297</v>
      </c>
      <c r="B2566" s="445" t="s">
        <v>13589</v>
      </c>
      <c r="C2566" s="445" t="s">
        <v>13547</v>
      </c>
    </row>
    <row r="2567" spans="1:3" x14ac:dyDescent="0.25">
      <c r="A2567" s="445" t="s">
        <v>5297</v>
      </c>
      <c r="B2567" s="445" t="s">
        <v>13590</v>
      </c>
      <c r="C2567" s="445" t="s">
        <v>13591</v>
      </c>
    </row>
    <row r="2568" spans="1:3" x14ac:dyDescent="0.25">
      <c r="A2568" s="445" t="s">
        <v>5297</v>
      </c>
      <c r="B2568" s="445" t="s">
        <v>13592</v>
      </c>
      <c r="C2568" s="445" t="s">
        <v>13593</v>
      </c>
    </row>
    <row r="2569" spans="1:3" x14ac:dyDescent="0.25">
      <c r="A2569" s="445" t="s">
        <v>5297</v>
      </c>
      <c r="B2569" s="445" t="s">
        <v>13594</v>
      </c>
      <c r="C2569" s="445" t="s">
        <v>13595</v>
      </c>
    </row>
    <row r="2570" spans="1:3" x14ac:dyDescent="0.25">
      <c r="A2570" s="445" t="s">
        <v>5297</v>
      </c>
      <c r="B2570" s="445" t="s">
        <v>13596</v>
      </c>
      <c r="C2570" s="445" t="s">
        <v>13597</v>
      </c>
    </row>
    <row r="2571" spans="1:3" x14ac:dyDescent="0.25">
      <c r="A2571" s="445" t="s">
        <v>5297</v>
      </c>
      <c r="B2571" s="445" t="s">
        <v>13598</v>
      </c>
      <c r="C2571" s="445" t="s">
        <v>13599</v>
      </c>
    </row>
    <row r="2572" spans="1:3" x14ac:dyDescent="0.25">
      <c r="A2572" s="445" t="s">
        <v>5297</v>
      </c>
      <c r="B2572" s="445" t="s">
        <v>13600</v>
      </c>
      <c r="C2572" s="445" t="s">
        <v>13601</v>
      </c>
    </row>
    <row r="2573" spans="1:3" x14ac:dyDescent="0.25">
      <c r="A2573" s="445" t="s">
        <v>5297</v>
      </c>
      <c r="B2573" s="445" t="s">
        <v>13602</v>
      </c>
      <c r="C2573" s="445" t="s">
        <v>13603</v>
      </c>
    </row>
    <row r="2574" spans="1:3" x14ac:dyDescent="0.25">
      <c r="A2574" s="445" t="s">
        <v>5297</v>
      </c>
      <c r="B2574" s="445" t="s">
        <v>13604</v>
      </c>
      <c r="C2574" s="445" t="s">
        <v>13605</v>
      </c>
    </row>
    <row r="2575" spans="1:3" x14ac:dyDescent="0.25">
      <c r="A2575" s="445" t="s">
        <v>5297</v>
      </c>
      <c r="B2575" s="445" t="s">
        <v>13606</v>
      </c>
      <c r="C2575" s="445" t="s">
        <v>13607</v>
      </c>
    </row>
    <row r="2576" spans="1:3" x14ac:dyDescent="0.25">
      <c r="A2576" s="445" t="s">
        <v>5297</v>
      </c>
      <c r="B2576" s="445" t="s">
        <v>13608</v>
      </c>
      <c r="C2576" s="445" t="s">
        <v>13609</v>
      </c>
    </row>
    <row r="2577" spans="1:3" x14ac:dyDescent="0.25">
      <c r="A2577" s="445" t="s">
        <v>5297</v>
      </c>
      <c r="B2577" s="445" t="s">
        <v>13610</v>
      </c>
      <c r="C2577" s="445" t="s">
        <v>13611</v>
      </c>
    </row>
    <row r="2578" spans="1:3" x14ac:dyDescent="0.25">
      <c r="A2578" s="445" t="s">
        <v>5297</v>
      </c>
      <c r="B2578" s="445" t="s">
        <v>13612</v>
      </c>
      <c r="C2578" s="445" t="s">
        <v>13613</v>
      </c>
    </row>
    <row r="2579" spans="1:3" x14ac:dyDescent="0.25">
      <c r="A2579" s="445" t="s">
        <v>5297</v>
      </c>
      <c r="B2579" s="445" t="s">
        <v>13614</v>
      </c>
      <c r="C2579" s="445" t="s">
        <v>13615</v>
      </c>
    </row>
    <row r="2580" spans="1:3" x14ac:dyDescent="0.25">
      <c r="A2580" s="445" t="s">
        <v>5297</v>
      </c>
      <c r="B2580" s="445" t="s">
        <v>13616</v>
      </c>
      <c r="C2580" s="445" t="s">
        <v>13617</v>
      </c>
    </row>
    <row r="2581" spans="1:3" x14ac:dyDescent="0.25">
      <c r="A2581" s="445" t="s">
        <v>5297</v>
      </c>
      <c r="B2581" s="445" t="s">
        <v>13618</v>
      </c>
      <c r="C2581" s="445" t="s">
        <v>13609</v>
      </c>
    </row>
    <row r="2582" spans="1:3" x14ac:dyDescent="0.25">
      <c r="A2582" s="445" t="s">
        <v>5297</v>
      </c>
      <c r="B2582" s="445" t="s">
        <v>13619</v>
      </c>
      <c r="C2582" s="445" t="s">
        <v>13620</v>
      </c>
    </row>
    <row r="2583" spans="1:3" x14ac:dyDescent="0.25">
      <c r="A2583" s="445" t="s">
        <v>5297</v>
      </c>
      <c r="B2583" s="445" t="s">
        <v>13621</v>
      </c>
      <c r="C2583" s="445" t="s">
        <v>13622</v>
      </c>
    </row>
    <row r="2584" spans="1:3" x14ac:dyDescent="0.25">
      <c r="A2584" s="445" t="s">
        <v>5297</v>
      </c>
      <c r="B2584" s="445" t="s">
        <v>13623</v>
      </c>
      <c r="C2584" s="445" t="s">
        <v>13624</v>
      </c>
    </row>
    <row r="2585" spans="1:3" x14ac:dyDescent="0.25">
      <c r="A2585" s="445" t="s">
        <v>5297</v>
      </c>
      <c r="B2585" s="445" t="s">
        <v>13625</v>
      </c>
      <c r="C2585" s="445" t="s">
        <v>13626</v>
      </c>
    </row>
    <row r="2586" spans="1:3" x14ac:dyDescent="0.25">
      <c r="A2586" s="445" t="s">
        <v>5297</v>
      </c>
      <c r="B2586" s="445" t="s">
        <v>13627</v>
      </c>
      <c r="C2586" s="445" t="s">
        <v>13628</v>
      </c>
    </row>
    <row r="2587" spans="1:3" x14ac:dyDescent="0.25">
      <c r="A2587" s="445" t="s">
        <v>5297</v>
      </c>
      <c r="B2587" s="445" t="s">
        <v>6369</v>
      </c>
      <c r="C2587" s="445" t="s">
        <v>6368</v>
      </c>
    </row>
    <row r="2588" spans="1:3" x14ac:dyDescent="0.25">
      <c r="A2588" s="445" t="s">
        <v>5297</v>
      </c>
      <c r="B2588" s="445" t="s">
        <v>6651</v>
      </c>
      <c r="C2588" s="445" t="s">
        <v>6650</v>
      </c>
    </row>
    <row r="2589" spans="1:3" x14ac:dyDescent="0.25">
      <c r="A2589" s="445" t="s">
        <v>5297</v>
      </c>
      <c r="B2589" s="445" t="s">
        <v>6283</v>
      </c>
      <c r="C2589" s="445" t="s">
        <v>6282</v>
      </c>
    </row>
    <row r="2590" spans="1:3" x14ac:dyDescent="0.25">
      <c r="A2590" s="445" t="s">
        <v>5297</v>
      </c>
      <c r="B2590" s="445" t="s">
        <v>7625</v>
      </c>
      <c r="C2590" s="445" t="s">
        <v>7624</v>
      </c>
    </row>
    <row r="2591" spans="1:3" x14ac:dyDescent="0.25">
      <c r="A2591" s="445" t="s">
        <v>5297</v>
      </c>
      <c r="B2591" s="445" t="s">
        <v>6731</v>
      </c>
      <c r="C2591" s="445" t="s">
        <v>6730</v>
      </c>
    </row>
    <row r="2592" spans="1:3" x14ac:dyDescent="0.25">
      <c r="A2592" s="445" t="s">
        <v>5297</v>
      </c>
      <c r="B2592" s="445" t="s">
        <v>6287</v>
      </c>
      <c r="C2592" s="445" t="s">
        <v>6286</v>
      </c>
    </row>
    <row r="2593" spans="1:3" x14ac:dyDescent="0.25">
      <c r="A2593" s="445" t="s">
        <v>5297</v>
      </c>
      <c r="B2593" s="445" t="s">
        <v>6090</v>
      </c>
      <c r="C2593" s="445" t="s">
        <v>6089</v>
      </c>
    </row>
    <row r="2594" spans="1:3" x14ac:dyDescent="0.25">
      <c r="A2594" s="445" t="s">
        <v>5297</v>
      </c>
      <c r="B2594" s="445" t="s">
        <v>13629</v>
      </c>
      <c r="C2594" s="445" t="s">
        <v>13630</v>
      </c>
    </row>
    <row r="2595" spans="1:3" x14ac:dyDescent="0.25">
      <c r="A2595" s="445" t="s">
        <v>5297</v>
      </c>
      <c r="B2595" s="445" t="s">
        <v>6325</v>
      </c>
      <c r="C2595" s="445" t="s">
        <v>6324</v>
      </c>
    </row>
    <row r="2596" spans="1:3" x14ac:dyDescent="0.25">
      <c r="A2596" s="445" t="s">
        <v>5297</v>
      </c>
      <c r="B2596" s="445" t="s">
        <v>6277</v>
      </c>
      <c r="C2596" s="445" t="s">
        <v>6276</v>
      </c>
    </row>
    <row r="2597" spans="1:3" x14ac:dyDescent="0.25">
      <c r="A2597" s="445" t="s">
        <v>5297</v>
      </c>
      <c r="B2597" s="445" t="s">
        <v>7525</v>
      </c>
      <c r="C2597" s="445" t="s">
        <v>7524</v>
      </c>
    </row>
    <row r="2598" spans="1:3" x14ac:dyDescent="0.25">
      <c r="A2598" s="445" t="s">
        <v>5297</v>
      </c>
      <c r="B2598" s="445" t="s">
        <v>7520</v>
      </c>
      <c r="C2598" s="445" t="s">
        <v>7519</v>
      </c>
    </row>
    <row r="2599" spans="1:3" x14ac:dyDescent="0.25">
      <c r="A2599" s="445" t="s">
        <v>5297</v>
      </c>
      <c r="B2599" s="445" t="s">
        <v>6902</v>
      </c>
      <c r="C2599" s="445" t="s">
        <v>6901</v>
      </c>
    </row>
    <row r="2600" spans="1:3" x14ac:dyDescent="0.25">
      <c r="A2600" s="445" t="s">
        <v>5297</v>
      </c>
      <c r="B2600" s="445" t="s">
        <v>6900</v>
      </c>
      <c r="C2600" s="445" t="s">
        <v>6899</v>
      </c>
    </row>
    <row r="2601" spans="1:3" x14ac:dyDescent="0.25">
      <c r="A2601" s="445" t="s">
        <v>5297</v>
      </c>
      <c r="B2601" s="445" t="s">
        <v>13631</v>
      </c>
      <c r="C2601" s="445" t="s">
        <v>13632</v>
      </c>
    </row>
    <row r="2602" spans="1:3" x14ac:dyDescent="0.25">
      <c r="A2602" s="445" t="s">
        <v>5297</v>
      </c>
      <c r="B2602" s="445" t="s">
        <v>13633</v>
      </c>
      <c r="C2602" s="445" t="s">
        <v>13634</v>
      </c>
    </row>
    <row r="2603" spans="1:3" x14ac:dyDescent="0.25">
      <c r="A2603" s="445" t="s">
        <v>5297</v>
      </c>
      <c r="B2603" s="445" t="s">
        <v>6313</v>
      </c>
      <c r="C2603" s="445" t="s">
        <v>6312</v>
      </c>
    </row>
    <row r="2604" spans="1:3" x14ac:dyDescent="0.25">
      <c r="A2604" s="445" t="s">
        <v>5297</v>
      </c>
      <c r="B2604" s="445" t="s">
        <v>6307</v>
      </c>
      <c r="C2604" s="445" t="s">
        <v>6306</v>
      </c>
    </row>
    <row r="2605" spans="1:3" x14ac:dyDescent="0.25">
      <c r="A2605" s="445" t="s">
        <v>5297</v>
      </c>
      <c r="B2605" s="445" t="s">
        <v>6856</v>
      </c>
      <c r="C2605" s="445" t="s">
        <v>6855</v>
      </c>
    </row>
    <row r="2606" spans="1:3" x14ac:dyDescent="0.25">
      <c r="A2606" s="445" t="s">
        <v>5297</v>
      </c>
      <c r="B2606" s="445" t="s">
        <v>7505</v>
      </c>
      <c r="C2606" s="445" t="s">
        <v>7504</v>
      </c>
    </row>
    <row r="2607" spans="1:3" x14ac:dyDescent="0.25">
      <c r="A2607" s="445" t="s">
        <v>5297</v>
      </c>
      <c r="B2607" s="445" t="s">
        <v>6920</v>
      </c>
      <c r="C2607" s="445" t="s">
        <v>6919</v>
      </c>
    </row>
    <row r="2608" spans="1:3" x14ac:dyDescent="0.25">
      <c r="A2608" s="445" t="s">
        <v>5297</v>
      </c>
      <c r="B2608" s="445" t="s">
        <v>7122</v>
      </c>
      <c r="C2608" s="445" t="s">
        <v>7121</v>
      </c>
    </row>
    <row r="2609" spans="1:3" x14ac:dyDescent="0.25">
      <c r="A2609" s="445" t="s">
        <v>5297</v>
      </c>
      <c r="B2609" s="445" t="s">
        <v>6922</v>
      </c>
      <c r="C2609" s="445" t="s">
        <v>6921</v>
      </c>
    </row>
    <row r="2610" spans="1:3" x14ac:dyDescent="0.25">
      <c r="A2610" s="445" t="s">
        <v>5297</v>
      </c>
      <c r="B2610" s="445" t="s">
        <v>6126</v>
      </c>
      <c r="C2610" s="445" t="s">
        <v>6125</v>
      </c>
    </row>
    <row r="2611" spans="1:3" x14ac:dyDescent="0.25">
      <c r="A2611" s="445" t="s">
        <v>5297</v>
      </c>
      <c r="B2611" s="445" t="s">
        <v>13635</v>
      </c>
      <c r="C2611" s="445" t="s">
        <v>13636</v>
      </c>
    </row>
    <row r="2612" spans="1:3" x14ac:dyDescent="0.25">
      <c r="A2612" s="445" t="s">
        <v>5297</v>
      </c>
      <c r="B2612" s="445" t="s">
        <v>6257</v>
      </c>
      <c r="C2612" s="445" t="s">
        <v>6256</v>
      </c>
    </row>
    <row r="2613" spans="1:3" x14ac:dyDescent="0.25">
      <c r="A2613" s="445" t="s">
        <v>5297</v>
      </c>
      <c r="B2613" s="445" t="s">
        <v>7500</v>
      </c>
      <c r="C2613" s="445" t="s">
        <v>7499</v>
      </c>
    </row>
    <row r="2614" spans="1:3" x14ac:dyDescent="0.25">
      <c r="A2614" s="445" t="s">
        <v>5297</v>
      </c>
      <c r="B2614" s="445" t="s">
        <v>6713</v>
      </c>
      <c r="C2614" s="445" t="s">
        <v>6712</v>
      </c>
    </row>
    <row r="2615" spans="1:3" x14ac:dyDescent="0.25">
      <c r="A2615" s="445" t="s">
        <v>5297</v>
      </c>
      <c r="B2615" s="445" t="s">
        <v>13637</v>
      </c>
      <c r="C2615" s="445" t="s">
        <v>13638</v>
      </c>
    </row>
    <row r="2616" spans="1:3" x14ac:dyDescent="0.25">
      <c r="A2616" s="445" t="s">
        <v>5297</v>
      </c>
      <c r="B2616" s="445" t="s">
        <v>13639</v>
      </c>
      <c r="C2616" s="445" t="s">
        <v>13640</v>
      </c>
    </row>
    <row r="2617" spans="1:3" x14ac:dyDescent="0.25">
      <c r="A2617" s="445" t="s">
        <v>5297</v>
      </c>
      <c r="B2617" s="445" t="s">
        <v>6327</v>
      </c>
      <c r="C2617" s="445" t="s">
        <v>6326</v>
      </c>
    </row>
    <row r="2618" spans="1:3" x14ac:dyDescent="0.25">
      <c r="A2618" s="445" t="s">
        <v>5297</v>
      </c>
      <c r="B2618" s="445" t="s">
        <v>6064</v>
      </c>
      <c r="C2618" s="445" t="s">
        <v>6063</v>
      </c>
    </row>
    <row r="2619" spans="1:3" x14ac:dyDescent="0.25">
      <c r="A2619" s="445" t="s">
        <v>5297</v>
      </c>
      <c r="B2619" s="445" t="s">
        <v>6106</v>
      </c>
      <c r="C2619" s="445" t="s">
        <v>6105</v>
      </c>
    </row>
    <row r="2620" spans="1:3" x14ac:dyDescent="0.25">
      <c r="A2620" s="445" t="s">
        <v>5297</v>
      </c>
      <c r="B2620" s="445" t="s">
        <v>6062</v>
      </c>
      <c r="C2620" s="445" t="s">
        <v>6061</v>
      </c>
    </row>
    <row r="2621" spans="1:3" x14ac:dyDescent="0.25">
      <c r="A2621" s="445" t="s">
        <v>5297</v>
      </c>
      <c r="B2621" s="445" t="s">
        <v>6723</v>
      </c>
      <c r="C2621" s="445" t="s">
        <v>6722</v>
      </c>
    </row>
    <row r="2622" spans="1:3" x14ac:dyDescent="0.25">
      <c r="A2622" s="445" t="s">
        <v>5297</v>
      </c>
      <c r="B2622" s="445" t="s">
        <v>13641</v>
      </c>
      <c r="C2622" s="445" t="s">
        <v>13642</v>
      </c>
    </row>
    <row r="2623" spans="1:3" x14ac:dyDescent="0.25">
      <c r="A2623" s="445" t="s">
        <v>5297</v>
      </c>
      <c r="B2623" s="445" t="s">
        <v>13643</v>
      </c>
      <c r="C2623" s="445" t="s">
        <v>13644</v>
      </c>
    </row>
    <row r="2624" spans="1:3" x14ac:dyDescent="0.25">
      <c r="A2624" s="445" t="s">
        <v>5297</v>
      </c>
      <c r="B2624" s="445" t="s">
        <v>13645</v>
      </c>
      <c r="C2624" s="445" t="s">
        <v>13646</v>
      </c>
    </row>
    <row r="2625" spans="1:3" x14ac:dyDescent="0.25">
      <c r="A2625" s="445" t="s">
        <v>5297</v>
      </c>
      <c r="B2625" s="445" t="s">
        <v>13647</v>
      </c>
      <c r="C2625" s="445" t="s">
        <v>13648</v>
      </c>
    </row>
    <row r="2626" spans="1:3" x14ac:dyDescent="0.25">
      <c r="A2626" s="445" t="s">
        <v>5297</v>
      </c>
      <c r="B2626" s="445" t="s">
        <v>13649</v>
      </c>
      <c r="C2626" s="445" t="s">
        <v>13650</v>
      </c>
    </row>
    <row r="2627" spans="1:3" x14ac:dyDescent="0.25">
      <c r="A2627" s="445" t="s">
        <v>5297</v>
      </c>
      <c r="B2627" s="445" t="s">
        <v>13651</v>
      </c>
      <c r="C2627" s="445" t="s">
        <v>13652</v>
      </c>
    </row>
    <row r="2628" spans="1:3" x14ac:dyDescent="0.25">
      <c r="A2628" s="445" t="s">
        <v>5297</v>
      </c>
      <c r="B2628" s="445" t="s">
        <v>13653</v>
      </c>
      <c r="C2628" s="445" t="s">
        <v>13654</v>
      </c>
    </row>
    <row r="2629" spans="1:3" x14ac:dyDescent="0.25">
      <c r="A2629" s="445" t="s">
        <v>5297</v>
      </c>
      <c r="B2629" s="445" t="s">
        <v>13655</v>
      </c>
      <c r="C2629" s="445" t="s">
        <v>13656</v>
      </c>
    </row>
    <row r="2630" spans="1:3" x14ac:dyDescent="0.25">
      <c r="A2630" s="445" t="s">
        <v>5297</v>
      </c>
      <c r="B2630" s="445" t="s">
        <v>13657</v>
      </c>
      <c r="C2630" s="445" t="s">
        <v>13658</v>
      </c>
    </row>
    <row r="2631" spans="1:3" x14ac:dyDescent="0.25">
      <c r="A2631" s="445" t="s">
        <v>5297</v>
      </c>
      <c r="B2631" s="445" t="s">
        <v>13659</v>
      </c>
      <c r="C2631" s="445" t="s">
        <v>13660</v>
      </c>
    </row>
    <row r="2632" spans="1:3" x14ac:dyDescent="0.25">
      <c r="A2632" s="445" t="s">
        <v>5297</v>
      </c>
      <c r="B2632" s="445" t="s">
        <v>13661</v>
      </c>
      <c r="C2632" s="445" t="s">
        <v>13662</v>
      </c>
    </row>
    <row r="2633" spans="1:3" x14ac:dyDescent="0.25">
      <c r="A2633" s="445" t="s">
        <v>5297</v>
      </c>
      <c r="B2633" s="445" t="s">
        <v>13663</v>
      </c>
      <c r="C2633" s="445" t="s">
        <v>13664</v>
      </c>
    </row>
    <row r="2634" spans="1:3" x14ac:dyDescent="0.25">
      <c r="A2634" s="445" t="s">
        <v>5297</v>
      </c>
      <c r="B2634" s="445" t="s">
        <v>13665</v>
      </c>
      <c r="C2634" s="445" t="s">
        <v>13666</v>
      </c>
    </row>
    <row r="2635" spans="1:3" x14ac:dyDescent="0.25">
      <c r="A2635" s="445" t="s">
        <v>5297</v>
      </c>
      <c r="B2635" s="445" t="s">
        <v>13667</v>
      </c>
      <c r="C2635" s="445" t="s">
        <v>13668</v>
      </c>
    </row>
    <row r="2636" spans="1:3" x14ac:dyDescent="0.25">
      <c r="A2636" s="445" t="s">
        <v>5297</v>
      </c>
      <c r="B2636" s="445" t="s">
        <v>13669</v>
      </c>
      <c r="C2636" s="445" t="s">
        <v>13670</v>
      </c>
    </row>
    <row r="2637" spans="1:3" x14ac:dyDescent="0.25">
      <c r="A2637" s="445" t="s">
        <v>5297</v>
      </c>
      <c r="B2637" s="445" t="s">
        <v>13671</v>
      </c>
      <c r="C2637" s="445" t="s">
        <v>13672</v>
      </c>
    </row>
    <row r="2638" spans="1:3" x14ac:dyDescent="0.25">
      <c r="A2638" s="445" t="s">
        <v>5297</v>
      </c>
      <c r="B2638" s="445" t="s">
        <v>13673</v>
      </c>
      <c r="C2638" s="445" t="s">
        <v>13674</v>
      </c>
    </row>
    <row r="2639" spans="1:3" x14ac:dyDescent="0.25">
      <c r="A2639" s="445" t="s">
        <v>5297</v>
      </c>
      <c r="B2639" s="445" t="s">
        <v>13675</v>
      </c>
      <c r="C2639" s="445" t="s">
        <v>13676</v>
      </c>
    </row>
    <row r="2640" spans="1:3" x14ac:dyDescent="0.25">
      <c r="A2640" s="445" t="s">
        <v>5297</v>
      </c>
      <c r="B2640" s="445" t="s">
        <v>13677</v>
      </c>
      <c r="C2640" s="445" t="s">
        <v>13678</v>
      </c>
    </row>
    <row r="2641" spans="1:3" x14ac:dyDescent="0.25">
      <c r="A2641" s="445" t="s">
        <v>5297</v>
      </c>
      <c r="B2641" s="445" t="s">
        <v>6315</v>
      </c>
      <c r="C2641" s="445" t="s">
        <v>6314</v>
      </c>
    </row>
    <row r="2642" spans="1:3" x14ac:dyDescent="0.25">
      <c r="A2642" s="445" t="s">
        <v>5297</v>
      </c>
      <c r="B2642" s="445" t="s">
        <v>5914</v>
      </c>
      <c r="C2642" s="445" t="s">
        <v>5913</v>
      </c>
    </row>
    <row r="2643" spans="1:3" x14ac:dyDescent="0.25">
      <c r="A2643" s="445" t="s">
        <v>5297</v>
      </c>
      <c r="B2643" s="445" t="s">
        <v>6259</v>
      </c>
      <c r="C2643" s="445" t="s">
        <v>6258</v>
      </c>
    </row>
    <row r="2644" spans="1:3" x14ac:dyDescent="0.25">
      <c r="A2644" s="445" t="s">
        <v>5297</v>
      </c>
      <c r="B2644" s="445" t="s">
        <v>6231</v>
      </c>
      <c r="C2644" s="445" t="s">
        <v>6230</v>
      </c>
    </row>
    <row r="2645" spans="1:3" x14ac:dyDescent="0.25">
      <c r="A2645" s="445" t="s">
        <v>5297</v>
      </c>
      <c r="B2645" s="445" t="s">
        <v>6229</v>
      </c>
      <c r="C2645" s="445" t="s">
        <v>6228</v>
      </c>
    </row>
    <row r="2646" spans="1:3" x14ac:dyDescent="0.25">
      <c r="A2646" s="445" t="s">
        <v>5297</v>
      </c>
      <c r="B2646" s="445" t="s">
        <v>7510</v>
      </c>
      <c r="C2646" s="445" t="s">
        <v>7509</v>
      </c>
    </row>
    <row r="2647" spans="1:3" x14ac:dyDescent="0.25">
      <c r="A2647" s="445" t="s">
        <v>5297</v>
      </c>
      <c r="B2647" s="445" t="s">
        <v>6924</v>
      </c>
      <c r="C2647" s="445" t="s">
        <v>6923</v>
      </c>
    </row>
    <row r="2648" spans="1:3" x14ac:dyDescent="0.25">
      <c r="A2648" s="445" t="s">
        <v>5297</v>
      </c>
      <c r="B2648" s="445" t="s">
        <v>6299</v>
      </c>
      <c r="C2648" s="445" t="s">
        <v>6298</v>
      </c>
    </row>
    <row r="2649" spans="1:3" x14ac:dyDescent="0.25">
      <c r="A2649" s="445" t="s">
        <v>5297</v>
      </c>
      <c r="B2649" s="445" t="s">
        <v>5912</v>
      </c>
      <c r="C2649" s="445" t="s">
        <v>5911</v>
      </c>
    </row>
    <row r="2650" spans="1:3" x14ac:dyDescent="0.25">
      <c r="A2650" s="445" t="s">
        <v>5297</v>
      </c>
      <c r="B2650" s="445" t="s">
        <v>13679</v>
      </c>
      <c r="C2650" s="445" t="s">
        <v>13680</v>
      </c>
    </row>
    <row r="2651" spans="1:3" x14ac:dyDescent="0.25">
      <c r="A2651" s="445" t="s">
        <v>5297</v>
      </c>
      <c r="B2651" s="445" t="s">
        <v>7587</v>
      </c>
      <c r="C2651" s="445" t="s">
        <v>7586</v>
      </c>
    </row>
    <row r="2652" spans="1:3" x14ac:dyDescent="0.25">
      <c r="A2652" s="445" t="s">
        <v>5297</v>
      </c>
      <c r="B2652" s="445" t="s">
        <v>6653</v>
      </c>
      <c r="C2652" s="445" t="s">
        <v>6652</v>
      </c>
    </row>
    <row r="2653" spans="1:3" x14ac:dyDescent="0.25">
      <c r="A2653" s="445" t="s">
        <v>5297</v>
      </c>
      <c r="B2653" s="445" t="s">
        <v>13681</v>
      </c>
      <c r="C2653" s="445" t="s">
        <v>13682</v>
      </c>
    </row>
    <row r="2654" spans="1:3" x14ac:dyDescent="0.25">
      <c r="A2654" s="445" t="s">
        <v>5297</v>
      </c>
      <c r="B2654" s="445" t="s">
        <v>13683</v>
      </c>
      <c r="C2654" s="445" t="s">
        <v>13684</v>
      </c>
    </row>
    <row r="2655" spans="1:3" x14ac:dyDescent="0.25">
      <c r="A2655" s="445" t="s">
        <v>5297</v>
      </c>
      <c r="B2655" s="445" t="s">
        <v>7540</v>
      </c>
      <c r="C2655" s="445" t="s">
        <v>7539</v>
      </c>
    </row>
    <row r="2656" spans="1:3" x14ac:dyDescent="0.25">
      <c r="A2656" s="445" t="s">
        <v>5297</v>
      </c>
      <c r="B2656" s="445" t="s">
        <v>13685</v>
      </c>
      <c r="C2656" s="445" t="s">
        <v>13686</v>
      </c>
    </row>
    <row r="2657" spans="1:3" x14ac:dyDescent="0.25">
      <c r="A2657" s="445" t="s">
        <v>5297</v>
      </c>
      <c r="B2657" s="445" t="s">
        <v>13687</v>
      </c>
      <c r="C2657" s="445" t="s">
        <v>13688</v>
      </c>
    </row>
    <row r="2658" spans="1:3" x14ac:dyDescent="0.25">
      <c r="A2658" s="445" t="s">
        <v>5297</v>
      </c>
      <c r="B2658" s="445" t="s">
        <v>13689</v>
      </c>
      <c r="C2658" s="445" t="s">
        <v>13690</v>
      </c>
    </row>
    <row r="2659" spans="1:3" x14ac:dyDescent="0.25">
      <c r="A2659" s="445" t="s">
        <v>5297</v>
      </c>
      <c r="B2659" s="445" t="s">
        <v>13691</v>
      </c>
      <c r="C2659" s="445" t="s">
        <v>13692</v>
      </c>
    </row>
    <row r="2660" spans="1:3" x14ac:dyDescent="0.25">
      <c r="A2660" s="445" t="s">
        <v>5297</v>
      </c>
      <c r="B2660" s="445" t="s">
        <v>6365</v>
      </c>
      <c r="C2660" s="445" t="s">
        <v>6364</v>
      </c>
    </row>
    <row r="2661" spans="1:3" x14ac:dyDescent="0.25">
      <c r="A2661" s="445" t="s">
        <v>5297</v>
      </c>
      <c r="B2661" s="445" t="s">
        <v>6593</v>
      </c>
      <c r="C2661" s="445" t="s">
        <v>6592</v>
      </c>
    </row>
    <row r="2662" spans="1:3" x14ac:dyDescent="0.25">
      <c r="A2662" s="445" t="s">
        <v>5297</v>
      </c>
      <c r="B2662" s="445" t="s">
        <v>6249</v>
      </c>
      <c r="C2662" s="445" t="s">
        <v>6248</v>
      </c>
    </row>
    <row r="2663" spans="1:3" x14ac:dyDescent="0.25">
      <c r="A2663" s="445" t="s">
        <v>5297</v>
      </c>
      <c r="B2663" s="445" t="s">
        <v>13693</v>
      </c>
      <c r="C2663" s="445" t="s">
        <v>13694</v>
      </c>
    </row>
    <row r="2664" spans="1:3" x14ac:dyDescent="0.25">
      <c r="A2664" s="445" t="s">
        <v>5297</v>
      </c>
      <c r="B2664" s="445" t="s">
        <v>13695</v>
      </c>
      <c r="C2664" s="445" t="s">
        <v>13696</v>
      </c>
    </row>
    <row r="2665" spans="1:3" x14ac:dyDescent="0.25">
      <c r="A2665" s="445" t="s">
        <v>5297</v>
      </c>
      <c r="B2665" s="445" t="s">
        <v>7170</v>
      </c>
      <c r="C2665" s="445" t="s">
        <v>7169</v>
      </c>
    </row>
    <row r="2666" spans="1:3" x14ac:dyDescent="0.25">
      <c r="A2666" s="445" t="s">
        <v>5297</v>
      </c>
      <c r="B2666" s="445" t="s">
        <v>7394</v>
      </c>
      <c r="C2666" s="445" t="s">
        <v>7393</v>
      </c>
    </row>
    <row r="2667" spans="1:3" x14ac:dyDescent="0.25">
      <c r="A2667" s="445" t="s">
        <v>5297</v>
      </c>
      <c r="B2667" s="445" t="s">
        <v>7289</v>
      </c>
      <c r="C2667" s="445" t="s">
        <v>7288</v>
      </c>
    </row>
    <row r="2668" spans="1:3" x14ac:dyDescent="0.25">
      <c r="A2668" s="445" t="s">
        <v>5297</v>
      </c>
      <c r="B2668" s="445" t="s">
        <v>7287</v>
      </c>
      <c r="C2668" s="445" t="s">
        <v>7286</v>
      </c>
    </row>
    <row r="2669" spans="1:3" x14ac:dyDescent="0.25">
      <c r="A2669" s="445" t="s">
        <v>5297</v>
      </c>
      <c r="B2669" s="445" t="s">
        <v>7494</v>
      </c>
      <c r="C2669" s="445" t="s">
        <v>7493</v>
      </c>
    </row>
    <row r="2670" spans="1:3" x14ac:dyDescent="0.25">
      <c r="A2670" s="445" t="s">
        <v>5297</v>
      </c>
      <c r="B2670" s="445" t="s">
        <v>13697</v>
      </c>
      <c r="C2670" s="445" t="s">
        <v>13698</v>
      </c>
    </row>
    <row r="2671" spans="1:3" x14ac:dyDescent="0.25">
      <c r="A2671" s="445" t="s">
        <v>5297</v>
      </c>
      <c r="B2671" s="445" t="s">
        <v>6350</v>
      </c>
      <c r="C2671" s="445" t="s">
        <v>6349</v>
      </c>
    </row>
    <row r="2672" spans="1:3" x14ac:dyDescent="0.25">
      <c r="A2672" s="445" t="s">
        <v>5297</v>
      </c>
      <c r="B2672" s="445" t="s">
        <v>6348</v>
      </c>
      <c r="C2672" s="445" t="s">
        <v>6347</v>
      </c>
    </row>
    <row r="2673" spans="1:3" x14ac:dyDescent="0.25">
      <c r="A2673" s="445" t="s">
        <v>5297</v>
      </c>
      <c r="B2673" s="445" t="s">
        <v>7145</v>
      </c>
      <c r="C2673" s="445" t="s">
        <v>7144</v>
      </c>
    </row>
    <row r="2674" spans="1:3" x14ac:dyDescent="0.25">
      <c r="A2674" s="445" t="s">
        <v>5297</v>
      </c>
      <c r="B2674" s="445" t="s">
        <v>6721</v>
      </c>
      <c r="C2674" s="445" t="s">
        <v>6720</v>
      </c>
    </row>
    <row r="2675" spans="1:3" x14ac:dyDescent="0.25">
      <c r="A2675" s="445" t="s">
        <v>5297</v>
      </c>
      <c r="B2675" s="445" t="s">
        <v>6235</v>
      </c>
      <c r="C2675" s="445" t="s">
        <v>6234</v>
      </c>
    </row>
    <row r="2676" spans="1:3" x14ac:dyDescent="0.25">
      <c r="A2676" s="445" t="s">
        <v>5297</v>
      </c>
      <c r="B2676" s="445" t="s">
        <v>13699</v>
      </c>
      <c r="C2676" s="445" t="s">
        <v>13700</v>
      </c>
    </row>
    <row r="2677" spans="1:3" x14ac:dyDescent="0.25">
      <c r="A2677" s="445" t="s">
        <v>5297</v>
      </c>
      <c r="B2677" s="445" t="s">
        <v>7482</v>
      </c>
      <c r="C2677" s="445" t="s">
        <v>7481</v>
      </c>
    </row>
    <row r="2678" spans="1:3" x14ac:dyDescent="0.25">
      <c r="A2678" s="445" t="s">
        <v>5297</v>
      </c>
      <c r="B2678" s="445" t="s">
        <v>7567</v>
      </c>
      <c r="C2678" s="445" t="s">
        <v>7566</v>
      </c>
    </row>
    <row r="2679" spans="1:3" x14ac:dyDescent="0.25">
      <c r="A2679" s="445" t="s">
        <v>5297</v>
      </c>
      <c r="B2679" s="445" t="s">
        <v>7556</v>
      </c>
      <c r="C2679" s="445" t="s">
        <v>7555</v>
      </c>
    </row>
    <row r="2680" spans="1:3" x14ac:dyDescent="0.25">
      <c r="A2680" s="445" t="s">
        <v>5297</v>
      </c>
      <c r="B2680" s="445" t="s">
        <v>6060</v>
      </c>
      <c r="C2680" s="445" t="s">
        <v>6059</v>
      </c>
    </row>
    <row r="2681" spans="1:3" x14ac:dyDescent="0.25">
      <c r="A2681" s="445" t="s">
        <v>5297</v>
      </c>
      <c r="B2681" s="445" t="s">
        <v>6729</v>
      </c>
      <c r="C2681" s="445" t="s">
        <v>6728</v>
      </c>
    </row>
    <row r="2682" spans="1:3" x14ac:dyDescent="0.25">
      <c r="A2682" s="445" t="s">
        <v>5297</v>
      </c>
      <c r="B2682" s="445" t="s">
        <v>13701</v>
      </c>
      <c r="C2682" s="445" t="s">
        <v>13702</v>
      </c>
    </row>
    <row r="2683" spans="1:3" x14ac:dyDescent="0.25">
      <c r="A2683" s="445" t="s">
        <v>5297</v>
      </c>
      <c r="B2683" s="445" t="s">
        <v>13703</v>
      </c>
      <c r="C2683" s="445" t="s">
        <v>13704</v>
      </c>
    </row>
    <row r="2684" spans="1:3" x14ac:dyDescent="0.25">
      <c r="A2684" s="445" t="s">
        <v>5297</v>
      </c>
      <c r="B2684" s="445" t="s">
        <v>13705</v>
      </c>
      <c r="C2684" s="445" t="s">
        <v>13706</v>
      </c>
    </row>
    <row r="2685" spans="1:3" x14ac:dyDescent="0.25">
      <c r="A2685" s="445" t="s">
        <v>5297</v>
      </c>
      <c r="B2685" s="445" t="s">
        <v>6273</v>
      </c>
      <c r="C2685" s="445" t="s">
        <v>6272</v>
      </c>
    </row>
    <row r="2686" spans="1:3" x14ac:dyDescent="0.25">
      <c r="A2686" s="445" t="s">
        <v>5297</v>
      </c>
      <c r="B2686" s="445" t="s">
        <v>6076</v>
      </c>
      <c r="C2686" s="445" t="s">
        <v>6075</v>
      </c>
    </row>
    <row r="2687" spans="1:3" x14ac:dyDescent="0.25">
      <c r="A2687" s="445" t="s">
        <v>5297</v>
      </c>
      <c r="B2687" s="445" t="s">
        <v>13707</v>
      </c>
      <c r="C2687" s="445" t="s">
        <v>13708</v>
      </c>
    </row>
    <row r="2688" spans="1:3" x14ac:dyDescent="0.25">
      <c r="A2688" s="445" t="s">
        <v>5297</v>
      </c>
      <c r="B2688" s="445" t="s">
        <v>13709</v>
      </c>
      <c r="C2688" s="445" t="s">
        <v>13710</v>
      </c>
    </row>
    <row r="2689" spans="1:3" x14ac:dyDescent="0.25">
      <c r="A2689" s="445" t="s">
        <v>5297</v>
      </c>
      <c r="B2689" s="445" t="s">
        <v>7638</v>
      </c>
      <c r="C2689" s="445" t="s">
        <v>7637</v>
      </c>
    </row>
    <row r="2690" spans="1:3" x14ac:dyDescent="0.25">
      <c r="A2690" s="445" t="s">
        <v>5297</v>
      </c>
      <c r="B2690" s="445" t="s">
        <v>13711</v>
      </c>
      <c r="C2690" s="445" t="s">
        <v>13712</v>
      </c>
    </row>
    <row r="2691" spans="1:3" x14ac:dyDescent="0.25">
      <c r="A2691" s="445" t="s">
        <v>5297</v>
      </c>
      <c r="B2691" s="445" t="s">
        <v>13713</v>
      </c>
      <c r="C2691" s="445" t="s">
        <v>13714</v>
      </c>
    </row>
    <row r="2692" spans="1:3" x14ac:dyDescent="0.25">
      <c r="A2692" s="445" t="s">
        <v>5297</v>
      </c>
      <c r="B2692" s="445" t="s">
        <v>13715</v>
      </c>
      <c r="C2692" s="445" t="s">
        <v>13716</v>
      </c>
    </row>
    <row r="2693" spans="1:3" x14ac:dyDescent="0.25">
      <c r="A2693" s="445" t="s">
        <v>5297</v>
      </c>
      <c r="B2693" s="445" t="s">
        <v>13717</v>
      </c>
      <c r="C2693" s="445" t="s">
        <v>13718</v>
      </c>
    </row>
    <row r="2694" spans="1:3" x14ac:dyDescent="0.25">
      <c r="A2694" s="445" t="s">
        <v>5297</v>
      </c>
      <c r="B2694" s="445" t="s">
        <v>7284</v>
      </c>
      <c r="C2694" s="445" t="s">
        <v>7283</v>
      </c>
    </row>
    <row r="2695" spans="1:3" x14ac:dyDescent="0.25">
      <c r="A2695" s="445" t="s">
        <v>5297</v>
      </c>
      <c r="B2695" s="445" t="s">
        <v>6247</v>
      </c>
      <c r="C2695" s="445" t="s">
        <v>6246</v>
      </c>
    </row>
    <row r="2696" spans="1:3" x14ac:dyDescent="0.25">
      <c r="A2696" s="445" t="s">
        <v>5297</v>
      </c>
      <c r="B2696" s="445" t="s">
        <v>7224</v>
      </c>
      <c r="C2696" s="445" t="s">
        <v>7223</v>
      </c>
    </row>
    <row r="2697" spans="1:3" x14ac:dyDescent="0.25">
      <c r="A2697" s="445" t="s">
        <v>5297</v>
      </c>
      <c r="B2697" s="445" t="s">
        <v>13719</v>
      </c>
      <c r="C2697" s="445" t="s">
        <v>13720</v>
      </c>
    </row>
    <row r="2698" spans="1:3" x14ac:dyDescent="0.25">
      <c r="A2698" s="445" t="s">
        <v>5297</v>
      </c>
      <c r="B2698" s="445" t="s">
        <v>6361</v>
      </c>
      <c r="C2698" s="445" t="s">
        <v>6360</v>
      </c>
    </row>
    <row r="2699" spans="1:3" x14ac:dyDescent="0.25">
      <c r="A2699" s="445" t="s">
        <v>5297</v>
      </c>
      <c r="B2699" s="445" t="s">
        <v>6359</v>
      </c>
      <c r="C2699" s="445" t="s">
        <v>6358</v>
      </c>
    </row>
    <row r="2700" spans="1:3" x14ac:dyDescent="0.25">
      <c r="A2700" s="445" t="s">
        <v>5297</v>
      </c>
      <c r="B2700" s="445" t="s">
        <v>6271</v>
      </c>
      <c r="C2700" s="445" t="s">
        <v>6270</v>
      </c>
    </row>
    <row r="2701" spans="1:3" x14ac:dyDescent="0.25">
      <c r="A2701" s="445" t="s">
        <v>5297</v>
      </c>
      <c r="B2701" s="445" t="s">
        <v>6942</v>
      </c>
      <c r="C2701" s="445" t="s">
        <v>6941</v>
      </c>
    </row>
    <row r="2702" spans="1:3" x14ac:dyDescent="0.25">
      <c r="A2702" s="445" t="s">
        <v>5297</v>
      </c>
      <c r="B2702" s="445" t="s">
        <v>6932</v>
      </c>
      <c r="C2702" s="445" t="s">
        <v>6931</v>
      </c>
    </row>
    <row r="2703" spans="1:3" x14ac:dyDescent="0.25">
      <c r="A2703" s="445" t="s">
        <v>5297</v>
      </c>
      <c r="B2703" s="445" t="s">
        <v>7155</v>
      </c>
      <c r="C2703" s="445" t="s">
        <v>7154</v>
      </c>
    </row>
    <row r="2704" spans="1:3" x14ac:dyDescent="0.25">
      <c r="A2704" s="445" t="s">
        <v>5297</v>
      </c>
      <c r="B2704" s="445" t="s">
        <v>6691</v>
      </c>
      <c r="C2704" s="445" t="s">
        <v>6690</v>
      </c>
    </row>
    <row r="2705" spans="1:3" x14ac:dyDescent="0.25">
      <c r="A2705" s="445" t="s">
        <v>5297</v>
      </c>
      <c r="B2705" s="445" t="s">
        <v>13721</v>
      </c>
      <c r="C2705" s="445" t="s">
        <v>13722</v>
      </c>
    </row>
    <row r="2706" spans="1:3" x14ac:dyDescent="0.25">
      <c r="A2706" s="445" t="s">
        <v>5297</v>
      </c>
      <c r="B2706" s="445" t="s">
        <v>13723</v>
      </c>
      <c r="C2706" s="445" t="s">
        <v>13724</v>
      </c>
    </row>
    <row r="2707" spans="1:3" x14ac:dyDescent="0.25">
      <c r="A2707" s="445" t="s">
        <v>5297</v>
      </c>
      <c r="B2707" s="445" t="s">
        <v>13725</v>
      </c>
      <c r="C2707" s="445" t="s">
        <v>13726</v>
      </c>
    </row>
    <row r="2708" spans="1:3" x14ac:dyDescent="0.25">
      <c r="A2708" s="445" t="s">
        <v>5297</v>
      </c>
      <c r="B2708" s="445" t="s">
        <v>6237</v>
      </c>
      <c r="C2708" s="445" t="s">
        <v>6236</v>
      </c>
    </row>
    <row r="2709" spans="1:3" x14ac:dyDescent="0.25">
      <c r="A2709" s="445" t="s">
        <v>5297</v>
      </c>
      <c r="B2709" s="445" t="s">
        <v>6092</v>
      </c>
      <c r="C2709" s="445" t="s">
        <v>6091</v>
      </c>
    </row>
    <row r="2710" spans="1:3" x14ac:dyDescent="0.25">
      <c r="A2710" s="445" t="s">
        <v>5297</v>
      </c>
      <c r="B2710" s="445" t="s">
        <v>6699</v>
      </c>
      <c r="C2710" s="445" t="s">
        <v>6698</v>
      </c>
    </row>
    <row r="2711" spans="1:3" x14ac:dyDescent="0.25">
      <c r="A2711" s="445" t="s">
        <v>5297</v>
      </c>
      <c r="B2711" s="445" t="s">
        <v>13727</v>
      </c>
      <c r="C2711" s="445" t="s">
        <v>13728</v>
      </c>
    </row>
    <row r="2712" spans="1:3" x14ac:dyDescent="0.25">
      <c r="A2712" s="445" t="s">
        <v>5297</v>
      </c>
      <c r="B2712" s="445" t="s">
        <v>13729</v>
      </c>
      <c r="C2712" s="445" t="s">
        <v>13730</v>
      </c>
    </row>
    <row r="2713" spans="1:3" x14ac:dyDescent="0.25">
      <c r="A2713" s="445" t="s">
        <v>5297</v>
      </c>
      <c r="B2713" s="445" t="s">
        <v>13731</v>
      </c>
      <c r="C2713" s="445" t="s">
        <v>13732</v>
      </c>
    </row>
    <row r="2714" spans="1:3" x14ac:dyDescent="0.25">
      <c r="A2714" s="445" t="s">
        <v>5297</v>
      </c>
      <c r="B2714" s="445" t="s">
        <v>13733</v>
      </c>
      <c r="C2714" s="445" t="s">
        <v>13734</v>
      </c>
    </row>
    <row r="2715" spans="1:3" x14ac:dyDescent="0.25">
      <c r="A2715" s="445" t="s">
        <v>5297</v>
      </c>
      <c r="B2715" s="445" t="s">
        <v>6309</v>
      </c>
      <c r="C2715" s="445" t="s">
        <v>6308</v>
      </c>
    </row>
    <row r="2716" spans="1:3" x14ac:dyDescent="0.25">
      <c r="A2716" s="445" t="s">
        <v>5297</v>
      </c>
      <c r="B2716" s="445" t="s">
        <v>6225</v>
      </c>
      <c r="C2716" s="445" t="s">
        <v>6224</v>
      </c>
    </row>
    <row r="2717" spans="1:3" x14ac:dyDescent="0.25">
      <c r="A2717" s="445" t="s">
        <v>5297</v>
      </c>
      <c r="B2717" s="445" t="s">
        <v>6940</v>
      </c>
      <c r="C2717" s="445" t="s">
        <v>6939</v>
      </c>
    </row>
    <row r="2718" spans="1:3" x14ac:dyDescent="0.25">
      <c r="A2718" s="445" t="s">
        <v>5297</v>
      </c>
      <c r="B2718" s="445" t="s">
        <v>6824</v>
      </c>
      <c r="C2718" s="445" t="s">
        <v>6823</v>
      </c>
    </row>
    <row r="2719" spans="1:3" x14ac:dyDescent="0.25">
      <c r="A2719" s="445" t="s">
        <v>5297</v>
      </c>
      <c r="B2719" s="445" t="s">
        <v>6703</v>
      </c>
      <c r="C2719" s="445" t="s">
        <v>6702</v>
      </c>
    </row>
    <row r="2720" spans="1:3" x14ac:dyDescent="0.25">
      <c r="A2720" s="445" t="s">
        <v>5297</v>
      </c>
      <c r="B2720" s="445" t="s">
        <v>6687</v>
      </c>
      <c r="C2720" s="445" t="s">
        <v>6686</v>
      </c>
    </row>
    <row r="2721" spans="1:3" x14ac:dyDescent="0.25">
      <c r="A2721" s="445" t="s">
        <v>5297</v>
      </c>
      <c r="B2721" s="445" t="s">
        <v>6305</v>
      </c>
      <c r="C2721" s="445" t="s">
        <v>6304</v>
      </c>
    </row>
    <row r="2722" spans="1:3" x14ac:dyDescent="0.25">
      <c r="A2722" s="445" t="s">
        <v>5297</v>
      </c>
      <c r="B2722" s="445" t="s">
        <v>6707</v>
      </c>
      <c r="C2722" s="445" t="s">
        <v>6706</v>
      </c>
    </row>
    <row r="2723" spans="1:3" x14ac:dyDescent="0.25">
      <c r="A2723" s="445" t="s">
        <v>5297</v>
      </c>
      <c r="B2723" s="445" t="s">
        <v>13735</v>
      </c>
      <c r="C2723" s="445" t="s">
        <v>13736</v>
      </c>
    </row>
    <row r="2724" spans="1:3" x14ac:dyDescent="0.25">
      <c r="A2724" s="445" t="s">
        <v>5297</v>
      </c>
      <c r="B2724" s="445" t="s">
        <v>13737</v>
      </c>
      <c r="C2724" s="445" t="s">
        <v>13738</v>
      </c>
    </row>
    <row r="2725" spans="1:3" x14ac:dyDescent="0.25">
      <c r="A2725" s="445" t="s">
        <v>5297</v>
      </c>
      <c r="B2725" s="445" t="s">
        <v>13739</v>
      </c>
      <c r="C2725" s="445" t="s">
        <v>13740</v>
      </c>
    </row>
    <row r="2726" spans="1:3" x14ac:dyDescent="0.25">
      <c r="A2726" s="445" t="s">
        <v>5297</v>
      </c>
      <c r="B2726" s="445" t="s">
        <v>13741</v>
      </c>
      <c r="C2726" s="445" t="s">
        <v>13742</v>
      </c>
    </row>
    <row r="2727" spans="1:3" x14ac:dyDescent="0.25">
      <c r="A2727" s="445" t="s">
        <v>5297</v>
      </c>
      <c r="B2727" s="445" t="s">
        <v>13743</v>
      </c>
      <c r="C2727" s="445" t="s">
        <v>13744</v>
      </c>
    </row>
    <row r="2728" spans="1:3" x14ac:dyDescent="0.25">
      <c r="A2728" s="445" t="s">
        <v>5297</v>
      </c>
      <c r="B2728" s="445" t="s">
        <v>13745</v>
      </c>
      <c r="C2728" s="445" t="s">
        <v>13746</v>
      </c>
    </row>
    <row r="2729" spans="1:3" x14ac:dyDescent="0.25">
      <c r="A2729" s="445" t="s">
        <v>5297</v>
      </c>
      <c r="B2729" s="445" t="s">
        <v>13747</v>
      </c>
      <c r="C2729" s="445" t="s">
        <v>13748</v>
      </c>
    </row>
    <row r="2730" spans="1:3" x14ac:dyDescent="0.25">
      <c r="A2730" s="445" t="s">
        <v>5297</v>
      </c>
      <c r="B2730" s="445" t="s">
        <v>13749</v>
      </c>
      <c r="C2730" s="445" t="s">
        <v>13750</v>
      </c>
    </row>
    <row r="2731" spans="1:3" x14ac:dyDescent="0.25">
      <c r="A2731" s="445" t="s">
        <v>5297</v>
      </c>
      <c r="B2731" s="445" t="s">
        <v>13751</v>
      </c>
      <c r="C2731" s="445" t="s">
        <v>13752</v>
      </c>
    </row>
    <row r="2732" spans="1:3" x14ac:dyDescent="0.25">
      <c r="A2732" s="445" t="s">
        <v>5297</v>
      </c>
      <c r="B2732" s="445" t="s">
        <v>13753</v>
      </c>
      <c r="C2732" s="445" t="s">
        <v>13754</v>
      </c>
    </row>
    <row r="2733" spans="1:3" x14ac:dyDescent="0.25">
      <c r="A2733" s="445" t="s">
        <v>5297</v>
      </c>
      <c r="B2733" s="445" t="s">
        <v>13755</v>
      </c>
      <c r="C2733" s="445" t="s">
        <v>13756</v>
      </c>
    </row>
    <row r="2734" spans="1:3" x14ac:dyDescent="0.25">
      <c r="A2734" s="445" t="s">
        <v>5297</v>
      </c>
      <c r="B2734" s="445" t="s">
        <v>13757</v>
      </c>
      <c r="C2734" s="445" t="s">
        <v>13758</v>
      </c>
    </row>
    <row r="2735" spans="1:3" x14ac:dyDescent="0.25">
      <c r="A2735" s="445" t="s">
        <v>5297</v>
      </c>
      <c r="B2735" s="445" t="s">
        <v>13759</v>
      </c>
      <c r="C2735" s="445" t="s">
        <v>13760</v>
      </c>
    </row>
    <row r="2736" spans="1:3" x14ac:dyDescent="0.25">
      <c r="A2736" s="445" t="s">
        <v>5297</v>
      </c>
      <c r="B2736" s="445" t="s">
        <v>13761</v>
      </c>
      <c r="C2736" s="445" t="s">
        <v>13762</v>
      </c>
    </row>
    <row r="2737" spans="1:3" x14ac:dyDescent="0.25">
      <c r="A2737" s="445" t="s">
        <v>5297</v>
      </c>
      <c r="B2737" s="445" t="s">
        <v>13763</v>
      </c>
      <c r="C2737" s="445" t="s">
        <v>13764</v>
      </c>
    </row>
    <row r="2738" spans="1:3" x14ac:dyDescent="0.25">
      <c r="A2738" s="445" t="s">
        <v>5297</v>
      </c>
      <c r="B2738" s="445" t="s">
        <v>13765</v>
      </c>
      <c r="C2738" s="445" t="s">
        <v>13766</v>
      </c>
    </row>
    <row r="2739" spans="1:3" x14ac:dyDescent="0.25">
      <c r="A2739" s="445" t="s">
        <v>5297</v>
      </c>
      <c r="B2739" s="445" t="s">
        <v>13767</v>
      </c>
      <c r="C2739" s="445" t="s">
        <v>13768</v>
      </c>
    </row>
    <row r="2740" spans="1:3" x14ac:dyDescent="0.25">
      <c r="A2740" s="445" t="s">
        <v>5297</v>
      </c>
      <c r="B2740" s="445" t="s">
        <v>13769</v>
      </c>
      <c r="C2740" s="445" t="s">
        <v>13770</v>
      </c>
    </row>
    <row r="2741" spans="1:3" x14ac:dyDescent="0.25">
      <c r="A2741" s="445" t="s">
        <v>5297</v>
      </c>
      <c r="B2741" s="445" t="s">
        <v>13771</v>
      </c>
      <c r="C2741" s="445" t="s">
        <v>13772</v>
      </c>
    </row>
    <row r="2742" spans="1:3" x14ac:dyDescent="0.25">
      <c r="A2742" s="445" t="s">
        <v>5297</v>
      </c>
      <c r="B2742" s="445" t="s">
        <v>13773</v>
      </c>
      <c r="C2742" s="445" t="s">
        <v>13774</v>
      </c>
    </row>
    <row r="2743" spans="1:3" x14ac:dyDescent="0.25">
      <c r="A2743" s="445" t="s">
        <v>5297</v>
      </c>
      <c r="B2743" s="445" t="s">
        <v>13775</v>
      </c>
      <c r="C2743" s="445" t="s">
        <v>13776</v>
      </c>
    </row>
    <row r="2744" spans="1:3" x14ac:dyDescent="0.25">
      <c r="A2744" s="445" t="s">
        <v>5297</v>
      </c>
      <c r="B2744" s="445" t="s">
        <v>13777</v>
      </c>
      <c r="C2744" s="445" t="s">
        <v>13778</v>
      </c>
    </row>
    <row r="2745" spans="1:3" x14ac:dyDescent="0.25">
      <c r="A2745" s="445" t="s">
        <v>5297</v>
      </c>
      <c r="B2745" s="445" t="s">
        <v>13779</v>
      </c>
      <c r="C2745" s="445" t="s">
        <v>13780</v>
      </c>
    </row>
    <row r="2746" spans="1:3" x14ac:dyDescent="0.25">
      <c r="A2746" s="445" t="s">
        <v>5297</v>
      </c>
      <c r="B2746" s="445" t="s">
        <v>13781</v>
      </c>
      <c r="C2746" s="445" t="s">
        <v>13782</v>
      </c>
    </row>
    <row r="2747" spans="1:3" x14ac:dyDescent="0.25">
      <c r="A2747" s="445" t="s">
        <v>5297</v>
      </c>
      <c r="B2747" s="445" t="s">
        <v>13783</v>
      </c>
      <c r="C2747" s="445" t="s">
        <v>13784</v>
      </c>
    </row>
    <row r="2748" spans="1:3" x14ac:dyDescent="0.25">
      <c r="A2748" s="445" t="s">
        <v>5297</v>
      </c>
      <c r="B2748" s="445" t="s">
        <v>13785</v>
      </c>
      <c r="C2748" s="445" t="s">
        <v>13786</v>
      </c>
    </row>
    <row r="2749" spans="1:3" x14ac:dyDescent="0.25">
      <c r="A2749" s="445" t="s">
        <v>5297</v>
      </c>
      <c r="B2749" s="445" t="s">
        <v>13787</v>
      </c>
      <c r="C2749" s="445" t="s">
        <v>13788</v>
      </c>
    </row>
    <row r="2750" spans="1:3" x14ac:dyDescent="0.25">
      <c r="A2750" s="445" t="s">
        <v>5297</v>
      </c>
      <c r="B2750" s="445" t="s">
        <v>13789</v>
      </c>
      <c r="C2750" s="445" t="s">
        <v>13790</v>
      </c>
    </row>
    <row r="2751" spans="1:3" x14ac:dyDescent="0.25">
      <c r="A2751" s="445" t="s">
        <v>5297</v>
      </c>
      <c r="B2751" s="445" t="s">
        <v>13791</v>
      </c>
      <c r="C2751" s="445" t="s">
        <v>13792</v>
      </c>
    </row>
    <row r="2752" spans="1:3" x14ac:dyDescent="0.25">
      <c r="A2752" s="445" t="s">
        <v>5297</v>
      </c>
      <c r="B2752" s="445" t="s">
        <v>13793</v>
      </c>
      <c r="C2752" s="445" t="s">
        <v>13794</v>
      </c>
    </row>
    <row r="2753" spans="1:3" x14ac:dyDescent="0.25">
      <c r="A2753" s="445" t="s">
        <v>5297</v>
      </c>
      <c r="B2753" s="445" t="s">
        <v>13795</v>
      </c>
      <c r="C2753" s="445" t="s">
        <v>13796</v>
      </c>
    </row>
    <row r="2754" spans="1:3" x14ac:dyDescent="0.25">
      <c r="A2754" s="445" t="s">
        <v>5297</v>
      </c>
      <c r="B2754" s="445" t="s">
        <v>13797</v>
      </c>
      <c r="C2754" s="445" t="s">
        <v>13798</v>
      </c>
    </row>
    <row r="2755" spans="1:3" x14ac:dyDescent="0.25">
      <c r="A2755" s="445" t="s">
        <v>5297</v>
      </c>
      <c r="B2755" s="445" t="s">
        <v>6142</v>
      </c>
      <c r="C2755" s="445" t="s">
        <v>6141</v>
      </c>
    </row>
    <row r="2756" spans="1:3" x14ac:dyDescent="0.25">
      <c r="A2756" s="445" t="s">
        <v>5297</v>
      </c>
      <c r="B2756" s="445" t="s">
        <v>7041</v>
      </c>
      <c r="C2756" s="445" t="s">
        <v>7040</v>
      </c>
    </row>
    <row r="2757" spans="1:3" x14ac:dyDescent="0.25">
      <c r="A2757" s="445" t="s">
        <v>5297</v>
      </c>
      <c r="B2757" s="445" t="s">
        <v>6150</v>
      </c>
      <c r="C2757" s="445" t="s">
        <v>6149</v>
      </c>
    </row>
    <row r="2758" spans="1:3" x14ac:dyDescent="0.25">
      <c r="A2758" s="445" t="s">
        <v>5297</v>
      </c>
      <c r="B2758" s="445" t="s">
        <v>13799</v>
      </c>
      <c r="C2758" s="445" t="s">
        <v>13800</v>
      </c>
    </row>
    <row r="2759" spans="1:3" x14ac:dyDescent="0.25">
      <c r="A2759" s="445" t="s">
        <v>5297</v>
      </c>
      <c r="B2759" s="445" t="s">
        <v>6267</v>
      </c>
      <c r="C2759" s="445" t="s">
        <v>6266</v>
      </c>
    </row>
    <row r="2760" spans="1:3" x14ac:dyDescent="0.25">
      <c r="A2760" s="445" t="s">
        <v>5297</v>
      </c>
      <c r="B2760" s="445" t="s">
        <v>6263</v>
      </c>
      <c r="C2760" s="445" t="s">
        <v>6262</v>
      </c>
    </row>
    <row r="2761" spans="1:3" x14ac:dyDescent="0.25">
      <c r="A2761" s="445" t="s">
        <v>5297</v>
      </c>
      <c r="B2761" s="445" t="s">
        <v>6253</v>
      </c>
      <c r="C2761" s="445" t="s">
        <v>6252</v>
      </c>
    </row>
    <row r="2762" spans="1:3" x14ac:dyDescent="0.25">
      <c r="A2762" s="445" t="s">
        <v>5297</v>
      </c>
      <c r="B2762" s="445" t="s">
        <v>6187</v>
      </c>
      <c r="C2762" s="445" t="s">
        <v>6186</v>
      </c>
    </row>
    <row r="2763" spans="1:3" x14ac:dyDescent="0.25">
      <c r="A2763" s="445" t="s">
        <v>5297</v>
      </c>
      <c r="B2763" s="445" t="s">
        <v>7182</v>
      </c>
      <c r="C2763" s="445" t="s">
        <v>7181</v>
      </c>
    </row>
    <row r="2764" spans="1:3" x14ac:dyDescent="0.25">
      <c r="A2764" s="445" t="s">
        <v>5297</v>
      </c>
      <c r="B2764" s="445" t="s">
        <v>6910</v>
      </c>
      <c r="C2764" s="445" t="s">
        <v>6909</v>
      </c>
    </row>
    <row r="2765" spans="1:3" x14ac:dyDescent="0.25">
      <c r="A2765" s="445" t="s">
        <v>5297</v>
      </c>
      <c r="B2765" s="445" t="s">
        <v>13801</v>
      </c>
      <c r="C2765" s="445" t="s">
        <v>13802</v>
      </c>
    </row>
    <row r="2766" spans="1:3" x14ac:dyDescent="0.25">
      <c r="A2766" s="445" t="s">
        <v>5297</v>
      </c>
      <c r="B2766" s="445" t="s">
        <v>13803</v>
      </c>
      <c r="C2766" s="445" t="s">
        <v>13804</v>
      </c>
    </row>
    <row r="2767" spans="1:3" x14ac:dyDescent="0.25">
      <c r="A2767" s="445" t="s">
        <v>5297</v>
      </c>
      <c r="B2767" s="445" t="s">
        <v>6323</v>
      </c>
      <c r="C2767" s="445" t="s">
        <v>6322</v>
      </c>
    </row>
    <row r="2768" spans="1:3" x14ac:dyDescent="0.25">
      <c r="A2768" s="445" t="s">
        <v>5297</v>
      </c>
      <c r="B2768" s="445" t="s">
        <v>6591</v>
      </c>
      <c r="C2768" s="445" t="s">
        <v>6590</v>
      </c>
    </row>
    <row r="2769" spans="1:3" x14ac:dyDescent="0.25">
      <c r="A2769" s="445" t="s">
        <v>5297</v>
      </c>
      <c r="B2769" s="445" t="s">
        <v>6070</v>
      </c>
      <c r="C2769" s="445" t="s">
        <v>6069</v>
      </c>
    </row>
    <row r="2770" spans="1:3" x14ac:dyDescent="0.25">
      <c r="A2770" s="445" t="s">
        <v>5297</v>
      </c>
      <c r="B2770" s="445" t="s">
        <v>13805</v>
      </c>
      <c r="C2770" s="445" t="s">
        <v>7406</v>
      </c>
    </row>
    <row r="2771" spans="1:3" x14ac:dyDescent="0.25">
      <c r="A2771" s="445" t="s">
        <v>5297</v>
      </c>
      <c r="B2771" s="445" t="s">
        <v>6346</v>
      </c>
      <c r="C2771" s="445" t="s">
        <v>6345</v>
      </c>
    </row>
    <row r="2772" spans="1:3" x14ac:dyDescent="0.25">
      <c r="A2772" s="445" t="s">
        <v>5297</v>
      </c>
      <c r="B2772" s="445" t="s">
        <v>6285</v>
      </c>
      <c r="C2772" s="445" t="s">
        <v>6284</v>
      </c>
    </row>
    <row r="2773" spans="1:3" x14ac:dyDescent="0.25">
      <c r="A2773" s="445" t="s">
        <v>5297</v>
      </c>
      <c r="B2773" s="445" t="s">
        <v>6241</v>
      </c>
      <c r="C2773" s="445" t="s">
        <v>6240</v>
      </c>
    </row>
    <row r="2774" spans="1:3" x14ac:dyDescent="0.25">
      <c r="A2774" s="445" t="s">
        <v>5297</v>
      </c>
      <c r="B2774" s="445" t="s">
        <v>6239</v>
      </c>
      <c r="C2774" s="445" t="s">
        <v>6238</v>
      </c>
    </row>
    <row r="2775" spans="1:3" x14ac:dyDescent="0.25">
      <c r="A2775" s="445" t="s">
        <v>5297</v>
      </c>
      <c r="B2775" s="445" t="s">
        <v>6505</v>
      </c>
      <c r="C2775" s="445" t="s">
        <v>6504</v>
      </c>
    </row>
    <row r="2776" spans="1:3" x14ac:dyDescent="0.25">
      <c r="A2776" s="445" t="s">
        <v>5297</v>
      </c>
      <c r="B2776" s="445" t="s">
        <v>6689</v>
      </c>
      <c r="C2776" s="445" t="s">
        <v>6688</v>
      </c>
    </row>
    <row r="2777" spans="1:3" x14ac:dyDescent="0.25">
      <c r="A2777" s="445" t="s">
        <v>5297</v>
      </c>
      <c r="B2777" s="445" t="s">
        <v>13806</v>
      </c>
      <c r="C2777" s="445" t="s">
        <v>13807</v>
      </c>
    </row>
    <row r="2778" spans="1:3" x14ac:dyDescent="0.25">
      <c r="A2778" s="445" t="s">
        <v>5297</v>
      </c>
      <c r="B2778" s="445" t="s">
        <v>13808</v>
      </c>
      <c r="C2778" s="445" t="s">
        <v>13809</v>
      </c>
    </row>
    <row r="2779" spans="1:3" x14ac:dyDescent="0.25">
      <c r="A2779" s="445" t="s">
        <v>5297</v>
      </c>
      <c r="B2779" s="445" t="s">
        <v>13810</v>
      </c>
      <c r="C2779" s="445" t="s">
        <v>13811</v>
      </c>
    </row>
    <row r="2780" spans="1:3" x14ac:dyDescent="0.25">
      <c r="A2780" s="445" t="s">
        <v>5297</v>
      </c>
      <c r="B2780" s="445" t="s">
        <v>7515</v>
      </c>
      <c r="C2780" s="445" t="s">
        <v>7514</v>
      </c>
    </row>
    <row r="2781" spans="1:3" x14ac:dyDescent="0.25">
      <c r="A2781" s="445" t="s">
        <v>5297</v>
      </c>
      <c r="B2781" s="445" t="s">
        <v>6906</v>
      </c>
      <c r="C2781" s="445" t="s">
        <v>6905</v>
      </c>
    </row>
    <row r="2782" spans="1:3" x14ac:dyDescent="0.25">
      <c r="A2782" s="445" t="s">
        <v>5297</v>
      </c>
      <c r="B2782" s="445" t="s">
        <v>6140</v>
      </c>
      <c r="C2782" s="445" t="s">
        <v>6139</v>
      </c>
    </row>
    <row r="2783" spans="1:3" x14ac:dyDescent="0.25">
      <c r="A2783" s="445" t="s">
        <v>5297</v>
      </c>
      <c r="B2783" s="445" t="s">
        <v>13812</v>
      </c>
      <c r="C2783" s="445" t="s">
        <v>13813</v>
      </c>
    </row>
    <row r="2784" spans="1:3" x14ac:dyDescent="0.25">
      <c r="A2784" s="445" t="s">
        <v>5297</v>
      </c>
      <c r="B2784" s="445" t="s">
        <v>13814</v>
      </c>
      <c r="C2784" s="445" t="s">
        <v>13815</v>
      </c>
    </row>
    <row r="2785" spans="1:3" x14ac:dyDescent="0.25">
      <c r="A2785" s="445" t="s">
        <v>5297</v>
      </c>
      <c r="B2785" s="445" t="s">
        <v>6344</v>
      </c>
      <c r="C2785" s="445" t="s">
        <v>6343</v>
      </c>
    </row>
    <row r="2786" spans="1:3" x14ac:dyDescent="0.25">
      <c r="A2786" s="445" t="s">
        <v>5297</v>
      </c>
      <c r="B2786" s="445" t="s">
        <v>6301</v>
      </c>
      <c r="C2786" s="445" t="s">
        <v>6300</v>
      </c>
    </row>
    <row r="2787" spans="1:3" x14ac:dyDescent="0.25">
      <c r="A2787" s="445" t="s">
        <v>5297</v>
      </c>
      <c r="B2787" s="445" t="s">
        <v>6245</v>
      </c>
      <c r="C2787" s="445" t="s">
        <v>6244</v>
      </c>
    </row>
    <row r="2788" spans="1:3" x14ac:dyDescent="0.25">
      <c r="A2788" s="445" t="s">
        <v>5297</v>
      </c>
      <c r="B2788" s="445" t="s">
        <v>6715</v>
      </c>
      <c r="C2788" s="445" t="s">
        <v>6714</v>
      </c>
    </row>
    <row r="2789" spans="1:3" x14ac:dyDescent="0.25">
      <c r="A2789" s="445" t="s">
        <v>5297</v>
      </c>
      <c r="B2789" s="445" t="s">
        <v>13816</v>
      </c>
      <c r="C2789" s="445" t="s">
        <v>13817</v>
      </c>
    </row>
    <row r="2790" spans="1:3" x14ac:dyDescent="0.25">
      <c r="A2790" s="445" t="s">
        <v>5297</v>
      </c>
      <c r="B2790" s="445" t="s">
        <v>6080</v>
      </c>
      <c r="C2790" s="445" t="s">
        <v>6079</v>
      </c>
    </row>
    <row r="2791" spans="1:3" x14ac:dyDescent="0.25">
      <c r="A2791" s="445" t="s">
        <v>5297</v>
      </c>
      <c r="B2791" s="445" t="s">
        <v>6233</v>
      </c>
      <c r="C2791" s="445" t="s">
        <v>6232</v>
      </c>
    </row>
    <row r="2792" spans="1:3" x14ac:dyDescent="0.25">
      <c r="A2792" s="445" t="s">
        <v>5297</v>
      </c>
      <c r="B2792" s="445" t="s">
        <v>7547</v>
      </c>
      <c r="C2792" s="445" t="s">
        <v>7546</v>
      </c>
    </row>
    <row r="2793" spans="1:3" x14ac:dyDescent="0.25">
      <c r="A2793" s="445" t="s">
        <v>5297</v>
      </c>
      <c r="B2793" s="445" t="s">
        <v>7531</v>
      </c>
      <c r="C2793" s="445" t="s">
        <v>7530</v>
      </c>
    </row>
    <row r="2794" spans="1:3" x14ac:dyDescent="0.25">
      <c r="A2794" s="445" t="s">
        <v>5297</v>
      </c>
      <c r="B2794" s="445" t="s">
        <v>7176</v>
      </c>
      <c r="C2794" s="445" t="s">
        <v>7175</v>
      </c>
    </row>
    <row r="2795" spans="1:3" x14ac:dyDescent="0.25">
      <c r="A2795" s="445" t="s">
        <v>5297</v>
      </c>
      <c r="B2795" s="445" t="s">
        <v>6261</v>
      </c>
      <c r="C2795" s="445" t="s">
        <v>6260</v>
      </c>
    </row>
    <row r="2796" spans="1:3" x14ac:dyDescent="0.25">
      <c r="A2796" s="445" t="s">
        <v>5297</v>
      </c>
      <c r="B2796" s="445" t="s">
        <v>6930</v>
      </c>
      <c r="C2796" s="445" t="s">
        <v>6929</v>
      </c>
    </row>
    <row r="2797" spans="1:3" x14ac:dyDescent="0.25">
      <c r="A2797" s="445" t="s">
        <v>5297</v>
      </c>
      <c r="B2797" s="445" t="s">
        <v>6908</v>
      </c>
      <c r="C2797" s="445" t="s">
        <v>6907</v>
      </c>
    </row>
    <row r="2798" spans="1:3" x14ac:dyDescent="0.25">
      <c r="A2798" s="445" t="s">
        <v>5297</v>
      </c>
      <c r="B2798" s="445" t="s">
        <v>6144</v>
      </c>
      <c r="C2798" s="445" t="s">
        <v>6143</v>
      </c>
    </row>
    <row r="2799" spans="1:3" x14ac:dyDescent="0.25">
      <c r="A2799" s="445" t="s">
        <v>5297</v>
      </c>
      <c r="B2799" s="445" t="s">
        <v>7270</v>
      </c>
      <c r="C2799" s="445" t="s">
        <v>7269</v>
      </c>
    </row>
    <row r="2800" spans="1:3" x14ac:dyDescent="0.25">
      <c r="A2800" s="445" t="s">
        <v>5297</v>
      </c>
      <c r="B2800" s="445" t="s">
        <v>7228</v>
      </c>
      <c r="C2800" s="445" t="s">
        <v>7227</v>
      </c>
    </row>
    <row r="2801" spans="1:3" x14ac:dyDescent="0.25">
      <c r="A2801" s="445" t="s">
        <v>5297</v>
      </c>
      <c r="B2801" s="445" t="s">
        <v>6701</v>
      </c>
      <c r="C2801" s="445" t="s">
        <v>6700</v>
      </c>
    </row>
    <row r="2802" spans="1:3" x14ac:dyDescent="0.25">
      <c r="A2802" s="445" t="s">
        <v>5297</v>
      </c>
      <c r="B2802" s="445" t="s">
        <v>13818</v>
      </c>
      <c r="C2802" s="445" t="s">
        <v>13819</v>
      </c>
    </row>
    <row r="2803" spans="1:3" x14ac:dyDescent="0.25">
      <c r="A2803" s="445" t="s">
        <v>5297</v>
      </c>
      <c r="B2803" s="445" t="s">
        <v>6269</v>
      </c>
      <c r="C2803" s="445" t="s">
        <v>6268</v>
      </c>
    </row>
    <row r="2804" spans="1:3" x14ac:dyDescent="0.25">
      <c r="A2804" s="445" t="s">
        <v>5297</v>
      </c>
      <c r="B2804" s="445" t="s">
        <v>6695</v>
      </c>
      <c r="C2804" s="445" t="s">
        <v>6694</v>
      </c>
    </row>
    <row r="2805" spans="1:3" x14ac:dyDescent="0.25">
      <c r="A2805" s="445" t="s">
        <v>5297</v>
      </c>
      <c r="B2805" s="445" t="s">
        <v>13820</v>
      </c>
      <c r="C2805" s="445" t="s">
        <v>13821</v>
      </c>
    </row>
    <row r="2806" spans="1:3" x14ac:dyDescent="0.25">
      <c r="A2806" s="445" t="s">
        <v>5297</v>
      </c>
      <c r="B2806" s="445" t="s">
        <v>6367</v>
      </c>
      <c r="C2806" s="445" t="s">
        <v>6366</v>
      </c>
    </row>
    <row r="2807" spans="1:3" x14ac:dyDescent="0.25">
      <c r="A2807" s="445" t="s">
        <v>5297</v>
      </c>
      <c r="B2807" s="445" t="s">
        <v>6275</v>
      </c>
      <c r="C2807" s="445" t="s">
        <v>6274</v>
      </c>
    </row>
    <row r="2808" spans="1:3" x14ac:dyDescent="0.25">
      <c r="A2808" s="445" t="s">
        <v>5297</v>
      </c>
      <c r="B2808" s="445" t="s">
        <v>6098</v>
      </c>
      <c r="C2808" s="445" t="s">
        <v>6097</v>
      </c>
    </row>
    <row r="2809" spans="1:3" x14ac:dyDescent="0.25">
      <c r="A2809" s="445" t="s">
        <v>5297</v>
      </c>
      <c r="B2809" s="445" t="s">
        <v>6167</v>
      </c>
      <c r="C2809" s="445" t="s">
        <v>6166</v>
      </c>
    </row>
    <row r="2810" spans="1:3" x14ac:dyDescent="0.25">
      <c r="A2810" s="445" t="s">
        <v>5297</v>
      </c>
      <c r="B2810" s="445" t="s">
        <v>13822</v>
      </c>
      <c r="C2810" s="445" t="s">
        <v>13823</v>
      </c>
    </row>
    <row r="2811" spans="1:3" x14ac:dyDescent="0.25">
      <c r="A2811" s="445" t="s">
        <v>5297</v>
      </c>
      <c r="B2811" s="445" t="s">
        <v>6066</v>
      </c>
      <c r="C2811" s="445" t="s">
        <v>6065</v>
      </c>
    </row>
    <row r="2812" spans="1:3" x14ac:dyDescent="0.25">
      <c r="A2812" s="445" t="s">
        <v>5297</v>
      </c>
      <c r="B2812" s="445" t="s">
        <v>7679</v>
      </c>
      <c r="C2812" s="445" t="s">
        <v>7678</v>
      </c>
    </row>
    <row r="2813" spans="1:3" x14ac:dyDescent="0.25">
      <c r="A2813" s="445" t="s">
        <v>5297</v>
      </c>
      <c r="B2813" s="445" t="s">
        <v>7665</v>
      </c>
      <c r="C2813" s="445" t="s">
        <v>7576</v>
      </c>
    </row>
    <row r="2814" spans="1:3" x14ac:dyDescent="0.25">
      <c r="A2814" s="445" t="s">
        <v>5297</v>
      </c>
      <c r="B2814" s="445" t="s">
        <v>6928</v>
      </c>
      <c r="C2814" s="445" t="s">
        <v>6927</v>
      </c>
    </row>
    <row r="2815" spans="1:3" x14ac:dyDescent="0.25">
      <c r="A2815" s="445" t="s">
        <v>5297</v>
      </c>
      <c r="B2815" s="445" t="s">
        <v>13824</v>
      </c>
      <c r="C2815" s="445" t="s">
        <v>13825</v>
      </c>
    </row>
    <row r="2816" spans="1:3" x14ac:dyDescent="0.25">
      <c r="A2816" s="445" t="s">
        <v>5297</v>
      </c>
      <c r="B2816" s="445" t="s">
        <v>13826</v>
      </c>
      <c r="C2816" s="445" t="s">
        <v>13827</v>
      </c>
    </row>
    <row r="2817" spans="1:3" x14ac:dyDescent="0.25">
      <c r="A2817" s="445" t="s">
        <v>5297</v>
      </c>
      <c r="B2817" s="445" t="s">
        <v>6319</v>
      </c>
      <c r="C2817" s="445" t="s">
        <v>6318</v>
      </c>
    </row>
    <row r="2818" spans="1:3" x14ac:dyDescent="0.25">
      <c r="A2818" s="445" t="s">
        <v>5297</v>
      </c>
      <c r="B2818" s="445" t="s">
        <v>7366</v>
      </c>
      <c r="C2818" s="445" t="s">
        <v>7365</v>
      </c>
    </row>
    <row r="2819" spans="1:3" x14ac:dyDescent="0.25">
      <c r="A2819" s="445" t="s">
        <v>5297</v>
      </c>
      <c r="B2819" s="445" t="s">
        <v>7167</v>
      </c>
      <c r="C2819" s="445" t="s">
        <v>7166</v>
      </c>
    </row>
    <row r="2820" spans="1:3" x14ac:dyDescent="0.25">
      <c r="A2820" s="445" t="s">
        <v>5297</v>
      </c>
      <c r="B2820" s="445" t="s">
        <v>6336</v>
      </c>
      <c r="C2820" s="445" t="s">
        <v>6335</v>
      </c>
    </row>
    <row r="2821" spans="1:3" x14ac:dyDescent="0.25">
      <c r="A2821" s="445" t="s">
        <v>5297</v>
      </c>
      <c r="B2821" s="445" t="s">
        <v>6334</v>
      </c>
      <c r="C2821" s="445" t="s">
        <v>6268</v>
      </c>
    </row>
    <row r="2822" spans="1:3" x14ac:dyDescent="0.25">
      <c r="A2822" s="445" t="s">
        <v>5297</v>
      </c>
      <c r="B2822" s="445" t="s">
        <v>6333</v>
      </c>
      <c r="C2822" s="445" t="s">
        <v>6332</v>
      </c>
    </row>
    <row r="2823" spans="1:3" x14ac:dyDescent="0.25">
      <c r="A2823" s="445" t="s">
        <v>5297</v>
      </c>
      <c r="B2823" s="445" t="s">
        <v>6303</v>
      </c>
      <c r="C2823" s="445" t="s">
        <v>6302</v>
      </c>
    </row>
    <row r="2824" spans="1:3" x14ac:dyDescent="0.25">
      <c r="A2824" s="445" t="s">
        <v>5297</v>
      </c>
      <c r="B2824" s="445" t="s">
        <v>6217</v>
      </c>
      <c r="C2824" s="445" t="s">
        <v>6186</v>
      </c>
    </row>
    <row r="2825" spans="1:3" x14ac:dyDescent="0.25">
      <c r="A2825" s="445" t="s">
        <v>5297</v>
      </c>
      <c r="B2825" s="445" t="s">
        <v>6291</v>
      </c>
      <c r="C2825" s="445" t="s">
        <v>6290</v>
      </c>
    </row>
    <row r="2826" spans="1:3" x14ac:dyDescent="0.25">
      <c r="A2826" s="445" t="s">
        <v>5297</v>
      </c>
      <c r="B2826" s="445" t="s">
        <v>7653</v>
      </c>
      <c r="C2826" s="445" t="s">
        <v>7652</v>
      </c>
    </row>
    <row r="2827" spans="1:3" x14ac:dyDescent="0.25">
      <c r="A2827" s="445" t="s">
        <v>5297</v>
      </c>
      <c r="B2827" s="445" t="s">
        <v>13828</v>
      </c>
      <c r="C2827" s="445" t="s">
        <v>13829</v>
      </c>
    </row>
    <row r="2828" spans="1:3" x14ac:dyDescent="0.25">
      <c r="A2828" s="445" t="s">
        <v>5297</v>
      </c>
      <c r="B2828" s="445" t="s">
        <v>13830</v>
      </c>
      <c r="C2828" s="445" t="s">
        <v>13831</v>
      </c>
    </row>
    <row r="2829" spans="1:3" x14ac:dyDescent="0.25">
      <c r="A2829" s="445" t="s">
        <v>5297</v>
      </c>
      <c r="B2829" s="445" t="s">
        <v>13832</v>
      </c>
      <c r="C2829" s="445" t="s">
        <v>13833</v>
      </c>
    </row>
    <row r="2830" spans="1:3" x14ac:dyDescent="0.25">
      <c r="A2830" s="445" t="s">
        <v>5297</v>
      </c>
      <c r="B2830" s="445" t="s">
        <v>6293</v>
      </c>
      <c r="C2830" s="445" t="s">
        <v>6292</v>
      </c>
    </row>
    <row r="2831" spans="1:3" x14ac:dyDescent="0.25">
      <c r="A2831" s="445" t="s">
        <v>5297</v>
      </c>
      <c r="B2831" s="445" t="s">
        <v>3368</v>
      </c>
      <c r="C2831" s="445" t="s">
        <v>3373</v>
      </c>
    </row>
    <row r="2832" spans="1:3" x14ac:dyDescent="0.25">
      <c r="A2832" s="445" t="s">
        <v>5297</v>
      </c>
      <c r="B2832" s="445" t="s">
        <v>6084</v>
      </c>
      <c r="C2832" s="445" t="s">
        <v>6083</v>
      </c>
    </row>
    <row r="2833" spans="1:3" x14ac:dyDescent="0.25">
      <c r="A2833" s="445" t="s">
        <v>5297</v>
      </c>
      <c r="B2833" s="445" t="s">
        <v>7051</v>
      </c>
      <c r="C2833" s="445" t="s">
        <v>7050</v>
      </c>
    </row>
    <row r="2834" spans="1:3" x14ac:dyDescent="0.25">
      <c r="A2834" s="445" t="s">
        <v>5297</v>
      </c>
      <c r="B2834" s="445" t="s">
        <v>13834</v>
      </c>
      <c r="C2834" s="445" t="s">
        <v>13835</v>
      </c>
    </row>
    <row r="2835" spans="1:3" x14ac:dyDescent="0.25">
      <c r="A2835" s="445" t="s">
        <v>5297</v>
      </c>
      <c r="B2835" s="445" t="s">
        <v>13836</v>
      </c>
      <c r="C2835" s="445" t="s">
        <v>13837</v>
      </c>
    </row>
    <row r="2836" spans="1:3" x14ac:dyDescent="0.25">
      <c r="A2836" s="445" t="s">
        <v>5297</v>
      </c>
      <c r="B2836" s="445" t="s">
        <v>13838</v>
      </c>
      <c r="C2836" s="445" t="s">
        <v>13839</v>
      </c>
    </row>
    <row r="2837" spans="1:3" x14ac:dyDescent="0.25">
      <c r="A2837" s="445" t="s">
        <v>5297</v>
      </c>
      <c r="B2837" s="445" t="s">
        <v>7446</v>
      </c>
      <c r="C2837" s="445" t="s">
        <v>7445</v>
      </c>
    </row>
    <row r="2838" spans="1:3" x14ac:dyDescent="0.25">
      <c r="A2838" s="445" t="s">
        <v>5297</v>
      </c>
      <c r="B2838" s="445" t="s">
        <v>13840</v>
      </c>
      <c r="C2838" s="445" t="s">
        <v>13841</v>
      </c>
    </row>
    <row r="2839" spans="1:3" x14ac:dyDescent="0.25">
      <c r="A2839" s="445" t="s">
        <v>5297</v>
      </c>
      <c r="B2839" s="445" t="s">
        <v>6317</v>
      </c>
      <c r="C2839" s="445" t="s">
        <v>6316</v>
      </c>
    </row>
    <row r="2840" spans="1:3" x14ac:dyDescent="0.25">
      <c r="A2840" s="445" t="s">
        <v>5297</v>
      </c>
      <c r="B2840" s="445" t="s">
        <v>6279</v>
      </c>
      <c r="C2840" s="445" t="s">
        <v>6278</v>
      </c>
    </row>
    <row r="2841" spans="1:3" x14ac:dyDescent="0.25">
      <c r="A2841" s="445" t="s">
        <v>5297</v>
      </c>
      <c r="B2841" s="445" t="s">
        <v>6340</v>
      </c>
      <c r="C2841" s="445" t="s">
        <v>6339</v>
      </c>
    </row>
    <row r="2842" spans="1:3" x14ac:dyDescent="0.25">
      <c r="A2842" s="445" t="s">
        <v>5297</v>
      </c>
      <c r="B2842" s="445" t="s">
        <v>7180</v>
      </c>
      <c r="C2842" s="445" t="s">
        <v>7179</v>
      </c>
    </row>
    <row r="2843" spans="1:3" x14ac:dyDescent="0.25">
      <c r="A2843" s="445" t="s">
        <v>5297</v>
      </c>
      <c r="B2843" s="445" t="s">
        <v>7441</v>
      </c>
      <c r="C2843" s="445" t="s">
        <v>7440</v>
      </c>
    </row>
    <row r="2844" spans="1:3" x14ac:dyDescent="0.25">
      <c r="A2844" s="445" t="s">
        <v>5297</v>
      </c>
      <c r="B2844" s="445" t="s">
        <v>6376</v>
      </c>
      <c r="C2844" s="445" t="s">
        <v>6375</v>
      </c>
    </row>
    <row r="2845" spans="1:3" x14ac:dyDescent="0.25">
      <c r="A2845" s="445" t="s">
        <v>5297</v>
      </c>
      <c r="B2845" s="445" t="s">
        <v>6374</v>
      </c>
      <c r="C2845" s="445" t="s">
        <v>6373</v>
      </c>
    </row>
    <row r="2846" spans="1:3" x14ac:dyDescent="0.25">
      <c r="A2846" s="445" t="s">
        <v>5297</v>
      </c>
      <c r="B2846" s="445" t="s">
        <v>6372</v>
      </c>
      <c r="C2846" s="445" t="s">
        <v>6371</v>
      </c>
    </row>
    <row r="2847" spans="1:3" x14ac:dyDescent="0.25">
      <c r="A2847" s="445" t="s">
        <v>5297</v>
      </c>
      <c r="B2847" s="445" t="s">
        <v>6370</v>
      </c>
      <c r="C2847" s="445" t="s">
        <v>6368</v>
      </c>
    </row>
    <row r="2848" spans="1:3" x14ac:dyDescent="0.25">
      <c r="A2848" s="445" t="s">
        <v>5297</v>
      </c>
      <c r="B2848" s="445" t="s">
        <v>6072</v>
      </c>
      <c r="C2848" s="445" t="s">
        <v>6071</v>
      </c>
    </row>
    <row r="2849" spans="1:3" x14ac:dyDescent="0.25">
      <c r="A2849" s="445" t="s">
        <v>5297</v>
      </c>
      <c r="B2849" s="445" t="s">
        <v>7577</v>
      </c>
      <c r="C2849" s="445" t="s">
        <v>7576</v>
      </c>
    </row>
    <row r="2850" spans="1:3" x14ac:dyDescent="0.25">
      <c r="A2850" s="445" t="s">
        <v>5297</v>
      </c>
      <c r="B2850" s="445" t="s">
        <v>6549</v>
      </c>
      <c r="C2850" s="445" t="s">
        <v>6548</v>
      </c>
    </row>
    <row r="2851" spans="1:3" x14ac:dyDescent="0.25">
      <c r="A2851" s="445" t="s">
        <v>5297</v>
      </c>
      <c r="B2851" s="445" t="s">
        <v>6898</v>
      </c>
      <c r="C2851" s="445" t="s">
        <v>6897</v>
      </c>
    </row>
    <row r="2852" spans="1:3" x14ac:dyDescent="0.25">
      <c r="A2852" s="445" t="s">
        <v>5297</v>
      </c>
      <c r="B2852" s="445" t="s">
        <v>6892</v>
      </c>
      <c r="C2852" s="445" t="s">
        <v>6891</v>
      </c>
    </row>
    <row r="2853" spans="1:3" x14ac:dyDescent="0.25">
      <c r="A2853" s="445" t="s">
        <v>5297</v>
      </c>
      <c r="B2853" s="445" t="s">
        <v>6529</v>
      </c>
      <c r="C2853" s="445" t="s">
        <v>6528</v>
      </c>
    </row>
    <row r="2854" spans="1:3" x14ac:dyDescent="0.25">
      <c r="A2854" s="445" t="s">
        <v>5297</v>
      </c>
      <c r="B2854" s="445" t="s">
        <v>6380</v>
      </c>
      <c r="C2854" s="445" t="s">
        <v>6379</v>
      </c>
    </row>
    <row r="2855" spans="1:3" x14ac:dyDescent="0.25">
      <c r="A2855" s="445" t="s">
        <v>5297</v>
      </c>
      <c r="B2855" s="445" t="s">
        <v>6378</v>
      </c>
      <c r="C2855" s="445" t="s">
        <v>6377</v>
      </c>
    </row>
    <row r="2856" spans="1:3" x14ac:dyDescent="0.25">
      <c r="A2856" s="445" t="s">
        <v>5297</v>
      </c>
      <c r="B2856" s="445" t="s">
        <v>6521</v>
      </c>
      <c r="C2856" s="445" t="s">
        <v>6520</v>
      </c>
    </row>
    <row r="2857" spans="1:3" x14ac:dyDescent="0.25">
      <c r="A2857" s="445" t="s">
        <v>5297</v>
      </c>
      <c r="B2857" s="445" t="s">
        <v>7007</v>
      </c>
      <c r="C2857" s="445" t="s">
        <v>7006</v>
      </c>
    </row>
    <row r="2858" spans="1:3" x14ac:dyDescent="0.25">
      <c r="A2858" s="445" t="s">
        <v>5297</v>
      </c>
      <c r="B2858" s="445" t="s">
        <v>13842</v>
      </c>
      <c r="C2858" s="445" t="s">
        <v>13843</v>
      </c>
    </row>
    <row r="2859" spans="1:3" x14ac:dyDescent="0.25">
      <c r="A2859" s="445" t="s">
        <v>5297</v>
      </c>
      <c r="B2859" s="445" t="s">
        <v>13844</v>
      </c>
      <c r="C2859" s="445" t="s">
        <v>13845</v>
      </c>
    </row>
    <row r="2860" spans="1:3" x14ac:dyDescent="0.25">
      <c r="A2860" s="445" t="s">
        <v>5297</v>
      </c>
      <c r="B2860" s="445" t="s">
        <v>13846</v>
      </c>
      <c r="C2860" s="445" t="s">
        <v>13847</v>
      </c>
    </row>
    <row r="2861" spans="1:3" x14ac:dyDescent="0.25">
      <c r="A2861" s="445" t="s">
        <v>5297</v>
      </c>
      <c r="B2861" s="445" t="s">
        <v>6185</v>
      </c>
      <c r="C2861" s="445" t="s">
        <v>6184</v>
      </c>
    </row>
    <row r="2862" spans="1:3" x14ac:dyDescent="0.25">
      <c r="A2862" s="445" t="s">
        <v>5297</v>
      </c>
      <c r="B2862" s="445" t="s">
        <v>7461</v>
      </c>
      <c r="C2862" s="445" t="s">
        <v>7460</v>
      </c>
    </row>
    <row r="2863" spans="1:3" x14ac:dyDescent="0.25">
      <c r="A2863" s="445" t="s">
        <v>5297</v>
      </c>
      <c r="B2863" s="445" t="s">
        <v>6189</v>
      </c>
      <c r="C2863" s="445" t="s">
        <v>6188</v>
      </c>
    </row>
    <row r="2864" spans="1:3" x14ac:dyDescent="0.25">
      <c r="A2864" s="445" t="s">
        <v>5297</v>
      </c>
      <c r="B2864" s="445" t="s">
        <v>6537</v>
      </c>
      <c r="C2864" s="445" t="s">
        <v>6536</v>
      </c>
    </row>
    <row r="2865" spans="1:3" x14ac:dyDescent="0.25">
      <c r="A2865" s="445" t="s">
        <v>5297</v>
      </c>
      <c r="B2865" s="445" t="s">
        <v>13848</v>
      </c>
      <c r="C2865" s="445" t="s">
        <v>13849</v>
      </c>
    </row>
    <row r="2866" spans="1:3" x14ac:dyDescent="0.25">
      <c r="A2866" s="445" t="s">
        <v>5297</v>
      </c>
      <c r="B2866" s="445" t="s">
        <v>6255</v>
      </c>
      <c r="C2866" s="445" t="s">
        <v>6254</v>
      </c>
    </row>
    <row r="2867" spans="1:3" x14ac:dyDescent="0.25">
      <c r="A2867" s="445" t="s">
        <v>5297</v>
      </c>
      <c r="B2867" s="445" t="s">
        <v>6227</v>
      </c>
      <c r="C2867" s="445" t="s">
        <v>6226</v>
      </c>
    </row>
    <row r="2868" spans="1:3" x14ac:dyDescent="0.25">
      <c r="A2868" s="445" t="s">
        <v>5297</v>
      </c>
      <c r="B2868" s="445" t="s">
        <v>6251</v>
      </c>
      <c r="C2868" s="445" t="s">
        <v>6250</v>
      </c>
    </row>
    <row r="2869" spans="1:3" x14ac:dyDescent="0.25">
      <c r="A2869" s="445" t="s">
        <v>5297</v>
      </c>
      <c r="B2869" s="445" t="s">
        <v>6709</v>
      </c>
      <c r="C2869" s="445" t="s">
        <v>6708</v>
      </c>
    </row>
    <row r="2870" spans="1:3" x14ac:dyDescent="0.25">
      <c r="A2870" s="445" t="s">
        <v>5297</v>
      </c>
      <c r="B2870" s="445" t="s">
        <v>13850</v>
      </c>
      <c r="C2870" s="445" t="s">
        <v>13851</v>
      </c>
    </row>
    <row r="2871" spans="1:3" x14ac:dyDescent="0.25">
      <c r="A2871" s="445" t="s">
        <v>5297</v>
      </c>
      <c r="B2871" s="445" t="s">
        <v>7280</v>
      </c>
      <c r="C2871" s="445" t="s">
        <v>7279</v>
      </c>
    </row>
    <row r="2872" spans="1:3" x14ac:dyDescent="0.25">
      <c r="A2872" s="445" t="s">
        <v>5297</v>
      </c>
      <c r="B2872" s="445" t="s">
        <v>6936</v>
      </c>
      <c r="C2872" s="445" t="s">
        <v>6935</v>
      </c>
    </row>
    <row r="2873" spans="1:3" x14ac:dyDescent="0.25">
      <c r="A2873" s="445" t="s">
        <v>5297</v>
      </c>
      <c r="B2873" s="445" t="s">
        <v>6717</v>
      </c>
      <c r="C2873" s="445" t="s">
        <v>6716</v>
      </c>
    </row>
    <row r="2874" spans="1:3" x14ac:dyDescent="0.25">
      <c r="A2874" s="445" t="s">
        <v>5297</v>
      </c>
      <c r="B2874" s="445" t="s">
        <v>6693</v>
      </c>
      <c r="C2874" s="445" t="s">
        <v>6692</v>
      </c>
    </row>
    <row r="2875" spans="1:3" x14ac:dyDescent="0.25">
      <c r="A2875" s="445" t="s">
        <v>5297</v>
      </c>
      <c r="B2875" s="445" t="s">
        <v>13852</v>
      </c>
      <c r="C2875" s="445" t="s">
        <v>13853</v>
      </c>
    </row>
    <row r="2876" spans="1:3" x14ac:dyDescent="0.25">
      <c r="A2876" s="445" t="s">
        <v>5297</v>
      </c>
      <c r="B2876" s="445" t="s">
        <v>6281</v>
      </c>
      <c r="C2876" s="445" t="s">
        <v>6280</v>
      </c>
    </row>
    <row r="2877" spans="1:3" x14ac:dyDescent="0.25">
      <c r="A2877" s="445" t="s">
        <v>5297</v>
      </c>
      <c r="B2877" s="445" t="s">
        <v>7599</v>
      </c>
      <c r="C2877" s="445" t="s">
        <v>7598</v>
      </c>
    </row>
    <row r="2878" spans="1:3" x14ac:dyDescent="0.25">
      <c r="A2878" s="445" t="s">
        <v>5297</v>
      </c>
      <c r="B2878" s="445" t="s">
        <v>6926</v>
      </c>
      <c r="C2878" s="445" t="s">
        <v>6925</v>
      </c>
    </row>
    <row r="2879" spans="1:3" x14ac:dyDescent="0.25">
      <c r="A2879" s="445" t="s">
        <v>5297</v>
      </c>
      <c r="B2879" s="445" t="s">
        <v>13854</v>
      </c>
      <c r="C2879" s="445" t="s">
        <v>13855</v>
      </c>
    </row>
    <row r="2880" spans="1:3" x14ac:dyDescent="0.25">
      <c r="A2880" s="445" t="s">
        <v>5297</v>
      </c>
      <c r="B2880" s="445" t="s">
        <v>13856</v>
      </c>
      <c r="C2880" s="445" t="s">
        <v>13857</v>
      </c>
    </row>
    <row r="2881" spans="1:3" x14ac:dyDescent="0.25">
      <c r="A2881" s="445" t="s">
        <v>5297</v>
      </c>
      <c r="B2881" s="445" t="s">
        <v>13858</v>
      </c>
      <c r="C2881" s="445" t="s">
        <v>13859</v>
      </c>
    </row>
    <row r="2882" spans="1:3" x14ac:dyDescent="0.25">
      <c r="A2882" s="445" t="s">
        <v>5297</v>
      </c>
      <c r="B2882" s="445" t="s">
        <v>13860</v>
      </c>
      <c r="C2882" s="445" t="s">
        <v>13861</v>
      </c>
    </row>
    <row r="2883" spans="1:3" x14ac:dyDescent="0.25">
      <c r="A2883" s="445" t="s">
        <v>5297</v>
      </c>
      <c r="B2883" s="445" t="s">
        <v>13862</v>
      </c>
      <c r="C2883" s="445" t="s">
        <v>13863</v>
      </c>
    </row>
    <row r="2884" spans="1:3" x14ac:dyDescent="0.25">
      <c r="A2884" s="445" t="s">
        <v>5297</v>
      </c>
      <c r="B2884" s="445" t="s">
        <v>13864</v>
      </c>
      <c r="C2884" s="445" t="s">
        <v>13865</v>
      </c>
    </row>
    <row r="2885" spans="1:3" x14ac:dyDescent="0.25">
      <c r="A2885" s="445" t="s">
        <v>5297</v>
      </c>
      <c r="B2885" s="445" t="s">
        <v>13866</v>
      </c>
      <c r="C2885" s="445" t="s">
        <v>13867</v>
      </c>
    </row>
    <row r="2886" spans="1:3" x14ac:dyDescent="0.25">
      <c r="A2886" s="445" t="s">
        <v>5297</v>
      </c>
      <c r="B2886" s="445" t="s">
        <v>13868</v>
      </c>
      <c r="C2886" s="445" t="s">
        <v>13869</v>
      </c>
    </row>
    <row r="2887" spans="1:3" x14ac:dyDescent="0.25">
      <c r="A2887" s="445" t="s">
        <v>5297</v>
      </c>
      <c r="B2887" s="445" t="s">
        <v>13870</v>
      </c>
      <c r="C2887" s="445" t="s">
        <v>13871</v>
      </c>
    </row>
    <row r="2888" spans="1:3" x14ac:dyDescent="0.25">
      <c r="A2888" s="445" t="s">
        <v>5297</v>
      </c>
      <c r="B2888" s="445" t="s">
        <v>13872</v>
      </c>
      <c r="C2888" s="445" t="s">
        <v>13873</v>
      </c>
    </row>
    <row r="2889" spans="1:3" x14ac:dyDescent="0.25">
      <c r="A2889" s="445" t="s">
        <v>5297</v>
      </c>
      <c r="B2889" s="445" t="s">
        <v>13874</v>
      </c>
      <c r="C2889" s="445" t="s">
        <v>13875</v>
      </c>
    </row>
    <row r="2890" spans="1:3" x14ac:dyDescent="0.25">
      <c r="A2890" s="445" t="s">
        <v>5297</v>
      </c>
      <c r="B2890" s="445" t="s">
        <v>13876</v>
      </c>
      <c r="C2890" s="445" t="s">
        <v>13877</v>
      </c>
    </row>
    <row r="2891" spans="1:3" x14ac:dyDescent="0.25">
      <c r="A2891" s="445" t="s">
        <v>5297</v>
      </c>
      <c r="B2891" s="445" t="s">
        <v>13878</v>
      </c>
      <c r="C2891" s="445" t="s">
        <v>13879</v>
      </c>
    </row>
    <row r="2892" spans="1:3" x14ac:dyDescent="0.25">
      <c r="A2892" s="445" t="s">
        <v>5297</v>
      </c>
      <c r="B2892" s="445" t="s">
        <v>13880</v>
      </c>
      <c r="C2892" s="445" t="s">
        <v>13881</v>
      </c>
    </row>
    <row r="2893" spans="1:3" x14ac:dyDescent="0.25">
      <c r="A2893" s="445" t="s">
        <v>5297</v>
      </c>
      <c r="B2893" s="445" t="s">
        <v>13882</v>
      </c>
      <c r="C2893" s="445" t="s">
        <v>13883</v>
      </c>
    </row>
    <row r="2894" spans="1:3" x14ac:dyDescent="0.25">
      <c r="A2894" s="445" t="s">
        <v>5297</v>
      </c>
      <c r="B2894" s="445" t="s">
        <v>13884</v>
      </c>
      <c r="C2894" s="445" t="s">
        <v>13885</v>
      </c>
    </row>
    <row r="2895" spans="1:3" x14ac:dyDescent="0.25">
      <c r="A2895" s="445" t="s">
        <v>5297</v>
      </c>
      <c r="B2895" s="445" t="s">
        <v>13886</v>
      </c>
      <c r="C2895" s="445" t="s">
        <v>13887</v>
      </c>
    </row>
    <row r="2896" spans="1:3" x14ac:dyDescent="0.25">
      <c r="A2896" s="445" t="s">
        <v>5297</v>
      </c>
      <c r="B2896" s="445" t="s">
        <v>13888</v>
      </c>
      <c r="C2896" s="445" t="s">
        <v>13889</v>
      </c>
    </row>
    <row r="2897" spans="1:3" x14ac:dyDescent="0.25">
      <c r="A2897" s="445" t="s">
        <v>5297</v>
      </c>
      <c r="B2897" s="445" t="s">
        <v>13890</v>
      </c>
      <c r="C2897" s="445" t="s">
        <v>13891</v>
      </c>
    </row>
    <row r="2898" spans="1:3" x14ac:dyDescent="0.25">
      <c r="A2898" s="445" t="s">
        <v>5297</v>
      </c>
      <c r="B2898" s="445" t="s">
        <v>13892</v>
      </c>
      <c r="C2898" s="445" t="s">
        <v>13893</v>
      </c>
    </row>
    <row r="2899" spans="1:3" x14ac:dyDescent="0.25">
      <c r="A2899" s="445" t="s">
        <v>5297</v>
      </c>
      <c r="B2899" s="445" t="s">
        <v>13894</v>
      </c>
      <c r="C2899" s="445" t="s">
        <v>13895</v>
      </c>
    </row>
    <row r="2900" spans="1:3" x14ac:dyDescent="0.25">
      <c r="A2900" s="445" t="s">
        <v>5297</v>
      </c>
      <c r="B2900" s="445" t="s">
        <v>13896</v>
      </c>
      <c r="C2900" s="445" t="s">
        <v>13897</v>
      </c>
    </row>
    <row r="2901" spans="1:3" x14ac:dyDescent="0.25">
      <c r="A2901" s="445" t="s">
        <v>5297</v>
      </c>
      <c r="B2901" s="445" t="s">
        <v>13898</v>
      </c>
      <c r="C2901" s="445" t="s">
        <v>13899</v>
      </c>
    </row>
    <row r="2902" spans="1:3" x14ac:dyDescent="0.25">
      <c r="A2902" s="445" t="s">
        <v>5297</v>
      </c>
      <c r="B2902" s="445" t="s">
        <v>13900</v>
      </c>
      <c r="C2902" s="445" t="s">
        <v>13901</v>
      </c>
    </row>
    <row r="2903" spans="1:3" x14ac:dyDescent="0.25">
      <c r="A2903" s="445" t="s">
        <v>5297</v>
      </c>
      <c r="B2903" s="445" t="s">
        <v>13902</v>
      </c>
      <c r="C2903" s="445" t="s">
        <v>13903</v>
      </c>
    </row>
    <row r="2904" spans="1:3" x14ac:dyDescent="0.25">
      <c r="A2904" s="445" t="s">
        <v>5297</v>
      </c>
      <c r="B2904" s="445" t="s">
        <v>6662</v>
      </c>
      <c r="C2904" s="445" t="s">
        <v>6661</v>
      </c>
    </row>
    <row r="2905" spans="1:3" x14ac:dyDescent="0.25">
      <c r="A2905" s="445" t="s">
        <v>5297</v>
      </c>
      <c r="B2905" s="445" t="s">
        <v>6794</v>
      </c>
      <c r="C2905" s="445" t="s">
        <v>6793</v>
      </c>
    </row>
    <row r="2906" spans="1:3" x14ac:dyDescent="0.25">
      <c r="A2906" s="445" t="s">
        <v>5297</v>
      </c>
      <c r="B2906" s="445" t="s">
        <v>7049</v>
      </c>
      <c r="C2906" s="445" t="s">
        <v>7048</v>
      </c>
    </row>
    <row r="2907" spans="1:3" x14ac:dyDescent="0.25">
      <c r="A2907" s="445" t="s">
        <v>5297</v>
      </c>
      <c r="B2907" s="445" t="s">
        <v>7003</v>
      </c>
      <c r="C2907" s="445" t="s">
        <v>7002</v>
      </c>
    </row>
    <row r="2908" spans="1:3" x14ac:dyDescent="0.25">
      <c r="A2908" s="445" t="s">
        <v>5297</v>
      </c>
      <c r="B2908" s="445" t="s">
        <v>6649</v>
      </c>
      <c r="C2908" s="445" t="s">
        <v>6648</v>
      </c>
    </row>
    <row r="2909" spans="1:3" x14ac:dyDescent="0.25">
      <c r="A2909" s="445" t="s">
        <v>5297</v>
      </c>
      <c r="B2909" s="445" t="s">
        <v>7332</v>
      </c>
      <c r="C2909" s="445" t="s">
        <v>7331</v>
      </c>
    </row>
    <row r="2910" spans="1:3" x14ac:dyDescent="0.25">
      <c r="A2910" s="445" t="s">
        <v>5297</v>
      </c>
      <c r="B2910" s="445" t="s">
        <v>6511</v>
      </c>
      <c r="C2910" s="445" t="s">
        <v>6510</v>
      </c>
    </row>
    <row r="2911" spans="1:3" x14ac:dyDescent="0.25">
      <c r="A2911" s="445" t="s">
        <v>5297</v>
      </c>
      <c r="B2911" s="445" t="s">
        <v>6501</v>
      </c>
      <c r="C2911" s="445" t="s">
        <v>6500</v>
      </c>
    </row>
    <row r="2912" spans="1:3" x14ac:dyDescent="0.25">
      <c r="A2912" s="445" t="s">
        <v>5297</v>
      </c>
      <c r="B2912" s="445" t="s">
        <v>6191</v>
      </c>
      <c r="C2912" s="445" t="s">
        <v>6190</v>
      </c>
    </row>
    <row r="2913" spans="1:3" x14ac:dyDescent="0.25">
      <c r="A2913" s="445" t="s">
        <v>5297</v>
      </c>
      <c r="B2913" s="445" t="s">
        <v>6864</v>
      </c>
      <c r="C2913" s="445" t="s">
        <v>6863</v>
      </c>
    </row>
    <row r="2914" spans="1:3" x14ac:dyDescent="0.25">
      <c r="A2914" s="445" t="s">
        <v>5297</v>
      </c>
      <c r="B2914" s="445" t="s">
        <v>5950</v>
      </c>
      <c r="C2914" s="445" t="s">
        <v>5949</v>
      </c>
    </row>
    <row r="2915" spans="1:3" x14ac:dyDescent="0.25">
      <c r="A2915" s="445" t="s">
        <v>5297</v>
      </c>
      <c r="B2915" s="445" t="s">
        <v>5952</v>
      </c>
      <c r="C2915" s="445" t="s">
        <v>5951</v>
      </c>
    </row>
    <row r="2916" spans="1:3" x14ac:dyDescent="0.25">
      <c r="A2916" s="445" t="s">
        <v>5297</v>
      </c>
      <c r="B2916" s="445" t="s">
        <v>7147</v>
      </c>
      <c r="C2916" s="445" t="s">
        <v>7146</v>
      </c>
    </row>
    <row r="2917" spans="1:3" x14ac:dyDescent="0.25">
      <c r="A2917" s="445" t="s">
        <v>5297</v>
      </c>
      <c r="B2917" s="445" t="s">
        <v>6197</v>
      </c>
      <c r="C2917" s="445" t="s">
        <v>6196</v>
      </c>
    </row>
    <row r="2918" spans="1:3" x14ac:dyDescent="0.25">
      <c r="A2918" s="445" t="s">
        <v>5297</v>
      </c>
      <c r="B2918" s="445" t="s">
        <v>6525</v>
      </c>
      <c r="C2918" s="445" t="s">
        <v>6524</v>
      </c>
    </row>
    <row r="2919" spans="1:3" x14ac:dyDescent="0.25">
      <c r="A2919" s="445" t="s">
        <v>5297</v>
      </c>
      <c r="B2919" s="445" t="s">
        <v>6769</v>
      </c>
      <c r="C2919" s="445" t="s">
        <v>6768</v>
      </c>
    </row>
    <row r="2920" spans="1:3" x14ac:dyDescent="0.25">
      <c r="A2920" s="445" t="s">
        <v>5297</v>
      </c>
      <c r="B2920" s="445" t="s">
        <v>6675</v>
      </c>
      <c r="C2920" s="445" t="s">
        <v>6674</v>
      </c>
    </row>
    <row r="2921" spans="1:3" x14ac:dyDescent="0.25">
      <c r="A2921" s="445" t="s">
        <v>5297</v>
      </c>
      <c r="B2921" s="445" t="s">
        <v>6523</v>
      </c>
      <c r="C2921" s="445" t="s">
        <v>6522</v>
      </c>
    </row>
    <row r="2922" spans="1:3" x14ac:dyDescent="0.25">
      <c r="A2922" s="445" t="s">
        <v>5297</v>
      </c>
      <c r="B2922" s="445" t="s">
        <v>6154</v>
      </c>
      <c r="C2922" s="445" t="s">
        <v>6153</v>
      </c>
    </row>
    <row r="2923" spans="1:3" x14ac:dyDescent="0.25">
      <c r="A2923" s="445" t="s">
        <v>5297</v>
      </c>
      <c r="B2923" s="445" t="s">
        <v>7392</v>
      </c>
      <c r="C2923" s="445" t="s">
        <v>7391</v>
      </c>
    </row>
    <row r="2924" spans="1:3" x14ac:dyDescent="0.25">
      <c r="A2924" s="445" t="s">
        <v>5297</v>
      </c>
      <c r="B2924" s="445" t="s">
        <v>7409</v>
      </c>
      <c r="C2924" s="445" t="s">
        <v>7408</v>
      </c>
    </row>
    <row r="2925" spans="1:3" x14ac:dyDescent="0.25">
      <c r="A2925" s="445" t="s">
        <v>5297</v>
      </c>
      <c r="B2925" s="445" t="s">
        <v>7015</v>
      </c>
      <c r="C2925" s="445" t="s">
        <v>7014</v>
      </c>
    </row>
    <row r="2926" spans="1:3" x14ac:dyDescent="0.25">
      <c r="A2926" s="445" t="s">
        <v>5297</v>
      </c>
      <c r="B2926" s="445" t="s">
        <v>7222</v>
      </c>
      <c r="C2926" s="445" t="s">
        <v>7221</v>
      </c>
    </row>
    <row r="2927" spans="1:3" x14ac:dyDescent="0.25">
      <c r="A2927" s="445" t="s">
        <v>5297</v>
      </c>
      <c r="B2927" s="445" t="s">
        <v>6223</v>
      </c>
      <c r="C2927" s="445" t="s">
        <v>6222</v>
      </c>
    </row>
    <row r="2928" spans="1:3" x14ac:dyDescent="0.25">
      <c r="A2928" s="445" t="s">
        <v>5297</v>
      </c>
      <c r="B2928" s="445" t="s">
        <v>6054</v>
      </c>
      <c r="C2928" s="445" t="s">
        <v>6053</v>
      </c>
    </row>
    <row r="2929" spans="1:3" x14ac:dyDescent="0.25">
      <c r="A2929" s="445" t="s">
        <v>5297</v>
      </c>
      <c r="B2929" s="445" t="s">
        <v>7421</v>
      </c>
      <c r="C2929" s="445" t="s">
        <v>7420</v>
      </c>
    </row>
    <row r="2930" spans="1:3" x14ac:dyDescent="0.25">
      <c r="A2930" s="445" t="s">
        <v>5297</v>
      </c>
      <c r="B2930" s="445" t="s">
        <v>6005</v>
      </c>
      <c r="C2930" s="445" t="s">
        <v>6004</v>
      </c>
    </row>
    <row r="2931" spans="1:3" x14ac:dyDescent="0.25">
      <c r="A2931" s="445" t="s">
        <v>5297</v>
      </c>
      <c r="B2931" s="445" t="s">
        <v>6003</v>
      </c>
      <c r="C2931" s="445" t="s">
        <v>6002</v>
      </c>
    </row>
    <row r="2932" spans="1:3" x14ac:dyDescent="0.25">
      <c r="A2932" s="445" t="s">
        <v>5297</v>
      </c>
      <c r="B2932" s="445" t="s">
        <v>5999</v>
      </c>
      <c r="C2932" s="445" t="s">
        <v>5998</v>
      </c>
    </row>
    <row r="2933" spans="1:3" x14ac:dyDescent="0.25">
      <c r="A2933" s="445" t="s">
        <v>5297</v>
      </c>
      <c r="B2933" s="445" t="s">
        <v>5997</v>
      </c>
      <c r="C2933" s="445" t="s">
        <v>5996</v>
      </c>
    </row>
    <row r="2934" spans="1:3" x14ac:dyDescent="0.25">
      <c r="A2934" s="445" t="s">
        <v>5297</v>
      </c>
      <c r="B2934" s="445" t="s">
        <v>5995</v>
      </c>
      <c r="C2934" s="445" t="s">
        <v>5994</v>
      </c>
    </row>
    <row r="2935" spans="1:3" x14ac:dyDescent="0.25">
      <c r="A2935" s="445" t="s">
        <v>5297</v>
      </c>
      <c r="B2935" s="445" t="s">
        <v>5993</v>
      </c>
      <c r="C2935" s="445" t="s">
        <v>5991</v>
      </c>
    </row>
    <row r="2936" spans="1:3" x14ac:dyDescent="0.25">
      <c r="A2936" s="445" t="s">
        <v>5297</v>
      </c>
      <c r="B2936" s="445" t="s">
        <v>6068</v>
      </c>
      <c r="C2936" s="445" t="s">
        <v>6067</v>
      </c>
    </row>
    <row r="2937" spans="1:3" x14ac:dyDescent="0.25">
      <c r="A2937" s="445" t="s">
        <v>5297</v>
      </c>
      <c r="B2937" s="445" t="s">
        <v>6311</v>
      </c>
      <c r="C2937" s="445" t="s">
        <v>6310</v>
      </c>
    </row>
    <row r="2938" spans="1:3" x14ac:dyDescent="0.25">
      <c r="A2938" s="445" t="s">
        <v>5297</v>
      </c>
      <c r="B2938" s="445" t="s">
        <v>6295</v>
      </c>
      <c r="C2938" s="445" t="s">
        <v>6294</v>
      </c>
    </row>
    <row r="2939" spans="1:3" x14ac:dyDescent="0.25">
      <c r="A2939" s="445" t="s">
        <v>5297</v>
      </c>
      <c r="B2939" s="445" t="s">
        <v>6848</v>
      </c>
      <c r="C2939" s="445" t="s">
        <v>6847</v>
      </c>
    </row>
    <row r="2940" spans="1:3" x14ac:dyDescent="0.25">
      <c r="A2940" s="445" t="s">
        <v>5297</v>
      </c>
      <c r="B2940" s="445" t="s">
        <v>6363</v>
      </c>
      <c r="C2940" s="445" t="s">
        <v>6362</v>
      </c>
    </row>
    <row r="2941" spans="1:3" x14ac:dyDescent="0.25">
      <c r="A2941" s="445" t="s">
        <v>5297</v>
      </c>
      <c r="B2941" s="445" t="s">
        <v>6357</v>
      </c>
      <c r="C2941" s="445" t="s">
        <v>6356</v>
      </c>
    </row>
    <row r="2942" spans="1:3" x14ac:dyDescent="0.25">
      <c r="A2942" s="445" t="s">
        <v>5297</v>
      </c>
      <c r="B2942" s="445" t="s">
        <v>6355</v>
      </c>
      <c r="C2942" s="445" t="s">
        <v>6354</v>
      </c>
    </row>
    <row r="2943" spans="1:3" x14ac:dyDescent="0.25">
      <c r="A2943" s="445" t="s">
        <v>5297</v>
      </c>
      <c r="B2943" s="445" t="s">
        <v>6353</v>
      </c>
      <c r="C2943" s="445" t="s">
        <v>6352</v>
      </c>
    </row>
    <row r="2944" spans="1:3" x14ac:dyDescent="0.25">
      <c r="A2944" s="445" t="s">
        <v>5297</v>
      </c>
      <c r="B2944" s="445" t="s">
        <v>6351</v>
      </c>
      <c r="C2944" s="445" t="s">
        <v>6349</v>
      </c>
    </row>
    <row r="2945" spans="1:3" x14ac:dyDescent="0.25">
      <c r="A2945" s="445" t="s">
        <v>5297</v>
      </c>
      <c r="B2945" s="445" t="s">
        <v>6338</v>
      </c>
      <c r="C2945" s="445" t="s">
        <v>6337</v>
      </c>
    </row>
    <row r="2946" spans="1:3" x14ac:dyDescent="0.25">
      <c r="A2946" s="445" t="s">
        <v>5297</v>
      </c>
      <c r="B2946" s="445" t="s">
        <v>6265</v>
      </c>
      <c r="C2946" s="445" t="s">
        <v>6264</v>
      </c>
    </row>
    <row r="2947" spans="1:3" x14ac:dyDescent="0.25">
      <c r="A2947" s="445" t="s">
        <v>5297</v>
      </c>
      <c r="B2947" s="445" t="s">
        <v>13904</v>
      </c>
      <c r="C2947" s="445" t="s">
        <v>13905</v>
      </c>
    </row>
    <row r="2948" spans="1:3" x14ac:dyDescent="0.25">
      <c r="A2948" s="445" t="s">
        <v>5297</v>
      </c>
      <c r="B2948" s="445" t="s">
        <v>6904</v>
      </c>
      <c r="C2948" s="445" t="s">
        <v>6903</v>
      </c>
    </row>
    <row r="2949" spans="1:3" x14ac:dyDescent="0.25">
      <c r="A2949" s="445" t="s">
        <v>5297</v>
      </c>
      <c r="B2949" s="445" t="s">
        <v>13906</v>
      </c>
      <c r="C2949" s="445" t="s">
        <v>13907</v>
      </c>
    </row>
    <row r="2950" spans="1:3" x14ac:dyDescent="0.25">
      <c r="A2950" s="445" t="s">
        <v>5297</v>
      </c>
      <c r="B2950" s="445" t="s">
        <v>6938</v>
      </c>
      <c r="C2950" s="445" t="s">
        <v>6937</v>
      </c>
    </row>
    <row r="2951" spans="1:3" x14ac:dyDescent="0.25">
      <c r="A2951" s="445" t="s">
        <v>5297</v>
      </c>
      <c r="B2951" s="445" t="s">
        <v>6705</v>
      </c>
      <c r="C2951" s="445" t="s">
        <v>6704</v>
      </c>
    </row>
    <row r="2952" spans="1:3" x14ac:dyDescent="0.25">
      <c r="A2952" s="445" t="s">
        <v>5297</v>
      </c>
      <c r="B2952" s="445" t="s">
        <v>7611</v>
      </c>
      <c r="C2952" s="445" t="s">
        <v>7610</v>
      </c>
    </row>
    <row r="2953" spans="1:3" x14ac:dyDescent="0.25">
      <c r="A2953" s="445" t="s">
        <v>5297</v>
      </c>
      <c r="B2953" s="445" t="s">
        <v>6515</v>
      </c>
      <c r="C2953" s="445" t="s">
        <v>6514</v>
      </c>
    </row>
    <row r="2954" spans="1:3" x14ac:dyDescent="0.25">
      <c r="A2954" s="445" t="s">
        <v>5297</v>
      </c>
      <c r="B2954" s="445" t="s">
        <v>6342</v>
      </c>
      <c r="C2954" s="445" t="s">
        <v>6341</v>
      </c>
    </row>
    <row r="2955" spans="1:3" x14ac:dyDescent="0.25">
      <c r="A2955" s="445" t="s">
        <v>5297</v>
      </c>
      <c r="B2955" s="445" t="s">
        <v>5894</v>
      </c>
      <c r="C2955" s="445" t="s">
        <v>5893</v>
      </c>
    </row>
    <row r="2956" spans="1:3" x14ac:dyDescent="0.25">
      <c r="A2956" s="445" t="s">
        <v>5297</v>
      </c>
      <c r="B2956" s="445" t="s">
        <v>5968</v>
      </c>
      <c r="C2956" s="445" t="s">
        <v>5967</v>
      </c>
    </row>
    <row r="2957" spans="1:3" x14ac:dyDescent="0.25">
      <c r="A2957" s="445" t="s">
        <v>5297</v>
      </c>
      <c r="B2957" s="445" t="s">
        <v>5870</v>
      </c>
      <c r="C2957" s="445" t="s">
        <v>5869</v>
      </c>
    </row>
    <row r="2958" spans="1:3" x14ac:dyDescent="0.25">
      <c r="A2958" s="445" t="s">
        <v>5297</v>
      </c>
      <c r="B2958" s="445" t="s">
        <v>5896</v>
      </c>
      <c r="C2958" s="445" t="s">
        <v>5895</v>
      </c>
    </row>
    <row r="2959" spans="1:3" x14ac:dyDescent="0.25">
      <c r="A2959" s="445" t="s">
        <v>5297</v>
      </c>
      <c r="B2959" s="445" t="s">
        <v>7230</v>
      </c>
      <c r="C2959" s="445" t="s">
        <v>7229</v>
      </c>
    </row>
    <row r="2960" spans="1:3" x14ac:dyDescent="0.25">
      <c r="A2960" s="445" t="s">
        <v>5297</v>
      </c>
      <c r="B2960" s="445" t="s">
        <v>7127</v>
      </c>
      <c r="C2960" s="445" t="s">
        <v>7126</v>
      </c>
    </row>
    <row r="2961" spans="1:3" x14ac:dyDescent="0.25">
      <c r="A2961" s="445" t="s">
        <v>5297</v>
      </c>
      <c r="B2961" s="445" t="s">
        <v>7129</v>
      </c>
      <c r="C2961" s="445" t="s">
        <v>7128</v>
      </c>
    </row>
    <row r="2962" spans="1:3" x14ac:dyDescent="0.25">
      <c r="A2962" s="445" t="s">
        <v>5297</v>
      </c>
      <c r="B2962" s="445" t="s">
        <v>7116</v>
      </c>
      <c r="C2962" s="445" t="s">
        <v>7115</v>
      </c>
    </row>
    <row r="2963" spans="1:3" x14ac:dyDescent="0.25">
      <c r="A2963" s="445" t="s">
        <v>5297</v>
      </c>
      <c r="B2963" s="445" t="s">
        <v>7114</v>
      </c>
      <c r="C2963" s="445" t="s">
        <v>7113</v>
      </c>
    </row>
    <row r="2964" spans="1:3" x14ac:dyDescent="0.25">
      <c r="A2964" s="445" t="s">
        <v>5297</v>
      </c>
      <c r="B2964" s="445" t="s">
        <v>6179</v>
      </c>
      <c r="C2964" s="445" t="s">
        <v>6178</v>
      </c>
    </row>
    <row r="2965" spans="1:3" x14ac:dyDescent="0.25">
      <c r="A2965" s="445" t="s">
        <v>5297</v>
      </c>
      <c r="B2965" s="445" t="s">
        <v>6175</v>
      </c>
      <c r="C2965" s="445" t="s">
        <v>6174</v>
      </c>
    </row>
    <row r="2966" spans="1:3" x14ac:dyDescent="0.25">
      <c r="A2966" s="445" t="s">
        <v>5297</v>
      </c>
      <c r="B2966" s="445" t="s">
        <v>7243</v>
      </c>
      <c r="C2966" s="445" t="s">
        <v>7242</v>
      </c>
    </row>
    <row r="2967" spans="1:3" x14ac:dyDescent="0.25">
      <c r="A2967" s="445" t="s">
        <v>5297</v>
      </c>
      <c r="B2967" s="445" t="s">
        <v>6645</v>
      </c>
      <c r="C2967" s="445" t="s">
        <v>6644</v>
      </c>
    </row>
    <row r="2968" spans="1:3" x14ac:dyDescent="0.25">
      <c r="A2968" s="445" t="s">
        <v>5297</v>
      </c>
      <c r="B2968" s="445" t="s">
        <v>6212</v>
      </c>
      <c r="C2968" s="445" t="s">
        <v>6211</v>
      </c>
    </row>
    <row r="2969" spans="1:3" x14ac:dyDescent="0.25">
      <c r="A2969" s="445" t="s">
        <v>5297</v>
      </c>
      <c r="B2969" s="445" t="s">
        <v>6553</v>
      </c>
      <c r="C2969" s="445" t="s">
        <v>6552</v>
      </c>
    </row>
    <row r="2970" spans="1:3" x14ac:dyDescent="0.25">
      <c r="A2970" s="445" t="s">
        <v>5297</v>
      </c>
      <c r="B2970" s="445" t="s">
        <v>5978</v>
      </c>
      <c r="C2970" s="445" t="s">
        <v>5977</v>
      </c>
    </row>
    <row r="2971" spans="1:3" x14ac:dyDescent="0.25">
      <c r="A2971" s="445" t="s">
        <v>5297</v>
      </c>
      <c r="B2971" s="445" t="s">
        <v>6563</v>
      </c>
      <c r="C2971" s="445" t="s">
        <v>6562</v>
      </c>
    </row>
    <row r="2972" spans="1:3" x14ac:dyDescent="0.25">
      <c r="A2972" s="445" t="s">
        <v>5297</v>
      </c>
      <c r="B2972" s="445" t="s">
        <v>6577</v>
      </c>
      <c r="C2972" s="445" t="s">
        <v>6576</v>
      </c>
    </row>
    <row r="2973" spans="1:3" x14ac:dyDescent="0.25">
      <c r="A2973" s="445" t="s">
        <v>5297</v>
      </c>
      <c r="B2973" s="445" t="s">
        <v>7149</v>
      </c>
      <c r="C2973" s="445" t="s">
        <v>7148</v>
      </c>
    </row>
    <row r="2974" spans="1:3" x14ac:dyDescent="0.25">
      <c r="A2974" s="445" t="s">
        <v>5297</v>
      </c>
      <c r="B2974" s="445" t="s">
        <v>6571</v>
      </c>
      <c r="C2974" s="445" t="s">
        <v>6570</v>
      </c>
    </row>
    <row r="2975" spans="1:3" x14ac:dyDescent="0.25">
      <c r="A2975" s="445" t="s">
        <v>5297</v>
      </c>
      <c r="B2975" s="445" t="s">
        <v>7097</v>
      </c>
      <c r="C2975" s="445" t="s">
        <v>7096</v>
      </c>
    </row>
    <row r="2976" spans="1:3" x14ac:dyDescent="0.25">
      <c r="A2976" s="445" t="s">
        <v>5297</v>
      </c>
      <c r="B2976" s="445" t="s">
        <v>7099</v>
      </c>
      <c r="C2976" s="445" t="s">
        <v>7098</v>
      </c>
    </row>
    <row r="2977" spans="1:3" x14ac:dyDescent="0.25">
      <c r="A2977" s="445" t="s">
        <v>5297</v>
      </c>
      <c r="B2977" s="445" t="s">
        <v>7249</v>
      </c>
      <c r="C2977" s="445" t="s">
        <v>7248</v>
      </c>
    </row>
    <row r="2978" spans="1:3" x14ac:dyDescent="0.25">
      <c r="A2978" s="445" t="s">
        <v>5297</v>
      </c>
      <c r="B2978" s="445" t="s">
        <v>6152</v>
      </c>
      <c r="C2978" s="445" t="s">
        <v>6151</v>
      </c>
    </row>
    <row r="2979" spans="1:3" x14ac:dyDescent="0.25">
      <c r="A2979" s="445" t="s">
        <v>5297</v>
      </c>
      <c r="B2979" s="445" t="s">
        <v>6052</v>
      </c>
      <c r="C2979" s="445" t="s">
        <v>6051</v>
      </c>
    </row>
    <row r="2980" spans="1:3" x14ac:dyDescent="0.25">
      <c r="A2980" s="445" t="s">
        <v>5297</v>
      </c>
      <c r="B2980" s="445" t="s">
        <v>6036</v>
      </c>
      <c r="C2980" s="445" t="s">
        <v>6035</v>
      </c>
    </row>
    <row r="2981" spans="1:3" x14ac:dyDescent="0.25">
      <c r="A2981" s="445" t="s">
        <v>5297</v>
      </c>
      <c r="B2981" s="445" t="s">
        <v>6221</v>
      </c>
      <c r="C2981" s="445" t="s">
        <v>6220</v>
      </c>
    </row>
    <row r="2982" spans="1:3" x14ac:dyDescent="0.25">
      <c r="A2982" s="445" t="s">
        <v>5297</v>
      </c>
      <c r="B2982" s="445" t="s">
        <v>6169</v>
      </c>
      <c r="C2982" s="445" t="s">
        <v>6168</v>
      </c>
    </row>
    <row r="2983" spans="1:3" x14ac:dyDescent="0.25">
      <c r="A2983" s="445" t="s">
        <v>5297</v>
      </c>
      <c r="B2983" s="445" t="s">
        <v>7390</v>
      </c>
      <c r="C2983" s="445" t="s">
        <v>7389</v>
      </c>
    </row>
    <row r="2984" spans="1:3" x14ac:dyDescent="0.25">
      <c r="A2984" s="445" t="s">
        <v>5297</v>
      </c>
      <c r="B2984" s="445" t="s">
        <v>6517</v>
      </c>
      <c r="C2984" s="445" t="s">
        <v>6516</v>
      </c>
    </row>
    <row r="2985" spans="1:3" x14ac:dyDescent="0.25">
      <c r="A2985" s="445" t="s">
        <v>5297</v>
      </c>
      <c r="B2985" s="445" t="s">
        <v>6555</v>
      </c>
      <c r="C2985" s="445" t="s">
        <v>6554</v>
      </c>
    </row>
    <row r="2986" spans="1:3" x14ac:dyDescent="0.25">
      <c r="A2986" s="445" t="s">
        <v>5297</v>
      </c>
      <c r="B2986" s="445" t="s">
        <v>6114</v>
      </c>
      <c r="C2986" s="445" t="s">
        <v>6113</v>
      </c>
    </row>
    <row r="2987" spans="1:3" x14ac:dyDescent="0.25">
      <c r="A2987" s="445" t="s">
        <v>5297</v>
      </c>
      <c r="B2987" s="445" t="s">
        <v>6056</v>
      </c>
      <c r="C2987" s="445" t="s">
        <v>6055</v>
      </c>
    </row>
    <row r="2988" spans="1:3" x14ac:dyDescent="0.25">
      <c r="A2988" s="445" t="s">
        <v>5297</v>
      </c>
      <c r="B2988" s="445" t="s">
        <v>6032</v>
      </c>
      <c r="C2988" s="445" t="s">
        <v>6031</v>
      </c>
    </row>
    <row r="2989" spans="1:3" x14ac:dyDescent="0.25">
      <c r="A2989" s="445" t="s">
        <v>5297</v>
      </c>
      <c r="B2989" s="445" t="s">
        <v>6024</v>
      </c>
      <c r="C2989" s="445" t="s">
        <v>6023</v>
      </c>
    </row>
    <row r="2990" spans="1:3" x14ac:dyDescent="0.25">
      <c r="A2990" s="445" t="s">
        <v>5297</v>
      </c>
      <c r="B2990" s="445" t="s">
        <v>6016</v>
      </c>
      <c r="C2990" s="445" t="s">
        <v>6015</v>
      </c>
    </row>
    <row r="2991" spans="1:3" x14ac:dyDescent="0.25">
      <c r="A2991" s="445" t="s">
        <v>5297</v>
      </c>
      <c r="B2991" s="445" t="s">
        <v>6014</v>
      </c>
      <c r="C2991" s="445" t="s">
        <v>6013</v>
      </c>
    </row>
    <row r="2992" spans="1:3" x14ac:dyDescent="0.25">
      <c r="A2992" s="445" t="s">
        <v>5297</v>
      </c>
      <c r="B2992" s="445" t="s">
        <v>6006</v>
      </c>
      <c r="C2992" s="445" t="s">
        <v>6004</v>
      </c>
    </row>
    <row r="2993" spans="1:3" x14ac:dyDescent="0.25">
      <c r="A2993" s="445" t="s">
        <v>5297</v>
      </c>
      <c r="B2993" s="445" t="s">
        <v>3360</v>
      </c>
      <c r="C2993" s="445" t="s">
        <v>6744</v>
      </c>
    </row>
    <row r="2994" spans="1:3" x14ac:dyDescent="0.25">
      <c r="A2994" s="445" t="s">
        <v>5297</v>
      </c>
      <c r="B2994" s="445" t="s">
        <v>6779</v>
      </c>
      <c r="C2994" s="445" t="s">
        <v>6778</v>
      </c>
    </row>
    <row r="2995" spans="1:3" x14ac:dyDescent="0.25">
      <c r="A2995" s="445" t="s">
        <v>5297</v>
      </c>
      <c r="B2995" s="445" t="s">
        <v>7141</v>
      </c>
      <c r="C2995" s="445" t="s">
        <v>7140</v>
      </c>
    </row>
    <row r="2996" spans="1:3" x14ac:dyDescent="0.25">
      <c r="A2996" s="445" t="s">
        <v>5297</v>
      </c>
      <c r="B2996" s="445" t="s">
        <v>6870</v>
      </c>
      <c r="C2996" s="445" t="s">
        <v>6869</v>
      </c>
    </row>
    <row r="2997" spans="1:3" x14ac:dyDescent="0.25">
      <c r="A2997" s="445" t="s">
        <v>5297</v>
      </c>
      <c r="B2997" s="445" t="s">
        <v>7451</v>
      </c>
      <c r="C2997" s="445" t="s">
        <v>7450</v>
      </c>
    </row>
    <row r="2998" spans="1:3" x14ac:dyDescent="0.25">
      <c r="A2998" s="445" t="s">
        <v>5297</v>
      </c>
      <c r="B2998" s="445" t="s">
        <v>6627</v>
      </c>
      <c r="C2998" s="445" t="s">
        <v>6626</v>
      </c>
    </row>
    <row r="2999" spans="1:3" x14ac:dyDescent="0.25">
      <c r="A2999" s="445" t="s">
        <v>5297</v>
      </c>
      <c r="B2999" s="445" t="s">
        <v>6656</v>
      </c>
      <c r="C2999" s="445" t="s">
        <v>6655</v>
      </c>
    </row>
    <row r="3000" spans="1:3" x14ac:dyDescent="0.25">
      <c r="A3000" s="445" t="s">
        <v>5297</v>
      </c>
      <c r="B3000" s="445" t="s">
        <v>6804</v>
      </c>
      <c r="C3000" s="445" t="s">
        <v>6803</v>
      </c>
    </row>
    <row r="3001" spans="1:3" x14ac:dyDescent="0.25">
      <c r="A3001" s="445" t="s">
        <v>5297</v>
      </c>
      <c r="B3001" s="445" t="s">
        <v>5880</v>
      </c>
      <c r="C3001" s="445" t="s">
        <v>5879</v>
      </c>
    </row>
    <row r="3002" spans="1:3" x14ac:dyDescent="0.25">
      <c r="A3002" s="445" t="s">
        <v>5297</v>
      </c>
      <c r="B3002" s="445" t="s">
        <v>6635</v>
      </c>
      <c r="C3002" s="445" t="s">
        <v>6634</v>
      </c>
    </row>
    <row r="3003" spans="1:3" x14ac:dyDescent="0.25">
      <c r="A3003" s="445" t="s">
        <v>5297</v>
      </c>
      <c r="B3003" s="445" t="s">
        <v>6589</v>
      </c>
      <c r="C3003" s="445" t="s">
        <v>6588</v>
      </c>
    </row>
    <row r="3004" spans="1:3" x14ac:dyDescent="0.25">
      <c r="A3004" s="445" t="s">
        <v>5297</v>
      </c>
      <c r="B3004" s="445" t="s">
        <v>5960</v>
      </c>
      <c r="C3004" s="445" t="s">
        <v>5959</v>
      </c>
    </row>
    <row r="3005" spans="1:3" x14ac:dyDescent="0.25">
      <c r="A3005" s="445" t="s">
        <v>5297</v>
      </c>
      <c r="B3005" s="445" t="s">
        <v>5876</v>
      </c>
      <c r="C3005" s="445" t="s">
        <v>5875</v>
      </c>
    </row>
    <row r="3006" spans="1:3" x14ac:dyDescent="0.25">
      <c r="A3006" s="445" t="s">
        <v>5297</v>
      </c>
      <c r="B3006" s="445" t="s">
        <v>6044</v>
      </c>
      <c r="C3006" s="445" t="s">
        <v>6043</v>
      </c>
    </row>
    <row r="3007" spans="1:3" x14ac:dyDescent="0.25">
      <c r="A3007" s="445" t="s">
        <v>5297</v>
      </c>
      <c r="B3007" s="445" t="s">
        <v>6042</v>
      </c>
      <c r="C3007" s="445" t="s">
        <v>6041</v>
      </c>
    </row>
    <row r="3008" spans="1:3" x14ac:dyDescent="0.25">
      <c r="A3008" s="445" t="s">
        <v>5297</v>
      </c>
      <c r="B3008" s="445" t="s">
        <v>6012</v>
      </c>
      <c r="C3008" s="445" t="s">
        <v>6011</v>
      </c>
    </row>
    <row r="3009" spans="1:3" x14ac:dyDescent="0.25">
      <c r="A3009" s="445" t="s">
        <v>5297</v>
      </c>
      <c r="B3009" s="445" t="s">
        <v>6001</v>
      </c>
      <c r="C3009" s="445" t="s">
        <v>6000</v>
      </c>
    </row>
    <row r="3010" spans="1:3" x14ac:dyDescent="0.25">
      <c r="A3010" s="445" t="s">
        <v>5297</v>
      </c>
      <c r="B3010" s="445" t="s">
        <v>6637</v>
      </c>
      <c r="C3010" s="445" t="s">
        <v>6636</v>
      </c>
    </row>
    <row r="3011" spans="1:3" x14ac:dyDescent="0.25">
      <c r="A3011" s="445" t="s">
        <v>5297</v>
      </c>
      <c r="B3011" s="445" t="s">
        <v>6735</v>
      </c>
      <c r="C3011" s="445" t="s">
        <v>6734</v>
      </c>
    </row>
    <row r="3012" spans="1:3" x14ac:dyDescent="0.25">
      <c r="A3012" s="445" t="s">
        <v>5297</v>
      </c>
      <c r="B3012" s="445" t="s">
        <v>7439</v>
      </c>
      <c r="C3012" s="445" t="s">
        <v>7438</v>
      </c>
    </row>
    <row r="3013" spans="1:3" x14ac:dyDescent="0.25">
      <c r="A3013" s="445" t="s">
        <v>5297</v>
      </c>
      <c r="B3013" s="445" t="s">
        <v>7025</v>
      </c>
      <c r="C3013" s="445" t="s">
        <v>7024</v>
      </c>
    </row>
    <row r="3014" spans="1:3" x14ac:dyDescent="0.25">
      <c r="A3014" s="445" t="s">
        <v>5297</v>
      </c>
      <c r="B3014" s="445" t="s">
        <v>7218</v>
      </c>
      <c r="C3014" s="445" t="s">
        <v>7217</v>
      </c>
    </row>
    <row r="3015" spans="1:3" x14ac:dyDescent="0.25">
      <c r="A3015" s="445" t="s">
        <v>5297</v>
      </c>
      <c r="B3015" s="445" t="s">
        <v>6741</v>
      </c>
      <c r="C3015" s="445" t="s">
        <v>6740</v>
      </c>
    </row>
    <row r="3016" spans="1:3" x14ac:dyDescent="0.25">
      <c r="A3016" s="445" t="s">
        <v>5297</v>
      </c>
      <c r="B3016" s="445" t="s">
        <v>5906</v>
      </c>
      <c r="C3016" s="445" t="s">
        <v>5905</v>
      </c>
    </row>
    <row r="3017" spans="1:3" x14ac:dyDescent="0.25">
      <c r="A3017" s="445" t="s">
        <v>5297</v>
      </c>
      <c r="B3017" s="445" t="s">
        <v>6561</v>
      </c>
      <c r="C3017" s="445" t="s">
        <v>6560</v>
      </c>
    </row>
    <row r="3018" spans="1:3" x14ac:dyDescent="0.25">
      <c r="A3018" s="445" t="s">
        <v>5297</v>
      </c>
      <c r="B3018" s="445" t="s">
        <v>7053</v>
      </c>
      <c r="C3018" s="445" t="s">
        <v>7052</v>
      </c>
    </row>
    <row r="3019" spans="1:3" x14ac:dyDescent="0.25">
      <c r="A3019" s="445" t="s">
        <v>5297</v>
      </c>
      <c r="B3019" s="445" t="s">
        <v>6679</v>
      </c>
      <c r="C3019" s="445" t="s">
        <v>6678</v>
      </c>
    </row>
    <row r="3020" spans="1:3" x14ac:dyDescent="0.25">
      <c r="A3020" s="445" t="s">
        <v>5297</v>
      </c>
      <c r="B3020" s="445" t="s">
        <v>5976</v>
      </c>
      <c r="C3020" s="445" t="s">
        <v>5975</v>
      </c>
    </row>
    <row r="3021" spans="1:3" x14ac:dyDescent="0.25">
      <c r="A3021" s="445" t="s">
        <v>5297</v>
      </c>
      <c r="B3021" s="445" t="s">
        <v>6818</v>
      </c>
      <c r="C3021" s="445" t="s">
        <v>6817</v>
      </c>
    </row>
    <row r="3022" spans="1:3" x14ac:dyDescent="0.25">
      <c r="A3022" s="445" t="s">
        <v>5297</v>
      </c>
      <c r="B3022" s="445" t="s">
        <v>6102</v>
      </c>
      <c r="C3022" s="445" t="s">
        <v>6101</v>
      </c>
    </row>
    <row r="3023" spans="1:3" x14ac:dyDescent="0.25">
      <c r="A3023" s="445" t="s">
        <v>5297</v>
      </c>
      <c r="B3023" s="445" t="s">
        <v>7153</v>
      </c>
      <c r="C3023" s="445" t="s">
        <v>7152</v>
      </c>
    </row>
    <row r="3024" spans="1:3" x14ac:dyDescent="0.25">
      <c r="A3024" s="445" t="s">
        <v>5297</v>
      </c>
      <c r="B3024" s="445" t="s">
        <v>6208</v>
      </c>
      <c r="C3024" s="445" t="s">
        <v>6207</v>
      </c>
    </row>
    <row r="3025" spans="1:3" x14ac:dyDescent="0.25">
      <c r="A3025" s="445" t="s">
        <v>5297</v>
      </c>
      <c r="B3025" s="445" t="s">
        <v>6975</v>
      </c>
      <c r="C3025" s="445" t="s">
        <v>6974</v>
      </c>
    </row>
    <row r="3026" spans="1:3" x14ac:dyDescent="0.25">
      <c r="A3026" s="445" t="s">
        <v>5297</v>
      </c>
      <c r="B3026" s="445" t="s">
        <v>6967</v>
      </c>
      <c r="C3026" s="445" t="s">
        <v>6966</v>
      </c>
    </row>
    <row r="3027" spans="1:3" x14ac:dyDescent="0.25">
      <c r="A3027" s="445" t="s">
        <v>5297</v>
      </c>
      <c r="B3027" s="445" t="s">
        <v>6499</v>
      </c>
      <c r="C3027" s="445" t="s">
        <v>6498</v>
      </c>
    </row>
    <row r="3028" spans="1:3" x14ac:dyDescent="0.25">
      <c r="A3028" s="445" t="s">
        <v>5297</v>
      </c>
      <c r="B3028" s="445" t="s">
        <v>6136</v>
      </c>
      <c r="C3028" s="445" t="s">
        <v>6135</v>
      </c>
    </row>
    <row r="3029" spans="1:3" x14ac:dyDescent="0.25">
      <c r="A3029" s="445" t="s">
        <v>5297</v>
      </c>
      <c r="B3029" s="445" t="s">
        <v>7091</v>
      </c>
      <c r="C3029" s="445" t="s">
        <v>7090</v>
      </c>
    </row>
    <row r="3030" spans="1:3" x14ac:dyDescent="0.25">
      <c r="A3030" s="445" t="s">
        <v>5297</v>
      </c>
      <c r="B3030" s="445" t="s">
        <v>7159</v>
      </c>
      <c r="C3030" s="445" t="s">
        <v>7158</v>
      </c>
    </row>
    <row r="3031" spans="1:3" x14ac:dyDescent="0.25">
      <c r="A3031" s="445" t="s">
        <v>5297</v>
      </c>
      <c r="B3031" s="445" t="s">
        <v>7163</v>
      </c>
      <c r="C3031" s="445" t="s">
        <v>7162</v>
      </c>
    </row>
    <row r="3032" spans="1:3" x14ac:dyDescent="0.25">
      <c r="A3032" s="445" t="s">
        <v>5297</v>
      </c>
      <c r="B3032" s="445" t="s">
        <v>7206</v>
      </c>
      <c r="C3032" s="445" t="s">
        <v>7205</v>
      </c>
    </row>
    <row r="3033" spans="1:3" x14ac:dyDescent="0.25">
      <c r="A3033" s="445" t="s">
        <v>5297</v>
      </c>
      <c r="B3033" s="445" t="s">
        <v>6874</v>
      </c>
      <c r="C3033" s="445" t="s">
        <v>6873</v>
      </c>
    </row>
    <row r="3034" spans="1:3" x14ac:dyDescent="0.25">
      <c r="A3034" s="445" t="s">
        <v>5297</v>
      </c>
      <c r="B3034" s="445" t="s">
        <v>7057</v>
      </c>
      <c r="C3034" s="445" t="s">
        <v>7056</v>
      </c>
    </row>
    <row r="3035" spans="1:3" x14ac:dyDescent="0.25">
      <c r="A3035" s="445" t="s">
        <v>5297</v>
      </c>
      <c r="B3035" s="445" t="s">
        <v>7305</v>
      </c>
      <c r="C3035" s="445" t="s">
        <v>7304</v>
      </c>
    </row>
    <row r="3036" spans="1:3" x14ac:dyDescent="0.25">
      <c r="A3036" s="445" t="s">
        <v>5297</v>
      </c>
      <c r="B3036" s="445" t="s">
        <v>7209</v>
      </c>
      <c r="C3036" s="445" t="s">
        <v>7208</v>
      </c>
    </row>
    <row r="3037" spans="1:3" x14ac:dyDescent="0.25">
      <c r="A3037" s="445" t="s">
        <v>5297</v>
      </c>
      <c r="B3037" s="445" t="s">
        <v>7017</v>
      </c>
      <c r="C3037" s="445" t="s">
        <v>7016</v>
      </c>
    </row>
    <row r="3038" spans="1:3" x14ac:dyDescent="0.25">
      <c r="A3038" s="445" t="s">
        <v>5297</v>
      </c>
      <c r="B3038" s="445" t="s">
        <v>7247</v>
      </c>
      <c r="C3038" s="445" t="s">
        <v>6095</v>
      </c>
    </row>
    <row r="3039" spans="1:3" x14ac:dyDescent="0.25">
      <c r="A3039" s="445" t="s">
        <v>5297</v>
      </c>
      <c r="B3039" s="445" t="s">
        <v>6613</v>
      </c>
      <c r="C3039" s="445" t="s">
        <v>6612</v>
      </c>
    </row>
    <row r="3040" spans="1:3" x14ac:dyDescent="0.25">
      <c r="A3040" s="445" t="s">
        <v>5297</v>
      </c>
      <c r="B3040" s="445" t="s">
        <v>6658</v>
      </c>
      <c r="C3040" s="445" t="s">
        <v>6657</v>
      </c>
    </row>
    <row r="3041" spans="1:3" x14ac:dyDescent="0.25">
      <c r="A3041" s="445" t="s">
        <v>5297</v>
      </c>
      <c r="B3041" s="445" t="s">
        <v>6999</v>
      </c>
      <c r="C3041" s="445" t="s">
        <v>6998</v>
      </c>
    </row>
    <row r="3042" spans="1:3" x14ac:dyDescent="0.25">
      <c r="A3042" s="445" t="s">
        <v>5297</v>
      </c>
      <c r="B3042" s="445" t="s">
        <v>7434</v>
      </c>
      <c r="C3042" s="445" t="s">
        <v>7433</v>
      </c>
    </row>
    <row r="3043" spans="1:3" x14ac:dyDescent="0.25">
      <c r="A3043" s="445" t="s">
        <v>5297</v>
      </c>
      <c r="B3043" s="445" t="s">
        <v>6834</v>
      </c>
      <c r="C3043" s="445" t="s">
        <v>6833</v>
      </c>
    </row>
    <row r="3044" spans="1:3" x14ac:dyDescent="0.25">
      <c r="A3044" s="445" t="s">
        <v>5297</v>
      </c>
      <c r="B3044" s="445" t="s">
        <v>6810</v>
      </c>
      <c r="C3044" s="445" t="s">
        <v>6809</v>
      </c>
    </row>
    <row r="3045" spans="1:3" x14ac:dyDescent="0.25">
      <c r="A3045" s="445" t="s">
        <v>5297</v>
      </c>
      <c r="B3045" s="445" t="s">
        <v>6733</v>
      </c>
      <c r="C3045" s="445" t="s">
        <v>6732</v>
      </c>
    </row>
    <row r="3046" spans="1:3" x14ac:dyDescent="0.25">
      <c r="A3046" s="445" t="s">
        <v>5297</v>
      </c>
      <c r="B3046" s="445" t="s">
        <v>6958</v>
      </c>
      <c r="C3046" s="445" t="s">
        <v>6957</v>
      </c>
    </row>
    <row r="3047" spans="1:3" x14ac:dyDescent="0.25">
      <c r="A3047" s="445" t="s">
        <v>5297</v>
      </c>
      <c r="B3047" s="445" t="s">
        <v>7061</v>
      </c>
      <c r="C3047" s="445" t="s">
        <v>7060</v>
      </c>
    </row>
    <row r="3048" spans="1:3" x14ac:dyDescent="0.25">
      <c r="A3048" s="445" t="s">
        <v>5297</v>
      </c>
      <c r="B3048" s="445" t="s">
        <v>6956</v>
      </c>
      <c r="C3048" s="445" t="s">
        <v>6955</v>
      </c>
    </row>
    <row r="3049" spans="1:3" x14ac:dyDescent="0.25">
      <c r="A3049" s="445" t="s">
        <v>5297</v>
      </c>
      <c r="B3049" s="445" t="s">
        <v>6673</v>
      </c>
      <c r="C3049" s="445" t="s">
        <v>6672</v>
      </c>
    </row>
    <row r="3050" spans="1:3" x14ac:dyDescent="0.25">
      <c r="A3050" s="445" t="s">
        <v>5297</v>
      </c>
      <c r="B3050" s="445" t="s">
        <v>5946</v>
      </c>
      <c r="C3050" s="445" t="s">
        <v>5945</v>
      </c>
    </row>
    <row r="3051" spans="1:3" x14ac:dyDescent="0.25">
      <c r="A3051" s="445" t="s">
        <v>5297</v>
      </c>
      <c r="B3051" s="445" t="s">
        <v>6539</v>
      </c>
      <c r="C3051" s="445" t="s">
        <v>6538</v>
      </c>
    </row>
    <row r="3052" spans="1:3" x14ac:dyDescent="0.25">
      <c r="A3052" s="445" t="s">
        <v>5297</v>
      </c>
      <c r="B3052" s="445" t="s">
        <v>6625</v>
      </c>
      <c r="C3052" s="445" t="s">
        <v>6624</v>
      </c>
    </row>
    <row r="3053" spans="1:3" x14ac:dyDescent="0.25">
      <c r="A3053" s="445" t="s">
        <v>5297</v>
      </c>
      <c r="B3053" s="445" t="s">
        <v>6219</v>
      </c>
      <c r="C3053" s="445" t="s">
        <v>6218</v>
      </c>
    </row>
    <row r="3054" spans="1:3" x14ac:dyDescent="0.25">
      <c r="A3054" s="445" t="s">
        <v>5297</v>
      </c>
      <c r="B3054" s="445" t="s">
        <v>5898</v>
      </c>
      <c r="C3054" s="445" t="s">
        <v>5897</v>
      </c>
    </row>
    <row r="3055" spans="1:3" x14ac:dyDescent="0.25">
      <c r="A3055" s="445" t="s">
        <v>5297</v>
      </c>
      <c r="B3055" s="445" t="s">
        <v>5944</v>
      </c>
      <c r="C3055" s="445" t="s">
        <v>5943</v>
      </c>
    </row>
    <row r="3056" spans="1:3" x14ac:dyDescent="0.25">
      <c r="A3056" s="445" t="s">
        <v>5297</v>
      </c>
      <c r="B3056" s="445" t="s">
        <v>5942</v>
      </c>
      <c r="C3056" s="445" t="s">
        <v>5941</v>
      </c>
    </row>
    <row r="3057" spans="1:3" x14ac:dyDescent="0.25">
      <c r="A3057" s="445" t="s">
        <v>5297</v>
      </c>
      <c r="B3057" s="445" t="s">
        <v>5936</v>
      </c>
      <c r="C3057" s="445" t="s">
        <v>5935</v>
      </c>
    </row>
    <row r="3058" spans="1:3" x14ac:dyDescent="0.25">
      <c r="A3058" s="445" t="s">
        <v>5297</v>
      </c>
      <c r="B3058" s="445" t="s">
        <v>5922</v>
      </c>
      <c r="C3058" s="445" t="s">
        <v>5921</v>
      </c>
    </row>
    <row r="3059" spans="1:3" x14ac:dyDescent="0.25">
      <c r="A3059" s="445" t="s">
        <v>5297</v>
      </c>
      <c r="B3059" s="445" t="s">
        <v>5920</v>
      </c>
      <c r="C3059" s="445" t="s">
        <v>5919</v>
      </c>
    </row>
    <row r="3060" spans="1:3" x14ac:dyDescent="0.25">
      <c r="A3060" s="445" t="s">
        <v>5297</v>
      </c>
      <c r="B3060" s="445" t="s">
        <v>5940</v>
      </c>
      <c r="C3060" s="445" t="s">
        <v>5939</v>
      </c>
    </row>
    <row r="3061" spans="1:3" x14ac:dyDescent="0.25">
      <c r="A3061" s="445" t="s">
        <v>5297</v>
      </c>
      <c r="B3061" s="445" t="s">
        <v>5938</v>
      </c>
      <c r="C3061" s="445" t="s">
        <v>5937</v>
      </c>
    </row>
    <row r="3062" spans="1:3" x14ac:dyDescent="0.25">
      <c r="A3062" s="445" t="s">
        <v>5297</v>
      </c>
      <c r="B3062" s="445" t="s">
        <v>5974</v>
      </c>
      <c r="C3062" s="445" t="s">
        <v>5973</v>
      </c>
    </row>
    <row r="3063" spans="1:3" x14ac:dyDescent="0.25">
      <c r="A3063" s="445" t="s">
        <v>5297</v>
      </c>
      <c r="B3063" s="445" t="s">
        <v>5874</v>
      </c>
      <c r="C3063" s="445" t="s">
        <v>5873</v>
      </c>
    </row>
    <row r="3064" spans="1:3" x14ac:dyDescent="0.25">
      <c r="A3064" s="445" t="s">
        <v>5297</v>
      </c>
      <c r="B3064" s="445" t="s">
        <v>5982</v>
      </c>
      <c r="C3064" s="445" t="s">
        <v>5981</v>
      </c>
    </row>
    <row r="3065" spans="1:3" x14ac:dyDescent="0.25">
      <c r="A3065" s="445" t="s">
        <v>5297</v>
      </c>
      <c r="B3065" s="445" t="s">
        <v>6788</v>
      </c>
      <c r="C3065" s="445" t="s">
        <v>6786</v>
      </c>
    </row>
    <row r="3066" spans="1:3" x14ac:dyDescent="0.25">
      <c r="A3066" s="445" t="s">
        <v>5297</v>
      </c>
      <c r="B3066" s="445" t="s">
        <v>6894</v>
      </c>
      <c r="C3066" s="445" t="s">
        <v>6893</v>
      </c>
    </row>
    <row r="3067" spans="1:3" x14ac:dyDescent="0.25">
      <c r="A3067" s="445" t="s">
        <v>5297</v>
      </c>
      <c r="B3067" s="445" t="s">
        <v>6844</v>
      </c>
      <c r="C3067" s="445" t="s">
        <v>6843</v>
      </c>
    </row>
    <row r="3068" spans="1:3" x14ac:dyDescent="0.25">
      <c r="A3068" s="445" t="s">
        <v>5297</v>
      </c>
      <c r="B3068" s="445" t="s">
        <v>6639</v>
      </c>
      <c r="C3068" s="445" t="s">
        <v>6638</v>
      </c>
    </row>
    <row r="3069" spans="1:3" x14ac:dyDescent="0.25">
      <c r="A3069" s="445" t="s">
        <v>5297</v>
      </c>
      <c r="B3069" s="445" t="s">
        <v>6621</v>
      </c>
      <c r="C3069" s="445" t="s">
        <v>6620</v>
      </c>
    </row>
    <row r="3070" spans="1:3" x14ac:dyDescent="0.25">
      <c r="A3070" s="445" t="s">
        <v>5297</v>
      </c>
      <c r="B3070" s="445" t="s">
        <v>6611</v>
      </c>
      <c r="C3070" s="445" t="s">
        <v>6610</v>
      </c>
    </row>
    <row r="3071" spans="1:3" x14ac:dyDescent="0.25">
      <c r="A3071" s="445" t="s">
        <v>5297</v>
      </c>
      <c r="B3071" s="445" t="s">
        <v>6759</v>
      </c>
      <c r="C3071" s="445" t="s">
        <v>6758</v>
      </c>
    </row>
    <row r="3072" spans="1:3" x14ac:dyDescent="0.25">
      <c r="A3072" s="445" t="s">
        <v>5297</v>
      </c>
      <c r="B3072" s="445" t="s">
        <v>5910</v>
      </c>
      <c r="C3072" s="445" t="s">
        <v>5909</v>
      </c>
    </row>
    <row r="3073" spans="1:3" x14ac:dyDescent="0.25">
      <c r="A3073" s="445" t="s">
        <v>5297</v>
      </c>
      <c r="B3073" s="445" t="s">
        <v>6965</v>
      </c>
      <c r="C3073" s="445" t="s">
        <v>6964</v>
      </c>
    </row>
    <row r="3074" spans="1:3" x14ac:dyDescent="0.25">
      <c r="A3074" s="445" t="s">
        <v>5297</v>
      </c>
      <c r="B3074" s="445" t="s">
        <v>7336</v>
      </c>
      <c r="C3074" s="445" t="s">
        <v>7335</v>
      </c>
    </row>
    <row r="3075" spans="1:3" x14ac:dyDescent="0.25">
      <c r="A3075" s="445" t="s">
        <v>5297</v>
      </c>
      <c r="B3075" s="445" t="s">
        <v>6802</v>
      </c>
      <c r="C3075" s="445" t="s">
        <v>6801</v>
      </c>
    </row>
    <row r="3076" spans="1:3" x14ac:dyDescent="0.25">
      <c r="A3076" s="445" t="s">
        <v>5297</v>
      </c>
      <c r="B3076" s="445" t="s">
        <v>7340</v>
      </c>
      <c r="C3076" s="445" t="s">
        <v>7339</v>
      </c>
    </row>
    <row r="3077" spans="1:3" x14ac:dyDescent="0.25">
      <c r="A3077" s="445" t="s">
        <v>5297</v>
      </c>
      <c r="B3077" s="445" t="s">
        <v>6643</v>
      </c>
      <c r="C3077" s="445" t="s">
        <v>6642</v>
      </c>
    </row>
    <row r="3078" spans="1:3" x14ac:dyDescent="0.25">
      <c r="A3078" s="445" t="s">
        <v>5297</v>
      </c>
      <c r="B3078" s="445" t="s">
        <v>7338</v>
      </c>
      <c r="C3078" s="445" t="s">
        <v>7337</v>
      </c>
    </row>
    <row r="3079" spans="1:3" x14ac:dyDescent="0.25">
      <c r="A3079" s="445" t="s">
        <v>5297</v>
      </c>
      <c r="B3079" s="445" t="s">
        <v>7387</v>
      </c>
      <c r="C3079" s="445" t="s">
        <v>7386</v>
      </c>
    </row>
    <row r="3080" spans="1:3" x14ac:dyDescent="0.25">
      <c r="A3080" s="445" t="s">
        <v>5297</v>
      </c>
      <c r="B3080" s="445" t="s">
        <v>6601</v>
      </c>
      <c r="C3080" s="445" t="s">
        <v>6600</v>
      </c>
    </row>
    <row r="3081" spans="1:3" x14ac:dyDescent="0.25">
      <c r="A3081" s="445" t="s">
        <v>5297</v>
      </c>
      <c r="B3081" s="445" t="s">
        <v>6814</v>
      </c>
      <c r="C3081" s="445" t="s">
        <v>6813</v>
      </c>
    </row>
    <row r="3082" spans="1:3" x14ac:dyDescent="0.25">
      <c r="A3082" s="445" t="s">
        <v>5297</v>
      </c>
      <c r="B3082" s="445" t="s">
        <v>6884</v>
      </c>
      <c r="C3082" s="445" t="s">
        <v>6883</v>
      </c>
    </row>
    <row r="3083" spans="1:3" x14ac:dyDescent="0.25">
      <c r="A3083" s="445" t="s">
        <v>5297</v>
      </c>
      <c r="B3083" s="445" t="s">
        <v>6852</v>
      </c>
      <c r="C3083" s="445" t="s">
        <v>6851</v>
      </c>
    </row>
    <row r="3084" spans="1:3" x14ac:dyDescent="0.25">
      <c r="A3084" s="445" t="s">
        <v>5297</v>
      </c>
      <c r="B3084" s="445" t="s">
        <v>6989</v>
      </c>
      <c r="C3084" s="445" t="s">
        <v>6988</v>
      </c>
    </row>
    <row r="3085" spans="1:3" x14ac:dyDescent="0.25">
      <c r="A3085" s="445" t="s">
        <v>5297</v>
      </c>
      <c r="B3085" s="445" t="s">
        <v>6583</v>
      </c>
      <c r="C3085" s="445" t="s">
        <v>6582</v>
      </c>
    </row>
    <row r="3086" spans="1:3" x14ac:dyDescent="0.25">
      <c r="A3086" s="445" t="s">
        <v>5297</v>
      </c>
      <c r="B3086" s="445" t="s">
        <v>6535</v>
      </c>
      <c r="C3086" s="445" t="s">
        <v>6534</v>
      </c>
    </row>
    <row r="3087" spans="1:3" x14ac:dyDescent="0.25">
      <c r="A3087" s="445" t="s">
        <v>5297</v>
      </c>
      <c r="B3087" s="445" t="s">
        <v>6822</v>
      </c>
      <c r="C3087" s="445" t="s">
        <v>6821</v>
      </c>
    </row>
    <row r="3088" spans="1:3" x14ac:dyDescent="0.25">
      <c r="A3088" s="445" t="s">
        <v>5297</v>
      </c>
      <c r="B3088" s="445" t="s">
        <v>4413</v>
      </c>
      <c r="C3088" s="445" t="s">
        <v>7730</v>
      </c>
    </row>
    <row r="3089" spans="1:3" x14ac:dyDescent="0.25">
      <c r="A3089" s="445" t="s">
        <v>5297</v>
      </c>
      <c r="B3089" s="445" t="s">
        <v>6771</v>
      </c>
      <c r="C3089" s="445" t="s">
        <v>6770</v>
      </c>
    </row>
    <row r="3090" spans="1:3" x14ac:dyDescent="0.25">
      <c r="A3090" s="445" t="s">
        <v>5297</v>
      </c>
      <c r="B3090" s="445" t="s">
        <v>7102</v>
      </c>
      <c r="C3090" s="445" t="s">
        <v>7101</v>
      </c>
    </row>
    <row r="3091" spans="1:3" x14ac:dyDescent="0.25">
      <c r="A3091" s="445" t="s">
        <v>5297</v>
      </c>
      <c r="B3091" s="445" t="s">
        <v>6527</v>
      </c>
      <c r="C3091" s="445" t="s">
        <v>6526</v>
      </c>
    </row>
    <row r="3092" spans="1:3" x14ac:dyDescent="0.25">
      <c r="A3092" s="445" t="s">
        <v>5297</v>
      </c>
      <c r="B3092" s="445" t="s">
        <v>6547</v>
      </c>
      <c r="C3092" s="445" t="s">
        <v>6546</v>
      </c>
    </row>
    <row r="3093" spans="1:3" x14ac:dyDescent="0.25">
      <c r="A3093" s="445" t="s">
        <v>5297</v>
      </c>
      <c r="B3093" s="445" t="s">
        <v>5958</v>
      </c>
      <c r="C3093" s="445" t="s">
        <v>5957</v>
      </c>
    </row>
    <row r="3094" spans="1:3" x14ac:dyDescent="0.25">
      <c r="A3094" s="445" t="s">
        <v>5297</v>
      </c>
      <c r="B3094" s="445" t="s">
        <v>5872</v>
      </c>
      <c r="C3094" s="445" t="s">
        <v>5871</v>
      </c>
    </row>
    <row r="3095" spans="1:3" x14ac:dyDescent="0.25">
      <c r="A3095" s="445" t="s">
        <v>5297</v>
      </c>
      <c r="B3095" s="445" t="s">
        <v>7297</v>
      </c>
      <c r="C3095" s="445" t="s">
        <v>7296</v>
      </c>
    </row>
    <row r="3096" spans="1:3" x14ac:dyDescent="0.25">
      <c r="A3096" s="445" t="s">
        <v>5297</v>
      </c>
      <c r="B3096" s="445" t="s">
        <v>6607</v>
      </c>
      <c r="C3096" s="445" t="s">
        <v>6606</v>
      </c>
    </row>
    <row r="3097" spans="1:3" x14ac:dyDescent="0.25">
      <c r="A3097" s="445" t="s">
        <v>5297</v>
      </c>
      <c r="B3097" s="445" t="s">
        <v>6808</v>
      </c>
      <c r="C3097" s="445" t="s">
        <v>6807</v>
      </c>
    </row>
    <row r="3098" spans="1:3" x14ac:dyDescent="0.25">
      <c r="A3098" s="445" t="s">
        <v>5297</v>
      </c>
      <c r="B3098" s="445" t="s">
        <v>6836</v>
      </c>
      <c r="C3098" s="445" t="s">
        <v>6835</v>
      </c>
    </row>
    <row r="3099" spans="1:3" x14ac:dyDescent="0.25">
      <c r="A3099" s="445" t="s">
        <v>5297</v>
      </c>
      <c r="B3099" s="445" t="s">
        <v>6573</v>
      </c>
      <c r="C3099" s="445" t="s">
        <v>6572</v>
      </c>
    </row>
    <row r="3100" spans="1:3" x14ac:dyDescent="0.25">
      <c r="A3100" s="445" t="s">
        <v>5297</v>
      </c>
      <c r="B3100" s="445" t="s">
        <v>6587</v>
      </c>
      <c r="C3100" s="445" t="s">
        <v>6586</v>
      </c>
    </row>
    <row r="3101" spans="1:3" x14ac:dyDescent="0.25">
      <c r="A3101" s="445" t="s">
        <v>5297</v>
      </c>
      <c r="B3101" s="445" t="s">
        <v>7189</v>
      </c>
      <c r="C3101" s="445" t="s">
        <v>7188</v>
      </c>
    </row>
    <row r="3102" spans="1:3" x14ac:dyDescent="0.25">
      <c r="A3102" s="445" t="s">
        <v>5297</v>
      </c>
      <c r="B3102" s="445" t="s">
        <v>6177</v>
      </c>
      <c r="C3102" s="445" t="s">
        <v>6176</v>
      </c>
    </row>
    <row r="3103" spans="1:3" x14ac:dyDescent="0.25">
      <c r="A3103" s="445" t="s">
        <v>5297</v>
      </c>
      <c r="B3103" s="445" t="s">
        <v>7276</v>
      </c>
      <c r="C3103" s="445" t="s">
        <v>7275</v>
      </c>
    </row>
    <row r="3104" spans="1:3" x14ac:dyDescent="0.25">
      <c r="A3104" s="445" t="s">
        <v>5297</v>
      </c>
      <c r="B3104" s="445" t="s">
        <v>7385</v>
      </c>
      <c r="C3104" s="445" t="s">
        <v>7384</v>
      </c>
    </row>
    <row r="3105" spans="1:3" x14ac:dyDescent="0.25">
      <c r="A3105" s="445" t="s">
        <v>5297</v>
      </c>
      <c r="B3105" s="445" t="s">
        <v>6669</v>
      </c>
      <c r="C3105" s="445" t="s">
        <v>6668</v>
      </c>
    </row>
    <row r="3106" spans="1:3" x14ac:dyDescent="0.25">
      <c r="A3106" s="445" t="s">
        <v>5297</v>
      </c>
      <c r="B3106" s="445" t="s">
        <v>6551</v>
      </c>
      <c r="C3106" s="445" t="s">
        <v>6550</v>
      </c>
    </row>
    <row r="3107" spans="1:3" x14ac:dyDescent="0.25">
      <c r="A3107" s="445" t="s">
        <v>5297</v>
      </c>
      <c r="B3107" s="445" t="s">
        <v>6204</v>
      </c>
      <c r="C3107" s="445" t="s">
        <v>6203</v>
      </c>
    </row>
    <row r="3108" spans="1:3" x14ac:dyDescent="0.25">
      <c r="A3108" s="445" t="s">
        <v>5297</v>
      </c>
      <c r="B3108" s="445" t="s">
        <v>7375</v>
      </c>
      <c r="C3108" s="445" t="s">
        <v>7374</v>
      </c>
    </row>
    <row r="3109" spans="1:3" x14ac:dyDescent="0.25">
      <c r="A3109" s="445" t="s">
        <v>5297</v>
      </c>
      <c r="B3109" s="445" t="s">
        <v>6088</v>
      </c>
      <c r="C3109" s="445" t="s">
        <v>6087</v>
      </c>
    </row>
    <row r="3110" spans="1:3" x14ac:dyDescent="0.25">
      <c r="A3110" s="445" t="s">
        <v>5297</v>
      </c>
      <c r="B3110" s="445" t="s">
        <v>6206</v>
      </c>
      <c r="C3110" s="445" t="s">
        <v>6205</v>
      </c>
    </row>
    <row r="3111" spans="1:3" x14ac:dyDescent="0.25">
      <c r="A3111" s="445" t="s">
        <v>5297</v>
      </c>
      <c r="B3111" s="445" t="s">
        <v>6216</v>
      </c>
      <c r="C3111" s="445" t="s">
        <v>6215</v>
      </c>
    </row>
    <row r="3112" spans="1:3" x14ac:dyDescent="0.25">
      <c r="A3112" s="445" t="s">
        <v>5297</v>
      </c>
      <c r="B3112" s="445" t="s">
        <v>6094</v>
      </c>
      <c r="C3112" s="445" t="s">
        <v>6093</v>
      </c>
    </row>
    <row r="3113" spans="1:3" x14ac:dyDescent="0.25">
      <c r="A3113" s="445" t="s">
        <v>5297</v>
      </c>
      <c r="B3113" s="445" t="s">
        <v>6078</v>
      </c>
      <c r="C3113" s="445" t="s">
        <v>6077</v>
      </c>
    </row>
    <row r="3114" spans="1:3" x14ac:dyDescent="0.25">
      <c r="A3114" s="445" t="s">
        <v>5297</v>
      </c>
      <c r="B3114" s="445" t="s">
        <v>6165</v>
      </c>
      <c r="C3114" s="445" t="s">
        <v>6164</v>
      </c>
    </row>
    <row r="3115" spans="1:3" x14ac:dyDescent="0.25">
      <c r="A3115" s="445" t="s">
        <v>5297</v>
      </c>
      <c r="B3115" s="445" t="s">
        <v>6050</v>
      </c>
      <c r="C3115" s="445" t="s">
        <v>6049</v>
      </c>
    </row>
    <row r="3116" spans="1:3" x14ac:dyDescent="0.25">
      <c r="A3116" s="445" t="s">
        <v>5297</v>
      </c>
      <c r="B3116" s="445" t="s">
        <v>6048</v>
      </c>
      <c r="C3116" s="445" t="s">
        <v>6047</v>
      </c>
    </row>
    <row r="3117" spans="1:3" x14ac:dyDescent="0.25">
      <c r="A3117" s="445" t="s">
        <v>5297</v>
      </c>
      <c r="B3117" s="445" t="s">
        <v>6046</v>
      </c>
      <c r="C3117" s="445" t="s">
        <v>6045</v>
      </c>
    </row>
    <row r="3118" spans="1:3" x14ac:dyDescent="0.25">
      <c r="A3118" s="445" t="s">
        <v>5297</v>
      </c>
      <c r="B3118" s="445" t="s">
        <v>7334</v>
      </c>
      <c r="C3118" s="445" t="s">
        <v>7333</v>
      </c>
    </row>
    <row r="3119" spans="1:3" x14ac:dyDescent="0.25">
      <c r="A3119" s="445" t="s">
        <v>5297</v>
      </c>
      <c r="B3119" s="445" t="s">
        <v>5964</v>
      </c>
      <c r="C3119" s="445" t="s">
        <v>5963</v>
      </c>
    </row>
    <row r="3120" spans="1:3" x14ac:dyDescent="0.25">
      <c r="A3120" s="445" t="s">
        <v>5297</v>
      </c>
      <c r="B3120" s="445" t="s">
        <v>5966</v>
      </c>
      <c r="C3120" s="445" t="s">
        <v>5965</v>
      </c>
    </row>
    <row r="3121" spans="1:3" x14ac:dyDescent="0.25">
      <c r="A3121" s="445" t="s">
        <v>5297</v>
      </c>
      <c r="B3121" s="445" t="s">
        <v>7299</v>
      </c>
      <c r="C3121" s="445" t="s">
        <v>7298</v>
      </c>
    </row>
    <row r="3122" spans="1:3" x14ac:dyDescent="0.25">
      <c r="A3122" s="445" t="s">
        <v>5297</v>
      </c>
      <c r="B3122" s="445" t="s">
        <v>6581</v>
      </c>
      <c r="C3122" s="445" t="s">
        <v>6580</v>
      </c>
    </row>
    <row r="3123" spans="1:3" x14ac:dyDescent="0.25">
      <c r="A3123" s="445" t="s">
        <v>5297</v>
      </c>
      <c r="B3123" s="445" t="s">
        <v>7278</v>
      </c>
      <c r="C3123" s="445" t="s">
        <v>7277</v>
      </c>
    </row>
    <row r="3124" spans="1:3" x14ac:dyDescent="0.25">
      <c r="A3124" s="445" t="s">
        <v>5297</v>
      </c>
      <c r="B3124" s="445" t="s">
        <v>6997</v>
      </c>
      <c r="C3124" s="445" t="s">
        <v>6996</v>
      </c>
    </row>
    <row r="3125" spans="1:3" x14ac:dyDescent="0.25">
      <c r="A3125" s="445" t="s">
        <v>5297</v>
      </c>
      <c r="B3125" s="445" t="s">
        <v>6108</v>
      </c>
      <c r="C3125" s="445" t="s">
        <v>6107</v>
      </c>
    </row>
    <row r="3126" spans="1:3" x14ac:dyDescent="0.25">
      <c r="A3126" s="445" t="s">
        <v>5297</v>
      </c>
      <c r="B3126" s="445" t="s">
        <v>6040</v>
      </c>
      <c r="C3126" s="445" t="s">
        <v>6039</v>
      </c>
    </row>
    <row r="3127" spans="1:3" x14ac:dyDescent="0.25">
      <c r="A3127" s="445" t="s">
        <v>5297</v>
      </c>
      <c r="B3127" s="445" t="s">
        <v>6038</v>
      </c>
      <c r="C3127" s="445" t="s">
        <v>6037</v>
      </c>
    </row>
    <row r="3128" spans="1:3" x14ac:dyDescent="0.25">
      <c r="A3128" s="445" t="s">
        <v>5297</v>
      </c>
      <c r="B3128" s="445" t="s">
        <v>6018</v>
      </c>
      <c r="C3128" s="445" t="s">
        <v>6017</v>
      </c>
    </row>
    <row r="3129" spans="1:3" x14ac:dyDescent="0.25">
      <c r="A3129" s="445" t="s">
        <v>5297</v>
      </c>
      <c r="B3129" s="445" t="s">
        <v>5908</v>
      </c>
      <c r="C3129" s="445" t="s">
        <v>5907</v>
      </c>
    </row>
    <row r="3130" spans="1:3" x14ac:dyDescent="0.25">
      <c r="A3130" s="445" t="s">
        <v>5297</v>
      </c>
      <c r="B3130" s="445" t="s">
        <v>6806</v>
      </c>
      <c r="C3130" s="445" t="s">
        <v>6805</v>
      </c>
    </row>
    <row r="3131" spans="1:3" x14ac:dyDescent="0.25">
      <c r="A3131" s="445" t="s">
        <v>5297</v>
      </c>
      <c r="B3131" s="445" t="s">
        <v>7202</v>
      </c>
      <c r="C3131" s="445" t="s">
        <v>7201</v>
      </c>
    </row>
    <row r="3132" spans="1:3" x14ac:dyDescent="0.25">
      <c r="A3132" s="445" t="s">
        <v>5297</v>
      </c>
      <c r="B3132" s="445" t="s">
        <v>6946</v>
      </c>
      <c r="C3132" s="445" t="s">
        <v>6945</v>
      </c>
    </row>
    <row r="3133" spans="1:3" x14ac:dyDescent="0.25">
      <c r="A3133" s="445" t="s">
        <v>5297</v>
      </c>
      <c r="B3133" s="445" t="s">
        <v>7342</v>
      </c>
      <c r="C3133" s="445" t="s">
        <v>7341</v>
      </c>
    </row>
    <row r="3134" spans="1:3" x14ac:dyDescent="0.25">
      <c r="A3134" s="445" t="s">
        <v>5297</v>
      </c>
      <c r="B3134" s="445" t="s">
        <v>6579</v>
      </c>
      <c r="C3134" s="445" t="s">
        <v>6578</v>
      </c>
    </row>
    <row r="3135" spans="1:3" x14ac:dyDescent="0.25">
      <c r="A3135" s="445" t="s">
        <v>5297</v>
      </c>
      <c r="B3135" s="445" t="s">
        <v>6683</v>
      </c>
      <c r="C3135" s="445" t="s">
        <v>6682</v>
      </c>
    </row>
    <row r="3136" spans="1:3" x14ac:dyDescent="0.25">
      <c r="A3136" s="445" t="s">
        <v>5297</v>
      </c>
      <c r="B3136" s="445" t="s">
        <v>7137</v>
      </c>
      <c r="C3136" s="445" t="s">
        <v>7136</v>
      </c>
    </row>
    <row r="3137" spans="1:3" x14ac:dyDescent="0.25">
      <c r="A3137" s="445" t="s">
        <v>5297</v>
      </c>
      <c r="B3137" s="445" t="s">
        <v>6785</v>
      </c>
      <c r="C3137" s="445" t="s">
        <v>6784</v>
      </c>
    </row>
    <row r="3138" spans="1:3" x14ac:dyDescent="0.25">
      <c r="A3138" s="445" t="s">
        <v>5297</v>
      </c>
      <c r="B3138" s="445" t="s">
        <v>6685</v>
      </c>
      <c r="C3138" s="445" t="s">
        <v>6684</v>
      </c>
    </row>
    <row r="3139" spans="1:3" x14ac:dyDescent="0.25">
      <c r="A3139" s="445" t="s">
        <v>5297</v>
      </c>
      <c r="B3139" s="445" t="s">
        <v>6533</v>
      </c>
      <c r="C3139" s="445" t="s">
        <v>6532</v>
      </c>
    </row>
    <row r="3140" spans="1:3" x14ac:dyDescent="0.25">
      <c r="A3140" s="445" t="s">
        <v>5297</v>
      </c>
      <c r="B3140" s="445" t="s">
        <v>7473</v>
      </c>
      <c r="C3140" s="445" t="s">
        <v>7472</v>
      </c>
    </row>
    <row r="3141" spans="1:3" x14ac:dyDescent="0.25">
      <c r="A3141" s="445" t="s">
        <v>5297</v>
      </c>
      <c r="B3141" s="445" t="s">
        <v>7282</v>
      </c>
      <c r="C3141" s="445" t="s">
        <v>7281</v>
      </c>
    </row>
    <row r="3142" spans="1:3" x14ac:dyDescent="0.25">
      <c r="A3142" s="445" t="s">
        <v>5297</v>
      </c>
      <c r="B3142" s="445" t="s">
        <v>7185</v>
      </c>
      <c r="C3142" s="445" t="s">
        <v>7184</v>
      </c>
    </row>
    <row r="3143" spans="1:3" x14ac:dyDescent="0.25">
      <c r="A3143" s="445" t="s">
        <v>5297</v>
      </c>
      <c r="B3143" s="445" t="s">
        <v>6495</v>
      </c>
      <c r="C3143" s="445" t="s">
        <v>6494</v>
      </c>
    </row>
    <row r="3144" spans="1:3" x14ac:dyDescent="0.25">
      <c r="A3144" s="445" t="s">
        <v>5297</v>
      </c>
      <c r="B3144" s="445" t="s">
        <v>6493</v>
      </c>
      <c r="C3144" s="445" t="s">
        <v>6004</v>
      </c>
    </row>
    <row r="3145" spans="1:3" x14ac:dyDescent="0.25">
      <c r="A3145" s="445" t="s">
        <v>5297</v>
      </c>
      <c r="B3145" s="445" t="s">
        <v>3631</v>
      </c>
      <c r="C3145" s="445" t="s">
        <v>3630</v>
      </c>
    </row>
    <row r="3146" spans="1:3" x14ac:dyDescent="0.25">
      <c r="A3146" s="445" t="s">
        <v>5297</v>
      </c>
      <c r="B3146" s="445" t="s">
        <v>6490</v>
      </c>
      <c r="C3146" s="445" t="s">
        <v>6489</v>
      </c>
    </row>
    <row r="3147" spans="1:3" x14ac:dyDescent="0.25">
      <c r="A3147" s="445" t="s">
        <v>5297</v>
      </c>
      <c r="B3147" s="445" t="s">
        <v>6486</v>
      </c>
      <c r="C3147" s="445" t="s">
        <v>6485</v>
      </c>
    </row>
    <row r="3148" spans="1:3" x14ac:dyDescent="0.25">
      <c r="A3148" s="445" t="s">
        <v>5297</v>
      </c>
      <c r="B3148" s="445" t="s">
        <v>6484</v>
      </c>
      <c r="C3148" s="445" t="s">
        <v>6483</v>
      </c>
    </row>
    <row r="3149" spans="1:3" x14ac:dyDescent="0.25">
      <c r="A3149" s="445" t="s">
        <v>5297</v>
      </c>
      <c r="B3149" s="445" t="s">
        <v>6482</v>
      </c>
      <c r="C3149" s="445" t="s">
        <v>6480</v>
      </c>
    </row>
    <row r="3150" spans="1:3" x14ac:dyDescent="0.25">
      <c r="A3150" s="445" t="s">
        <v>5297</v>
      </c>
      <c r="B3150" s="445" t="s">
        <v>6481</v>
      </c>
      <c r="C3150" s="445" t="s">
        <v>6480</v>
      </c>
    </row>
    <row r="3151" spans="1:3" x14ac:dyDescent="0.25">
      <c r="A3151" s="445" t="s">
        <v>5297</v>
      </c>
      <c r="B3151" s="445" t="s">
        <v>6479</v>
      </c>
      <c r="C3151" s="445" t="s">
        <v>6478</v>
      </c>
    </row>
    <row r="3152" spans="1:3" x14ac:dyDescent="0.25">
      <c r="A3152" s="445" t="s">
        <v>5297</v>
      </c>
      <c r="B3152" s="445" t="s">
        <v>6470</v>
      </c>
      <c r="C3152" s="445" t="s">
        <v>6345</v>
      </c>
    </row>
    <row r="3153" spans="1:3" x14ac:dyDescent="0.25">
      <c r="A3153" s="445" t="s">
        <v>5297</v>
      </c>
      <c r="B3153" s="445" t="s">
        <v>6461</v>
      </c>
      <c r="C3153" s="445" t="s">
        <v>6460</v>
      </c>
    </row>
    <row r="3154" spans="1:3" x14ac:dyDescent="0.25">
      <c r="A3154" s="445" t="s">
        <v>5297</v>
      </c>
      <c r="B3154" s="445" t="s">
        <v>6455</v>
      </c>
      <c r="C3154" s="445" t="s">
        <v>6454</v>
      </c>
    </row>
    <row r="3155" spans="1:3" x14ac:dyDescent="0.25">
      <c r="A3155" s="445" t="s">
        <v>5297</v>
      </c>
      <c r="B3155" s="445" t="s">
        <v>6453</v>
      </c>
      <c r="C3155" s="445" t="s">
        <v>6452</v>
      </c>
    </row>
    <row r="3156" spans="1:3" x14ac:dyDescent="0.25">
      <c r="A3156" s="445" t="s">
        <v>5297</v>
      </c>
      <c r="B3156" s="445" t="s">
        <v>6451</v>
      </c>
      <c r="C3156" s="445" t="s">
        <v>6450</v>
      </c>
    </row>
    <row r="3157" spans="1:3" x14ac:dyDescent="0.25">
      <c r="A3157" s="445" t="s">
        <v>5297</v>
      </c>
      <c r="B3157" s="445" t="s">
        <v>6449</v>
      </c>
      <c r="C3157" s="445" t="s">
        <v>6448</v>
      </c>
    </row>
    <row r="3158" spans="1:3" x14ac:dyDescent="0.25">
      <c r="A3158" s="445" t="s">
        <v>5297</v>
      </c>
      <c r="B3158" s="445" t="s">
        <v>6447</v>
      </c>
      <c r="C3158" s="445" t="s">
        <v>6446</v>
      </c>
    </row>
    <row r="3159" spans="1:3" x14ac:dyDescent="0.25">
      <c r="A3159" s="445" t="s">
        <v>5297</v>
      </c>
      <c r="B3159" s="445" t="s">
        <v>6445</v>
      </c>
      <c r="C3159" s="445" t="s">
        <v>6444</v>
      </c>
    </row>
    <row r="3160" spans="1:3" x14ac:dyDescent="0.25">
      <c r="A3160" s="445" t="s">
        <v>5297</v>
      </c>
      <c r="B3160" s="445" t="s">
        <v>6443</v>
      </c>
      <c r="C3160" s="445" t="s">
        <v>6441</v>
      </c>
    </row>
    <row r="3161" spans="1:3" x14ac:dyDescent="0.25">
      <c r="A3161" s="445" t="s">
        <v>5297</v>
      </c>
      <c r="B3161" s="445" t="s">
        <v>6442</v>
      </c>
      <c r="C3161" s="445" t="s">
        <v>6441</v>
      </c>
    </row>
    <row r="3162" spans="1:3" x14ac:dyDescent="0.25">
      <c r="A3162" s="445" t="s">
        <v>5297</v>
      </c>
      <c r="B3162" s="445" t="s">
        <v>6440</v>
      </c>
      <c r="C3162" s="445" t="s">
        <v>6439</v>
      </c>
    </row>
    <row r="3163" spans="1:3" x14ac:dyDescent="0.25">
      <c r="A3163" s="445" t="s">
        <v>5297</v>
      </c>
      <c r="B3163" s="445" t="s">
        <v>6438</v>
      </c>
      <c r="C3163" s="445" t="s">
        <v>6437</v>
      </c>
    </row>
    <row r="3164" spans="1:3" x14ac:dyDescent="0.25">
      <c r="A3164" s="445" t="s">
        <v>5297</v>
      </c>
      <c r="B3164" s="445" t="s">
        <v>6432</v>
      </c>
      <c r="C3164" s="445" t="s">
        <v>6405</v>
      </c>
    </row>
    <row r="3165" spans="1:3" x14ac:dyDescent="0.25">
      <c r="A3165" s="445" t="s">
        <v>5297</v>
      </c>
      <c r="B3165" s="445" t="s">
        <v>6431</v>
      </c>
      <c r="C3165" s="445" t="s">
        <v>6430</v>
      </c>
    </row>
    <row r="3166" spans="1:3" x14ac:dyDescent="0.25">
      <c r="A3166" s="445" t="s">
        <v>5297</v>
      </c>
      <c r="B3166" s="445" t="s">
        <v>6429</v>
      </c>
      <c r="C3166" s="445" t="s">
        <v>6428</v>
      </c>
    </row>
    <row r="3167" spans="1:3" x14ac:dyDescent="0.25">
      <c r="A3167" s="445" t="s">
        <v>5297</v>
      </c>
      <c r="B3167" s="445" t="s">
        <v>6384</v>
      </c>
      <c r="C3167" s="445" t="s">
        <v>6383</v>
      </c>
    </row>
    <row r="3168" spans="1:3" x14ac:dyDescent="0.25">
      <c r="A3168" s="445" t="s">
        <v>5297</v>
      </c>
      <c r="B3168" s="445" t="s">
        <v>7412</v>
      </c>
      <c r="C3168" s="445" t="s">
        <v>7411</v>
      </c>
    </row>
    <row r="3169" spans="1:3" x14ac:dyDescent="0.25">
      <c r="A3169" s="445" t="s">
        <v>5297</v>
      </c>
      <c r="B3169" s="445" t="s">
        <v>6382</v>
      </c>
      <c r="C3169" s="445" t="s">
        <v>6381</v>
      </c>
    </row>
    <row r="3170" spans="1:3" x14ac:dyDescent="0.25">
      <c r="A3170" s="445" t="s">
        <v>5297</v>
      </c>
      <c r="B3170" s="445" t="s">
        <v>6193</v>
      </c>
      <c r="C3170" s="445" t="s">
        <v>6192</v>
      </c>
    </row>
    <row r="3171" spans="1:3" x14ac:dyDescent="0.25">
      <c r="A3171" s="445" t="s">
        <v>5297</v>
      </c>
      <c r="B3171" s="445" t="s">
        <v>6763</v>
      </c>
      <c r="C3171" s="445" t="s">
        <v>6762</v>
      </c>
    </row>
    <row r="3172" spans="1:3" x14ac:dyDescent="0.25">
      <c r="A3172" s="445" t="s">
        <v>5297</v>
      </c>
      <c r="B3172" s="445" t="s">
        <v>7323</v>
      </c>
      <c r="C3172" s="445" t="s">
        <v>7322</v>
      </c>
    </row>
    <row r="3173" spans="1:3" x14ac:dyDescent="0.25">
      <c r="A3173" s="445" t="s">
        <v>5297</v>
      </c>
      <c r="B3173" s="445" t="s">
        <v>5948</v>
      </c>
      <c r="C3173" s="445" t="s">
        <v>5947</v>
      </c>
    </row>
    <row r="3174" spans="1:3" x14ac:dyDescent="0.25">
      <c r="A3174" s="445" t="s">
        <v>5297</v>
      </c>
      <c r="B3174" s="445" t="s">
        <v>6183</v>
      </c>
      <c r="C3174" s="445" t="s">
        <v>6182</v>
      </c>
    </row>
    <row r="3175" spans="1:3" x14ac:dyDescent="0.25">
      <c r="A3175" s="445" t="s">
        <v>5297</v>
      </c>
      <c r="B3175" s="445" t="s">
        <v>6171</v>
      </c>
      <c r="C3175" s="445" t="s">
        <v>6170</v>
      </c>
    </row>
    <row r="3176" spans="1:3" x14ac:dyDescent="0.25">
      <c r="A3176" s="445" t="s">
        <v>5297</v>
      </c>
      <c r="B3176" s="445" t="s">
        <v>6214</v>
      </c>
      <c r="C3176" s="445" t="s">
        <v>6213</v>
      </c>
    </row>
    <row r="3177" spans="1:3" x14ac:dyDescent="0.25">
      <c r="A3177" s="445" t="s">
        <v>5297</v>
      </c>
      <c r="B3177" s="445" t="s">
        <v>7120</v>
      </c>
      <c r="C3177" s="445" t="s">
        <v>7119</v>
      </c>
    </row>
    <row r="3178" spans="1:3" x14ac:dyDescent="0.25">
      <c r="A3178" s="445" t="s">
        <v>5297</v>
      </c>
      <c r="B3178" s="445" t="s">
        <v>6765</v>
      </c>
      <c r="C3178" s="445" t="s">
        <v>6764</v>
      </c>
    </row>
    <row r="3179" spans="1:3" x14ac:dyDescent="0.25">
      <c r="A3179" s="445" t="s">
        <v>5297</v>
      </c>
      <c r="B3179" s="445" t="s">
        <v>6201</v>
      </c>
      <c r="C3179" s="445" t="s">
        <v>6200</v>
      </c>
    </row>
    <row r="3180" spans="1:3" x14ac:dyDescent="0.25">
      <c r="A3180" s="445" t="s">
        <v>5297</v>
      </c>
      <c r="B3180" s="445" t="s">
        <v>6752</v>
      </c>
      <c r="C3180" s="445" t="s">
        <v>6751</v>
      </c>
    </row>
    <row r="3181" spans="1:3" x14ac:dyDescent="0.25">
      <c r="A3181" s="445" t="s">
        <v>5297</v>
      </c>
      <c r="B3181" s="445" t="s">
        <v>7055</v>
      </c>
      <c r="C3181" s="445" t="s">
        <v>7054</v>
      </c>
    </row>
    <row r="3182" spans="1:3" x14ac:dyDescent="0.25">
      <c r="A3182" s="445" t="s">
        <v>5297</v>
      </c>
      <c r="B3182" s="445" t="s">
        <v>7085</v>
      </c>
      <c r="C3182" s="445" t="s">
        <v>7084</v>
      </c>
    </row>
    <row r="3183" spans="1:3" x14ac:dyDescent="0.25">
      <c r="A3183" s="445" t="s">
        <v>5297</v>
      </c>
      <c r="B3183" s="445" t="s">
        <v>7077</v>
      </c>
      <c r="C3183" s="445" t="s">
        <v>7076</v>
      </c>
    </row>
    <row r="3184" spans="1:3" x14ac:dyDescent="0.25">
      <c r="A3184" s="445" t="s">
        <v>5297</v>
      </c>
      <c r="B3184" s="445" t="s">
        <v>7139</v>
      </c>
      <c r="C3184" s="445" t="s">
        <v>7138</v>
      </c>
    </row>
    <row r="3185" spans="1:3" x14ac:dyDescent="0.25">
      <c r="A3185" s="445" t="s">
        <v>5297</v>
      </c>
      <c r="B3185" s="445" t="s">
        <v>7131</v>
      </c>
      <c r="C3185" s="445" t="s">
        <v>7130</v>
      </c>
    </row>
    <row r="3186" spans="1:3" x14ac:dyDescent="0.25">
      <c r="A3186" s="445" t="s">
        <v>5297</v>
      </c>
      <c r="B3186" s="445" t="s">
        <v>6973</v>
      </c>
      <c r="C3186" s="445" t="s">
        <v>6972</v>
      </c>
    </row>
    <row r="3187" spans="1:3" x14ac:dyDescent="0.25">
      <c r="A3187" s="445" t="s">
        <v>5297</v>
      </c>
      <c r="B3187" s="445" t="s">
        <v>7093</v>
      </c>
      <c r="C3187" s="445" t="s">
        <v>7092</v>
      </c>
    </row>
    <row r="3188" spans="1:3" x14ac:dyDescent="0.25">
      <c r="A3188" s="445" t="s">
        <v>5297</v>
      </c>
      <c r="B3188" s="445" t="s">
        <v>6960</v>
      </c>
      <c r="C3188" s="445" t="s">
        <v>6959</v>
      </c>
    </row>
    <row r="3189" spans="1:3" x14ac:dyDescent="0.25">
      <c r="A3189" s="445" t="s">
        <v>5297</v>
      </c>
      <c r="B3189" s="445" t="s">
        <v>7108</v>
      </c>
      <c r="C3189" s="445" t="s">
        <v>7107</v>
      </c>
    </row>
    <row r="3190" spans="1:3" x14ac:dyDescent="0.25">
      <c r="A3190" s="445" t="s">
        <v>5297</v>
      </c>
      <c r="B3190" s="445" t="s">
        <v>6812</v>
      </c>
      <c r="C3190" s="445" t="s">
        <v>6811</v>
      </c>
    </row>
    <row r="3191" spans="1:3" x14ac:dyDescent="0.25">
      <c r="A3191" s="445" t="s">
        <v>5297</v>
      </c>
      <c r="B3191" s="445" t="s">
        <v>7095</v>
      </c>
      <c r="C3191" s="445" t="s">
        <v>7094</v>
      </c>
    </row>
    <row r="3192" spans="1:3" x14ac:dyDescent="0.25">
      <c r="A3192" s="445" t="s">
        <v>5297</v>
      </c>
      <c r="B3192" s="445" t="s">
        <v>6787</v>
      </c>
      <c r="C3192" s="445" t="s">
        <v>6786</v>
      </c>
    </row>
    <row r="3193" spans="1:3" x14ac:dyDescent="0.25">
      <c r="A3193" s="445" t="s">
        <v>5297</v>
      </c>
      <c r="B3193" s="445" t="s">
        <v>6798</v>
      </c>
      <c r="C3193" s="445" t="s">
        <v>6797</v>
      </c>
    </row>
    <row r="3194" spans="1:3" x14ac:dyDescent="0.25">
      <c r="A3194" s="445" t="s">
        <v>5297</v>
      </c>
      <c r="B3194" s="445" t="s">
        <v>7106</v>
      </c>
      <c r="C3194" s="445" t="s">
        <v>7105</v>
      </c>
    </row>
    <row r="3195" spans="1:3" x14ac:dyDescent="0.25">
      <c r="A3195" s="445" t="s">
        <v>5297</v>
      </c>
      <c r="B3195" s="445" t="s">
        <v>6777</v>
      </c>
      <c r="C3195" s="445" t="s">
        <v>6776</v>
      </c>
    </row>
    <row r="3196" spans="1:3" x14ac:dyDescent="0.25">
      <c r="A3196" s="445" t="s">
        <v>5297</v>
      </c>
      <c r="B3196" s="445" t="s">
        <v>7063</v>
      </c>
      <c r="C3196" s="445" t="s">
        <v>7062</v>
      </c>
    </row>
    <row r="3197" spans="1:3" x14ac:dyDescent="0.25">
      <c r="A3197" s="445" t="s">
        <v>5297</v>
      </c>
      <c r="B3197" s="445" t="s">
        <v>7400</v>
      </c>
      <c r="C3197" s="445" t="s">
        <v>7399</v>
      </c>
    </row>
    <row r="3198" spans="1:3" x14ac:dyDescent="0.25">
      <c r="A3198" s="445" t="s">
        <v>5297</v>
      </c>
      <c r="B3198" s="445" t="s">
        <v>6866</v>
      </c>
      <c r="C3198" s="445" t="s">
        <v>6865</v>
      </c>
    </row>
    <row r="3199" spans="1:3" x14ac:dyDescent="0.25">
      <c r="A3199" s="445" t="s">
        <v>5297</v>
      </c>
      <c r="B3199" s="445" t="s">
        <v>6979</v>
      </c>
      <c r="C3199" s="445" t="s">
        <v>6978</v>
      </c>
    </row>
    <row r="3200" spans="1:3" x14ac:dyDescent="0.25">
      <c r="A3200" s="445" t="s">
        <v>5297</v>
      </c>
      <c r="B3200" s="445" t="s">
        <v>7009</v>
      </c>
      <c r="C3200" s="445" t="s">
        <v>7008</v>
      </c>
    </row>
    <row r="3201" spans="1:3" x14ac:dyDescent="0.25">
      <c r="A3201" s="445" t="s">
        <v>5297</v>
      </c>
      <c r="B3201" s="445" t="s">
        <v>7005</v>
      </c>
      <c r="C3201" s="445" t="s">
        <v>7004</v>
      </c>
    </row>
    <row r="3202" spans="1:3" x14ac:dyDescent="0.25">
      <c r="A3202" s="445" t="s">
        <v>5297</v>
      </c>
      <c r="B3202" s="445" t="s">
        <v>7087</v>
      </c>
      <c r="C3202" s="445" t="s">
        <v>7086</v>
      </c>
    </row>
    <row r="3203" spans="1:3" x14ac:dyDescent="0.25">
      <c r="A3203" s="445" t="s">
        <v>5297</v>
      </c>
      <c r="B3203" s="445" t="s">
        <v>6681</v>
      </c>
      <c r="C3203" s="445" t="s">
        <v>6680</v>
      </c>
    </row>
    <row r="3204" spans="1:3" x14ac:dyDescent="0.25">
      <c r="A3204" s="445" t="s">
        <v>5297</v>
      </c>
      <c r="B3204" s="445" t="s">
        <v>7089</v>
      </c>
      <c r="C3204" s="445" t="s">
        <v>7088</v>
      </c>
    </row>
    <row r="3205" spans="1:3" x14ac:dyDescent="0.25">
      <c r="A3205" s="445" t="s">
        <v>5297</v>
      </c>
      <c r="B3205" s="445" t="s">
        <v>6820</v>
      </c>
      <c r="C3205" s="445" t="s">
        <v>6819</v>
      </c>
    </row>
    <row r="3206" spans="1:3" x14ac:dyDescent="0.25">
      <c r="A3206" s="445" t="s">
        <v>5297</v>
      </c>
      <c r="B3206" s="445" t="s">
        <v>6826</v>
      </c>
      <c r="C3206" s="445" t="s">
        <v>6825</v>
      </c>
    </row>
    <row r="3207" spans="1:3" x14ac:dyDescent="0.25">
      <c r="A3207" s="445" t="s">
        <v>5297</v>
      </c>
      <c r="B3207" s="445" t="s">
        <v>6633</v>
      </c>
      <c r="C3207" s="445" t="s">
        <v>6632</v>
      </c>
    </row>
    <row r="3208" spans="1:3" x14ac:dyDescent="0.25">
      <c r="A3208" s="445" t="s">
        <v>5297</v>
      </c>
      <c r="B3208" s="445" t="s">
        <v>6739</v>
      </c>
      <c r="C3208" s="445" t="s">
        <v>6738</v>
      </c>
    </row>
    <row r="3209" spans="1:3" x14ac:dyDescent="0.25">
      <c r="A3209" s="445" t="s">
        <v>5297</v>
      </c>
      <c r="B3209" s="445" t="s">
        <v>6746</v>
      </c>
      <c r="C3209" s="445" t="s">
        <v>6745</v>
      </c>
    </row>
    <row r="3210" spans="1:3" x14ac:dyDescent="0.25">
      <c r="A3210" s="445" t="s">
        <v>5297</v>
      </c>
      <c r="B3210" s="445" t="s">
        <v>5916</v>
      </c>
      <c r="C3210" s="445" t="s">
        <v>5915</v>
      </c>
    </row>
    <row r="3211" spans="1:3" x14ac:dyDescent="0.25">
      <c r="A3211" s="445" t="s">
        <v>5297</v>
      </c>
      <c r="B3211" s="445" t="s">
        <v>6842</v>
      </c>
      <c r="C3211" s="445" t="s">
        <v>6841</v>
      </c>
    </row>
    <row r="3212" spans="1:3" x14ac:dyDescent="0.25">
      <c r="A3212" s="445" t="s">
        <v>5297</v>
      </c>
      <c r="B3212" s="445" t="s">
        <v>6886</v>
      </c>
      <c r="C3212" s="445" t="s">
        <v>6885</v>
      </c>
    </row>
    <row r="3213" spans="1:3" x14ac:dyDescent="0.25">
      <c r="A3213" s="445" t="s">
        <v>5297</v>
      </c>
      <c r="B3213" s="445" t="s">
        <v>7415</v>
      </c>
      <c r="C3213" s="445" t="s">
        <v>7414</v>
      </c>
    </row>
    <row r="3214" spans="1:3" x14ac:dyDescent="0.25">
      <c r="A3214" s="445" t="s">
        <v>5297</v>
      </c>
      <c r="B3214" s="445" t="s">
        <v>7326</v>
      </c>
      <c r="C3214" s="445" t="s">
        <v>7325</v>
      </c>
    </row>
    <row r="3215" spans="1:3" x14ac:dyDescent="0.25">
      <c r="A3215" s="445" t="s">
        <v>5297</v>
      </c>
      <c r="B3215" s="445" t="s">
        <v>6420</v>
      </c>
      <c r="C3215" s="445" t="s">
        <v>6419</v>
      </c>
    </row>
    <row r="3216" spans="1:3" x14ac:dyDescent="0.25">
      <c r="A3216" s="445" t="s">
        <v>5297</v>
      </c>
      <c r="B3216" s="445" t="s">
        <v>6418</v>
      </c>
      <c r="C3216" s="445" t="s">
        <v>6417</v>
      </c>
    </row>
    <row r="3217" spans="1:3" x14ac:dyDescent="0.25">
      <c r="A3217" s="445" t="s">
        <v>5297</v>
      </c>
      <c r="B3217" s="445" t="s">
        <v>6416</v>
      </c>
      <c r="C3217" s="445" t="s">
        <v>6415</v>
      </c>
    </row>
    <row r="3218" spans="1:3" x14ac:dyDescent="0.25">
      <c r="A3218" s="445" t="s">
        <v>5297</v>
      </c>
      <c r="B3218" s="445" t="s">
        <v>6406</v>
      </c>
      <c r="C3218" s="445" t="s">
        <v>6405</v>
      </c>
    </row>
    <row r="3219" spans="1:3" x14ac:dyDescent="0.25">
      <c r="A3219" s="445" t="s">
        <v>5297</v>
      </c>
      <c r="B3219" s="445" t="s">
        <v>6392</v>
      </c>
      <c r="C3219" s="445" t="s">
        <v>6391</v>
      </c>
    </row>
    <row r="3220" spans="1:3" x14ac:dyDescent="0.25">
      <c r="A3220" s="445" t="s">
        <v>5297</v>
      </c>
      <c r="B3220" s="445" t="s">
        <v>7371</v>
      </c>
      <c r="C3220" s="445" t="s">
        <v>7370</v>
      </c>
    </row>
    <row r="3221" spans="1:3" x14ac:dyDescent="0.25">
      <c r="A3221" s="445" t="s">
        <v>5297</v>
      </c>
      <c r="B3221" s="445" t="s">
        <v>7198</v>
      </c>
      <c r="C3221" s="445" t="s">
        <v>7197</v>
      </c>
    </row>
    <row r="3222" spans="1:3" x14ac:dyDescent="0.25">
      <c r="A3222" s="445" t="s">
        <v>5297</v>
      </c>
      <c r="B3222" s="445" t="s">
        <v>6985</v>
      </c>
      <c r="C3222" s="445" t="s">
        <v>6984</v>
      </c>
    </row>
    <row r="3223" spans="1:3" x14ac:dyDescent="0.25">
      <c r="A3223" s="445" t="s">
        <v>5297</v>
      </c>
      <c r="B3223" s="445" t="s">
        <v>7079</v>
      </c>
      <c r="C3223" s="445" t="s">
        <v>7078</v>
      </c>
    </row>
    <row r="3224" spans="1:3" x14ac:dyDescent="0.25">
      <c r="A3224" s="445" t="s">
        <v>5297</v>
      </c>
      <c r="B3224" s="445" t="s">
        <v>6948</v>
      </c>
      <c r="C3224" s="445" t="s">
        <v>6947</v>
      </c>
    </row>
    <row r="3225" spans="1:3" x14ac:dyDescent="0.25">
      <c r="A3225" s="445" t="s">
        <v>5297</v>
      </c>
      <c r="B3225" s="445" t="s">
        <v>6846</v>
      </c>
      <c r="C3225" s="445" t="s">
        <v>6845</v>
      </c>
    </row>
    <row r="3226" spans="1:3" x14ac:dyDescent="0.25">
      <c r="A3226" s="445" t="s">
        <v>5297</v>
      </c>
      <c r="B3226" s="445" t="s">
        <v>5934</v>
      </c>
      <c r="C3226" s="445" t="s">
        <v>5933</v>
      </c>
    </row>
    <row r="3227" spans="1:3" x14ac:dyDescent="0.25">
      <c r="A3227" s="445" t="s">
        <v>5297</v>
      </c>
      <c r="B3227" s="445" t="s">
        <v>5932</v>
      </c>
      <c r="C3227" s="445" t="s">
        <v>5931</v>
      </c>
    </row>
    <row r="3228" spans="1:3" x14ac:dyDescent="0.25">
      <c r="A3228" s="445" t="s">
        <v>5297</v>
      </c>
      <c r="B3228" s="445" t="s">
        <v>5930</v>
      </c>
      <c r="C3228" s="445" t="s">
        <v>5929</v>
      </c>
    </row>
    <row r="3229" spans="1:3" x14ac:dyDescent="0.25">
      <c r="A3229" s="445" t="s">
        <v>5297</v>
      </c>
      <c r="B3229" s="445" t="s">
        <v>5928</v>
      </c>
      <c r="C3229" s="445" t="s">
        <v>5927</v>
      </c>
    </row>
    <row r="3230" spans="1:3" x14ac:dyDescent="0.25">
      <c r="A3230" s="445" t="s">
        <v>5297</v>
      </c>
      <c r="B3230" s="445" t="s">
        <v>5926</v>
      </c>
      <c r="C3230" s="445" t="s">
        <v>5925</v>
      </c>
    </row>
    <row r="3231" spans="1:3" x14ac:dyDescent="0.25">
      <c r="A3231" s="445" t="s">
        <v>5297</v>
      </c>
      <c r="B3231" s="445" t="s">
        <v>4024</v>
      </c>
      <c r="C3231" s="445" t="s">
        <v>7711</v>
      </c>
    </row>
    <row r="3232" spans="1:3" x14ac:dyDescent="0.25">
      <c r="A3232" s="445" t="s">
        <v>5297</v>
      </c>
      <c r="B3232" s="445" t="s">
        <v>5984</v>
      </c>
      <c r="C3232" s="445" t="s">
        <v>5983</v>
      </c>
    </row>
    <row r="3233" spans="1:3" x14ac:dyDescent="0.25">
      <c r="A3233" s="445" t="s">
        <v>5297</v>
      </c>
      <c r="B3233" s="445" t="s">
        <v>6748</v>
      </c>
      <c r="C3233" s="445" t="s">
        <v>6747</v>
      </c>
    </row>
    <row r="3234" spans="1:3" x14ac:dyDescent="0.25">
      <c r="A3234" s="445" t="s">
        <v>5297</v>
      </c>
      <c r="B3234" s="445" t="s">
        <v>7453</v>
      </c>
      <c r="C3234" s="445" t="s">
        <v>7452</v>
      </c>
    </row>
    <row r="3235" spans="1:3" x14ac:dyDescent="0.25">
      <c r="A3235" s="445" t="s">
        <v>5297</v>
      </c>
      <c r="B3235" s="445" t="s">
        <v>7432</v>
      </c>
      <c r="C3235" s="445" t="s">
        <v>7431</v>
      </c>
    </row>
    <row r="3236" spans="1:3" x14ac:dyDescent="0.25">
      <c r="A3236" s="445" t="s">
        <v>5297</v>
      </c>
      <c r="B3236" s="445" t="s">
        <v>7165</v>
      </c>
      <c r="C3236" s="445" t="s">
        <v>7164</v>
      </c>
    </row>
    <row r="3237" spans="1:3" x14ac:dyDescent="0.25">
      <c r="A3237" s="445" t="s">
        <v>5297</v>
      </c>
      <c r="B3237" s="445" t="s">
        <v>6858</v>
      </c>
      <c r="C3237" s="445" t="s">
        <v>6857</v>
      </c>
    </row>
    <row r="3238" spans="1:3" x14ac:dyDescent="0.25">
      <c r="A3238" s="445" t="s">
        <v>5297</v>
      </c>
      <c r="B3238" s="445" t="s">
        <v>7161</v>
      </c>
      <c r="C3238" s="445" t="s">
        <v>7160</v>
      </c>
    </row>
    <row r="3239" spans="1:3" x14ac:dyDescent="0.25">
      <c r="A3239" s="445" t="s">
        <v>5297</v>
      </c>
      <c r="B3239" s="445" t="s">
        <v>6664</v>
      </c>
      <c r="C3239" s="445" t="s">
        <v>6663</v>
      </c>
    </row>
    <row r="3240" spans="1:3" x14ac:dyDescent="0.25">
      <c r="A3240" s="445" t="s">
        <v>5297</v>
      </c>
      <c r="B3240" s="445" t="s">
        <v>6199</v>
      </c>
      <c r="C3240" s="445" t="s">
        <v>6198</v>
      </c>
    </row>
    <row r="3241" spans="1:3" x14ac:dyDescent="0.25">
      <c r="A3241" s="445" t="s">
        <v>5297</v>
      </c>
      <c r="B3241" s="445" t="s">
        <v>6623</v>
      </c>
      <c r="C3241" s="445" t="s">
        <v>6622</v>
      </c>
    </row>
    <row r="3242" spans="1:3" x14ac:dyDescent="0.25">
      <c r="A3242" s="445" t="s">
        <v>5297</v>
      </c>
      <c r="B3242" s="445" t="s">
        <v>6082</v>
      </c>
      <c r="C3242" s="445" t="s">
        <v>6081</v>
      </c>
    </row>
    <row r="3243" spans="1:3" x14ac:dyDescent="0.25">
      <c r="A3243" s="445" t="s">
        <v>5297</v>
      </c>
      <c r="B3243" s="445" t="s">
        <v>5986</v>
      </c>
      <c r="C3243" s="445" t="s">
        <v>5985</v>
      </c>
    </row>
    <row r="3244" spans="1:3" x14ac:dyDescent="0.25">
      <c r="A3244" s="445" t="s">
        <v>5297</v>
      </c>
      <c r="B3244" s="445" t="s">
        <v>6615</v>
      </c>
      <c r="C3244" s="445" t="s">
        <v>6614</v>
      </c>
    </row>
    <row r="3245" spans="1:3" x14ac:dyDescent="0.25">
      <c r="A3245" s="445" t="s">
        <v>5297</v>
      </c>
      <c r="B3245" s="445" t="s">
        <v>7444</v>
      </c>
      <c r="C3245" s="445" t="s">
        <v>7443</v>
      </c>
    </row>
    <row r="3246" spans="1:3" x14ac:dyDescent="0.25">
      <c r="A3246" s="445" t="s">
        <v>5297</v>
      </c>
      <c r="B3246" s="445" t="s">
        <v>6750</v>
      </c>
      <c r="C3246" s="445" t="s">
        <v>6749</v>
      </c>
    </row>
    <row r="3247" spans="1:3" x14ac:dyDescent="0.25">
      <c r="A3247" s="445" t="s">
        <v>5297</v>
      </c>
      <c r="B3247" s="445" t="s">
        <v>7485</v>
      </c>
      <c r="C3247" s="445" t="s">
        <v>7484</v>
      </c>
    </row>
    <row r="3248" spans="1:3" x14ac:dyDescent="0.25">
      <c r="A3248" s="445" t="s">
        <v>5297</v>
      </c>
      <c r="B3248" s="445" t="s">
        <v>6503</v>
      </c>
      <c r="C3248" s="445" t="s">
        <v>6502</v>
      </c>
    </row>
    <row r="3249" spans="1:3" x14ac:dyDescent="0.25">
      <c r="A3249" s="445" t="s">
        <v>5297</v>
      </c>
      <c r="B3249" s="445" t="s">
        <v>6559</v>
      </c>
      <c r="C3249" s="445" t="s">
        <v>6558</v>
      </c>
    </row>
    <row r="3250" spans="1:3" x14ac:dyDescent="0.25">
      <c r="A3250" s="445" t="s">
        <v>5297</v>
      </c>
      <c r="B3250" s="445" t="s">
        <v>6507</v>
      </c>
      <c r="C3250" s="445" t="s">
        <v>6506</v>
      </c>
    </row>
    <row r="3251" spans="1:3" x14ac:dyDescent="0.25">
      <c r="A3251" s="445" t="s">
        <v>5297</v>
      </c>
      <c r="B3251" s="445" t="s">
        <v>6792</v>
      </c>
      <c r="C3251" s="445" t="s">
        <v>6791</v>
      </c>
    </row>
    <row r="3252" spans="1:3" x14ac:dyDescent="0.25">
      <c r="A3252" s="445" t="s">
        <v>5297</v>
      </c>
      <c r="B3252" s="445" t="s">
        <v>6120</v>
      </c>
      <c r="C3252" s="445" t="s">
        <v>6119</v>
      </c>
    </row>
    <row r="3253" spans="1:3" x14ac:dyDescent="0.25">
      <c r="A3253" s="445" t="s">
        <v>5297</v>
      </c>
      <c r="B3253" s="445" t="s">
        <v>6104</v>
      </c>
      <c r="C3253" s="445" t="s">
        <v>6103</v>
      </c>
    </row>
    <row r="3254" spans="1:3" x14ac:dyDescent="0.25">
      <c r="A3254" s="445" t="s">
        <v>5297</v>
      </c>
      <c r="B3254" s="445" t="s">
        <v>7045</v>
      </c>
      <c r="C3254" s="445" t="s">
        <v>7044</v>
      </c>
    </row>
    <row r="3255" spans="1:3" x14ac:dyDescent="0.25">
      <c r="A3255" s="445" t="s">
        <v>5297</v>
      </c>
      <c r="B3255" s="445" t="s">
        <v>7437</v>
      </c>
      <c r="C3255" s="445" t="s">
        <v>7436</v>
      </c>
    </row>
    <row r="3256" spans="1:3" x14ac:dyDescent="0.25">
      <c r="A3256" s="445" t="s">
        <v>5297</v>
      </c>
      <c r="B3256" s="445" t="s">
        <v>5988</v>
      </c>
      <c r="C3256" s="445" t="s">
        <v>5987</v>
      </c>
    </row>
    <row r="3257" spans="1:3" x14ac:dyDescent="0.25">
      <c r="A3257" s="445" t="s">
        <v>5297</v>
      </c>
      <c r="B3257" s="445" t="s">
        <v>6128</v>
      </c>
      <c r="C3257" s="445" t="s">
        <v>6127</v>
      </c>
    </row>
    <row r="3258" spans="1:3" x14ac:dyDescent="0.25">
      <c r="A3258" s="445" t="s">
        <v>5297</v>
      </c>
      <c r="B3258" s="445" t="s">
        <v>7245</v>
      </c>
      <c r="C3258" s="445" t="s">
        <v>7244</v>
      </c>
    </row>
    <row r="3259" spans="1:3" x14ac:dyDescent="0.25">
      <c r="A3259" s="445" t="s">
        <v>5297</v>
      </c>
      <c r="B3259" s="445" t="s">
        <v>7231</v>
      </c>
      <c r="C3259" s="445" t="s">
        <v>6087</v>
      </c>
    </row>
    <row r="3260" spans="1:3" x14ac:dyDescent="0.25">
      <c r="A3260" s="445" t="s">
        <v>5297</v>
      </c>
      <c r="B3260" s="445" t="s">
        <v>7173</v>
      </c>
      <c r="C3260" s="445" t="s">
        <v>7172</v>
      </c>
    </row>
    <row r="3261" spans="1:3" x14ac:dyDescent="0.25">
      <c r="A3261" s="445" t="s">
        <v>5297</v>
      </c>
      <c r="B3261" s="445" t="s">
        <v>6488</v>
      </c>
      <c r="C3261" s="445" t="s">
        <v>6487</v>
      </c>
    </row>
    <row r="3262" spans="1:3" x14ac:dyDescent="0.25">
      <c r="A3262" s="445" t="s">
        <v>5297</v>
      </c>
      <c r="B3262" s="445" t="s">
        <v>3382</v>
      </c>
      <c r="C3262" s="445" t="s">
        <v>3381</v>
      </c>
    </row>
    <row r="3263" spans="1:3" x14ac:dyDescent="0.25">
      <c r="A3263" s="445" t="s">
        <v>5297</v>
      </c>
      <c r="B3263" s="445" t="s">
        <v>6467</v>
      </c>
      <c r="C3263" s="445" t="s">
        <v>6466</v>
      </c>
    </row>
    <row r="3264" spans="1:3" x14ac:dyDescent="0.25">
      <c r="A3264" s="445" t="s">
        <v>5297</v>
      </c>
      <c r="B3264" s="445" t="s">
        <v>6465</v>
      </c>
      <c r="C3264" s="445" t="s">
        <v>6464</v>
      </c>
    </row>
    <row r="3265" spans="1:3" x14ac:dyDescent="0.25">
      <c r="A3265" s="445" t="s">
        <v>5297</v>
      </c>
      <c r="B3265" s="445" t="s">
        <v>6463</v>
      </c>
      <c r="C3265" s="445" t="s">
        <v>6462</v>
      </c>
    </row>
    <row r="3266" spans="1:3" x14ac:dyDescent="0.25">
      <c r="A3266" s="445" t="s">
        <v>5297</v>
      </c>
      <c r="B3266" s="445" t="s">
        <v>6459</v>
      </c>
      <c r="C3266" s="445" t="s">
        <v>6458</v>
      </c>
    </row>
    <row r="3267" spans="1:3" x14ac:dyDescent="0.25">
      <c r="A3267" s="445" t="s">
        <v>5297</v>
      </c>
      <c r="B3267" s="445" t="s">
        <v>6457</v>
      </c>
      <c r="C3267" s="445" t="s">
        <v>6456</v>
      </c>
    </row>
    <row r="3268" spans="1:3" x14ac:dyDescent="0.25">
      <c r="A3268" s="445" t="s">
        <v>5297</v>
      </c>
      <c r="B3268" s="445" t="s">
        <v>6414</v>
      </c>
      <c r="C3268" s="445" t="s">
        <v>6413</v>
      </c>
    </row>
    <row r="3269" spans="1:3" x14ac:dyDescent="0.25">
      <c r="A3269" s="445" t="s">
        <v>5297</v>
      </c>
      <c r="B3269" s="445" t="s">
        <v>6412</v>
      </c>
      <c r="C3269" s="445" t="s">
        <v>6411</v>
      </c>
    </row>
    <row r="3270" spans="1:3" x14ac:dyDescent="0.25">
      <c r="A3270" s="445" t="s">
        <v>5297</v>
      </c>
      <c r="B3270" s="445" t="s">
        <v>6410</v>
      </c>
      <c r="C3270" s="445" t="s">
        <v>6409</v>
      </c>
    </row>
    <row r="3271" spans="1:3" x14ac:dyDescent="0.25">
      <c r="A3271" s="445" t="s">
        <v>5297</v>
      </c>
      <c r="B3271" s="445" t="s">
        <v>6408</v>
      </c>
      <c r="C3271" s="445" t="s">
        <v>6407</v>
      </c>
    </row>
    <row r="3272" spans="1:3" x14ac:dyDescent="0.25">
      <c r="A3272" s="445" t="s">
        <v>5297</v>
      </c>
      <c r="B3272" s="445" t="s">
        <v>6398</v>
      </c>
      <c r="C3272" s="445" t="s">
        <v>6381</v>
      </c>
    </row>
    <row r="3273" spans="1:3" x14ac:dyDescent="0.25">
      <c r="A3273" s="445" t="s">
        <v>5297</v>
      </c>
      <c r="B3273" s="445" t="s">
        <v>6397</v>
      </c>
      <c r="C3273" s="445" t="s">
        <v>6396</v>
      </c>
    </row>
    <row r="3274" spans="1:3" x14ac:dyDescent="0.25">
      <c r="A3274" s="445" t="s">
        <v>5297</v>
      </c>
      <c r="B3274" s="445" t="s">
        <v>6395</v>
      </c>
      <c r="C3274" s="445" t="s">
        <v>6394</v>
      </c>
    </row>
    <row r="3275" spans="1:3" x14ac:dyDescent="0.25">
      <c r="A3275" s="445" t="s">
        <v>5297</v>
      </c>
      <c r="B3275" s="445" t="s">
        <v>6393</v>
      </c>
      <c r="C3275" s="445" t="s">
        <v>6391</v>
      </c>
    </row>
    <row r="3276" spans="1:3" x14ac:dyDescent="0.25">
      <c r="A3276" s="445" t="s">
        <v>5297</v>
      </c>
      <c r="B3276" s="445" t="s">
        <v>5954</v>
      </c>
      <c r="C3276" s="445" t="s">
        <v>5953</v>
      </c>
    </row>
    <row r="3277" spans="1:3" x14ac:dyDescent="0.25">
      <c r="A3277" s="445" t="s">
        <v>5297</v>
      </c>
      <c r="B3277" s="445" t="s">
        <v>5878</v>
      </c>
      <c r="C3277" s="445" t="s">
        <v>5877</v>
      </c>
    </row>
    <row r="3278" spans="1:3" x14ac:dyDescent="0.25">
      <c r="A3278" s="445" t="s">
        <v>5297</v>
      </c>
      <c r="B3278" s="445" t="s">
        <v>7343</v>
      </c>
      <c r="C3278" s="445" t="s">
        <v>6502</v>
      </c>
    </row>
    <row r="3279" spans="1:3" x14ac:dyDescent="0.25">
      <c r="A3279" s="445" t="s">
        <v>5297</v>
      </c>
      <c r="B3279" s="445" t="s">
        <v>6882</v>
      </c>
      <c r="C3279" s="445" t="s">
        <v>6881</v>
      </c>
    </row>
    <row r="3280" spans="1:3" x14ac:dyDescent="0.25">
      <c r="A3280" s="445" t="s">
        <v>5297</v>
      </c>
      <c r="B3280" s="445" t="s">
        <v>6757</v>
      </c>
      <c r="C3280" s="445" t="s">
        <v>6756</v>
      </c>
    </row>
    <row r="3281" spans="1:3" x14ac:dyDescent="0.25">
      <c r="A3281" s="445" t="s">
        <v>5297</v>
      </c>
      <c r="B3281" s="445" t="s">
        <v>7310</v>
      </c>
      <c r="C3281" s="445" t="s">
        <v>7309</v>
      </c>
    </row>
    <row r="3282" spans="1:3" x14ac:dyDescent="0.25">
      <c r="A3282" s="445" t="s">
        <v>5297</v>
      </c>
      <c r="B3282" s="445" t="s">
        <v>6995</v>
      </c>
      <c r="C3282" s="445" t="s">
        <v>6994</v>
      </c>
    </row>
    <row r="3283" spans="1:3" x14ac:dyDescent="0.25">
      <c r="A3283" s="445" t="s">
        <v>5297</v>
      </c>
      <c r="B3283" s="445" t="s">
        <v>6755</v>
      </c>
      <c r="C3283" s="445" t="s">
        <v>6753</v>
      </c>
    </row>
    <row r="3284" spans="1:3" x14ac:dyDescent="0.25">
      <c r="A3284" s="445" t="s">
        <v>5297</v>
      </c>
      <c r="B3284" s="445" t="s">
        <v>6790</v>
      </c>
      <c r="C3284" s="445" t="s">
        <v>6789</v>
      </c>
    </row>
    <row r="3285" spans="1:3" x14ac:dyDescent="0.25">
      <c r="A3285" s="445" t="s">
        <v>5297</v>
      </c>
      <c r="B3285" s="445" t="s">
        <v>6862</v>
      </c>
      <c r="C3285" s="445" t="s">
        <v>6861</v>
      </c>
    </row>
    <row r="3286" spans="1:3" x14ac:dyDescent="0.25">
      <c r="A3286" s="445" t="s">
        <v>5297</v>
      </c>
      <c r="B3286" s="445" t="s">
        <v>6838</v>
      </c>
      <c r="C3286" s="445" t="s">
        <v>6837</v>
      </c>
    </row>
    <row r="3287" spans="1:3" x14ac:dyDescent="0.25">
      <c r="A3287" s="445" t="s">
        <v>5297</v>
      </c>
      <c r="B3287" s="445" t="s">
        <v>6868</v>
      </c>
      <c r="C3287" s="445" t="s">
        <v>6867</v>
      </c>
    </row>
    <row r="3288" spans="1:3" x14ac:dyDescent="0.25">
      <c r="A3288" s="445" t="s">
        <v>5297</v>
      </c>
      <c r="B3288" s="445" t="s">
        <v>7261</v>
      </c>
      <c r="C3288" s="445" t="s">
        <v>7260</v>
      </c>
    </row>
    <row r="3289" spans="1:3" x14ac:dyDescent="0.25">
      <c r="A3289" s="445" t="s">
        <v>5297</v>
      </c>
      <c r="B3289" s="445" t="s">
        <v>6854</v>
      </c>
      <c r="C3289" s="445" t="s">
        <v>6853</v>
      </c>
    </row>
    <row r="3290" spans="1:3" x14ac:dyDescent="0.25">
      <c r="A3290" s="445" t="s">
        <v>5297</v>
      </c>
      <c r="B3290" s="445" t="s">
        <v>7029</v>
      </c>
      <c r="C3290" s="445" t="s">
        <v>7028</v>
      </c>
    </row>
    <row r="3291" spans="1:3" x14ac:dyDescent="0.25">
      <c r="A3291" s="445" t="s">
        <v>5297</v>
      </c>
      <c r="B3291" s="445" t="s">
        <v>7216</v>
      </c>
      <c r="C3291" s="445" t="s">
        <v>7215</v>
      </c>
    </row>
    <row r="3292" spans="1:3" x14ac:dyDescent="0.25">
      <c r="A3292" s="445" t="s">
        <v>5297</v>
      </c>
      <c r="B3292" s="445" t="s">
        <v>7187</v>
      </c>
      <c r="C3292" s="445" t="s">
        <v>7186</v>
      </c>
    </row>
    <row r="3293" spans="1:3" x14ac:dyDescent="0.25">
      <c r="A3293" s="445" t="s">
        <v>5297</v>
      </c>
      <c r="B3293" s="445" t="s">
        <v>7035</v>
      </c>
      <c r="C3293" s="445" t="s">
        <v>7034</v>
      </c>
    </row>
    <row r="3294" spans="1:3" x14ac:dyDescent="0.25">
      <c r="A3294" s="445" t="s">
        <v>5297</v>
      </c>
      <c r="B3294" s="445" t="s">
        <v>7157</v>
      </c>
      <c r="C3294" s="445" t="s">
        <v>7156</v>
      </c>
    </row>
    <row r="3295" spans="1:3" x14ac:dyDescent="0.25">
      <c r="A3295" s="445" t="s">
        <v>5297</v>
      </c>
      <c r="B3295" s="445" t="s">
        <v>7220</v>
      </c>
      <c r="C3295" s="445" t="s">
        <v>7219</v>
      </c>
    </row>
    <row r="3296" spans="1:3" x14ac:dyDescent="0.25">
      <c r="A3296" s="445" t="s">
        <v>5297</v>
      </c>
      <c r="B3296" s="445" t="s">
        <v>7194</v>
      </c>
      <c r="C3296" s="445" t="s">
        <v>7193</v>
      </c>
    </row>
    <row r="3297" spans="1:3" x14ac:dyDescent="0.25">
      <c r="A3297" s="445" t="s">
        <v>5297</v>
      </c>
      <c r="B3297" s="445" t="s">
        <v>7213</v>
      </c>
      <c r="C3297" s="445" t="s">
        <v>7212</v>
      </c>
    </row>
    <row r="3298" spans="1:3" x14ac:dyDescent="0.25">
      <c r="A3298" s="445" t="s">
        <v>5297</v>
      </c>
      <c r="B3298" s="445" t="s">
        <v>6987</v>
      </c>
      <c r="C3298" s="445" t="s">
        <v>6986</v>
      </c>
    </row>
    <row r="3299" spans="1:3" x14ac:dyDescent="0.25">
      <c r="A3299" s="445" t="s">
        <v>5297</v>
      </c>
      <c r="B3299" s="445" t="s">
        <v>7204</v>
      </c>
      <c r="C3299" s="445" t="s">
        <v>7203</v>
      </c>
    </row>
    <row r="3300" spans="1:3" x14ac:dyDescent="0.25">
      <c r="A3300" s="445" t="s">
        <v>5297</v>
      </c>
      <c r="B3300" s="445" t="s">
        <v>7065</v>
      </c>
      <c r="C3300" s="445" t="s">
        <v>7064</v>
      </c>
    </row>
    <row r="3301" spans="1:3" x14ac:dyDescent="0.25">
      <c r="A3301" s="445" t="s">
        <v>5297</v>
      </c>
      <c r="B3301" s="445" t="s">
        <v>7118</v>
      </c>
      <c r="C3301" s="445" t="s">
        <v>7117</v>
      </c>
    </row>
    <row r="3302" spans="1:3" x14ac:dyDescent="0.25">
      <c r="A3302" s="445" t="s">
        <v>5297</v>
      </c>
      <c r="B3302" s="445" t="s">
        <v>7135</v>
      </c>
      <c r="C3302" s="445" t="s">
        <v>7134</v>
      </c>
    </row>
    <row r="3303" spans="1:3" x14ac:dyDescent="0.25">
      <c r="A3303" s="445" t="s">
        <v>5297</v>
      </c>
      <c r="B3303" s="445" t="s">
        <v>7133</v>
      </c>
      <c r="C3303" s="445" t="s">
        <v>7132</v>
      </c>
    </row>
    <row r="3304" spans="1:3" x14ac:dyDescent="0.25">
      <c r="A3304" s="445" t="s">
        <v>5297</v>
      </c>
      <c r="B3304" s="445" t="s">
        <v>6971</v>
      </c>
      <c r="C3304" s="445" t="s">
        <v>6970</v>
      </c>
    </row>
    <row r="3305" spans="1:3" x14ac:dyDescent="0.25">
      <c r="A3305" s="445" t="s">
        <v>5297</v>
      </c>
      <c r="B3305" s="445" t="s">
        <v>7143</v>
      </c>
      <c r="C3305" s="445" t="s">
        <v>7142</v>
      </c>
    </row>
    <row r="3306" spans="1:3" x14ac:dyDescent="0.25">
      <c r="A3306" s="445" t="s">
        <v>5297</v>
      </c>
      <c r="B3306" s="445" t="s">
        <v>7124</v>
      </c>
      <c r="C3306" s="445" t="s">
        <v>7123</v>
      </c>
    </row>
    <row r="3307" spans="1:3" x14ac:dyDescent="0.25">
      <c r="A3307" s="445" t="s">
        <v>5297</v>
      </c>
      <c r="B3307" s="445" t="s">
        <v>7373</v>
      </c>
      <c r="C3307" s="445" t="s">
        <v>7372</v>
      </c>
    </row>
    <row r="3308" spans="1:3" x14ac:dyDescent="0.25">
      <c r="A3308" s="445" t="s">
        <v>5297</v>
      </c>
      <c r="B3308" s="445" t="s">
        <v>6767</v>
      </c>
      <c r="C3308" s="445" t="s">
        <v>6766</v>
      </c>
    </row>
    <row r="3309" spans="1:3" x14ac:dyDescent="0.25">
      <c r="A3309" s="445" t="s">
        <v>5297</v>
      </c>
      <c r="B3309" s="445" t="s">
        <v>7455</v>
      </c>
      <c r="C3309" s="445" t="s">
        <v>7454</v>
      </c>
    </row>
    <row r="3310" spans="1:3" x14ac:dyDescent="0.25">
      <c r="A3310" s="445" t="s">
        <v>5297</v>
      </c>
      <c r="B3310" s="445" t="s">
        <v>7361</v>
      </c>
      <c r="C3310" s="445" t="s">
        <v>7360</v>
      </c>
    </row>
    <row r="3311" spans="1:3" x14ac:dyDescent="0.25">
      <c r="A3311" s="445" t="s">
        <v>5297</v>
      </c>
      <c r="B3311" s="445" t="s">
        <v>6969</v>
      </c>
      <c r="C3311" s="445" t="s">
        <v>6968</v>
      </c>
    </row>
    <row r="3312" spans="1:3" x14ac:dyDescent="0.25">
      <c r="A3312" s="445" t="s">
        <v>5297</v>
      </c>
      <c r="B3312" s="445" t="s">
        <v>7037</v>
      </c>
      <c r="C3312" s="445" t="s">
        <v>7036</v>
      </c>
    </row>
    <row r="3313" spans="1:3" x14ac:dyDescent="0.25">
      <c r="A3313" s="445" t="s">
        <v>5297</v>
      </c>
      <c r="B3313" s="445" t="s">
        <v>7448</v>
      </c>
      <c r="C3313" s="445" t="s">
        <v>7447</v>
      </c>
    </row>
    <row r="3314" spans="1:3" x14ac:dyDescent="0.25">
      <c r="A3314" s="445" t="s">
        <v>5297</v>
      </c>
      <c r="B3314" s="445" t="s">
        <v>7233</v>
      </c>
      <c r="C3314" s="445" t="s">
        <v>7232</v>
      </c>
    </row>
    <row r="3315" spans="1:3" x14ac:dyDescent="0.25">
      <c r="A3315" s="445" t="s">
        <v>5297</v>
      </c>
      <c r="B3315" s="445" t="s">
        <v>6876</v>
      </c>
      <c r="C3315" s="445" t="s">
        <v>6875</v>
      </c>
    </row>
    <row r="3316" spans="1:3" x14ac:dyDescent="0.25">
      <c r="A3316" s="445" t="s">
        <v>5297</v>
      </c>
      <c r="B3316" s="445" t="s">
        <v>7369</v>
      </c>
      <c r="C3316" s="445" t="s">
        <v>7368</v>
      </c>
    </row>
    <row r="3317" spans="1:3" x14ac:dyDescent="0.25">
      <c r="A3317" s="445" t="s">
        <v>5297</v>
      </c>
      <c r="B3317" s="445" t="s">
        <v>7355</v>
      </c>
      <c r="C3317" s="445" t="s">
        <v>7354</v>
      </c>
    </row>
    <row r="3318" spans="1:3" x14ac:dyDescent="0.25">
      <c r="A3318" s="445" t="s">
        <v>5297</v>
      </c>
      <c r="B3318" s="445" t="s">
        <v>6781</v>
      </c>
      <c r="C3318" s="445" t="s">
        <v>6780</v>
      </c>
    </row>
    <row r="3319" spans="1:3" x14ac:dyDescent="0.25">
      <c r="A3319" s="445" t="s">
        <v>5297</v>
      </c>
      <c r="B3319" s="445" t="s">
        <v>7377</v>
      </c>
      <c r="C3319" s="445" t="s">
        <v>7376</v>
      </c>
    </row>
    <row r="3320" spans="1:3" x14ac:dyDescent="0.25">
      <c r="A3320" s="445" t="s">
        <v>5297</v>
      </c>
      <c r="B3320" s="445" t="s">
        <v>7013</v>
      </c>
      <c r="C3320" s="445" t="s">
        <v>7012</v>
      </c>
    </row>
    <row r="3321" spans="1:3" x14ac:dyDescent="0.25">
      <c r="A3321" s="445" t="s">
        <v>5297</v>
      </c>
      <c r="B3321" s="445" t="s">
        <v>7379</v>
      </c>
      <c r="C3321" s="445" t="s">
        <v>7378</v>
      </c>
    </row>
    <row r="3322" spans="1:3" x14ac:dyDescent="0.25">
      <c r="A3322" s="445" t="s">
        <v>5297</v>
      </c>
      <c r="B3322" s="445" t="s">
        <v>7294</v>
      </c>
      <c r="C3322" s="445" t="s">
        <v>7293</v>
      </c>
    </row>
    <row r="3323" spans="1:3" x14ac:dyDescent="0.25">
      <c r="A3323" s="445" t="s">
        <v>5297</v>
      </c>
      <c r="B3323" s="445" t="s">
        <v>6754</v>
      </c>
      <c r="C3323" s="445" t="s">
        <v>6753</v>
      </c>
    </row>
    <row r="3324" spans="1:3" x14ac:dyDescent="0.25">
      <c r="A3324" s="445" t="s">
        <v>5297</v>
      </c>
      <c r="B3324" s="445" t="s">
        <v>6677</v>
      </c>
      <c r="C3324" s="445" t="s">
        <v>6676</v>
      </c>
    </row>
    <row r="3325" spans="1:3" x14ac:dyDescent="0.25">
      <c r="A3325" s="445" t="s">
        <v>5297</v>
      </c>
      <c r="B3325" s="445" t="s">
        <v>7059</v>
      </c>
      <c r="C3325" s="445" t="s">
        <v>7058</v>
      </c>
    </row>
    <row r="3326" spans="1:3" x14ac:dyDescent="0.25">
      <c r="A3326" s="445" t="s">
        <v>5297</v>
      </c>
      <c r="B3326" s="445" t="s">
        <v>7313</v>
      </c>
      <c r="C3326" s="445" t="s">
        <v>7312</v>
      </c>
    </row>
    <row r="3327" spans="1:3" x14ac:dyDescent="0.25">
      <c r="A3327" s="445" t="s">
        <v>5297</v>
      </c>
      <c r="B3327" s="445" t="s">
        <v>7321</v>
      </c>
      <c r="C3327" s="445" t="s">
        <v>7320</v>
      </c>
    </row>
    <row r="3328" spans="1:3" x14ac:dyDescent="0.25">
      <c r="A3328" s="445" t="s">
        <v>5297</v>
      </c>
      <c r="B3328" s="445" t="s">
        <v>7235</v>
      </c>
      <c r="C3328" s="445" t="s">
        <v>7234</v>
      </c>
    </row>
    <row r="3329" spans="1:3" x14ac:dyDescent="0.25">
      <c r="A3329" s="445" t="s">
        <v>5297</v>
      </c>
      <c r="B3329" s="445" t="s">
        <v>7419</v>
      </c>
      <c r="C3329" s="445" t="s">
        <v>7418</v>
      </c>
    </row>
    <row r="3330" spans="1:3" x14ac:dyDescent="0.25">
      <c r="A3330" s="445" t="s">
        <v>5297</v>
      </c>
      <c r="B3330" s="445" t="s">
        <v>6783</v>
      </c>
      <c r="C3330" s="445" t="s">
        <v>6782</v>
      </c>
    </row>
    <row r="3331" spans="1:3" x14ac:dyDescent="0.25">
      <c r="A3331" s="445" t="s">
        <v>5297</v>
      </c>
      <c r="B3331" s="445" t="s">
        <v>6575</v>
      </c>
      <c r="C3331" s="445" t="s">
        <v>6574</v>
      </c>
    </row>
    <row r="3332" spans="1:3" x14ac:dyDescent="0.25">
      <c r="A3332" s="445" t="s">
        <v>5297</v>
      </c>
      <c r="B3332" s="445" t="s">
        <v>7259</v>
      </c>
      <c r="C3332" s="445" t="s">
        <v>7258</v>
      </c>
    </row>
    <row r="3333" spans="1:3" x14ac:dyDescent="0.25">
      <c r="A3333" s="445" t="s">
        <v>5297</v>
      </c>
      <c r="B3333" s="445" t="s">
        <v>7019</v>
      </c>
      <c r="C3333" s="445" t="s">
        <v>7018</v>
      </c>
    </row>
    <row r="3334" spans="1:3" x14ac:dyDescent="0.25">
      <c r="A3334" s="445" t="s">
        <v>5297</v>
      </c>
      <c r="B3334" s="445" t="s">
        <v>7104</v>
      </c>
      <c r="C3334" s="445" t="s">
        <v>7103</v>
      </c>
    </row>
    <row r="3335" spans="1:3" x14ac:dyDescent="0.25">
      <c r="A3335" s="445" t="s">
        <v>5297</v>
      </c>
      <c r="B3335" s="445" t="s">
        <v>6617</v>
      </c>
      <c r="C3335" s="445" t="s">
        <v>6616</v>
      </c>
    </row>
    <row r="3336" spans="1:3" x14ac:dyDescent="0.25">
      <c r="A3336" s="445" t="s">
        <v>5297</v>
      </c>
      <c r="B3336" s="445" t="s">
        <v>6181</v>
      </c>
      <c r="C3336" s="445" t="s">
        <v>6180</v>
      </c>
    </row>
    <row r="3337" spans="1:3" x14ac:dyDescent="0.25">
      <c r="A3337" s="445" t="s">
        <v>5297</v>
      </c>
      <c r="B3337" s="445" t="s">
        <v>7417</v>
      </c>
      <c r="C3337" s="445" t="s">
        <v>7416</v>
      </c>
    </row>
    <row r="3338" spans="1:3" x14ac:dyDescent="0.25">
      <c r="A3338" s="445" t="s">
        <v>5297</v>
      </c>
      <c r="B3338" s="445" t="s">
        <v>7047</v>
      </c>
      <c r="C3338" s="445" t="s">
        <v>7046</v>
      </c>
    </row>
    <row r="3339" spans="1:3" x14ac:dyDescent="0.25">
      <c r="A3339" s="445" t="s">
        <v>5297</v>
      </c>
      <c r="B3339" s="445" t="s">
        <v>6513</v>
      </c>
      <c r="C3339" s="445" t="s">
        <v>6512</v>
      </c>
    </row>
    <row r="3340" spans="1:3" x14ac:dyDescent="0.25">
      <c r="A3340" s="445" t="s">
        <v>5297</v>
      </c>
      <c r="B3340" s="445" t="s">
        <v>6597</v>
      </c>
      <c r="C3340" s="445" t="s">
        <v>6596</v>
      </c>
    </row>
    <row r="3341" spans="1:3" x14ac:dyDescent="0.25">
      <c r="A3341" s="445" t="s">
        <v>5297</v>
      </c>
      <c r="B3341" s="445" t="s">
        <v>6163</v>
      </c>
      <c r="C3341" s="445" t="s">
        <v>6162</v>
      </c>
    </row>
    <row r="3342" spans="1:3" x14ac:dyDescent="0.25">
      <c r="A3342" s="445" t="s">
        <v>5297</v>
      </c>
      <c r="B3342" s="445" t="s">
        <v>6148</v>
      </c>
      <c r="C3342" s="445" t="s">
        <v>6147</v>
      </c>
    </row>
    <row r="3343" spans="1:3" x14ac:dyDescent="0.25">
      <c r="A3343" s="445" t="s">
        <v>5297</v>
      </c>
      <c r="B3343" s="445" t="s">
        <v>7363</v>
      </c>
      <c r="C3343" s="445" t="s">
        <v>7362</v>
      </c>
    </row>
    <row r="3344" spans="1:3" x14ac:dyDescent="0.25">
      <c r="A3344" s="445" t="s">
        <v>5297</v>
      </c>
      <c r="B3344" s="445" t="s">
        <v>6567</v>
      </c>
      <c r="C3344" s="445" t="s">
        <v>6566</v>
      </c>
    </row>
    <row r="3345" spans="1:3" x14ac:dyDescent="0.25">
      <c r="A3345" s="445" t="s">
        <v>5297</v>
      </c>
      <c r="B3345" s="445" t="s">
        <v>5890</v>
      </c>
      <c r="C3345" s="445" t="s">
        <v>5889</v>
      </c>
    </row>
    <row r="3346" spans="1:3" x14ac:dyDescent="0.25">
      <c r="A3346" s="445" t="s">
        <v>5297</v>
      </c>
      <c r="B3346" s="445" t="s">
        <v>5892</v>
      </c>
      <c r="C3346" s="445" t="s">
        <v>5891</v>
      </c>
    </row>
    <row r="3347" spans="1:3" x14ac:dyDescent="0.25">
      <c r="A3347" s="445" t="s">
        <v>5297</v>
      </c>
      <c r="B3347" s="445" t="s">
        <v>6585</v>
      </c>
      <c r="C3347" s="445" t="s">
        <v>6584</v>
      </c>
    </row>
    <row r="3348" spans="1:3" x14ac:dyDescent="0.25">
      <c r="A3348" s="445" t="s">
        <v>5297</v>
      </c>
      <c r="B3348" s="445" t="s">
        <v>6557</v>
      </c>
      <c r="C3348" s="445" t="s">
        <v>6556</v>
      </c>
    </row>
    <row r="3349" spans="1:3" x14ac:dyDescent="0.25">
      <c r="A3349" s="445" t="s">
        <v>5297</v>
      </c>
      <c r="B3349" s="445" t="s">
        <v>5904</v>
      </c>
      <c r="C3349" s="445" t="s">
        <v>5903</v>
      </c>
    </row>
    <row r="3350" spans="1:3" x14ac:dyDescent="0.25">
      <c r="A3350" s="445" t="s">
        <v>5297</v>
      </c>
      <c r="B3350" s="445" t="s">
        <v>7316</v>
      </c>
      <c r="C3350" s="445" t="s">
        <v>7315</v>
      </c>
    </row>
    <row r="3351" spans="1:3" x14ac:dyDescent="0.25">
      <c r="A3351" s="445" t="s">
        <v>5297</v>
      </c>
      <c r="B3351" s="445" t="s">
        <v>6775</v>
      </c>
      <c r="C3351" s="445" t="s">
        <v>6774</v>
      </c>
    </row>
    <row r="3352" spans="1:3" x14ac:dyDescent="0.25">
      <c r="A3352" s="445" t="s">
        <v>5297</v>
      </c>
      <c r="B3352" s="445" t="s">
        <v>6671</v>
      </c>
      <c r="C3352" s="445" t="s">
        <v>6670</v>
      </c>
    </row>
    <row r="3353" spans="1:3" x14ac:dyDescent="0.25">
      <c r="A3353" s="445" t="s">
        <v>5297</v>
      </c>
      <c r="B3353" s="445" t="s">
        <v>7067</v>
      </c>
      <c r="C3353" s="445" t="s">
        <v>7066</v>
      </c>
    </row>
    <row r="3354" spans="1:3" x14ac:dyDescent="0.25">
      <c r="A3354" s="445" t="s">
        <v>5297</v>
      </c>
      <c r="B3354" s="445" t="s">
        <v>6860</v>
      </c>
      <c r="C3354" s="445" t="s">
        <v>6859</v>
      </c>
    </row>
    <row r="3355" spans="1:3" x14ac:dyDescent="0.25">
      <c r="A3355" s="445" t="s">
        <v>5297</v>
      </c>
      <c r="B3355" s="445" t="s">
        <v>5902</v>
      </c>
      <c r="C3355" s="445" t="s">
        <v>5901</v>
      </c>
    </row>
    <row r="3356" spans="1:3" x14ac:dyDescent="0.25">
      <c r="A3356" s="445" t="s">
        <v>5297</v>
      </c>
      <c r="B3356" s="445" t="s">
        <v>7748</v>
      </c>
      <c r="C3356" s="445" t="s">
        <v>7103</v>
      </c>
    </row>
    <row r="3357" spans="1:3" x14ac:dyDescent="0.25">
      <c r="A3357" s="445" t="s">
        <v>5297</v>
      </c>
      <c r="B3357" s="445" t="s">
        <v>6647</v>
      </c>
      <c r="C3357" s="445" t="s">
        <v>6646</v>
      </c>
    </row>
    <row r="3358" spans="1:3" x14ac:dyDescent="0.25">
      <c r="A3358" s="445" t="s">
        <v>5297</v>
      </c>
      <c r="B3358" s="445" t="s">
        <v>7274</v>
      </c>
      <c r="C3358" s="445" t="s">
        <v>7273</v>
      </c>
    </row>
    <row r="3359" spans="1:3" x14ac:dyDescent="0.25">
      <c r="A3359" s="445" t="s">
        <v>5297</v>
      </c>
      <c r="B3359" s="445" t="s">
        <v>6830</v>
      </c>
      <c r="C3359" s="445" t="s">
        <v>6829</v>
      </c>
    </row>
    <row r="3360" spans="1:3" x14ac:dyDescent="0.25">
      <c r="A3360" s="445" t="s">
        <v>5297</v>
      </c>
      <c r="B3360" s="445" t="s">
        <v>5918</v>
      </c>
      <c r="C3360" s="445" t="s">
        <v>5917</v>
      </c>
    </row>
    <row r="3361" spans="1:3" x14ac:dyDescent="0.25">
      <c r="A3361" s="445" t="s">
        <v>5297</v>
      </c>
      <c r="B3361" s="445" t="s">
        <v>7151</v>
      </c>
      <c r="C3361" s="445" t="s">
        <v>7150</v>
      </c>
    </row>
    <row r="3362" spans="1:3" x14ac:dyDescent="0.25">
      <c r="A3362" s="445" t="s">
        <v>5297</v>
      </c>
      <c r="B3362" s="445" t="s">
        <v>6202</v>
      </c>
      <c r="C3362" s="445" t="s">
        <v>6155</v>
      </c>
    </row>
    <row r="3363" spans="1:3" x14ac:dyDescent="0.25">
      <c r="A3363" s="445" t="s">
        <v>5297</v>
      </c>
      <c r="B3363" s="445" t="s">
        <v>6159</v>
      </c>
      <c r="C3363" s="445" t="s">
        <v>6155</v>
      </c>
    </row>
    <row r="3364" spans="1:3" x14ac:dyDescent="0.25">
      <c r="A3364" s="445" t="s">
        <v>5297</v>
      </c>
      <c r="B3364" s="445" t="s">
        <v>6156</v>
      </c>
      <c r="C3364" s="445" t="s">
        <v>6155</v>
      </c>
    </row>
    <row r="3365" spans="1:3" x14ac:dyDescent="0.25">
      <c r="A3365" s="445" t="s">
        <v>5297</v>
      </c>
      <c r="B3365" s="445" t="s">
        <v>6654</v>
      </c>
      <c r="C3365" s="445" t="s">
        <v>6155</v>
      </c>
    </row>
    <row r="3366" spans="1:3" x14ac:dyDescent="0.25">
      <c r="A3366" s="445" t="s">
        <v>5297</v>
      </c>
      <c r="B3366" s="445" t="s">
        <v>6961</v>
      </c>
      <c r="C3366" s="445" t="s">
        <v>6155</v>
      </c>
    </row>
    <row r="3367" spans="1:3" x14ac:dyDescent="0.25">
      <c r="A3367" s="445" t="s">
        <v>5297</v>
      </c>
      <c r="B3367" s="445" t="s">
        <v>6158</v>
      </c>
      <c r="C3367" s="445" t="s">
        <v>6157</v>
      </c>
    </row>
    <row r="3368" spans="1:3" x14ac:dyDescent="0.25">
      <c r="A3368" s="445" t="s">
        <v>5297</v>
      </c>
      <c r="B3368" s="445" t="s">
        <v>7351</v>
      </c>
      <c r="C3368" s="445" t="s">
        <v>7350</v>
      </c>
    </row>
    <row r="3369" spans="1:3" x14ac:dyDescent="0.25">
      <c r="A3369" s="445" t="s">
        <v>5297</v>
      </c>
      <c r="B3369" s="445" t="s">
        <v>6531</v>
      </c>
      <c r="C3369" s="445" t="s">
        <v>6530</v>
      </c>
    </row>
    <row r="3370" spans="1:3" x14ac:dyDescent="0.25">
      <c r="A3370" s="445" t="s">
        <v>5297</v>
      </c>
      <c r="B3370" s="445" t="s">
        <v>6954</v>
      </c>
      <c r="C3370" s="445" t="s">
        <v>6953</v>
      </c>
    </row>
    <row r="3371" spans="1:3" x14ac:dyDescent="0.25">
      <c r="A3371" s="445" t="s">
        <v>5297</v>
      </c>
      <c r="B3371" s="445" t="s">
        <v>6850</v>
      </c>
      <c r="C3371" s="445" t="s">
        <v>6849</v>
      </c>
    </row>
    <row r="3372" spans="1:3" x14ac:dyDescent="0.25">
      <c r="A3372" s="445" t="s">
        <v>5297</v>
      </c>
      <c r="B3372" s="445" t="s">
        <v>7428</v>
      </c>
      <c r="C3372" s="445" t="s">
        <v>7427</v>
      </c>
    </row>
    <row r="3373" spans="1:3" x14ac:dyDescent="0.25">
      <c r="A3373" s="445" t="s">
        <v>5297</v>
      </c>
      <c r="B3373" s="445" t="s">
        <v>7459</v>
      </c>
      <c r="C3373" s="445" t="s">
        <v>7458</v>
      </c>
    </row>
    <row r="3374" spans="1:3" x14ac:dyDescent="0.25">
      <c r="A3374" s="445" t="s">
        <v>5297</v>
      </c>
      <c r="B3374" s="445" t="s">
        <v>7272</v>
      </c>
      <c r="C3374" s="445" t="s">
        <v>7271</v>
      </c>
    </row>
    <row r="3375" spans="1:3" x14ac:dyDescent="0.25">
      <c r="A3375" s="445" t="s">
        <v>5297</v>
      </c>
      <c r="B3375" s="445" t="s">
        <v>7252</v>
      </c>
      <c r="C3375" s="445" t="s">
        <v>7251</v>
      </c>
    </row>
    <row r="3376" spans="1:3" x14ac:dyDescent="0.25">
      <c r="A3376" s="445" t="s">
        <v>5297</v>
      </c>
      <c r="B3376" s="445" t="s">
        <v>7021</v>
      </c>
      <c r="C3376" s="445" t="s">
        <v>7020</v>
      </c>
    </row>
    <row r="3377" spans="1:3" x14ac:dyDescent="0.25">
      <c r="A3377" s="445" t="s">
        <v>5297</v>
      </c>
      <c r="B3377" s="445" t="s">
        <v>7033</v>
      </c>
      <c r="C3377" s="445" t="s">
        <v>7032</v>
      </c>
    </row>
    <row r="3378" spans="1:3" x14ac:dyDescent="0.25">
      <c r="A3378" s="445" t="s">
        <v>5297</v>
      </c>
      <c r="B3378" s="445" t="s">
        <v>7359</v>
      </c>
      <c r="C3378" s="445" t="s">
        <v>7358</v>
      </c>
    </row>
    <row r="3379" spans="1:3" x14ac:dyDescent="0.25">
      <c r="A3379" s="445" t="s">
        <v>5297</v>
      </c>
      <c r="B3379" s="445" t="s">
        <v>7396</v>
      </c>
      <c r="C3379" s="445" t="s">
        <v>7395</v>
      </c>
    </row>
    <row r="3380" spans="1:3" x14ac:dyDescent="0.25">
      <c r="A3380" s="445" t="s">
        <v>5297</v>
      </c>
      <c r="B3380" s="445" t="s">
        <v>7239</v>
      </c>
      <c r="C3380" s="445" t="s">
        <v>7238</v>
      </c>
    </row>
    <row r="3381" spans="1:3" x14ac:dyDescent="0.25">
      <c r="A3381" s="445" t="s">
        <v>5297</v>
      </c>
      <c r="B3381" s="445" t="s">
        <v>6800</v>
      </c>
      <c r="C3381" s="445" t="s">
        <v>6799</v>
      </c>
    </row>
    <row r="3382" spans="1:3" x14ac:dyDescent="0.25">
      <c r="A3382" s="445" t="s">
        <v>5297</v>
      </c>
      <c r="B3382" s="445" t="s">
        <v>7424</v>
      </c>
      <c r="C3382" s="445" t="s">
        <v>7423</v>
      </c>
    </row>
    <row r="3383" spans="1:3" x14ac:dyDescent="0.25">
      <c r="A3383" s="445" t="s">
        <v>5297</v>
      </c>
      <c r="B3383" s="445" t="s">
        <v>7266</v>
      </c>
      <c r="C3383" s="445" t="s">
        <v>7265</v>
      </c>
    </row>
    <row r="3384" spans="1:3" x14ac:dyDescent="0.25">
      <c r="A3384" s="445" t="s">
        <v>5297</v>
      </c>
      <c r="B3384" s="445" t="s">
        <v>7457</v>
      </c>
      <c r="C3384" s="445" t="s">
        <v>7456</v>
      </c>
    </row>
    <row r="3385" spans="1:3" x14ac:dyDescent="0.25">
      <c r="A3385" s="445" t="s">
        <v>5297</v>
      </c>
      <c r="B3385" s="445" t="s">
        <v>6872</v>
      </c>
      <c r="C3385" s="445" t="s">
        <v>6871</v>
      </c>
    </row>
    <row r="3386" spans="1:3" x14ac:dyDescent="0.25">
      <c r="A3386" s="445" t="s">
        <v>5297</v>
      </c>
      <c r="B3386" s="445" t="s">
        <v>7407</v>
      </c>
      <c r="C3386" s="445" t="s">
        <v>7406</v>
      </c>
    </row>
    <row r="3387" spans="1:3" x14ac:dyDescent="0.25">
      <c r="A3387" s="445" t="s">
        <v>5297</v>
      </c>
      <c r="B3387" s="445" t="s">
        <v>7291</v>
      </c>
      <c r="C3387" s="445" t="s">
        <v>7290</v>
      </c>
    </row>
    <row r="3388" spans="1:3" x14ac:dyDescent="0.25">
      <c r="A3388" s="445" t="s">
        <v>5297</v>
      </c>
      <c r="B3388" s="445" t="s">
        <v>6086</v>
      </c>
      <c r="C3388" s="445" t="s">
        <v>6085</v>
      </c>
    </row>
    <row r="3389" spans="1:3" x14ac:dyDescent="0.25">
      <c r="A3389" s="445" t="s">
        <v>5297</v>
      </c>
      <c r="B3389" s="445" t="s">
        <v>6497</v>
      </c>
      <c r="C3389" s="445" t="s">
        <v>6496</v>
      </c>
    </row>
    <row r="3390" spans="1:3" x14ac:dyDescent="0.25">
      <c r="A3390" s="445" t="s">
        <v>5297</v>
      </c>
      <c r="B3390" s="445" t="s">
        <v>6146</v>
      </c>
      <c r="C3390" s="445" t="s">
        <v>6145</v>
      </c>
    </row>
    <row r="3391" spans="1:3" x14ac:dyDescent="0.25">
      <c r="A3391" s="445" t="s">
        <v>5297</v>
      </c>
      <c r="B3391" s="445" t="s">
        <v>6210</v>
      </c>
      <c r="C3391" s="445" t="s">
        <v>6209</v>
      </c>
    </row>
    <row r="3392" spans="1:3" x14ac:dyDescent="0.25">
      <c r="A3392" s="445" t="s">
        <v>5297</v>
      </c>
      <c r="B3392" s="445" t="s">
        <v>5956</v>
      </c>
      <c r="C3392" s="445" t="s">
        <v>5955</v>
      </c>
    </row>
    <row r="3393" spans="1:3" x14ac:dyDescent="0.25">
      <c r="A3393" s="445" t="s">
        <v>5297</v>
      </c>
      <c r="B3393" s="445" t="s">
        <v>5924</v>
      </c>
      <c r="C3393" s="445" t="s">
        <v>5923</v>
      </c>
    </row>
    <row r="3394" spans="1:3" x14ac:dyDescent="0.25">
      <c r="A3394" s="445" t="s">
        <v>5297</v>
      </c>
      <c r="B3394" s="445" t="s">
        <v>5962</v>
      </c>
      <c r="C3394" s="445" t="s">
        <v>5961</v>
      </c>
    </row>
    <row r="3395" spans="1:3" x14ac:dyDescent="0.25">
      <c r="A3395" s="445" t="s">
        <v>5297</v>
      </c>
      <c r="B3395" s="445" t="s">
        <v>5972</v>
      </c>
      <c r="C3395" s="445" t="s">
        <v>5971</v>
      </c>
    </row>
    <row r="3396" spans="1:3" x14ac:dyDescent="0.25">
      <c r="A3396" s="445" t="s">
        <v>5297</v>
      </c>
      <c r="B3396" s="445" t="s">
        <v>7476</v>
      </c>
      <c r="C3396" s="445" t="s">
        <v>7475</v>
      </c>
    </row>
    <row r="3397" spans="1:3" x14ac:dyDescent="0.25">
      <c r="A3397" s="445" t="s">
        <v>5297</v>
      </c>
      <c r="B3397" s="445" t="s">
        <v>6492</v>
      </c>
      <c r="C3397" s="445" t="s">
        <v>6491</v>
      </c>
    </row>
    <row r="3398" spans="1:3" x14ac:dyDescent="0.25">
      <c r="A3398" s="445" t="s">
        <v>5297</v>
      </c>
      <c r="B3398" s="445" t="s">
        <v>6477</v>
      </c>
      <c r="C3398" s="445" t="s">
        <v>6476</v>
      </c>
    </row>
    <row r="3399" spans="1:3" x14ac:dyDescent="0.25">
      <c r="A3399" s="445" t="s">
        <v>5297</v>
      </c>
      <c r="B3399" s="445" t="s">
        <v>6475</v>
      </c>
      <c r="C3399" s="445" t="s">
        <v>6345</v>
      </c>
    </row>
    <row r="3400" spans="1:3" x14ac:dyDescent="0.25">
      <c r="A3400" s="445" t="s">
        <v>5297</v>
      </c>
      <c r="B3400" s="445" t="s">
        <v>6474</v>
      </c>
      <c r="C3400" s="445" t="s">
        <v>6345</v>
      </c>
    </row>
    <row r="3401" spans="1:3" x14ac:dyDescent="0.25">
      <c r="A3401" s="445" t="s">
        <v>5297</v>
      </c>
      <c r="B3401" s="445" t="s">
        <v>6473</v>
      </c>
      <c r="C3401" s="445" t="s">
        <v>6345</v>
      </c>
    </row>
    <row r="3402" spans="1:3" x14ac:dyDescent="0.25">
      <c r="A3402" s="445" t="s">
        <v>5297</v>
      </c>
      <c r="B3402" s="445" t="s">
        <v>6472</v>
      </c>
      <c r="C3402" s="445" t="s">
        <v>6345</v>
      </c>
    </row>
    <row r="3403" spans="1:3" x14ac:dyDescent="0.25">
      <c r="A3403" s="445" t="s">
        <v>5297</v>
      </c>
      <c r="B3403" s="445" t="s">
        <v>6471</v>
      </c>
      <c r="C3403" s="445" t="s">
        <v>6345</v>
      </c>
    </row>
    <row r="3404" spans="1:3" x14ac:dyDescent="0.25">
      <c r="A3404" s="445" t="s">
        <v>5297</v>
      </c>
      <c r="B3404" s="445" t="s">
        <v>6469</v>
      </c>
      <c r="C3404" s="445" t="s">
        <v>6468</v>
      </c>
    </row>
    <row r="3405" spans="1:3" x14ac:dyDescent="0.25">
      <c r="A3405" s="445" t="s">
        <v>5297</v>
      </c>
      <c r="B3405" s="445" t="s">
        <v>6436</v>
      </c>
      <c r="C3405" s="445" t="s">
        <v>6435</v>
      </c>
    </row>
    <row r="3406" spans="1:3" x14ac:dyDescent="0.25">
      <c r="A3406" s="445" t="s">
        <v>5297</v>
      </c>
      <c r="B3406" s="445" t="s">
        <v>6434</v>
      </c>
      <c r="C3406" s="445" t="s">
        <v>6433</v>
      </c>
    </row>
    <row r="3407" spans="1:3" x14ac:dyDescent="0.25">
      <c r="A3407" s="445" t="s">
        <v>5297</v>
      </c>
      <c r="B3407" s="445" t="s">
        <v>6427</v>
      </c>
      <c r="C3407" s="445" t="s">
        <v>6426</v>
      </c>
    </row>
    <row r="3408" spans="1:3" x14ac:dyDescent="0.25">
      <c r="A3408" s="445" t="s">
        <v>5297</v>
      </c>
      <c r="B3408" s="445" t="s">
        <v>6425</v>
      </c>
      <c r="C3408" s="445" t="s">
        <v>6424</v>
      </c>
    </row>
    <row r="3409" spans="1:3" x14ac:dyDescent="0.25">
      <c r="A3409" s="445" t="s">
        <v>5297</v>
      </c>
      <c r="B3409" s="445" t="s">
        <v>6423</v>
      </c>
      <c r="C3409" s="445" t="s">
        <v>6422</v>
      </c>
    </row>
    <row r="3410" spans="1:3" x14ac:dyDescent="0.25">
      <c r="A3410" s="445" t="s">
        <v>5297</v>
      </c>
      <c r="B3410" s="445" t="s">
        <v>6421</v>
      </c>
      <c r="C3410" s="445" t="s">
        <v>6419</v>
      </c>
    </row>
    <row r="3411" spans="1:3" x14ac:dyDescent="0.25">
      <c r="A3411" s="445" t="s">
        <v>5297</v>
      </c>
      <c r="B3411" s="445" t="s">
        <v>6404</v>
      </c>
      <c r="C3411" s="445" t="s">
        <v>6403</v>
      </c>
    </row>
    <row r="3412" spans="1:3" x14ac:dyDescent="0.25">
      <c r="A3412" s="445" t="s">
        <v>5297</v>
      </c>
      <c r="B3412" s="445" t="s">
        <v>6402</v>
      </c>
      <c r="C3412" s="445" t="s">
        <v>6401</v>
      </c>
    </row>
    <row r="3413" spans="1:3" x14ac:dyDescent="0.25">
      <c r="A3413" s="445" t="s">
        <v>5297</v>
      </c>
      <c r="B3413" s="445" t="s">
        <v>6400</v>
      </c>
      <c r="C3413" s="445" t="s">
        <v>6381</v>
      </c>
    </row>
    <row r="3414" spans="1:3" x14ac:dyDescent="0.25">
      <c r="A3414" s="445" t="s">
        <v>5297</v>
      </c>
      <c r="B3414" s="445" t="s">
        <v>6399</v>
      </c>
      <c r="C3414" s="445" t="s">
        <v>6381</v>
      </c>
    </row>
    <row r="3415" spans="1:3" x14ac:dyDescent="0.25">
      <c r="A3415" s="445" t="s">
        <v>5297</v>
      </c>
      <c r="B3415" s="445" t="s">
        <v>6390</v>
      </c>
      <c r="C3415" s="445" t="s">
        <v>6381</v>
      </c>
    </row>
    <row r="3416" spans="1:3" x14ac:dyDescent="0.25">
      <c r="A3416" s="445" t="s">
        <v>5297</v>
      </c>
      <c r="B3416" s="445" t="s">
        <v>6389</v>
      </c>
      <c r="C3416" s="445" t="s">
        <v>6388</v>
      </c>
    </row>
    <row r="3417" spans="1:3" x14ac:dyDescent="0.25">
      <c r="A3417" s="445" t="s">
        <v>5297</v>
      </c>
      <c r="B3417" s="445" t="s">
        <v>6387</v>
      </c>
      <c r="C3417" s="445" t="s">
        <v>6386</v>
      </c>
    </row>
    <row r="3418" spans="1:3" x14ac:dyDescent="0.25">
      <c r="A3418" s="445" t="s">
        <v>5297</v>
      </c>
      <c r="B3418" s="445" t="s">
        <v>6385</v>
      </c>
      <c r="C3418" s="445" t="s">
        <v>6383</v>
      </c>
    </row>
    <row r="3419" spans="1:3" x14ac:dyDescent="0.25">
      <c r="A3419" s="445" t="s">
        <v>5297</v>
      </c>
      <c r="B3419" s="445" t="s">
        <v>7307</v>
      </c>
      <c r="C3419" s="445" t="s">
        <v>7306</v>
      </c>
    </row>
    <row r="3420" spans="1:3" x14ac:dyDescent="0.25">
      <c r="A3420" s="445" t="s">
        <v>5297</v>
      </c>
      <c r="B3420" s="445" t="s">
        <v>7468</v>
      </c>
      <c r="C3420" s="445" t="s">
        <v>7467</v>
      </c>
    </row>
    <row r="3421" spans="1:3" x14ac:dyDescent="0.25">
      <c r="A3421" s="445" t="s">
        <v>5297</v>
      </c>
      <c r="B3421" s="445" t="s">
        <v>6878</v>
      </c>
      <c r="C3421" s="445" t="s">
        <v>6877</v>
      </c>
    </row>
    <row r="3422" spans="1:3" x14ac:dyDescent="0.25">
      <c r="A3422" s="445" t="s">
        <v>5297</v>
      </c>
      <c r="B3422" s="445" t="s">
        <v>7426</v>
      </c>
      <c r="C3422" s="445" t="s">
        <v>7425</v>
      </c>
    </row>
    <row r="3423" spans="1:3" x14ac:dyDescent="0.25">
      <c r="A3423" s="445" t="s">
        <v>5297</v>
      </c>
      <c r="B3423" s="445" t="s">
        <v>7081</v>
      </c>
      <c r="C3423" s="445" t="s">
        <v>7080</v>
      </c>
    </row>
    <row r="3424" spans="1:3" x14ac:dyDescent="0.25">
      <c r="A3424" s="445" t="s">
        <v>5297</v>
      </c>
      <c r="B3424" s="445" t="s">
        <v>7430</v>
      </c>
      <c r="C3424" s="445" t="s">
        <v>7429</v>
      </c>
    </row>
    <row r="3425" spans="1:3" x14ac:dyDescent="0.25">
      <c r="A3425" s="445" t="s">
        <v>5297</v>
      </c>
      <c r="B3425" s="445" t="s">
        <v>7069</v>
      </c>
      <c r="C3425" s="445" t="s">
        <v>7068</v>
      </c>
    </row>
    <row r="3426" spans="1:3" x14ac:dyDescent="0.25">
      <c r="A3426" s="445" t="s">
        <v>5297</v>
      </c>
      <c r="B3426" s="445" t="s">
        <v>7073</v>
      </c>
      <c r="C3426" s="445" t="s">
        <v>7072</v>
      </c>
    </row>
    <row r="3427" spans="1:3" x14ac:dyDescent="0.25">
      <c r="A3427" s="445" t="s">
        <v>5297</v>
      </c>
      <c r="B3427" s="445" t="s">
        <v>7254</v>
      </c>
      <c r="C3427" s="445" t="s">
        <v>7253</v>
      </c>
    </row>
    <row r="3428" spans="1:3" x14ac:dyDescent="0.25">
      <c r="A3428" s="445" t="s">
        <v>5297</v>
      </c>
      <c r="B3428" s="445" t="s">
        <v>6993</v>
      </c>
      <c r="C3428" s="445" t="s">
        <v>6992</v>
      </c>
    </row>
    <row r="3429" spans="1:3" x14ac:dyDescent="0.25">
      <c r="A3429" s="445" t="s">
        <v>5297</v>
      </c>
      <c r="B3429" s="445" t="s">
        <v>5884</v>
      </c>
      <c r="C3429" s="445" t="s">
        <v>5883</v>
      </c>
    </row>
    <row r="3430" spans="1:3" x14ac:dyDescent="0.25">
      <c r="A3430" s="445" t="s">
        <v>5297</v>
      </c>
      <c r="B3430" s="445" t="s">
        <v>5886</v>
      </c>
      <c r="C3430" s="445" t="s">
        <v>5885</v>
      </c>
    </row>
    <row r="3431" spans="1:3" x14ac:dyDescent="0.25">
      <c r="A3431" s="445" t="s">
        <v>5297</v>
      </c>
      <c r="B3431" s="445" t="s">
        <v>6100</v>
      </c>
      <c r="C3431" s="445" t="s">
        <v>6099</v>
      </c>
    </row>
    <row r="3432" spans="1:3" x14ac:dyDescent="0.25">
      <c r="A3432" s="445" t="s">
        <v>5297</v>
      </c>
      <c r="B3432" s="445" t="s">
        <v>6112</v>
      </c>
      <c r="C3432" s="445" t="s">
        <v>6111</v>
      </c>
    </row>
    <row r="3433" spans="1:3" x14ac:dyDescent="0.25">
      <c r="A3433" s="445" t="s">
        <v>5297</v>
      </c>
      <c r="B3433" s="445" t="s">
        <v>6545</v>
      </c>
      <c r="C3433" s="445" t="s">
        <v>6544</v>
      </c>
    </row>
    <row r="3434" spans="1:3" x14ac:dyDescent="0.25">
      <c r="A3434" s="445" t="s">
        <v>5297</v>
      </c>
      <c r="B3434" s="445" t="s">
        <v>6110</v>
      </c>
      <c r="C3434" s="445" t="s">
        <v>6109</v>
      </c>
    </row>
    <row r="3435" spans="1:3" x14ac:dyDescent="0.25">
      <c r="A3435" s="445" t="s">
        <v>5297</v>
      </c>
      <c r="B3435" s="445" t="s">
        <v>7241</v>
      </c>
      <c r="C3435" s="445" t="s">
        <v>7240</v>
      </c>
    </row>
    <row r="3436" spans="1:3" x14ac:dyDescent="0.25">
      <c r="A3436" s="445" t="s">
        <v>5297</v>
      </c>
      <c r="B3436" s="445" t="s">
        <v>6058</v>
      </c>
      <c r="C3436" s="445" t="s">
        <v>6057</v>
      </c>
    </row>
    <row r="3437" spans="1:3" x14ac:dyDescent="0.25">
      <c r="A3437" s="445" t="s">
        <v>5297</v>
      </c>
      <c r="B3437" s="445" t="s">
        <v>6569</v>
      </c>
      <c r="C3437" s="445" t="s">
        <v>6568</v>
      </c>
    </row>
    <row r="3438" spans="1:3" x14ac:dyDescent="0.25">
      <c r="A3438" s="445" t="s">
        <v>5297</v>
      </c>
      <c r="B3438" s="445" t="s">
        <v>3362</v>
      </c>
      <c r="C3438" s="445" t="s">
        <v>3614</v>
      </c>
    </row>
    <row r="3439" spans="1:3" x14ac:dyDescent="0.25">
      <c r="A3439" s="445" t="s">
        <v>5297</v>
      </c>
      <c r="B3439" s="445" t="s">
        <v>6665</v>
      </c>
      <c r="C3439" s="445" t="s">
        <v>3607</v>
      </c>
    </row>
    <row r="3440" spans="1:3" x14ac:dyDescent="0.25">
      <c r="A3440" s="445" t="s">
        <v>5297</v>
      </c>
      <c r="B3440" s="445" t="s">
        <v>7001</v>
      </c>
      <c r="C3440" s="445" t="s">
        <v>7000</v>
      </c>
    </row>
    <row r="3441" spans="1:3" x14ac:dyDescent="0.25">
      <c r="A3441" s="445" t="s">
        <v>5297</v>
      </c>
      <c r="B3441" s="445" t="s">
        <v>6828</v>
      </c>
      <c r="C3441" s="445" t="s">
        <v>6827</v>
      </c>
    </row>
    <row r="3442" spans="1:3" x14ac:dyDescent="0.25">
      <c r="A3442" s="445" t="s">
        <v>5297</v>
      </c>
      <c r="B3442" s="445" t="s">
        <v>6595</v>
      </c>
      <c r="C3442" s="445" t="s">
        <v>6594</v>
      </c>
    </row>
    <row r="3443" spans="1:3" x14ac:dyDescent="0.25">
      <c r="A3443" s="445" t="s">
        <v>5297</v>
      </c>
      <c r="B3443" s="445" t="s">
        <v>6944</v>
      </c>
      <c r="C3443" s="445" t="s">
        <v>6943</v>
      </c>
    </row>
    <row r="3444" spans="1:3" x14ac:dyDescent="0.25">
      <c r="A3444" s="445" t="s">
        <v>5297</v>
      </c>
      <c r="B3444" s="445" t="s">
        <v>6603</v>
      </c>
      <c r="C3444" s="445" t="s">
        <v>6602</v>
      </c>
    </row>
    <row r="3445" spans="1:3" x14ac:dyDescent="0.25">
      <c r="A3445" s="445" t="s">
        <v>5297</v>
      </c>
      <c r="B3445" s="445" t="s">
        <v>7257</v>
      </c>
      <c r="C3445" s="445" t="s">
        <v>7256</v>
      </c>
    </row>
    <row r="3446" spans="1:3" x14ac:dyDescent="0.25">
      <c r="A3446" s="445" t="s">
        <v>5297</v>
      </c>
      <c r="B3446" s="445" t="s">
        <v>7303</v>
      </c>
      <c r="C3446" s="445" t="s">
        <v>7302</v>
      </c>
    </row>
    <row r="3447" spans="1:3" x14ac:dyDescent="0.25">
      <c r="A3447" s="445" t="s">
        <v>5297</v>
      </c>
      <c r="B3447" s="445" t="s">
        <v>6888</v>
      </c>
      <c r="C3447" s="445" t="s">
        <v>6887</v>
      </c>
    </row>
    <row r="3448" spans="1:3" x14ac:dyDescent="0.25">
      <c r="A3448" s="445" t="s">
        <v>5297</v>
      </c>
      <c r="B3448" s="445" t="s">
        <v>7237</v>
      </c>
      <c r="C3448" s="445" t="s">
        <v>7236</v>
      </c>
    </row>
    <row r="3449" spans="1:3" x14ac:dyDescent="0.25">
      <c r="A3449" s="445" t="s">
        <v>5297</v>
      </c>
      <c r="B3449" s="445" t="s">
        <v>6619</v>
      </c>
      <c r="C3449" s="445" t="s">
        <v>6618</v>
      </c>
    </row>
    <row r="3450" spans="1:3" x14ac:dyDescent="0.25">
      <c r="A3450" s="445" t="s">
        <v>5297</v>
      </c>
      <c r="B3450" s="445" t="s">
        <v>6173</v>
      </c>
      <c r="C3450" s="445" t="s">
        <v>6172</v>
      </c>
    </row>
    <row r="3451" spans="1:3" x14ac:dyDescent="0.25">
      <c r="A3451" s="445" t="s">
        <v>5297</v>
      </c>
      <c r="B3451" s="445" t="s">
        <v>7402</v>
      </c>
      <c r="C3451" s="445" t="s">
        <v>7401</v>
      </c>
    </row>
    <row r="3452" spans="1:3" x14ac:dyDescent="0.25">
      <c r="A3452" s="445" t="s">
        <v>5297</v>
      </c>
      <c r="B3452" s="445" t="s">
        <v>6074</v>
      </c>
      <c r="C3452" s="445" t="s">
        <v>6073</v>
      </c>
    </row>
    <row r="3453" spans="1:3" x14ac:dyDescent="0.25">
      <c r="A3453" s="445" t="s">
        <v>5297</v>
      </c>
      <c r="B3453" s="445" t="s">
        <v>7347</v>
      </c>
      <c r="C3453" s="445" t="s">
        <v>7346</v>
      </c>
    </row>
    <row r="3454" spans="1:3" x14ac:dyDescent="0.25">
      <c r="A3454" s="445" t="s">
        <v>5297</v>
      </c>
      <c r="B3454" s="445" t="s">
        <v>5900</v>
      </c>
      <c r="C3454" s="445" t="s">
        <v>5899</v>
      </c>
    </row>
    <row r="3455" spans="1:3" x14ac:dyDescent="0.25">
      <c r="A3455" s="445" t="s">
        <v>5297</v>
      </c>
      <c r="B3455" s="445" t="s">
        <v>7470</v>
      </c>
      <c r="C3455" s="445" t="s">
        <v>7469</v>
      </c>
    </row>
    <row r="3456" spans="1:3" x14ac:dyDescent="0.25">
      <c r="A3456" s="445" t="s">
        <v>5297</v>
      </c>
      <c r="B3456" s="445" t="s">
        <v>7071</v>
      </c>
      <c r="C3456" s="445" t="s">
        <v>7070</v>
      </c>
    </row>
    <row r="3457" spans="1:3" x14ac:dyDescent="0.25">
      <c r="A3457" s="445" t="s">
        <v>5297</v>
      </c>
      <c r="B3457" s="445" t="s">
        <v>7226</v>
      </c>
      <c r="C3457" s="445" t="s">
        <v>7225</v>
      </c>
    </row>
    <row r="3458" spans="1:3" x14ac:dyDescent="0.25">
      <c r="A3458" s="445" t="s">
        <v>5297</v>
      </c>
      <c r="B3458" s="445" t="s">
        <v>6116</v>
      </c>
      <c r="C3458" s="445" t="s">
        <v>6115</v>
      </c>
    </row>
    <row r="3459" spans="1:3" x14ac:dyDescent="0.25">
      <c r="A3459" s="445" t="s">
        <v>5297</v>
      </c>
      <c r="B3459" s="445" t="s">
        <v>6122</v>
      </c>
      <c r="C3459" s="445" t="s">
        <v>6121</v>
      </c>
    </row>
    <row r="3460" spans="1:3" x14ac:dyDescent="0.25">
      <c r="A3460" s="445" t="s">
        <v>5297</v>
      </c>
      <c r="B3460" s="445" t="s">
        <v>6880</v>
      </c>
      <c r="C3460" s="445" t="s">
        <v>6879</v>
      </c>
    </row>
    <row r="3461" spans="1:3" x14ac:dyDescent="0.25">
      <c r="A3461" s="445" t="s">
        <v>5297</v>
      </c>
      <c r="B3461" s="445" t="s">
        <v>7301</v>
      </c>
      <c r="C3461" s="445" t="s">
        <v>7300</v>
      </c>
    </row>
    <row r="3462" spans="1:3" x14ac:dyDescent="0.25">
      <c r="A3462" s="445" t="s">
        <v>5297</v>
      </c>
      <c r="B3462" s="445" t="s">
        <v>6034</v>
      </c>
      <c r="C3462" s="445" t="s">
        <v>6033</v>
      </c>
    </row>
    <row r="3463" spans="1:3" x14ac:dyDescent="0.25">
      <c r="A3463" s="445" t="s">
        <v>5297</v>
      </c>
      <c r="B3463" s="445" t="s">
        <v>6030</v>
      </c>
      <c r="C3463" s="445" t="s">
        <v>6029</v>
      </c>
    </row>
    <row r="3464" spans="1:3" x14ac:dyDescent="0.25">
      <c r="A3464" s="445" t="s">
        <v>5297</v>
      </c>
      <c r="B3464" s="445" t="s">
        <v>6028</v>
      </c>
      <c r="C3464" s="445" t="s">
        <v>6027</v>
      </c>
    </row>
    <row r="3465" spans="1:3" x14ac:dyDescent="0.25">
      <c r="A3465" s="445" t="s">
        <v>5297</v>
      </c>
      <c r="B3465" s="445" t="s">
        <v>6026</v>
      </c>
      <c r="C3465" s="445" t="s">
        <v>6025</v>
      </c>
    </row>
    <row r="3466" spans="1:3" x14ac:dyDescent="0.25">
      <c r="A3466" s="445" t="s">
        <v>5297</v>
      </c>
      <c r="B3466" s="445" t="s">
        <v>6022</v>
      </c>
      <c r="C3466" s="445" t="s">
        <v>6021</v>
      </c>
    </row>
    <row r="3467" spans="1:3" x14ac:dyDescent="0.25">
      <c r="A3467" s="445" t="s">
        <v>5297</v>
      </c>
      <c r="B3467" s="445" t="s">
        <v>6020</v>
      </c>
      <c r="C3467" s="445" t="s">
        <v>6019</v>
      </c>
    </row>
    <row r="3468" spans="1:3" x14ac:dyDescent="0.25">
      <c r="A3468" s="445" t="s">
        <v>5297</v>
      </c>
      <c r="B3468" s="445" t="s">
        <v>5992</v>
      </c>
      <c r="C3468" s="445" t="s">
        <v>5991</v>
      </c>
    </row>
    <row r="3469" spans="1:3" x14ac:dyDescent="0.25">
      <c r="A3469" s="445" t="s">
        <v>5297</v>
      </c>
      <c r="B3469" s="445" t="s">
        <v>5990</v>
      </c>
      <c r="C3469" s="445" t="s">
        <v>5989</v>
      </c>
    </row>
    <row r="3470" spans="1:3" x14ac:dyDescent="0.25">
      <c r="A3470" s="445" t="s">
        <v>5297</v>
      </c>
      <c r="B3470" s="445" t="s">
        <v>7043</v>
      </c>
      <c r="C3470" s="445" t="s">
        <v>7042</v>
      </c>
    </row>
    <row r="3471" spans="1:3" x14ac:dyDescent="0.25">
      <c r="A3471" s="445" t="s">
        <v>5297</v>
      </c>
      <c r="B3471" s="445" t="s">
        <v>7398</v>
      </c>
      <c r="C3471" s="445" t="s">
        <v>7397</v>
      </c>
    </row>
    <row r="3472" spans="1:3" x14ac:dyDescent="0.25">
      <c r="A3472" s="445" t="s">
        <v>5297</v>
      </c>
      <c r="B3472" s="445" t="s">
        <v>7075</v>
      </c>
      <c r="C3472" s="445" t="s">
        <v>7074</v>
      </c>
    </row>
    <row r="3473" spans="1:3" x14ac:dyDescent="0.25">
      <c r="A3473" s="445" t="s">
        <v>5297</v>
      </c>
      <c r="B3473" s="445" t="s">
        <v>7200</v>
      </c>
      <c r="C3473" s="445" t="s">
        <v>7199</v>
      </c>
    </row>
    <row r="3474" spans="1:3" x14ac:dyDescent="0.25">
      <c r="A3474" s="445" t="s">
        <v>5297</v>
      </c>
      <c r="B3474" s="445" t="s">
        <v>7349</v>
      </c>
      <c r="C3474" s="445" t="s">
        <v>7348</v>
      </c>
    </row>
    <row r="3475" spans="1:3" x14ac:dyDescent="0.25">
      <c r="A3475" s="445" t="s">
        <v>5297</v>
      </c>
      <c r="B3475" s="445" t="s">
        <v>6761</v>
      </c>
      <c r="C3475" s="445" t="s">
        <v>6760</v>
      </c>
    </row>
    <row r="3476" spans="1:3" x14ac:dyDescent="0.25">
      <c r="A3476" s="445" t="s">
        <v>5297</v>
      </c>
      <c r="B3476" s="445" t="s">
        <v>6743</v>
      </c>
      <c r="C3476" s="445" t="s">
        <v>6742</v>
      </c>
    </row>
    <row r="3477" spans="1:3" x14ac:dyDescent="0.25">
      <c r="A3477" s="445" t="s">
        <v>5297</v>
      </c>
      <c r="B3477" s="445" t="s">
        <v>6773</v>
      </c>
      <c r="C3477" s="445" t="s">
        <v>6772</v>
      </c>
    </row>
    <row r="3478" spans="1:3" x14ac:dyDescent="0.25">
      <c r="A3478" s="445" t="s">
        <v>5297</v>
      </c>
      <c r="B3478" s="445" t="s">
        <v>6631</v>
      </c>
      <c r="C3478" s="445" t="s">
        <v>6630</v>
      </c>
    </row>
    <row r="3479" spans="1:3" x14ac:dyDescent="0.25">
      <c r="A3479" s="445" t="s">
        <v>5297</v>
      </c>
      <c r="B3479" s="445" t="s">
        <v>6609</v>
      </c>
      <c r="C3479" s="445" t="s">
        <v>6608</v>
      </c>
    </row>
    <row r="3480" spans="1:3" x14ac:dyDescent="0.25">
      <c r="A3480" s="445" t="s">
        <v>5297</v>
      </c>
      <c r="B3480" s="445" t="s">
        <v>6890</v>
      </c>
      <c r="C3480" s="445" t="s">
        <v>6889</v>
      </c>
    </row>
    <row r="3481" spans="1:3" x14ac:dyDescent="0.25">
      <c r="A3481" s="445" t="s">
        <v>5297</v>
      </c>
      <c r="B3481" s="445" t="s">
        <v>7329</v>
      </c>
      <c r="C3481" s="445" t="s">
        <v>7328</v>
      </c>
    </row>
    <row r="3482" spans="1:3" x14ac:dyDescent="0.25">
      <c r="A3482" s="445" t="s">
        <v>5297</v>
      </c>
      <c r="B3482" s="445" t="s">
        <v>6737</v>
      </c>
      <c r="C3482" s="445" t="s">
        <v>6736</v>
      </c>
    </row>
    <row r="3483" spans="1:3" x14ac:dyDescent="0.25">
      <c r="A3483" s="445" t="s">
        <v>5297</v>
      </c>
      <c r="B3483" s="445" t="s">
        <v>6796</v>
      </c>
      <c r="C3483" s="445" t="s">
        <v>6795</v>
      </c>
    </row>
    <row r="3484" spans="1:3" x14ac:dyDescent="0.25">
      <c r="A3484" s="445" t="s">
        <v>5297</v>
      </c>
      <c r="B3484" s="445" t="s">
        <v>6952</v>
      </c>
      <c r="C3484" s="445" t="s">
        <v>6951</v>
      </c>
    </row>
    <row r="3485" spans="1:3" x14ac:dyDescent="0.25">
      <c r="A3485" s="445" t="s">
        <v>5297</v>
      </c>
      <c r="B3485" s="445" t="s">
        <v>7381</v>
      </c>
      <c r="C3485" s="445" t="s">
        <v>7380</v>
      </c>
    </row>
    <row r="3486" spans="1:3" x14ac:dyDescent="0.25">
      <c r="A3486" s="445" t="s">
        <v>5297</v>
      </c>
      <c r="B3486" s="445" t="s">
        <v>6981</v>
      </c>
      <c r="C3486" s="445" t="s">
        <v>6980</v>
      </c>
    </row>
    <row r="3487" spans="1:3" x14ac:dyDescent="0.25">
      <c r="A3487" s="445" t="s">
        <v>5297</v>
      </c>
      <c r="B3487" s="445" t="s">
        <v>6983</v>
      </c>
      <c r="C3487" s="445" t="s">
        <v>6982</v>
      </c>
    </row>
    <row r="3488" spans="1:3" x14ac:dyDescent="0.25">
      <c r="A3488" s="445" t="s">
        <v>5297</v>
      </c>
      <c r="B3488" s="445" t="s">
        <v>7031</v>
      </c>
      <c r="C3488" s="445" t="s">
        <v>7030</v>
      </c>
    </row>
    <row r="3489" spans="1:3" x14ac:dyDescent="0.25">
      <c r="A3489" s="445" t="s">
        <v>5297</v>
      </c>
      <c r="B3489" s="445" t="s">
        <v>7464</v>
      </c>
      <c r="C3489" s="445" t="s">
        <v>7463</v>
      </c>
    </row>
    <row r="3490" spans="1:3" x14ac:dyDescent="0.25">
      <c r="A3490" s="445" t="s">
        <v>5297</v>
      </c>
      <c r="B3490" s="445" t="s">
        <v>7083</v>
      </c>
      <c r="C3490" s="445" t="s">
        <v>7082</v>
      </c>
    </row>
    <row r="3491" spans="1:3" x14ac:dyDescent="0.25">
      <c r="A3491" s="445" t="s">
        <v>5297</v>
      </c>
      <c r="B3491" s="445" t="s">
        <v>6977</v>
      </c>
      <c r="C3491" s="445" t="s">
        <v>6976</v>
      </c>
    </row>
    <row r="3492" spans="1:3" x14ac:dyDescent="0.25">
      <c r="A3492" s="445" t="s">
        <v>5297</v>
      </c>
      <c r="B3492" s="445" t="s">
        <v>7357</v>
      </c>
      <c r="C3492" s="445" t="s">
        <v>7356</v>
      </c>
    </row>
    <row r="3493" spans="1:3" x14ac:dyDescent="0.25">
      <c r="A3493" s="445" t="s">
        <v>5297</v>
      </c>
      <c r="B3493" s="445" t="s">
        <v>5970</v>
      </c>
      <c r="C3493" s="445" t="s">
        <v>5969</v>
      </c>
    </row>
    <row r="3494" spans="1:3" x14ac:dyDescent="0.25">
      <c r="A3494" s="445" t="s">
        <v>5297</v>
      </c>
      <c r="B3494" s="445" t="s">
        <v>6010</v>
      </c>
      <c r="C3494" s="445" t="s">
        <v>6009</v>
      </c>
    </row>
    <row r="3495" spans="1:3" x14ac:dyDescent="0.25">
      <c r="A3495" s="445" t="s">
        <v>5297</v>
      </c>
      <c r="B3495" s="445" t="s">
        <v>6008</v>
      </c>
      <c r="C3495" s="445" t="s">
        <v>6007</v>
      </c>
    </row>
    <row r="3496" spans="1:3" x14ac:dyDescent="0.25">
      <c r="A3496" s="445" t="s">
        <v>5297</v>
      </c>
      <c r="B3496" s="445" t="s">
        <v>7292</v>
      </c>
      <c r="C3496" s="445" t="s">
        <v>6186</v>
      </c>
    </row>
    <row r="3497" spans="1:3" x14ac:dyDescent="0.25">
      <c r="A3497" s="445" t="s">
        <v>5297</v>
      </c>
      <c r="B3497" s="445" t="s">
        <v>5980</v>
      </c>
      <c r="C3497" s="445" t="s">
        <v>5979</v>
      </c>
    </row>
    <row r="3498" spans="1:3" x14ac:dyDescent="0.25">
      <c r="A3498" s="445" t="s">
        <v>5297</v>
      </c>
      <c r="B3498" s="445" t="s">
        <v>7023</v>
      </c>
      <c r="C3498" s="445" t="s">
        <v>7022</v>
      </c>
    </row>
    <row r="3499" spans="1:3" x14ac:dyDescent="0.25">
      <c r="A3499" s="445" t="s">
        <v>5297</v>
      </c>
      <c r="B3499" s="445" t="s">
        <v>7353</v>
      </c>
      <c r="C3499" s="445" t="s">
        <v>7352</v>
      </c>
    </row>
    <row r="3500" spans="1:3" x14ac:dyDescent="0.25">
      <c r="A3500" s="445" t="s">
        <v>5297</v>
      </c>
      <c r="B3500" s="445" t="s">
        <v>6138</v>
      </c>
      <c r="C3500" s="445" t="s">
        <v>6137</v>
      </c>
    </row>
    <row r="3501" spans="1:3" x14ac:dyDescent="0.25">
      <c r="A3501" s="445" t="s">
        <v>5297</v>
      </c>
      <c r="B3501" s="445" t="s">
        <v>6509</v>
      </c>
      <c r="C3501" s="445" t="s">
        <v>6508</v>
      </c>
    </row>
    <row r="3502" spans="1:3" x14ac:dyDescent="0.25">
      <c r="A3502" s="445" t="s">
        <v>5297</v>
      </c>
      <c r="B3502" s="445" t="s">
        <v>7268</v>
      </c>
      <c r="C3502" s="445" t="s">
        <v>7267</v>
      </c>
    </row>
    <row r="3503" spans="1:3" x14ac:dyDescent="0.25">
      <c r="A3503" s="445" t="s">
        <v>5297</v>
      </c>
      <c r="B3503" s="445" t="s">
        <v>6667</v>
      </c>
      <c r="C3503" s="445" t="s">
        <v>6666</v>
      </c>
    </row>
    <row r="3504" spans="1:3" x14ac:dyDescent="0.25">
      <c r="A3504" s="445" t="s">
        <v>5297</v>
      </c>
      <c r="B3504" s="445" t="s">
        <v>6195</v>
      </c>
      <c r="C3504" s="445" t="s">
        <v>6194</v>
      </c>
    </row>
    <row r="3505" spans="1:3" x14ac:dyDescent="0.25">
      <c r="A3505" s="445" t="s">
        <v>5297</v>
      </c>
      <c r="B3505" s="445" t="s">
        <v>6130</v>
      </c>
      <c r="C3505" s="445" t="s">
        <v>6129</v>
      </c>
    </row>
    <row r="3506" spans="1:3" x14ac:dyDescent="0.25">
      <c r="A3506" s="445" t="s">
        <v>5297</v>
      </c>
      <c r="B3506" s="445" t="s">
        <v>6134</v>
      </c>
      <c r="C3506" s="445" t="s">
        <v>6133</v>
      </c>
    </row>
    <row r="3507" spans="1:3" x14ac:dyDescent="0.25">
      <c r="A3507" s="445" t="s">
        <v>5297</v>
      </c>
      <c r="B3507" s="445" t="s">
        <v>6161</v>
      </c>
      <c r="C3507" s="445" t="s">
        <v>6160</v>
      </c>
    </row>
    <row r="3508" spans="1:3" x14ac:dyDescent="0.25">
      <c r="A3508" s="445" t="s">
        <v>5297</v>
      </c>
      <c r="B3508" s="445" t="s">
        <v>7383</v>
      </c>
      <c r="C3508" s="445" t="s">
        <v>7382</v>
      </c>
    </row>
    <row r="3509" spans="1:3" x14ac:dyDescent="0.25">
      <c r="A3509" s="445" t="s">
        <v>5297</v>
      </c>
      <c r="B3509" s="445" t="s">
        <v>6950</v>
      </c>
      <c r="C3509" s="445" t="s">
        <v>6949</v>
      </c>
    </row>
    <row r="3510" spans="1:3" x14ac:dyDescent="0.25">
      <c r="A3510" s="445" t="s">
        <v>5297</v>
      </c>
      <c r="B3510" s="445" t="s">
        <v>6816</v>
      </c>
      <c r="C3510" s="445" t="s">
        <v>6815</v>
      </c>
    </row>
    <row r="3511" spans="1:3" x14ac:dyDescent="0.25">
      <c r="A3511" s="445" t="s">
        <v>5297</v>
      </c>
      <c r="B3511" s="445" t="s">
        <v>6096</v>
      </c>
      <c r="C3511" s="445" t="s">
        <v>6095</v>
      </c>
    </row>
    <row r="3512" spans="1:3" x14ac:dyDescent="0.25">
      <c r="A3512" s="445" t="s">
        <v>5297</v>
      </c>
      <c r="B3512" s="445" t="s">
        <v>7112</v>
      </c>
      <c r="C3512" s="445" t="s">
        <v>7111</v>
      </c>
    </row>
    <row r="3513" spans="1:3" x14ac:dyDescent="0.25">
      <c r="A3513" s="445" t="s">
        <v>5297</v>
      </c>
      <c r="B3513" s="445" t="s">
        <v>7039</v>
      </c>
      <c r="C3513" s="445" t="s">
        <v>7038</v>
      </c>
    </row>
    <row r="3514" spans="1:3" x14ac:dyDescent="0.25">
      <c r="A3514" s="445" t="s">
        <v>5297</v>
      </c>
      <c r="B3514" s="445" t="s">
        <v>7191</v>
      </c>
      <c r="C3514" s="445" t="s">
        <v>7190</v>
      </c>
    </row>
    <row r="3515" spans="1:3" x14ac:dyDescent="0.25">
      <c r="A3515" s="445" t="s">
        <v>5297</v>
      </c>
      <c r="B3515" s="445" t="s">
        <v>7211</v>
      </c>
      <c r="C3515" s="445" t="s">
        <v>7210</v>
      </c>
    </row>
    <row r="3516" spans="1:3" x14ac:dyDescent="0.25">
      <c r="A3516" s="445" t="s">
        <v>5297</v>
      </c>
      <c r="B3516" s="445" t="s">
        <v>7110</v>
      </c>
      <c r="C3516" s="445" t="s">
        <v>7109</v>
      </c>
    </row>
    <row r="3517" spans="1:3" x14ac:dyDescent="0.25">
      <c r="A3517" s="445" t="s">
        <v>5297</v>
      </c>
      <c r="B3517" s="445" t="s">
        <v>6991</v>
      </c>
      <c r="C3517" s="445" t="s">
        <v>6990</v>
      </c>
    </row>
    <row r="3518" spans="1:3" x14ac:dyDescent="0.25">
      <c r="A3518" s="445" t="s">
        <v>5297</v>
      </c>
      <c r="B3518" s="445" t="s">
        <v>7027</v>
      </c>
      <c r="C3518" s="445" t="s">
        <v>7026</v>
      </c>
    </row>
    <row r="3519" spans="1:3" x14ac:dyDescent="0.25">
      <c r="A3519" s="445" t="s">
        <v>5297</v>
      </c>
      <c r="B3519" s="445" t="s">
        <v>6629</v>
      </c>
      <c r="C3519" s="445" t="s">
        <v>6628</v>
      </c>
    </row>
    <row r="3520" spans="1:3" x14ac:dyDescent="0.25">
      <c r="A3520" s="445" t="s">
        <v>5297</v>
      </c>
      <c r="B3520" s="445" t="s">
        <v>6660</v>
      </c>
      <c r="C3520" s="445" t="s">
        <v>6659</v>
      </c>
    </row>
    <row r="3521" spans="1:3" x14ac:dyDescent="0.25">
      <c r="A3521" s="445" t="s">
        <v>5297</v>
      </c>
      <c r="B3521" s="445" t="s">
        <v>6896</v>
      </c>
      <c r="C3521" s="445" t="s">
        <v>6895</v>
      </c>
    </row>
    <row r="3522" spans="1:3" x14ac:dyDescent="0.25">
      <c r="A3522" s="445" t="s">
        <v>5297</v>
      </c>
      <c r="B3522" s="445" t="s">
        <v>7264</v>
      </c>
      <c r="C3522" s="445" t="s">
        <v>7263</v>
      </c>
    </row>
    <row r="3523" spans="1:3" x14ac:dyDescent="0.25">
      <c r="A3523" s="445" t="s">
        <v>5297</v>
      </c>
      <c r="B3523" s="445" t="s">
        <v>6832</v>
      </c>
      <c r="C3523" s="445" t="s">
        <v>6831</v>
      </c>
    </row>
    <row r="3524" spans="1:3" x14ac:dyDescent="0.25">
      <c r="A3524" s="445" t="s">
        <v>5297</v>
      </c>
      <c r="B3524" s="445" t="s">
        <v>7196</v>
      </c>
      <c r="C3524" s="445" t="s">
        <v>7195</v>
      </c>
    </row>
    <row r="3525" spans="1:3" x14ac:dyDescent="0.25">
      <c r="A3525" s="445" t="s">
        <v>5297</v>
      </c>
      <c r="B3525" s="445" t="s">
        <v>7345</v>
      </c>
      <c r="C3525" s="445" t="s">
        <v>7344</v>
      </c>
    </row>
    <row r="3526" spans="1:3" x14ac:dyDescent="0.25">
      <c r="A3526" s="445" t="s">
        <v>5297</v>
      </c>
      <c r="B3526" s="445" t="s">
        <v>7011</v>
      </c>
      <c r="C3526" s="445" t="s">
        <v>7010</v>
      </c>
    </row>
    <row r="3527" spans="1:3" x14ac:dyDescent="0.25">
      <c r="A3527" s="445" t="s">
        <v>5297</v>
      </c>
      <c r="B3527" s="445" t="s">
        <v>6599</v>
      </c>
      <c r="C3527" s="445" t="s">
        <v>6598</v>
      </c>
    </row>
    <row r="3528" spans="1:3" x14ac:dyDescent="0.25">
      <c r="A3528" s="445" t="s">
        <v>5297</v>
      </c>
      <c r="B3528" s="445" t="s">
        <v>7404</v>
      </c>
      <c r="C3528" s="445" t="s">
        <v>7403</v>
      </c>
    </row>
    <row r="3529" spans="1:3" x14ac:dyDescent="0.25">
      <c r="A3529" s="445" t="s">
        <v>5297</v>
      </c>
      <c r="B3529" s="445" t="s">
        <v>6543</v>
      </c>
      <c r="C3529" s="445" t="s">
        <v>6542</v>
      </c>
    </row>
    <row r="3530" spans="1:3" x14ac:dyDescent="0.25">
      <c r="A3530" s="445" t="s">
        <v>5297</v>
      </c>
      <c r="B3530" s="445" t="s">
        <v>6605</v>
      </c>
      <c r="C3530" s="445" t="s">
        <v>6604</v>
      </c>
    </row>
    <row r="3531" spans="1:3" x14ac:dyDescent="0.25">
      <c r="A3531" s="445" t="s">
        <v>5297</v>
      </c>
      <c r="B3531" s="445" t="s">
        <v>6840</v>
      </c>
      <c r="C3531" s="445" t="s">
        <v>6839</v>
      </c>
    </row>
    <row r="3532" spans="1:3" x14ac:dyDescent="0.25">
      <c r="A3532" s="445" t="s">
        <v>5297</v>
      </c>
      <c r="B3532" s="445" t="s">
        <v>6565</v>
      </c>
      <c r="C3532" s="445" t="s">
        <v>6564</v>
      </c>
    </row>
    <row r="3533" spans="1:3" x14ac:dyDescent="0.25">
      <c r="A3533" s="445" t="s">
        <v>5297</v>
      </c>
      <c r="B3533" s="445" t="s">
        <v>6963</v>
      </c>
      <c r="C3533" s="445" t="s">
        <v>6962</v>
      </c>
    </row>
    <row r="3534" spans="1:3" x14ac:dyDescent="0.25">
      <c r="A3534" s="445" t="s">
        <v>5297</v>
      </c>
      <c r="B3534" s="445" t="s">
        <v>6519</v>
      </c>
      <c r="C3534" s="445" t="s">
        <v>6518</v>
      </c>
    </row>
    <row r="3535" spans="1:3" x14ac:dyDescent="0.25">
      <c r="A3535" s="445" t="s">
        <v>5297</v>
      </c>
      <c r="B3535" s="445" t="s">
        <v>5888</v>
      </c>
      <c r="C3535" s="445" t="s">
        <v>5887</v>
      </c>
    </row>
    <row r="3536" spans="1:3" x14ac:dyDescent="0.25">
      <c r="A3536" s="445" t="s">
        <v>5297</v>
      </c>
      <c r="B3536" s="445" t="s">
        <v>5882</v>
      </c>
      <c r="C3536" s="445" t="s">
        <v>5881</v>
      </c>
    </row>
    <row r="3537" spans="1:3" x14ac:dyDescent="0.25">
      <c r="A3537" s="445" t="s">
        <v>5283</v>
      </c>
      <c r="B3537" s="445" t="s">
        <v>10959</v>
      </c>
      <c r="C3537" s="445" t="s">
        <v>13908</v>
      </c>
    </row>
    <row r="3538" spans="1:3" x14ac:dyDescent="0.25">
      <c r="A3538" s="445" t="s">
        <v>5283</v>
      </c>
      <c r="B3538" s="445" t="s">
        <v>13909</v>
      </c>
      <c r="C3538" s="445" t="s">
        <v>13910</v>
      </c>
    </row>
    <row r="3539" spans="1:3" x14ac:dyDescent="0.25">
      <c r="A3539" s="445" t="s">
        <v>5283</v>
      </c>
      <c r="B3539" s="445" t="s">
        <v>7751</v>
      </c>
      <c r="C3539" s="445" t="s">
        <v>7750</v>
      </c>
    </row>
    <row r="3540" spans="1:3" x14ac:dyDescent="0.25">
      <c r="A3540" s="445" t="s">
        <v>5283</v>
      </c>
      <c r="B3540" s="445" t="s">
        <v>5804</v>
      </c>
      <c r="C3540" s="445" t="s">
        <v>7733</v>
      </c>
    </row>
    <row r="3541" spans="1:3" x14ac:dyDescent="0.25">
      <c r="A3541" s="445" t="s">
        <v>5283</v>
      </c>
      <c r="B3541" s="445" t="s">
        <v>7715</v>
      </c>
      <c r="C3541" s="445" t="s">
        <v>7715</v>
      </c>
    </row>
    <row r="3542" spans="1:3" x14ac:dyDescent="0.25">
      <c r="A3542" s="445" t="s">
        <v>5283</v>
      </c>
      <c r="B3542" s="445" t="s">
        <v>7698</v>
      </c>
      <c r="C3542" s="445" t="s">
        <v>7697</v>
      </c>
    </row>
    <row r="3543" spans="1:3" x14ac:dyDescent="0.25">
      <c r="A3543" s="445" t="s">
        <v>5283</v>
      </c>
      <c r="B3543" s="445" t="s">
        <v>3849</v>
      </c>
      <c r="C3543" s="445" t="s">
        <v>5218</v>
      </c>
    </row>
    <row r="3544" spans="1:3" x14ac:dyDescent="0.25">
      <c r="A3544" s="445" t="s">
        <v>5283</v>
      </c>
      <c r="B3544" s="445" t="s">
        <v>7667</v>
      </c>
      <c r="C3544" s="445" t="s">
        <v>7666</v>
      </c>
    </row>
    <row r="3545" spans="1:3" x14ac:dyDescent="0.25">
      <c r="A3545" s="445" t="s">
        <v>5283</v>
      </c>
      <c r="B3545" s="445" t="s">
        <v>5709</v>
      </c>
      <c r="C3545" s="445" t="s">
        <v>7654</v>
      </c>
    </row>
    <row r="3546" spans="1:3" x14ac:dyDescent="0.25">
      <c r="A3546" s="445" t="s">
        <v>5283</v>
      </c>
      <c r="B3546" s="445" t="s">
        <v>4425</v>
      </c>
      <c r="C3546" s="445" t="s">
        <v>7639</v>
      </c>
    </row>
    <row r="3547" spans="1:3" x14ac:dyDescent="0.25">
      <c r="A3547" s="445" t="s">
        <v>5283</v>
      </c>
      <c r="B3547" s="445" t="s">
        <v>7627</v>
      </c>
      <c r="C3547" s="445" t="s">
        <v>7626</v>
      </c>
    </row>
    <row r="3548" spans="1:3" x14ac:dyDescent="0.25">
      <c r="A3548" s="445" t="s">
        <v>5283</v>
      </c>
      <c r="B3548" s="445" t="s">
        <v>7612</v>
      </c>
      <c r="C3548" s="445" t="s">
        <v>7612</v>
      </c>
    </row>
    <row r="3549" spans="1:3" x14ac:dyDescent="0.25">
      <c r="A3549" s="445" t="s">
        <v>5283</v>
      </c>
      <c r="B3549" s="445" t="s">
        <v>7681</v>
      </c>
      <c r="C3549" s="445" t="s">
        <v>7680</v>
      </c>
    </row>
    <row r="3550" spans="1:3" x14ac:dyDescent="0.25">
      <c r="A3550" s="445" t="s">
        <v>5272</v>
      </c>
      <c r="B3550" s="445" t="s">
        <v>5341</v>
      </c>
      <c r="C3550" s="445" t="s">
        <v>13911</v>
      </c>
    </row>
    <row r="3551" spans="1:3" x14ac:dyDescent="0.25">
      <c r="A3551" s="445" t="s">
        <v>5272</v>
      </c>
      <c r="B3551" s="445" t="s">
        <v>5245</v>
      </c>
      <c r="C3551" s="445" t="s">
        <v>13912</v>
      </c>
    </row>
    <row r="3552" spans="1:3" x14ac:dyDescent="0.25">
      <c r="A3552" s="445" t="s">
        <v>5272</v>
      </c>
      <c r="B3552" s="445" t="s">
        <v>4751</v>
      </c>
      <c r="C3552" s="445" t="s">
        <v>13913</v>
      </c>
    </row>
    <row r="3553" spans="1:3" x14ac:dyDescent="0.25">
      <c r="A3553" s="445" t="s">
        <v>5272</v>
      </c>
      <c r="B3553" s="445" t="s">
        <v>4739</v>
      </c>
      <c r="C3553" s="445" t="s">
        <v>13913</v>
      </c>
    </row>
    <row r="3554" spans="1:3" x14ac:dyDescent="0.25">
      <c r="A3554" s="445" t="s">
        <v>5272</v>
      </c>
      <c r="B3554" s="445" t="s">
        <v>5497</v>
      </c>
      <c r="C3554" s="445" t="s">
        <v>13914</v>
      </c>
    </row>
    <row r="3555" spans="1:3" x14ac:dyDescent="0.25">
      <c r="A3555" s="445" t="s">
        <v>5272</v>
      </c>
      <c r="B3555" s="445" t="s">
        <v>5482</v>
      </c>
      <c r="C3555" s="445" t="s">
        <v>13915</v>
      </c>
    </row>
    <row r="3556" spans="1:3" x14ac:dyDescent="0.25">
      <c r="A3556" s="445" t="s">
        <v>5272</v>
      </c>
      <c r="B3556" s="445" t="s">
        <v>5468</v>
      </c>
      <c r="C3556" s="445" t="s">
        <v>13916</v>
      </c>
    </row>
    <row r="3557" spans="1:3" x14ac:dyDescent="0.25">
      <c r="A3557" s="445" t="s">
        <v>5272</v>
      </c>
      <c r="B3557" s="445" t="s">
        <v>5452</v>
      </c>
      <c r="C3557" s="445" t="s">
        <v>13917</v>
      </c>
    </row>
    <row r="3558" spans="1:3" x14ac:dyDescent="0.25">
      <c r="A3558" s="445" t="s">
        <v>5272</v>
      </c>
      <c r="B3558" s="445" t="s">
        <v>5536</v>
      </c>
      <c r="C3558" s="445" t="s">
        <v>13918</v>
      </c>
    </row>
    <row r="3559" spans="1:3" x14ac:dyDescent="0.25">
      <c r="A3559" s="445" t="s">
        <v>5272</v>
      </c>
      <c r="B3559" s="445" t="s">
        <v>5436</v>
      </c>
      <c r="C3559" s="445" t="s">
        <v>13919</v>
      </c>
    </row>
    <row r="3560" spans="1:3" x14ac:dyDescent="0.25">
      <c r="A3560" s="445" t="s">
        <v>5272</v>
      </c>
      <c r="B3560" s="445" t="s">
        <v>5507</v>
      </c>
      <c r="C3560" s="445" t="s">
        <v>13920</v>
      </c>
    </row>
    <row r="3561" spans="1:3" x14ac:dyDescent="0.25">
      <c r="A3561" s="445" t="s">
        <v>5272</v>
      </c>
      <c r="B3561" s="445" t="s">
        <v>5432</v>
      </c>
      <c r="C3561" s="445" t="s">
        <v>13921</v>
      </c>
    </row>
    <row r="3562" spans="1:3" x14ac:dyDescent="0.25">
      <c r="A3562" s="445" t="s">
        <v>5272</v>
      </c>
      <c r="B3562" s="445" t="s">
        <v>5415</v>
      </c>
      <c r="C3562" s="445" t="s">
        <v>13922</v>
      </c>
    </row>
    <row r="3563" spans="1:3" x14ac:dyDescent="0.25">
      <c r="A3563" s="445" t="s">
        <v>5272</v>
      </c>
      <c r="B3563" s="445" t="s">
        <v>5400</v>
      </c>
      <c r="C3563" s="445" t="s">
        <v>13923</v>
      </c>
    </row>
    <row r="3564" spans="1:3" x14ac:dyDescent="0.25">
      <c r="A3564" s="445" t="s">
        <v>5272</v>
      </c>
      <c r="B3564" s="445" t="s">
        <v>5364</v>
      </c>
      <c r="C3564" s="445" t="s">
        <v>13924</v>
      </c>
    </row>
    <row r="3565" spans="1:3" x14ac:dyDescent="0.25">
      <c r="A3565" s="445" t="s">
        <v>5272</v>
      </c>
      <c r="B3565" s="445" t="s">
        <v>5373</v>
      </c>
      <c r="C3565" s="445" t="s">
        <v>13925</v>
      </c>
    </row>
    <row r="3566" spans="1:3" x14ac:dyDescent="0.25">
      <c r="A3566" s="445" t="s">
        <v>5272</v>
      </c>
      <c r="B3566" s="445" t="s">
        <v>5352</v>
      </c>
      <c r="C3566" s="445" t="s">
        <v>13926</v>
      </c>
    </row>
    <row r="3567" spans="1:3" x14ac:dyDescent="0.25">
      <c r="A3567" s="445" t="s">
        <v>5272</v>
      </c>
      <c r="B3567" s="445" t="s">
        <v>5297</v>
      </c>
      <c r="C3567" s="445" t="s">
        <v>13927</v>
      </c>
    </row>
    <row r="3568" spans="1:3" x14ac:dyDescent="0.25">
      <c r="A3568" s="445" t="s">
        <v>5272</v>
      </c>
      <c r="B3568" s="445" t="s">
        <v>5283</v>
      </c>
      <c r="C3568" s="445" t="s">
        <v>13928</v>
      </c>
    </row>
    <row r="3569" spans="1:3" x14ac:dyDescent="0.25">
      <c r="A3569" s="445" t="s">
        <v>5272</v>
      </c>
      <c r="B3569" s="445" t="s">
        <v>5272</v>
      </c>
      <c r="C3569" s="445" t="s">
        <v>13929</v>
      </c>
    </row>
    <row r="3570" spans="1:3" x14ac:dyDescent="0.25">
      <c r="A3570" s="445" t="s">
        <v>5272</v>
      </c>
      <c r="B3570" s="445" t="s">
        <v>5258</v>
      </c>
      <c r="C3570" s="445" t="s">
        <v>5218</v>
      </c>
    </row>
    <row r="3571" spans="1:3" x14ac:dyDescent="0.25">
      <c r="A3571" s="445" t="s">
        <v>5272</v>
      </c>
      <c r="B3571" s="445" t="s">
        <v>5602</v>
      </c>
      <c r="C3571" s="445" t="s">
        <v>13930</v>
      </c>
    </row>
    <row r="3572" spans="1:3" x14ac:dyDescent="0.25">
      <c r="A3572" s="445" t="s">
        <v>5272</v>
      </c>
      <c r="B3572" s="445" t="s">
        <v>5586</v>
      </c>
      <c r="C3572" s="445" t="s">
        <v>13931</v>
      </c>
    </row>
    <row r="3573" spans="1:3" x14ac:dyDescent="0.25">
      <c r="A3573" s="445" t="s">
        <v>5272</v>
      </c>
      <c r="B3573" s="445" t="s">
        <v>5572</v>
      </c>
      <c r="C3573" s="445" t="s">
        <v>13932</v>
      </c>
    </row>
    <row r="3574" spans="1:3" x14ac:dyDescent="0.25">
      <c r="A3574" s="445" t="s">
        <v>5272</v>
      </c>
      <c r="B3574" s="445" t="s">
        <v>5721</v>
      </c>
      <c r="C3574" s="445" t="s">
        <v>13933</v>
      </c>
    </row>
    <row r="3575" spans="1:3" x14ac:dyDescent="0.25">
      <c r="A3575" s="445" t="s">
        <v>5272</v>
      </c>
      <c r="B3575" s="445" t="s">
        <v>5556</v>
      </c>
      <c r="C3575" s="445" t="s">
        <v>13934</v>
      </c>
    </row>
    <row r="3576" spans="1:3" x14ac:dyDescent="0.25">
      <c r="A3576" s="445" t="s">
        <v>5272</v>
      </c>
      <c r="B3576" s="445" t="s">
        <v>5540</v>
      </c>
      <c r="C3576" s="445" t="s">
        <v>13935</v>
      </c>
    </row>
    <row r="3577" spans="1:3" x14ac:dyDescent="0.25">
      <c r="A3577" s="445" t="s">
        <v>5272</v>
      </c>
      <c r="B3577" s="445" t="s">
        <v>5525</v>
      </c>
      <c r="C3577" s="445" t="s">
        <v>13936</v>
      </c>
    </row>
    <row r="3578" spans="1:3" x14ac:dyDescent="0.25">
      <c r="A3578" s="445" t="s">
        <v>5272</v>
      </c>
      <c r="B3578" s="445" t="s">
        <v>5511</v>
      </c>
      <c r="C3578" s="445" t="s">
        <v>13937</v>
      </c>
    </row>
    <row r="3579" spans="1:3" x14ac:dyDescent="0.25">
      <c r="A3579" s="445" t="s">
        <v>5272</v>
      </c>
      <c r="B3579" s="445" t="s">
        <v>5175</v>
      </c>
      <c r="C3579" s="445" t="s">
        <v>13938</v>
      </c>
    </row>
    <row r="3580" spans="1:3" x14ac:dyDescent="0.25">
      <c r="A3580" s="445" t="s">
        <v>5272</v>
      </c>
      <c r="B3580" s="445" t="s">
        <v>5165</v>
      </c>
      <c r="C3580" s="445" t="s">
        <v>13939</v>
      </c>
    </row>
    <row r="3581" spans="1:3" x14ac:dyDescent="0.25">
      <c r="A3581" s="445" t="s">
        <v>5272</v>
      </c>
      <c r="B3581" s="445" t="s">
        <v>5155</v>
      </c>
      <c r="C3581" s="445" t="s">
        <v>13940</v>
      </c>
    </row>
    <row r="3582" spans="1:3" x14ac:dyDescent="0.25">
      <c r="A3582" s="445" t="s">
        <v>5272</v>
      </c>
      <c r="B3582" s="445" t="s">
        <v>5144</v>
      </c>
      <c r="C3582" s="445" t="s">
        <v>13941</v>
      </c>
    </row>
    <row r="3583" spans="1:3" x14ac:dyDescent="0.25">
      <c r="A3583" s="445" t="s">
        <v>5272</v>
      </c>
      <c r="B3583" s="445" t="s">
        <v>5133</v>
      </c>
      <c r="C3583" s="445" t="s">
        <v>13942</v>
      </c>
    </row>
    <row r="3584" spans="1:3" x14ac:dyDescent="0.25">
      <c r="A3584" s="445" t="s">
        <v>5272</v>
      </c>
      <c r="B3584" s="445" t="s">
        <v>5122</v>
      </c>
      <c r="C3584" s="445" t="s">
        <v>13943</v>
      </c>
    </row>
    <row r="3585" spans="1:3" x14ac:dyDescent="0.25">
      <c r="A3585" s="445" t="s">
        <v>5272</v>
      </c>
      <c r="B3585" s="445" t="s">
        <v>5111</v>
      </c>
      <c r="C3585" s="445" t="s">
        <v>13944</v>
      </c>
    </row>
    <row r="3586" spans="1:3" x14ac:dyDescent="0.25">
      <c r="A3586" s="445" t="s">
        <v>5272</v>
      </c>
      <c r="B3586" s="445" t="s">
        <v>5100</v>
      </c>
      <c r="C3586" s="445" t="s">
        <v>13945</v>
      </c>
    </row>
    <row r="3587" spans="1:3" x14ac:dyDescent="0.25">
      <c r="A3587" s="445" t="s">
        <v>5272</v>
      </c>
      <c r="B3587" s="445" t="s">
        <v>5088</v>
      </c>
      <c r="C3587" s="445" t="s">
        <v>13946</v>
      </c>
    </row>
    <row r="3588" spans="1:3" x14ac:dyDescent="0.25">
      <c r="A3588" s="445" t="s">
        <v>5272</v>
      </c>
      <c r="B3588" s="445" t="s">
        <v>5076</v>
      </c>
      <c r="C3588" s="445" t="s">
        <v>13947</v>
      </c>
    </row>
    <row r="3589" spans="1:3" x14ac:dyDescent="0.25">
      <c r="A3589" s="445" t="s">
        <v>5272</v>
      </c>
      <c r="B3589" s="445" t="s">
        <v>5064</v>
      </c>
      <c r="C3589" s="445" t="s">
        <v>13948</v>
      </c>
    </row>
    <row r="3590" spans="1:3" x14ac:dyDescent="0.25">
      <c r="A3590" s="445" t="s">
        <v>5272</v>
      </c>
      <c r="B3590" s="445" t="s">
        <v>5052</v>
      </c>
      <c r="C3590" s="445" t="s">
        <v>13949</v>
      </c>
    </row>
    <row r="3591" spans="1:3" x14ac:dyDescent="0.25">
      <c r="A3591" s="445" t="s">
        <v>5272</v>
      </c>
      <c r="B3591" s="445" t="s">
        <v>5040</v>
      </c>
      <c r="C3591" s="445" t="s">
        <v>13950</v>
      </c>
    </row>
    <row r="3592" spans="1:3" x14ac:dyDescent="0.25">
      <c r="A3592" s="445" t="s">
        <v>5272</v>
      </c>
      <c r="B3592" s="445" t="s">
        <v>5028</v>
      </c>
      <c r="C3592" s="445" t="s">
        <v>13951</v>
      </c>
    </row>
    <row r="3593" spans="1:3" x14ac:dyDescent="0.25">
      <c r="A3593" s="445" t="s">
        <v>5272</v>
      </c>
      <c r="B3593" s="445" t="s">
        <v>5016</v>
      </c>
      <c r="C3593" s="445" t="s">
        <v>13952</v>
      </c>
    </row>
    <row r="3594" spans="1:3" x14ac:dyDescent="0.25">
      <c r="A3594" s="445" t="s">
        <v>5272</v>
      </c>
      <c r="B3594" s="445" t="s">
        <v>5004</v>
      </c>
      <c r="C3594" s="445" t="s">
        <v>13953</v>
      </c>
    </row>
    <row r="3595" spans="1:3" x14ac:dyDescent="0.25">
      <c r="A3595" s="445" t="s">
        <v>5272</v>
      </c>
      <c r="B3595" s="445" t="s">
        <v>4992</v>
      </c>
      <c r="C3595" s="445" t="s">
        <v>13954</v>
      </c>
    </row>
    <row r="3596" spans="1:3" x14ac:dyDescent="0.25">
      <c r="A3596" s="445" t="s">
        <v>5272</v>
      </c>
      <c r="B3596" s="445" t="s">
        <v>3156</v>
      </c>
      <c r="C3596" s="445" t="s">
        <v>13955</v>
      </c>
    </row>
    <row r="3597" spans="1:3" x14ac:dyDescent="0.25">
      <c r="A3597" s="445" t="s">
        <v>5272</v>
      </c>
      <c r="B3597" s="445" t="s">
        <v>4946</v>
      </c>
      <c r="C3597" s="445" t="s">
        <v>13956</v>
      </c>
    </row>
    <row r="3598" spans="1:3" x14ac:dyDescent="0.25">
      <c r="A3598" s="445" t="s">
        <v>5272</v>
      </c>
      <c r="B3598" s="445" t="s">
        <v>4831</v>
      </c>
      <c r="C3598" s="445" t="s">
        <v>13957</v>
      </c>
    </row>
    <row r="3599" spans="1:3" x14ac:dyDescent="0.25">
      <c r="A3599" s="445" t="s">
        <v>5272</v>
      </c>
      <c r="B3599" s="445" t="s">
        <v>4716</v>
      </c>
      <c r="C3599" s="445" t="s">
        <v>13958</v>
      </c>
    </row>
    <row r="3600" spans="1:3" x14ac:dyDescent="0.25">
      <c r="A3600" s="445" t="s">
        <v>5272</v>
      </c>
      <c r="B3600" s="445" t="s">
        <v>13959</v>
      </c>
      <c r="C3600" s="445" t="s">
        <v>13960</v>
      </c>
    </row>
    <row r="3601" spans="1:3" x14ac:dyDescent="0.25">
      <c r="A3601" s="445" t="s">
        <v>5272</v>
      </c>
      <c r="B3601" s="445" t="s">
        <v>13961</v>
      </c>
      <c r="C3601" s="445" t="s">
        <v>10833</v>
      </c>
    </row>
    <row r="3602" spans="1:3" x14ac:dyDescent="0.25">
      <c r="A3602" s="445" t="s">
        <v>5272</v>
      </c>
      <c r="B3602" s="445" t="s">
        <v>4913</v>
      </c>
      <c r="C3602" s="445" t="s">
        <v>13956</v>
      </c>
    </row>
    <row r="3603" spans="1:3" x14ac:dyDescent="0.25">
      <c r="A3603" s="445" t="s">
        <v>5272</v>
      </c>
      <c r="B3603" s="445" t="s">
        <v>4901</v>
      </c>
      <c r="C3603" s="445" t="s">
        <v>13956</v>
      </c>
    </row>
    <row r="3604" spans="1:3" x14ac:dyDescent="0.25">
      <c r="A3604" s="445" t="s">
        <v>5272</v>
      </c>
      <c r="B3604" s="445" t="s">
        <v>4889</v>
      </c>
      <c r="C3604" s="445" t="s">
        <v>13956</v>
      </c>
    </row>
    <row r="3605" spans="1:3" x14ac:dyDescent="0.25">
      <c r="A3605" s="445" t="s">
        <v>5272</v>
      </c>
      <c r="B3605" s="445" t="s">
        <v>4877</v>
      </c>
      <c r="C3605" s="445" t="s">
        <v>13956</v>
      </c>
    </row>
    <row r="3606" spans="1:3" x14ac:dyDescent="0.25">
      <c r="A3606" s="445" t="s">
        <v>5272</v>
      </c>
      <c r="B3606" s="445" t="s">
        <v>4865</v>
      </c>
      <c r="C3606" s="445" t="s">
        <v>13956</v>
      </c>
    </row>
    <row r="3607" spans="1:3" x14ac:dyDescent="0.25">
      <c r="A3607" s="445" t="s">
        <v>5272</v>
      </c>
      <c r="B3607" s="445" t="s">
        <v>4853</v>
      </c>
      <c r="C3607" s="445" t="s">
        <v>13956</v>
      </c>
    </row>
    <row r="3608" spans="1:3" x14ac:dyDescent="0.25">
      <c r="A3608" s="445" t="s">
        <v>5272</v>
      </c>
      <c r="B3608" s="445" t="s">
        <v>4820</v>
      </c>
      <c r="C3608" s="445" t="s">
        <v>13957</v>
      </c>
    </row>
    <row r="3609" spans="1:3" x14ac:dyDescent="0.25">
      <c r="A3609" s="445" t="s">
        <v>5272</v>
      </c>
      <c r="B3609" s="445" t="s">
        <v>4808</v>
      </c>
      <c r="C3609" s="445" t="s">
        <v>13957</v>
      </c>
    </row>
    <row r="3610" spans="1:3" x14ac:dyDescent="0.25">
      <c r="A3610" s="445" t="s">
        <v>5272</v>
      </c>
      <c r="B3610" s="445" t="s">
        <v>4796</v>
      </c>
      <c r="C3610" s="445" t="s">
        <v>13957</v>
      </c>
    </row>
    <row r="3611" spans="1:3" x14ac:dyDescent="0.25">
      <c r="A3611" s="445" t="s">
        <v>5272</v>
      </c>
      <c r="B3611" s="445" t="s">
        <v>4786</v>
      </c>
      <c r="C3611" s="445" t="s">
        <v>13957</v>
      </c>
    </row>
    <row r="3612" spans="1:3" x14ac:dyDescent="0.25">
      <c r="A3612" s="445" t="s">
        <v>5272</v>
      </c>
      <c r="B3612" s="445" t="s">
        <v>4775</v>
      </c>
      <c r="C3612" s="445" t="s">
        <v>13957</v>
      </c>
    </row>
    <row r="3613" spans="1:3" x14ac:dyDescent="0.25">
      <c r="A3613" s="445" t="s">
        <v>5272</v>
      </c>
      <c r="B3613" s="445" t="s">
        <v>4763</v>
      </c>
      <c r="C3613" s="445" t="s">
        <v>13957</v>
      </c>
    </row>
    <row r="3614" spans="1:3" x14ac:dyDescent="0.25">
      <c r="A3614" s="445" t="s">
        <v>5272</v>
      </c>
      <c r="B3614" s="445" t="s">
        <v>4487</v>
      </c>
      <c r="C3614" s="445" t="s">
        <v>13956</v>
      </c>
    </row>
    <row r="3615" spans="1:3" x14ac:dyDescent="0.25">
      <c r="A3615" s="445" t="s">
        <v>5272</v>
      </c>
      <c r="B3615" s="445" t="s">
        <v>4924</v>
      </c>
      <c r="C3615" s="445" t="s">
        <v>13956</v>
      </c>
    </row>
    <row r="3616" spans="1:3" x14ac:dyDescent="0.25">
      <c r="A3616" s="445" t="s">
        <v>5245</v>
      </c>
      <c r="B3616" s="445" t="s">
        <v>13962</v>
      </c>
      <c r="C3616" s="445" t="s">
        <v>13963</v>
      </c>
    </row>
    <row r="3617" spans="1:3" x14ac:dyDescent="0.25">
      <c r="A3617" s="445" t="s">
        <v>5245</v>
      </c>
      <c r="B3617" s="445" t="s">
        <v>13964</v>
      </c>
      <c r="C3617" s="445" t="s">
        <v>13965</v>
      </c>
    </row>
    <row r="3618" spans="1:3" x14ac:dyDescent="0.25">
      <c r="A3618" s="445" t="s">
        <v>5245</v>
      </c>
      <c r="B3618" s="445" t="s">
        <v>13966</v>
      </c>
      <c r="C3618" s="445" t="s">
        <v>13967</v>
      </c>
    </row>
    <row r="3619" spans="1:3" x14ac:dyDescent="0.25">
      <c r="A3619" s="445" t="s">
        <v>5245</v>
      </c>
      <c r="B3619" s="445" t="s">
        <v>13968</v>
      </c>
      <c r="C3619" s="445" t="s">
        <v>13969</v>
      </c>
    </row>
    <row r="3620" spans="1:3" x14ac:dyDescent="0.25">
      <c r="A3620" s="445" t="s">
        <v>5245</v>
      </c>
      <c r="B3620" s="445" t="s">
        <v>5872</v>
      </c>
      <c r="C3620" s="445" t="s">
        <v>13970</v>
      </c>
    </row>
    <row r="3621" spans="1:3" x14ac:dyDescent="0.25">
      <c r="A3621" s="445" t="s">
        <v>5232</v>
      </c>
      <c r="B3621" s="445" t="s">
        <v>13971</v>
      </c>
      <c r="C3621" s="445" t="s">
        <v>13972</v>
      </c>
    </row>
    <row r="3622" spans="1:3" x14ac:dyDescent="0.25">
      <c r="A3622" s="445" t="s">
        <v>5232</v>
      </c>
      <c r="B3622" s="445" t="s">
        <v>13973</v>
      </c>
      <c r="C3622" s="445" t="s">
        <v>13974</v>
      </c>
    </row>
    <row r="3623" spans="1:3" x14ac:dyDescent="0.25">
      <c r="A3623" s="445" t="s">
        <v>5232</v>
      </c>
      <c r="B3623" s="445" t="s">
        <v>13975</v>
      </c>
      <c r="C3623" s="445" t="s">
        <v>13976</v>
      </c>
    </row>
    <row r="3624" spans="1:3" x14ac:dyDescent="0.25">
      <c r="A3624" s="445" t="s">
        <v>5232</v>
      </c>
      <c r="B3624" s="445" t="s">
        <v>13977</v>
      </c>
      <c r="C3624" s="445" t="s">
        <v>13978</v>
      </c>
    </row>
    <row r="3625" spans="1:3" x14ac:dyDescent="0.25">
      <c r="A3625" s="445" t="s">
        <v>5232</v>
      </c>
      <c r="B3625" s="445" t="s">
        <v>13979</v>
      </c>
      <c r="C3625" s="445" t="s">
        <v>13980</v>
      </c>
    </row>
    <row r="3626" spans="1:3" x14ac:dyDescent="0.25">
      <c r="A3626" s="445" t="s">
        <v>5220</v>
      </c>
      <c r="B3626" s="445" t="s">
        <v>7677</v>
      </c>
      <c r="C3626" s="445" t="s">
        <v>13981</v>
      </c>
    </row>
    <row r="3627" spans="1:3" x14ac:dyDescent="0.25">
      <c r="A3627" s="445" t="s">
        <v>5220</v>
      </c>
      <c r="B3627" s="445" t="s">
        <v>13982</v>
      </c>
      <c r="C3627" s="445" t="s">
        <v>13983</v>
      </c>
    </row>
    <row r="3628" spans="1:3" x14ac:dyDescent="0.25">
      <c r="A3628" s="445" t="s">
        <v>5220</v>
      </c>
      <c r="B3628" s="445" t="s">
        <v>3376</v>
      </c>
      <c r="C3628" s="445" t="s">
        <v>13984</v>
      </c>
    </row>
    <row r="3629" spans="1:3" x14ac:dyDescent="0.25">
      <c r="A3629" s="445" t="s">
        <v>5220</v>
      </c>
      <c r="B3629" s="445" t="s">
        <v>13985</v>
      </c>
      <c r="C3629" s="445" t="s">
        <v>13986</v>
      </c>
    </row>
    <row r="3630" spans="1:3" x14ac:dyDescent="0.25">
      <c r="A3630" s="445" t="s">
        <v>5220</v>
      </c>
      <c r="B3630" s="445" t="s">
        <v>3705</v>
      </c>
      <c r="C3630" s="445" t="s">
        <v>13987</v>
      </c>
    </row>
    <row r="3631" spans="1:3" x14ac:dyDescent="0.25">
      <c r="A3631" s="445" t="s">
        <v>5208</v>
      </c>
      <c r="B3631" s="445" t="s">
        <v>13988</v>
      </c>
      <c r="C3631" s="445" t="s">
        <v>13989</v>
      </c>
    </row>
    <row r="3632" spans="1:3" x14ac:dyDescent="0.25">
      <c r="A3632" s="445" t="s">
        <v>5208</v>
      </c>
      <c r="B3632" s="445" t="s">
        <v>5562</v>
      </c>
      <c r="C3632" s="445" t="s">
        <v>13990</v>
      </c>
    </row>
    <row r="3633" spans="1:3" x14ac:dyDescent="0.25">
      <c r="A3633" s="445" t="s">
        <v>5208</v>
      </c>
      <c r="B3633" s="445" t="s">
        <v>13991</v>
      </c>
      <c r="C3633" s="445" t="s">
        <v>13992</v>
      </c>
    </row>
    <row r="3634" spans="1:3" x14ac:dyDescent="0.25">
      <c r="A3634" s="445" t="s">
        <v>5208</v>
      </c>
      <c r="B3634" s="445" t="s">
        <v>5086</v>
      </c>
      <c r="C3634" s="445" t="s">
        <v>13989</v>
      </c>
    </row>
    <row r="3635" spans="1:3" x14ac:dyDescent="0.25">
      <c r="A3635" s="445" t="s">
        <v>5208</v>
      </c>
      <c r="B3635" s="445" t="s">
        <v>3518</v>
      </c>
      <c r="C3635" s="445" t="s">
        <v>13993</v>
      </c>
    </row>
    <row r="3636" spans="1:3" x14ac:dyDescent="0.25">
      <c r="A3636" s="445" t="s">
        <v>5208</v>
      </c>
      <c r="B3636" s="445" t="s">
        <v>5109</v>
      </c>
      <c r="C3636" s="445" t="s">
        <v>5109</v>
      </c>
    </row>
    <row r="3637" spans="1:3" x14ac:dyDescent="0.25">
      <c r="A3637" s="445" t="s">
        <v>5208</v>
      </c>
      <c r="B3637" s="445" t="s">
        <v>5306</v>
      </c>
      <c r="C3637" s="445" t="s">
        <v>13994</v>
      </c>
    </row>
    <row r="3638" spans="1:3" x14ac:dyDescent="0.25">
      <c r="A3638" s="445" t="s">
        <v>5197</v>
      </c>
      <c r="B3638" s="445" t="s">
        <v>10959</v>
      </c>
      <c r="C3638" s="445" t="s">
        <v>13995</v>
      </c>
    </row>
    <row r="3639" spans="1:3" x14ac:dyDescent="0.25">
      <c r="A3639" s="445" t="s">
        <v>5197</v>
      </c>
      <c r="B3639" s="445" t="s">
        <v>792</v>
      </c>
      <c r="C3639" s="445" t="s">
        <v>11297</v>
      </c>
    </row>
    <row r="3640" spans="1:3" x14ac:dyDescent="0.25">
      <c r="A3640" s="445" t="s">
        <v>5197</v>
      </c>
      <c r="B3640" s="445" t="s">
        <v>7178</v>
      </c>
      <c r="C3640" s="445" t="s">
        <v>7177</v>
      </c>
    </row>
    <row r="3641" spans="1:3" x14ac:dyDescent="0.25">
      <c r="A3641" s="445" t="s">
        <v>5197</v>
      </c>
      <c r="B3641" s="445" t="s">
        <v>3693</v>
      </c>
      <c r="C3641" s="445" t="s">
        <v>3692</v>
      </c>
    </row>
    <row r="3642" spans="1:3" x14ac:dyDescent="0.25">
      <c r="A3642" s="445" t="s">
        <v>5197</v>
      </c>
      <c r="B3642" s="445" t="s">
        <v>13996</v>
      </c>
      <c r="C3642" s="445" t="s">
        <v>13997</v>
      </c>
    </row>
    <row r="3643" spans="1:3" x14ac:dyDescent="0.25">
      <c r="A3643" s="445" t="s">
        <v>5197</v>
      </c>
      <c r="B3643" s="445" t="s">
        <v>13998</v>
      </c>
      <c r="C3643" s="445" t="s">
        <v>13999</v>
      </c>
    </row>
    <row r="3644" spans="1:3" x14ac:dyDescent="0.25">
      <c r="A3644" s="445" t="s">
        <v>5197</v>
      </c>
      <c r="B3644" s="445" t="s">
        <v>14000</v>
      </c>
      <c r="C3644" s="445" t="s">
        <v>14001</v>
      </c>
    </row>
    <row r="3645" spans="1:3" x14ac:dyDescent="0.25">
      <c r="A3645" s="445" t="s">
        <v>5197</v>
      </c>
      <c r="B3645" s="445" t="s">
        <v>14002</v>
      </c>
      <c r="C3645" s="445" t="s">
        <v>14003</v>
      </c>
    </row>
    <row r="3646" spans="1:3" x14ac:dyDescent="0.25">
      <c r="A3646" s="445" t="s">
        <v>5197</v>
      </c>
      <c r="B3646" s="445" t="s">
        <v>14004</v>
      </c>
      <c r="C3646" s="445" t="s">
        <v>14005</v>
      </c>
    </row>
    <row r="3647" spans="1:3" x14ac:dyDescent="0.25">
      <c r="A3647" s="445" t="s">
        <v>5186</v>
      </c>
      <c r="B3647" s="445" t="s">
        <v>14006</v>
      </c>
      <c r="C3647" s="445" t="s">
        <v>14007</v>
      </c>
    </row>
    <row r="3648" spans="1:3" x14ac:dyDescent="0.25">
      <c r="A3648" s="445" t="s">
        <v>5186</v>
      </c>
      <c r="B3648" s="445" t="s">
        <v>14008</v>
      </c>
      <c r="C3648" s="445" t="s">
        <v>14009</v>
      </c>
    </row>
    <row r="3649" spans="1:3" x14ac:dyDescent="0.25">
      <c r="A3649" s="445" t="s">
        <v>5186</v>
      </c>
      <c r="B3649" s="445" t="s">
        <v>8686</v>
      </c>
      <c r="C3649" s="445" t="s">
        <v>14010</v>
      </c>
    </row>
    <row r="3650" spans="1:3" x14ac:dyDescent="0.25">
      <c r="A3650" s="445" t="s">
        <v>5186</v>
      </c>
      <c r="B3650" s="445" t="s">
        <v>9016</v>
      </c>
      <c r="C3650" s="445" t="s">
        <v>14011</v>
      </c>
    </row>
    <row r="3651" spans="1:3" x14ac:dyDescent="0.25">
      <c r="A3651" s="445" t="s">
        <v>5186</v>
      </c>
      <c r="B3651" s="445" t="s">
        <v>14012</v>
      </c>
      <c r="C3651" s="445" t="s">
        <v>14013</v>
      </c>
    </row>
    <row r="3652" spans="1:3" x14ac:dyDescent="0.25">
      <c r="A3652" s="445" t="s">
        <v>5186</v>
      </c>
      <c r="B3652" s="445" t="s">
        <v>14014</v>
      </c>
      <c r="C3652" s="445" t="s">
        <v>14015</v>
      </c>
    </row>
    <row r="3653" spans="1:3" x14ac:dyDescent="0.25">
      <c r="A3653" s="445" t="s">
        <v>5186</v>
      </c>
      <c r="B3653" s="445" t="s">
        <v>14016</v>
      </c>
      <c r="C3653" s="445" t="s">
        <v>134</v>
      </c>
    </row>
    <row r="3654" spans="1:3" x14ac:dyDescent="0.25">
      <c r="A3654" s="445" t="s">
        <v>5186</v>
      </c>
      <c r="B3654" s="445" t="s">
        <v>14017</v>
      </c>
      <c r="C3654" s="445" t="s">
        <v>14018</v>
      </c>
    </row>
    <row r="3655" spans="1:3" x14ac:dyDescent="0.25">
      <c r="A3655" s="445" t="s">
        <v>5186</v>
      </c>
      <c r="B3655" s="445" t="s">
        <v>14019</v>
      </c>
      <c r="C3655" s="445" t="s">
        <v>14020</v>
      </c>
    </row>
    <row r="3656" spans="1:3" x14ac:dyDescent="0.25">
      <c r="A3656" s="445" t="s">
        <v>5186</v>
      </c>
      <c r="B3656" s="445" t="s">
        <v>14021</v>
      </c>
      <c r="C3656" s="445" t="s">
        <v>14022</v>
      </c>
    </row>
    <row r="3657" spans="1:3" x14ac:dyDescent="0.25">
      <c r="A3657" s="445" t="s">
        <v>5186</v>
      </c>
      <c r="B3657" s="445" t="s">
        <v>14023</v>
      </c>
      <c r="C3657" s="445" t="s">
        <v>14024</v>
      </c>
    </row>
    <row r="3658" spans="1:3" x14ac:dyDescent="0.25">
      <c r="A3658" s="445" t="s">
        <v>5186</v>
      </c>
      <c r="B3658" s="445" t="s">
        <v>14025</v>
      </c>
      <c r="C3658" s="445" t="s">
        <v>14026</v>
      </c>
    </row>
    <row r="3659" spans="1:3" x14ac:dyDescent="0.25">
      <c r="A3659" s="445" t="s">
        <v>5186</v>
      </c>
      <c r="B3659" s="445" t="s">
        <v>7178</v>
      </c>
      <c r="C3659" s="445" t="s">
        <v>7177</v>
      </c>
    </row>
    <row r="3660" spans="1:3" x14ac:dyDescent="0.25">
      <c r="A3660" s="445" t="s">
        <v>5186</v>
      </c>
      <c r="B3660" s="445" t="s">
        <v>14027</v>
      </c>
      <c r="C3660" s="445" t="s">
        <v>14028</v>
      </c>
    </row>
    <row r="3661" spans="1:3" x14ac:dyDescent="0.25">
      <c r="A3661" s="445" t="s">
        <v>5186</v>
      </c>
      <c r="B3661" s="445" t="s">
        <v>14029</v>
      </c>
      <c r="C3661" s="445" t="s">
        <v>14030</v>
      </c>
    </row>
    <row r="3662" spans="1:3" x14ac:dyDescent="0.25">
      <c r="A3662" s="445" t="s">
        <v>5186</v>
      </c>
      <c r="B3662" s="445" t="s">
        <v>14031</v>
      </c>
      <c r="C3662" s="445" t="s">
        <v>14032</v>
      </c>
    </row>
    <row r="3663" spans="1:3" x14ac:dyDescent="0.25">
      <c r="A3663" s="445" t="s">
        <v>5186</v>
      </c>
      <c r="B3663" s="445" t="s">
        <v>14033</v>
      </c>
      <c r="C3663" s="445" t="s">
        <v>14034</v>
      </c>
    </row>
    <row r="3664" spans="1:3" x14ac:dyDescent="0.25">
      <c r="A3664" s="445" t="s">
        <v>5186</v>
      </c>
      <c r="B3664" s="445" t="s">
        <v>14035</v>
      </c>
      <c r="C3664" s="445" t="s">
        <v>14036</v>
      </c>
    </row>
    <row r="3665" spans="1:3" x14ac:dyDescent="0.25">
      <c r="A3665" s="445" t="s">
        <v>5186</v>
      </c>
      <c r="B3665" s="445" t="s">
        <v>14037</v>
      </c>
      <c r="C3665" s="445" t="s">
        <v>14038</v>
      </c>
    </row>
    <row r="3666" spans="1:3" x14ac:dyDescent="0.25">
      <c r="A3666" s="445" t="s">
        <v>5186</v>
      </c>
      <c r="B3666" s="445" t="s">
        <v>14039</v>
      </c>
      <c r="C3666" s="445" t="s">
        <v>14040</v>
      </c>
    </row>
    <row r="3667" spans="1:3" x14ac:dyDescent="0.25">
      <c r="A3667" s="445" t="s">
        <v>5186</v>
      </c>
      <c r="B3667" s="445" t="s">
        <v>14041</v>
      </c>
      <c r="C3667" s="445" t="s">
        <v>14042</v>
      </c>
    </row>
    <row r="3668" spans="1:3" x14ac:dyDescent="0.25">
      <c r="A3668" s="445" t="s">
        <v>5186</v>
      </c>
      <c r="B3668" s="445" t="s">
        <v>14043</v>
      </c>
      <c r="C3668" s="445" t="s">
        <v>14044</v>
      </c>
    </row>
    <row r="3669" spans="1:3" x14ac:dyDescent="0.25">
      <c r="A3669" s="445" t="s">
        <v>5186</v>
      </c>
      <c r="B3669" s="445" t="s">
        <v>14045</v>
      </c>
      <c r="C3669" s="445" t="s">
        <v>14046</v>
      </c>
    </row>
    <row r="3670" spans="1:3" x14ac:dyDescent="0.25">
      <c r="A3670" s="445" t="s">
        <v>5186</v>
      </c>
      <c r="B3670" s="445" t="s">
        <v>14047</v>
      </c>
      <c r="C3670" s="445" t="s">
        <v>14048</v>
      </c>
    </row>
    <row r="3671" spans="1:3" x14ac:dyDescent="0.25">
      <c r="A3671" s="445" t="s">
        <v>5186</v>
      </c>
      <c r="B3671" s="445" t="s">
        <v>14049</v>
      </c>
      <c r="C3671" s="445" t="s">
        <v>14050</v>
      </c>
    </row>
    <row r="3672" spans="1:3" x14ac:dyDescent="0.25">
      <c r="A3672" s="445" t="s">
        <v>5186</v>
      </c>
      <c r="B3672" s="445" t="s">
        <v>14051</v>
      </c>
      <c r="C3672" s="445" t="s">
        <v>14052</v>
      </c>
    </row>
    <row r="3673" spans="1:3" x14ac:dyDescent="0.25">
      <c r="A3673" s="445" t="s">
        <v>5186</v>
      </c>
      <c r="B3673" s="445" t="s">
        <v>14053</v>
      </c>
      <c r="C3673" s="445" t="s">
        <v>14054</v>
      </c>
    </row>
    <row r="3674" spans="1:3" x14ac:dyDescent="0.25">
      <c r="A3674" s="445" t="s">
        <v>5186</v>
      </c>
      <c r="B3674" s="445" t="s">
        <v>14055</v>
      </c>
      <c r="C3674" s="445" t="s">
        <v>14056</v>
      </c>
    </row>
    <row r="3675" spans="1:3" x14ac:dyDescent="0.25">
      <c r="A3675" s="445" t="s">
        <v>5186</v>
      </c>
      <c r="B3675" s="445" t="s">
        <v>14057</v>
      </c>
      <c r="C3675" s="445" t="s">
        <v>14058</v>
      </c>
    </row>
    <row r="3676" spans="1:3" x14ac:dyDescent="0.25">
      <c r="A3676" s="445" t="s">
        <v>5186</v>
      </c>
      <c r="B3676" s="445" t="s">
        <v>14059</v>
      </c>
      <c r="C3676" s="445" t="s">
        <v>14060</v>
      </c>
    </row>
    <row r="3677" spans="1:3" x14ac:dyDescent="0.25">
      <c r="A3677" s="445" t="s">
        <v>5175</v>
      </c>
      <c r="B3677" s="445" t="s">
        <v>14061</v>
      </c>
      <c r="C3677" s="445" t="s">
        <v>14062</v>
      </c>
    </row>
    <row r="3678" spans="1:3" x14ac:dyDescent="0.25">
      <c r="A3678" s="445" t="s">
        <v>5175</v>
      </c>
      <c r="B3678" s="445" t="s">
        <v>14063</v>
      </c>
      <c r="C3678" s="445" t="s">
        <v>14064</v>
      </c>
    </row>
    <row r="3679" spans="1:3" x14ac:dyDescent="0.25">
      <c r="A3679" s="445" t="s">
        <v>5175</v>
      </c>
      <c r="B3679" s="445" t="s">
        <v>14065</v>
      </c>
      <c r="C3679" s="445" t="s">
        <v>14066</v>
      </c>
    </row>
    <row r="3680" spans="1:3" x14ac:dyDescent="0.25">
      <c r="A3680" s="445" t="s">
        <v>5175</v>
      </c>
      <c r="B3680" s="445" t="s">
        <v>3693</v>
      </c>
      <c r="C3680" s="445" t="s">
        <v>3692</v>
      </c>
    </row>
    <row r="3681" spans="1:3" x14ac:dyDescent="0.25">
      <c r="A3681" s="445" t="s">
        <v>5165</v>
      </c>
      <c r="B3681" s="445" t="s">
        <v>3693</v>
      </c>
      <c r="C3681" s="445" t="s">
        <v>3692</v>
      </c>
    </row>
    <row r="3682" spans="1:3" x14ac:dyDescent="0.25">
      <c r="A3682" s="445" t="s">
        <v>5165</v>
      </c>
      <c r="B3682" s="445" t="s">
        <v>14067</v>
      </c>
      <c r="C3682" s="445" t="s">
        <v>14068</v>
      </c>
    </row>
    <row r="3683" spans="1:3" x14ac:dyDescent="0.25">
      <c r="A3683" s="445" t="s">
        <v>5165</v>
      </c>
      <c r="B3683" s="445" t="s">
        <v>14069</v>
      </c>
      <c r="C3683" s="445" t="s">
        <v>14070</v>
      </c>
    </row>
    <row r="3684" spans="1:3" x14ac:dyDescent="0.25">
      <c r="A3684" s="445" t="s">
        <v>5165</v>
      </c>
      <c r="B3684" s="445" t="s">
        <v>14071</v>
      </c>
      <c r="C3684" s="445" t="s">
        <v>14072</v>
      </c>
    </row>
    <row r="3685" spans="1:3" x14ac:dyDescent="0.25">
      <c r="A3685" s="445" t="s">
        <v>5165</v>
      </c>
      <c r="B3685" s="445" t="s">
        <v>14073</v>
      </c>
      <c r="C3685" s="445" t="s">
        <v>14074</v>
      </c>
    </row>
    <row r="3686" spans="1:3" x14ac:dyDescent="0.25">
      <c r="A3686" s="445" t="s">
        <v>5165</v>
      </c>
      <c r="B3686" s="445" t="s">
        <v>14075</v>
      </c>
      <c r="C3686" s="445" t="s">
        <v>14076</v>
      </c>
    </row>
    <row r="3687" spans="1:3" x14ac:dyDescent="0.25">
      <c r="A3687" s="445" t="s">
        <v>5165</v>
      </c>
      <c r="B3687" s="445" t="s">
        <v>14077</v>
      </c>
      <c r="C3687" s="445" t="s">
        <v>14078</v>
      </c>
    </row>
    <row r="3688" spans="1:3" x14ac:dyDescent="0.25">
      <c r="A3688" s="445" t="s">
        <v>5165</v>
      </c>
      <c r="B3688" s="445" t="s">
        <v>14079</v>
      </c>
      <c r="C3688" s="445" t="s">
        <v>14080</v>
      </c>
    </row>
    <row r="3689" spans="1:3" x14ac:dyDescent="0.25">
      <c r="A3689" s="445" t="s">
        <v>5165</v>
      </c>
      <c r="B3689" s="445" t="s">
        <v>14081</v>
      </c>
      <c r="C3689" s="445" t="s">
        <v>14082</v>
      </c>
    </row>
    <row r="3690" spans="1:3" x14ac:dyDescent="0.25">
      <c r="A3690" s="445" t="s">
        <v>5165</v>
      </c>
      <c r="B3690" s="445" t="s">
        <v>14083</v>
      </c>
      <c r="C3690" s="445" t="s">
        <v>14084</v>
      </c>
    </row>
    <row r="3691" spans="1:3" x14ac:dyDescent="0.25">
      <c r="A3691" s="445" t="s">
        <v>5165</v>
      </c>
      <c r="B3691" s="445" t="s">
        <v>14085</v>
      </c>
      <c r="C3691" s="445" t="s">
        <v>14086</v>
      </c>
    </row>
    <row r="3692" spans="1:3" x14ac:dyDescent="0.25">
      <c r="A3692" s="445" t="s">
        <v>5165</v>
      </c>
      <c r="B3692" s="445" t="s">
        <v>14087</v>
      </c>
      <c r="C3692" s="445" t="s">
        <v>10780</v>
      </c>
    </row>
    <row r="3693" spans="1:3" x14ac:dyDescent="0.25">
      <c r="A3693" s="445" t="s">
        <v>5165</v>
      </c>
      <c r="B3693" s="445" t="s">
        <v>14088</v>
      </c>
      <c r="C3693" s="445" t="s">
        <v>14089</v>
      </c>
    </row>
    <row r="3694" spans="1:3" x14ac:dyDescent="0.25">
      <c r="A3694" s="445" t="s">
        <v>5165</v>
      </c>
      <c r="B3694" s="445" t="s">
        <v>7446</v>
      </c>
      <c r="C3694" s="445" t="s">
        <v>14090</v>
      </c>
    </row>
    <row r="3695" spans="1:3" x14ac:dyDescent="0.25">
      <c r="A3695" s="445" t="s">
        <v>5165</v>
      </c>
      <c r="B3695" s="445" t="s">
        <v>14091</v>
      </c>
      <c r="C3695" s="445" t="s">
        <v>14092</v>
      </c>
    </row>
    <row r="3696" spans="1:3" x14ac:dyDescent="0.25">
      <c r="A3696" s="445" t="s">
        <v>5165</v>
      </c>
      <c r="B3696" s="445" t="s">
        <v>14093</v>
      </c>
      <c r="C3696" s="445" t="s">
        <v>14094</v>
      </c>
    </row>
    <row r="3697" spans="1:3" x14ac:dyDescent="0.25">
      <c r="A3697" s="445" t="s">
        <v>5165</v>
      </c>
      <c r="B3697" s="445" t="s">
        <v>14095</v>
      </c>
      <c r="C3697" s="445" t="s">
        <v>14096</v>
      </c>
    </row>
    <row r="3698" spans="1:3" x14ac:dyDescent="0.25">
      <c r="A3698" s="445" t="s">
        <v>5165</v>
      </c>
      <c r="B3698" s="445" t="s">
        <v>14097</v>
      </c>
      <c r="C3698" s="445" t="s">
        <v>14098</v>
      </c>
    </row>
    <row r="3699" spans="1:3" x14ac:dyDescent="0.25">
      <c r="A3699" s="445" t="s">
        <v>5165</v>
      </c>
      <c r="B3699" s="445" t="s">
        <v>14099</v>
      </c>
      <c r="C3699" s="445" t="s">
        <v>14100</v>
      </c>
    </row>
    <row r="3700" spans="1:3" x14ac:dyDescent="0.25">
      <c r="A3700" s="445" t="s">
        <v>5165</v>
      </c>
      <c r="B3700" s="445" t="s">
        <v>14101</v>
      </c>
      <c r="C3700" s="445" t="s">
        <v>14102</v>
      </c>
    </row>
    <row r="3701" spans="1:3" x14ac:dyDescent="0.25">
      <c r="A3701" s="445" t="s">
        <v>5165</v>
      </c>
      <c r="B3701" s="445" t="s">
        <v>7444</v>
      </c>
      <c r="C3701" s="445" t="s">
        <v>14103</v>
      </c>
    </row>
    <row r="3702" spans="1:3" x14ac:dyDescent="0.25">
      <c r="A3702" s="445" t="s">
        <v>5165</v>
      </c>
      <c r="B3702" s="445" t="s">
        <v>14104</v>
      </c>
      <c r="C3702" s="445" t="s">
        <v>14105</v>
      </c>
    </row>
    <row r="3703" spans="1:3" x14ac:dyDescent="0.25">
      <c r="A3703" s="445" t="s">
        <v>5165</v>
      </c>
      <c r="B3703" s="445" t="s">
        <v>14106</v>
      </c>
      <c r="C3703" s="445" t="s">
        <v>14107</v>
      </c>
    </row>
    <row r="3704" spans="1:3" x14ac:dyDescent="0.25">
      <c r="A3704" s="445" t="s">
        <v>5165</v>
      </c>
      <c r="B3704" s="445" t="s">
        <v>14108</v>
      </c>
      <c r="C3704" s="445" t="s">
        <v>14109</v>
      </c>
    </row>
    <row r="3705" spans="1:3" x14ac:dyDescent="0.25">
      <c r="A3705" s="445" t="s">
        <v>5165</v>
      </c>
      <c r="B3705" s="445" t="s">
        <v>14110</v>
      </c>
      <c r="C3705" s="445" t="s">
        <v>14111</v>
      </c>
    </row>
    <row r="3706" spans="1:3" x14ac:dyDescent="0.25">
      <c r="A3706" s="445" t="s">
        <v>5165</v>
      </c>
      <c r="B3706" s="445" t="s">
        <v>14112</v>
      </c>
      <c r="C3706" s="445" t="s">
        <v>14113</v>
      </c>
    </row>
    <row r="3707" spans="1:3" x14ac:dyDescent="0.25">
      <c r="A3707" s="445" t="s">
        <v>5165</v>
      </c>
      <c r="B3707" s="445" t="s">
        <v>14114</v>
      </c>
      <c r="C3707" s="445" t="s">
        <v>14115</v>
      </c>
    </row>
    <row r="3708" spans="1:3" x14ac:dyDescent="0.25">
      <c r="A3708" s="445" t="s">
        <v>5165</v>
      </c>
      <c r="B3708" s="445" t="s">
        <v>14116</v>
      </c>
      <c r="C3708" s="445" t="s">
        <v>14117</v>
      </c>
    </row>
    <row r="3709" spans="1:3" x14ac:dyDescent="0.25">
      <c r="A3709" s="445" t="s">
        <v>5165</v>
      </c>
      <c r="B3709" s="445" t="s">
        <v>14118</v>
      </c>
      <c r="C3709" s="445" t="s">
        <v>14119</v>
      </c>
    </row>
    <row r="3710" spans="1:3" x14ac:dyDescent="0.25">
      <c r="A3710" s="445" t="s">
        <v>5165</v>
      </c>
      <c r="B3710" s="445" t="s">
        <v>7178</v>
      </c>
      <c r="C3710" s="445" t="s">
        <v>7177</v>
      </c>
    </row>
    <row r="3711" spans="1:3" x14ac:dyDescent="0.25">
      <c r="A3711" s="445" t="s">
        <v>5165</v>
      </c>
      <c r="B3711" s="445" t="s">
        <v>14120</v>
      </c>
      <c r="C3711" s="445" t="s">
        <v>14121</v>
      </c>
    </row>
    <row r="3712" spans="1:3" x14ac:dyDescent="0.25">
      <c r="A3712" s="445" t="s">
        <v>5165</v>
      </c>
      <c r="B3712" s="445" t="s">
        <v>14122</v>
      </c>
      <c r="C3712" s="445" t="s">
        <v>14123</v>
      </c>
    </row>
    <row r="3713" spans="1:3" x14ac:dyDescent="0.25">
      <c r="A3713" s="445" t="s">
        <v>5165</v>
      </c>
      <c r="B3713" s="445" t="s">
        <v>792</v>
      </c>
      <c r="C3713" s="445" t="s">
        <v>11297</v>
      </c>
    </row>
    <row r="3714" spans="1:3" x14ac:dyDescent="0.25">
      <c r="A3714" s="445" t="s">
        <v>5165</v>
      </c>
      <c r="B3714" s="445" t="s">
        <v>10959</v>
      </c>
      <c r="C3714" s="445" t="s">
        <v>14124</v>
      </c>
    </row>
    <row r="3715" spans="1:3" x14ac:dyDescent="0.25">
      <c r="A3715" s="445" t="s">
        <v>5155</v>
      </c>
      <c r="B3715" s="445" t="s">
        <v>5847</v>
      </c>
      <c r="C3715" s="445" t="s">
        <v>5846</v>
      </c>
    </row>
    <row r="3716" spans="1:3" x14ac:dyDescent="0.25">
      <c r="A3716" s="445" t="s">
        <v>5155</v>
      </c>
      <c r="B3716" s="445" t="s">
        <v>5765</v>
      </c>
      <c r="C3716" s="445" t="s">
        <v>5764</v>
      </c>
    </row>
    <row r="3717" spans="1:3" x14ac:dyDescent="0.25">
      <c r="A3717" s="445" t="s">
        <v>5155</v>
      </c>
      <c r="B3717" s="445" t="s">
        <v>5701</v>
      </c>
      <c r="C3717" s="445" t="s">
        <v>5700</v>
      </c>
    </row>
    <row r="3718" spans="1:3" x14ac:dyDescent="0.25">
      <c r="A3718" s="445" t="s">
        <v>5155</v>
      </c>
      <c r="B3718" s="445" t="s">
        <v>5673</v>
      </c>
      <c r="C3718" s="445" t="s">
        <v>5672</v>
      </c>
    </row>
    <row r="3719" spans="1:3" x14ac:dyDescent="0.25">
      <c r="A3719" s="445" t="s">
        <v>5155</v>
      </c>
      <c r="B3719" s="445" t="s">
        <v>14125</v>
      </c>
      <c r="C3719" s="445" t="s">
        <v>14125</v>
      </c>
    </row>
    <row r="3720" spans="1:3" x14ac:dyDescent="0.25">
      <c r="A3720" s="445" t="s">
        <v>5155</v>
      </c>
      <c r="B3720" s="445" t="s">
        <v>5649</v>
      </c>
      <c r="C3720" s="445" t="s">
        <v>4370</v>
      </c>
    </row>
    <row r="3721" spans="1:3" x14ac:dyDescent="0.25">
      <c r="A3721" s="445" t="s">
        <v>5155</v>
      </c>
      <c r="B3721" s="445" t="s">
        <v>5804</v>
      </c>
      <c r="C3721" s="445" t="s">
        <v>5764</v>
      </c>
    </row>
    <row r="3722" spans="1:3" x14ac:dyDescent="0.25">
      <c r="A3722" s="445" t="s">
        <v>5155</v>
      </c>
      <c r="B3722" s="445" t="s">
        <v>5735</v>
      </c>
      <c r="C3722" s="445" t="s">
        <v>5734</v>
      </c>
    </row>
    <row r="3723" spans="1:3" x14ac:dyDescent="0.25">
      <c r="A3723" s="445" t="s">
        <v>5155</v>
      </c>
      <c r="B3723" s="445" t="s">
        <v>5624</v>
      </c>
      <c r="C3723" s="445" t="s">
        <v>5218</v>
      </c>
    </row>
    <row r="3724" spans="1:3" x14ac:dyDescent="0.25">
      <c r="A3724" s="445" t="s">
        <v>5144</v>
      </c>
      <c r="B3724" s="445" t="s">
        <v>792</v>
      </c>
      <c r="C3724" s="445" t="s">
        <v>11297</v>
      </c>
    </row>
    <row r="3725" spans="1:3" x14ac:dyDescent="0.25">
      <c r="A3725" s="445" t="s">
        <v>5144</v>
      </c>
      <c r="B3725" s="445" t="s">
        <v>1734</v>
      </c>
      <c r="C3725" s="445" t="s">
        <v>14126</v>
      </c>
    </row>
    <row r="3726" spans="1:3" x14ac:dyDescent="0.25">
      <c r="A3726" s="445" t="s">
        <v>5144</v>
      </c>
      <c r="B3726" s="445" t="s">
        <v>5855</v>
      </c>
      <c r="C3726" s="445" t="s">
        <v>3204</v>
      </c>
    </row>
    <row r="3727" spans="1:3" x14ac:dyDescent="0.25">
      <c r="A3727" s="445" t="s">
        <v>5144</v>
      </c>
      <c r="B3727" s="445" t="s">
        <v>5814</v>
      </c>
      <c r="C3727" s="445" t="s">
        <v>14127</v>
      </c>
    </row>
    <row r="3728" spans="1:3" x14ac:dyDescent="0.25">
      <c r="A3728" s="445" t="s">
        <v>5144</v>
      </c>
      <c r="B3728" s="445" t="s">
        <v>5657</v>
      </c>
      <c r="C3728" s="445" t="s">
        <v>5640</v>
      </c>
    </row>
    <row r="3729" spans="1:3" x14ac:dyDescent="0.25">
      <c r="A3729" s="445" t="s">
        <v>5144</v>
      </c>
      <c r="B3729" s="445" t="s">
        <v>5744</v>
      </c>
      <c r="C3729" s="445" t="s">
        <v>5743</v>
      </c>
    </row>
    <row r="3730" spans="1:3" x14ac:dyDescent="0.25">
      <c r="A3730" s="445" t="s">
        <v>5144</v>
      </c>
      <c r="B3730" s="445" t="s">
        <v>5710</v>
      </c>
      <c r="C3730" s="445" t="s">
        <v>14128</v>
      </c>
    </row>
    <row r="3731" spans="1:3" x14ac:dyDescent="0.25">
      <c r="A3731" s="445" t="s">
        <v>5144</v>
      </c>
      <c r="B3731" s="445" t="s">
        <v>5680</v>
      </c>
      <c r="C3731" s="445" t="s">
        <v>3692</v>
      </c>
    </row>
    <row r="3732" spans="1:3" x14ac:dyDescent="0.25">
      <c r="A3732" s="445" t="s">
        <v>5144</v>
      </c>
      <c r="B3732" s="445" t="s">
        <v>5775</v>
      </c>
      <c r="C3732" s="445" t="s">
        <v>14129</v>
      </c>
    </row>
    <row r="3733" spans="1:3" x14ac:dyDescent="0.25">
      <c r="A3733" s="445" t="s">
        <v>5133</v>
      </c>
      <c r="B3733" s="445" t="s">
        <v>5602</v>
      </c>
      <c r="C3733" s="445" t="s">
        <v>5860</v>
      </c>
    </row>
    <row r="3734" spans="1:3" x14ac:dyDescent="0.25">
      <c r="A3734" s="445" t="s">
        <v>5133</v>
      </c>
      <c r="B3734" s="445" t="s">
        <v>5586</v>
      </c>
      <c r="C3734" s="445" t="s">
        <v>5819</v>
      </c>
    </row>
    <row r="3735" spans="1:3" x14ac:dyDescent="0.25">
      <c r="A3735" s="445" t="s">
        <v>5133</v>
      </c>
      <c r="B3735" s="445" t="s">
        <v>5572</v>
      </c>
      <c r="C3735" s="445" t="s">
        <v>2549</v>
      </c>
    </row>
    <row r="3736" spans="1:3" x14ac:dyDescent="0.25">
      <c r="A3736" s="445" t="s">
        <v>5133</v>
      </c>
      <c r="B3736" s="445" t="s">
        <v>5721</v>
      </c>
      <c r="C3736" s="445" t="s">
        <v>5749</v>
      </c>
    </row>
    <row r="3737" spans="1:3" x14ac:dyDescent="0.25">
      <c r="A3737" s="445" t="s">
        <v>5133</v>
      </c>
      <c r="B3737" s="445" t="s">
        <v>5497</v>
      </c>
      <c r="C3737" s="445" t="s">
        <v>14130</v>
      </c>
    </row>
    <row r="3738" spans="1:3" x14ac:dyDescent="0.25">
      <c r="A3738" s="445" t="s">
        <v>5133</v>
      </c>
      <c r="B3738" s="445" t="s">
        <v>5540</v>
      </c>
      <c r="C3738" s="445" t="s">
        <v>5686</v>
      </c>
    </row>
    <row r="3739" spans="1:3" x14ac:dyDescent="0.25">
      <c r="A3739" s="445" t="s">
        <v>5133</v>
      </c>
      <c r="B3739" s="445" t="s">
        <v>5525</v>
      </c>
      <c r="C3739" s="445" t="s">
        <v>5662</v>
      </c>
    </row>
    <row r="3740" spans="1:3" x14ac:dyDescent="0.25">
      <c r="A3740" s="445" t="s">
        <v>5133</v>
      </c>
      <c r="B3740" s="445" t="s">
        <v>5511</v>
      </c>
      <c r="C3740" s="445" t="s">
        <v>5637</v>
      </c>
    </row>
    <row r="3741" spans="1:3" x14ac:dyDescent="0.25">
      <c r="A3741" s="445" t="s">
        <v>5133</v>
      </c>
      <c r="B3741" s="445" t="s">
        <v>5556</v>
      </c>
      <c r="C3741" s="445" t="s">
        <v>5716</v>
      </c>
    </row>
    <row r="3742" spans="1:3" x14ac:dyDescent="0.25">
      <c r="A3742" s="445" t="s">
        <v>5122</v>
      </c>
      <c r="B3742" s="445" t="s">
        <v>10959</v>
      </c>
      <c r="C3742" s="445" t="s">
        <v>14131</v>
      </c>
    </row>
    <row r="3743" spans="1:3" x14ac:dyDescent="0.25">
      <c r="A3743" s="445" t="s">
        <v>5122</v>
      </c>
      <c r="B3743" s="445" t="s">
        <v>5663</v>
      </c>
      <c r="C3743" s="445" t="s">
        <v>5663</v>
      </c>
    </row>
    <row r="3744" spans="1:3" x14ac:dyDescent="0.25">
      <c r="A3744" s="445" t="s">
        <v>5122</v>
      </c>
      <c r="B3744" s="445" t="s">
        <v>5861</v>
      </c>
      <c r="C3744" s="445" t="s">
        <v>5045</v>
      </c>
    </row>
    <row r="3745" spans="1:3" x14ac:dyDescent="0.25">
      <c r="A3745" s="445" t="s">
        <v>5122</v>
      </c>
      <c r="B3745" s="445" t="s">
        <v>5821</v>
      </c>
      <c r="C3745" s="445" t="s">
        <v>5820</v>
      </c>
    </row>
    <row r="3746" spans="1:3" x14ac:dyDescent="0.25">
      <c r="A3746" s="445" t="s">
        <v>5122</v>
      </c>
      <c r="B3746" s="445" t="s">
        <v>4080</v>
      </c>
      <c r="C3746" s="445" t="s">
        <v>5638</v>
      </c>
    </row>
    <row r="3747" spans="1:3" x14ac:dyDescent="0.25">
      <c r="A3747" s="445" t="s">
        <v>5122</v>
      </c>
      <c r="B3747" s="445" t="s">
        <v>5751</v>
      </c>
      <c r="C3747" s="445" t="s">
        <v>5750</v>
      </c>
    </row>
    <row r="3748" spans="1:3" x14ac:dyDescent="0.25">
      <c r="A3748" s="445" t="s">
        <v>5122</v>
      </c>
      <c r="B3748" s="445" t="s">
        <v>4147</v>
      </c>
      <c r="C3748" s="445" t="s">
        <v>4178</v>
      </c>
    </row>
    <row r="3749" spans="1:3" x14ac:dyDescent="0.25">
      <c r="A3749" s="445" t="s">
        <v>5122</v>
      </c>
      <c r="B3749" s="445" t="s">
        <v>3292</v>
      </c>
      <c r="C3749" s="445" t="s">
        <v>3292</v>
      </c>
    </row>
    <row r="3750" spans="1:3" x14ac:dyDescent="0.25">
      <c r="A3750" s="445" t="s">
        <v>5122</v>
      </c>
      <c r="B3750" s="445" t="s">
        <v>5782</v>
      </c>
      <c r="C3750" s="445" t="s">
        <v>5781</v>
      </c>
    </row>
    <row r="3751" spans="1:3" x14ac:dyDescent="0.25">
      <c r="A3751" s="445" t="s">
        <v>5111</v>
      </c>
      <c r="B3751" s="445" t="s">
        <v>10741</v>
      </c>
      <c r="C3751" s="445" t="s">
        <v>10742</v>
      </c>
    </row>
    <row r="3752" spans="1:3" x14ac:dyDescent="0.25">
      <c r="A3752" s="445" t="s">
        <v>5111</v>
      </c>
      <c r="B3752" s="445" t="s">
        <v>10824</v>
      </c>
      <c r="C3752" s="445" t="s">
        <v>10825</v>
      </c>
    </row>
    <row r="3753" spans="1:3" x14ac:dyDescent="0.25">
      <c r="A3753" s="445" t="s">
        <v>5111</v>
      </c>
      <c r="B3753" s="445" t="s">
        <v>10844</v>
      </c>
      <c r="C3753" s="445" t="s">
        <v>10845</v>
      </c>
    </row>
    <row r="3754" spans="1:3" x14ac:dyDescent="0.25">
      <c r="A3754" s="445" t="s">
        <v>5111</v>
      </c>
      <c r="B3754" s="445" t="s">
        <v>10850</v>
      </c>
      <c r="C3754" s="445" t="s">
        <v>10851</v>
      </c>
    </row>
    <row r="3755" spans="1:3" x14ac:dyDescent="0.25">
      <c r="A3755" s="445" t="s">
        <v>5111</v>
      </c>
      <c r="B3755" s="445" t="s">
        <v>10864</v>
      </c>
      <c r="C3755" s="445" t="s">
        <v>10865</v>
      </c>
    </row>
    <row r="3756" spans="1:3" x14ac:dyDescent="0.25">
      <c r="A3756" s="445" t="s">
        <v>5111</v>
      </c>
      <c r="B3756" s="445" t="s">
        <v>14132</v>
      </c>
      <c r="C3756" s="445" t="s">
        <v>14133</v>
      </c>
    </row>
    <row r="3757" spans="1:3" x14ac:dyDescent="0.25">
      <c r="A3757" s="445" t="s">
        <v>5111</v>
      </c>
      <c r="B3757" s="445" t="s">
        <v>14134</v>
      </c>
      <c r="C3757" s="445" t="s">
        <v>14135</v>
      </c>
    </row>
    <row r="3758" spans="1:3" x14ac:dyDescent="0.25">
      <c r="A3758" s="445" t="s">
        <v>5111</v>
      </c>
      <c r="B3758" s="445" t="s">
        <v>10893</v>
      </c>
      <c r="C3758" s="445" t="s">
        <v>10894</v>
      </c>
    </row>
    <row r="3759" spans="1:3" x14ac:dyDescent="0.25">
      <c r="A3759" s="445" t="s">
        <v>5111</v>
      </c>
      <c r="B3759" s="445" t="s">
        <v>14136</v>
      </c>
      <c r="C3759" s="445" t="s">
        <v>10740</v>
      </c>
    </row>
    <row r="3760" spans="1:3" x14ac:dyDescent="0.25">
      <c r="A3760" s="445" t="s">
        <v>5111</v>
      </c>
      <c r="B3760" s="445" t="s">
        <v>10707</v>
      </c>
      <c r="C3760" s="445" t="s">
        <v>10708</v>
      </c>
    </row>
    <row r="3761" spans="1:3" x14ac:dyDescent="0.25">
      <c r="A3761" s="445" t="s">
        <v>5111</v>
      </c>
      <c r="B3761" s="445" t="s">
        <v>14137</v>
      </c>
      <c r="C3761" s="445" t="s">
        <v>14138</v>
      </c>
    </row>
    <row r="3762" spans="1:3" x14ac:dyDescent="0.25">
      <c r="A3762" s="445" t="s">
        <v>5111</v>
      </c>
      <c r="B3762" s="445" t="s">
        <v>10725</v>
      </c>
      <c r="C3762" s="445" t="s">
        <v>10726</v>
      </c>
    </row>
    <row r="3763" spans="1:3" x14ac:dyDescent="0.25">
      <c r="A3763" s="445" t="s">
        <v>5111</v>
      </c>
      <c r="B3763" s="445" t="s">
        <v>10735</v>
      </c>
      <c r="C3763" s="445" t="s">
        <v>10736</v>
      </c>
    </row>
    <row r="3764" spans="1:3" x14ac:dyDescent="0.25">
      <c r="A3764" s="445" t="s">
        <v>5111</v>
      </c>
      <c r="B3764" s="445" t="s">
        <v>10868</v>
      </c>
      <c r="C3764" s="445" t="s">
        <v>10869</v>
      </c>
    </row>
    <row r="3765" spans="1:3" x14ac:dyDescent="0.25">
      <c r="A3765" s="445" t="s">
        <v>5100</v>
      </c>
      <c r="B3765" s="445" t="s">
        <v>4775</v>
      </c>
      <c r="C3765" s="445" t="s">
        <v>14139</v>
      </c>
    </row>
    <row r="3766" spans="1:3" x14ac:dyDescent="0.25">
      <c r="A3766" s="445" t="s">
        <v>5100</v>
      </c>
      <c r="B3766" s="445" t="s">
        <v>4763</v>
      </c>
      <c r="C3766" s="445" t="s">
        <v>4379</v>
      </c>
    </row>
    <row r="3767" spans="1:3" x14ac:dyDescent="0.25">
      <c r="A3767" s="445" t="s">
        <v>5100</v>
      </c>
      <c r="B3767" s="445" t="s">
        <v>4739</v>
      </c>
      <c r="C3767" s="445" t="s">
        <v>14140</v>
      </c>
    </row>
    <row r="3768" spans="1:3" x14ac:dyDescent="0.25">
      <c r="A3768" s="445" t="s">
        <v>5100</v>
      </c>
      <c r="B3768" s="445" t="s">
        <v>4260</v>
      </c>
      <c r="C3768" s="445" t="s">
        <v>4259</v>
      </c>
    </row>
    <row r="3769" spans="1:3" x14ac:dyDescent="0.25">
      <c r="A3769" s="445" t="s">
        <v>5100</v>
      </c>
      <c r="B3769" s="445" t="s">
        <v>5076</v>
      </c>
      <c r="C3769" s="445" t="s">
        <v>5250</v>
      </c>
    </row>
    <row r="3770" spans="1:3" x14ac:dyDescent="0.25">
      <c r="A3770" s="445" t="s">
        <v>5100</v>
      </c>
      <c r="B3770" s="445" t="s">
        <v>4877</v>
      </c>
      <c r="C3770" s="445" t="s">
        <v>14141</v>
      </c>
    </row>
    <row r="3771" spans="1:3" x14ac:dyDescent="0.25">
      <c r="A3771" s="445" t="s">
        <v>5100</v>
      </c>
      <c r="B3771" s="445" t="s">
        <v>5602</v>
      </c>
      <c r="C3771" s="445" t="s">
        <v>4962</v>
      </c>
    </row>
    <row r="3772" spans="1:3" x14ac:dyDescent="0.25">
      <c r="A3772" s="445" t="s">
        <v>5100</v>
      </c>
      <c r="B3772" s="445" t="s">
        <v>4853</v>
      </c>
      <c r="C3772" s="445" t="s">
        <v>14142</v>
      </c>
    </row>
    <row r="3773" spans="1:3" x14ac:dyDescent="0.25">
      <c r="A3773" s="445" t="s">
        <v>5100</v>
      </c>
      <c r="B3773" s="445" t="s">
        <v>3156</v>
      </c>
      <c r="C3773" s="445" t="s">
        <v>14143</v>
      </c>
    </row>
    <row r="3774" spans="1:3" x14ac:dyDescent="0.25">
      <c r="A3774" s="445" t="s">
        <v>5100</v>
      </c>
      <c r="B3774" s="445" t="s">
        <v>5586</v>
      </c>
      <c r="C3774" s="445" t="s">
        <v>14144</v>
      </c>
    </row>
    <row r="3775" spans="1:3" x14ac:dyDescent="0.25">
      <c r="A3775" s="445" t="s">
        <v>5100</v>
      </c>
      <c r="B3775" s="445" t="s">
        <v>5572</v>
      </c>
      <c r="C3775" s="445" t="s">
        <v>14145</v>
      </c>
    </row>
    <row r="3776" spans="1:3" x14ac:dyDescent="0.25">
      <c r="A3776" s="445" t="s">
        <v>5100</v>
      </c>
      <c r="B3776" s="445" t="s">
        <v>5556</v>
      </c>
      <c r="C3776" s="445" t="s">
        <v>5555</v>
      </c>
    </row>
    <row r="3777" spans="1:3" x14ac:dyDescent="0.25">
      <c r="A3777" s="445" t="s">
        <v>5100</v>
      </c>
      <c r="B3777" s="445" t="s">
        <v>5540</v>
      </c>
      <c r="C3777" s="445" t="s">
        <v>5539</v>
      </c>
    </row>
    <row r="3778" spans="1:3" x14ac:dyDescent="0.25">
      <c r="A3778" s="445" t="s">
        <v>5100</v>
      </c>
      <c r="B3778" s="445" t="s">
        <v>5525</v>
      </c>
      <c r="C3778" s="445" t="s">
        <v>14146</v>
      </c>
    </row>
    <row r="3779" spans="1:3" x14ac:dyDescent="0.25">
      <c r="A3779" s="445" t="s">
        <v>5100</v>
      </c>
      <c r="B3779" s="445" t="s">
        <v>5511</v>
      </c>
      <c r="C3779" s="445" t="s">
        <v>5510</v>
      </c>
    </row>
    <row r="3780" spans="1:3" x14ac:dyDescent="0.25">
      <c r="A3780" s="445" t="s">
        <v>5100</v>
      </c>
      <c r="B3780" s="445" t="s">
        <v>5497</v>
      </c>
      <c r="C3780" s="445" t="s">
        <v>5008</v>
      </c>
    </row>
    <row r="3781" spans="1:3" x14ac:dyDescent="0.25">
      <c r="A3781" s="445" t="s">
        <v>5100</v>
      </c>
      <c r="B3781" s="445" t="s">
        <v>5482</v>
      </c>
      <c r="C3781" s="445" t="s">
        <v>5481</v>
      </c>
    </row>
    <row r="3782" spans="1:3" x14ac:dyDescent="0.25">
      <c r="A3782" s="445" t="s">
        <v>5100</v>
      </c>
      <c r="B3782" s="445" t="s">
        <v>5468</v>
      </c>
      <c r="C3782" s="445" t="s">
        <v>14147</v>
      </c>
    </row>
    <row r="3783" spans="1:3" x14ac:dyDescent="0.25">
      <c r="A3783" s="445" t="s">
        <v>5100</v>
      </c>
      <c r="B3783" s="445" t="s">
        <v>5452</v>
      </c>
      <c r="C3783" s="445" t="s">
        <v>14148</v>
      </c>
    </row>
    <row r="3784" spans="1:3" x14ac:dyDescent="0.25">
      <c r="A3784" s="445" t="s">
        <v>5100</v>
      </c>
      <c r="B3784" s="445" t="s">
        <v>5421</v>
      </c>
      <c r="C3784" s="445" t="s">
        <v>14149</v>
      </c>
    </row>
    <row r="3785" spans="1:3" x14ac:dyDescent="0.25">
      <c r="A3785" s="445" t="s">
        <v>5100</v>
      </c>
      <c r="B3785" s="445" t="s">
        <v>5404</v>
      </c>
      <c r="C3785" s="445" t="s">
        <v>14150</v>
      </c>
    </row>
    <row r="3786" spans="1:3" x14ac:dyDescent="0.25">
      <c r="A3786" s="445" t="s">
        <v>5100</v>
      </c>
      <c r="B3786" s="445" t="s">
        <v>5391</v>
      </c>
      <c r="C3786" s="445" t="s">
        <v>14151</v>
      </c>
    </row>
    <row r="3787" spans="1:3" x14ac:dyDescent="0.25">
      <c r="A3787" s="445" t="s">
        <v>5100</v>
      </c>
      <c r="B3787" s="445" t="s">
        <v>5379</v>
      </c>
      <c r="C3787" s="445" t="s">
        <v>5378</v>
      </c>
    </row>
    <row r="3788" spans="1:3" x14ac:dyDescent="0.25">
      <c r="A3788" s="445" t="s">
        <v>5100</v>
      </c>
      <c r="B3788" s="445" t="s">
        <v>5432</v>
      </c>
      <c r="C3788" s="445" t="s">
        <v>3105</v>
      </c>
    </row>
    <row r="3789" spans="1:3" x14ac:dyDescent="0.25">
      <c r="A3789" s="445" t="s">
        <v>5100</v>
      </c>
      <c r="B3789" s="445" t="s">
        <v>5364</v>
      </c>
      <c r="C3789" s="445" t="s">
        <v>5363</v>
      </c>
    </row>
    <row r="3790" spans="1:3" x14ac:dyDescent="0.25">
      <c r="A3790" s="445" t="s">
        <v>5100</v>
      </c>
      <c r="B3790" s="445" t="s">
        <v>5352</v>
      </c>
      <c r="C3790" s="445" t="s">
        <v>5351</v>
      </c>
    </row>
    <row r="3791" spans="1:3" x14ac:dyDescent="0.25">
      <c r="A3791" s="445" t="s">
        <v>5100</v>
      </c>
      <c r="B3791" s="445" t="s">
        <v>5341</v>
      </c>
      <c r="C3791" s="445" t="s">
        <v>5340</v>
      </c>
    </row>
    <row r="3792" spans="1:3" x14ac:dyDescent="0.25">
      <c r="A3792" s="445" t="s">
        <v>5100</v>
      </c>
      <c r="B3792" s="445" t="s">
        <v>5297</v>
      </c>
      <c r="C3792" s="445" t="s">
        <v>14152</v>
      </c>
    </row>
    <row r="3793" spans="1:3" x14ac:dyDescent="0.25">
      <c r="A3793" s="445" t="s">
        <v>5100</v>
      </c>
      <c r="B3793" s="445" t="s">
        <v>5283</v>
      </c>
      <c r="C3793" s="445" t="s">
        <v>14153</v>
      </c>
    </row>
    <row r="3794" spans="1:3" x14ac:dyDescent="0.25">
      <c r="A3794" s="445" t="s">
        <v>5100</v>
      </c>
      <c r="B3794" s="445" t="s">
        <v>5272</v>
      </c>
      <c r="C3794" s="445" t="s">
        <v>14154</v>
      </c>
    </row>
    <row r="3795" spans="1:3" x14ac:dyDescent="0.25">
      <c r="A3795" s="445" t="s">
        <v>5100</v>
      </c>
      <c r="B3795" s="445" t="s">
        <v>5232</v>
      </c>
      <c r="C3795" s="445" t="s">
        <v>14155</v>
      </c>
    </row>
    <row r="3796" spans="1:3" x14ac:dyDescent="0.25">
      <c r="A3796" s="445" t="s">
        <v>5100</v>
      </c>
      <c r="B3796" s="445" t="s">
        <v>5186</v>
      </c>
      <c r="C3796" s="445" t="s">
        <v>14156</v>
      </c>
    </row>
    <row r="3797" spans="1:3" x14ac:dyDescent="0.25">
      <c r="A3797" s="445" t="s">
        <v>5100</v>
      </c>
      <c r="B3797" s="445" t="s">
        <v>5165</v>
      </c>
      <c r="C3797" s="445" t="s">
        <v>14157</v>
      </c>
    </row>
    <row r="3798" spans="1:3" x14ac:dyDescent="0.25">
      <c r="A3798" s="445" t="s">
        <v>5100</v>
      </c>
      <c r="B3798" s="445" t="s">
        <v>5155</v>
      </c>
      <c r="C3798" s="445" t="s">
        <v>10959</v>
      </c>
    </row>
    <row r="3799" spans="1:3" x14ac:dyDescent="0.25">
      <c r="A3799" s="445" t="s">
        <v>5100</v>
      </c>
      <c r="B3799" s="445" t="s">
        <v>5064</v>
      </c>
      <c r="C3799" s="445" t="s">
        <v>14158</v>
      </c>
    </row>
    <row r="3800" spans="1:3" x14ac:dyDescent="0.25">
      <c r="A3800" s="445" t="s">
        <v>5100</v>
      </c>
      <c r="B3800" s="445" t="s">
        <v>5016</v>
      </c>
      <c r="C3800" s="445" t="s">
        <v>14159</v>
      </c>
    </row>
    <row r="3801" spans="1:3" x14ac:dyDescent="0.25">
      <c r="A3801" s="445" t="s">
        <v>5100</v>
      </c>
      <c r="B3801" s="445" t="s">
        <v>5004</v>
      </c>
      <c r="C3801" s="445" t="s">
        <v>5270</v>
      </c>
    </row>
    <row r="3802" spans="1:3" x14ac:dyDescent="0.25">
      <c r="A3802" s="445" t="s">
        <v>5100</v>
      </c>
      <c r="B3802" s="445" t="s">
        <v>4970</v>
      </c>
      <c r="C3802" s="445" t="s">
        <v>14160</v>
      </c>
    </row>
    <row r="3803" spans="1:3" x14ac:dyDescent="0.25">
      <c r="A3803" s="445" t="s">
        <v>5100</v>
      </c>
      <c r="B3803" s="445" t="s">
        <v>4958</v>
      </c>
      <c r="C3803" s="445" t="s">
        <v>5168</v>
      </c>
    </row>
    <row r="3804" spans="1:3" x14ac:dyDescent="0.25">
      <c r="A3804" s="445" t="s">
        <v>5100</v>
      </c>
      <c r="B3804" s="445" t="s">
        <v>4946</v>
      </c>
      <c r="C3804" s="445" t="s">
        <v>14161</v>
      </c>
    </row>
    <row r="3805" spans="1:3" x14ac:dyDescent="0.25">
      <c r="A3805" s="445" t="s">
        <v>5100</v>
      </c>
      <c r="B3805" s="445" t="s">
        <v>4913</v>
      </c>
      <c r="C3805" s="445" t="s">
        <v>14162</v>
      </c>
    </row>
    <row r="3806" spans="1:3" x14ac:dyDescent="0.25">
      <c r="A3806" s="445" t="s">
        <v>5100</v>
      </c>
      <c r="B3806" s="445" t="s">
        <v>4831</v>
      </c>
      <c r="C3806" s="445" t="s">
        <v>14163</v>
      </c>
    </row>
    <row r="3807" spans="1:3" x14ac:dyDescent="0.25">
      <c r="A3807" s="445" t="s">
        <v>5100</v>
      </c>
      <c r="B3807" s="445" t="s">
        <v>4786</v>
      </c>
      <c r="C3807" s="445" t="s">
        <v>14164</v>
      </c>
    </row>
    <row r="3808" spans="1:3" x14ac:dyDescent="0.25">
      <c r="A3808" s="445" t="s">
        <v>5100</v>
      </c>
      <c r="B3808" s="445" t="s">
        <v>4820</v>
      </c>
      <c r="C3808" s="445" t="s">
        <v>14165</v>
      </c>
    </row>
    <row r="3809" spans="1:3" x14ac:dyDescent="0.25">
      <c r="A3809" s="445" t="s">
        <v>5100</v>
      </c>
      <c r="B3809" s="445" t="s">
        <v>4808</v>
      </c>
      <c r="C3809" s="445" t="s">
        <v>4927</v>
      </c>
    </row>
    <row r="3810" spans="1:3" x14ac:dyDescent="0.25">
      <c r="A3810" s="445" t="s">
        <v>5100</v>
      </c>
      <c r="B3810" s="445" t="s">
        <v>5144</v>
      </c>
      <c r="C3810" s="445" t="s">
        <v>14166</v>
      </c>
    </row>
    <row r="3811" spans="1:3" x14ac:dyDescent="0.25">
      <c r="A3811" s="445" t="s">
        <v>5100</v>
      </c>
      <c r="B3811" s="445" t="s">
        <v>5028</v>
      </c>
      <c r="C3811" s="445" t="s">
        <v>14167</v>
      </c>
    </row>
    <row r="3812" spans="1:3" x14ac:dyDescent="0.25">
      <c r="A3812" s="445" t="s">
        <v>5100</v>
      </c>
      <c r="B3812" s="445" t="s">
        <v>4487</v>
      </c>
      <c r="C3812" s="445" t="s">
        <v>4486</v>
      </c>
    </row>
    <row r="3813" spans="1:3" x14ac:dyDescent="0.25">
      <c r="A3813" s="445" t="s">
        <v>5100</v>
      </c>
      <c r="B3813" s="445" t="s">
        <v>5052</v>
      </c>
      <c r="C3813" s="445" t="s">
        <v>14168</v>
      </c>
    </row>
    <row r="3814" spans="1:3" x14ac:dyDescent="0.25">
      <c r="A3814" s="445" t="s">
        <v>5100</v>
      </c>
      <c r="B3814" s="445" t="s">
        <v>5436</v>
      </c>
      <c r="C3814" s="445" t="s">
        <v>5435</v>
      </c>
    </row>
    <row r="3815" spans="1:3" x14ac:dyDescent="0.25">
      <c r="A3815" s="445" t="s">
        <v>5100</v>
      </c>
      <c r="B3815" s="445" t="s">
        <v>4889</v>
      </c>
      <c r="C3815" s="445" t="s">
        <v>14169</v>
      </c>
    </row>
    <row r="3816" spans="1:3" x14ac:dyDescent="0.25">
      <c r="A3816" s="445" t="s">
        <v>5040</v>
      </c>
      <c r="B3816" s="445" t="s">
        <v>5602</v>
      </c>
      <c r="C3816" s="445" t="s">
        <v>14170</v>
      </c>
    </row>
    <row r="3817" spans="1:3" x14ac:dyDescent="0.25">
      <c r="A3817" s="445" t="s">
        <v>5040</v>
      </c>
      <c r="B3817" s="445" t="s">
        <v>5586</v>
      </c>
      <c r="C3817" s="445" t="s">
        <v>14171</v>
      </c>
    </row>
    <row r="3818" spans="1:3" x14ac:dyDescent="0.25">
      <c r="A3818" s="445" t="s">
        <v>5040</v>
      </c>
      <c r="B3818" s="445" t="s">
        <v>14172</v>
      </c>
      <c r="C3818" s="445" t="s">
        <v>14173</v>
      </c>
    </row>
    <row r="3819" spans="1:3" x14ac:dyDescent="0.25">
      <c r="A3819" s="445" t="s">
        <v>5040</v>
      </c>
      <c r="B3819" s="445" t="s">
        <v>14174</v>
      </c>
      <c r="C3819" s="445" t="s">
        <v>14175</v>
      </c>
    </row>
    <row r="3820" spans="1:3" x14ac:dyDescent="0.25">
      <c r="A3820" s="445" t="s">
        <v>5040</v>
      </c>
      <c r="B3820" s="445" t="s">
        <v>14176</v>
      </c>
      <c r="C3820" s="445" t="s">
        <v>14177</v>
      </c>
    </row>
    <row r="3821" spans="1:3" x14ac:dyDescent="0.25">
      <c r="A3821" s="445" t="s">
        <v>5040</v>
      </c>
      <c r="B3821" s="445" t="s">
        <v>14178</v>
      </c>
      <c r="C3821" s="445" t="s">
        <v>14179</v>
      </c>
    </row>
    <row r="3822" spans="1:3" x14ac:dyDescent="0.25">
      <c r="A3822" s="445" t="s">
        <v>5040</v>
      </c>
      <c r="B3822" s="445" t="s">
        <v>5572</v>
      </c>
      <c r="C3822" s="445" t="s">
        <v>14180</v>
      </c>
    </row>
    <row r="3823" spans="1:3" x14ac:dyDescent="0.25">
      <c r="A3823" s="445" t="s">
        <v>5040</v>
      </c>
      <c r="B3823" s="445" t="s">
        <v>5721</v>
      </c>
      <c r="C3823" s="445" t="s">
        <v>14181</v>
      </c>
    </row>
    <row r="3824" spans="1:3" x14ac:dyDescent="0.25">
      <c r="A3824" s="445" t="s">
        <v>5040</v>
      </c>
      <c r="B3824" s="445" t="s">
        <v>5556</v>
      </c>
      <c r="C3824" s="445" t="s">
        <v>14182</v>
      </c>
    </row>
    <row r="3825" spans="1:3" x14ac:dyDescent="0.25">
      <c r="A3825" s="445" t="s">
        <v>5040</v>
      </c>
      <c r="B3825" s="445" t="s">
        <v>5540</v>
      </c>
      <c r="C3825" s="445" t="s">
        <v>14183</v>
      </c>
    </row>
    <row r="3826" spans="1:3" x14ac:dyDescent="0.25">
      <c r="A3826" s="445" t="s">
        <v>5040</v>
      </c>
      <c r="B3826" s="445" t="s">
        <v>5525</v>
      </c>
      <c r="C3826" s="445" t="s">
        <v>14184</v>
      </c>
    </row>
    <row r="3827" spans="1:3" x14ac:dyDescent="0.25">
      <c r="A3827" s="445" t="s">
        <v>5040</v>
      </c>
      <c r="B3827" s="445" t="s">
        <v>5511</v>
      </c>
      <c r="C3827" s="445" t="s">
        <v>14185</v>
      </c>
    </row>
    <row r="3828" spans="1:3" x14ac:dyDescent="0.25">
      <c r="A3828" s="445" t="s">
        <v>5040</v>
      </c>
      <c r="B3828" s="445" t="s">
        <v>10983</v>
      </c>
      <c r="C3828" s="445" t="s">
        <v>14186</v>
      </c>
    </row>
    <row r="3829" spans="1:3" x14ac:dyDescent="0.25">
      <c r="A3829" s="445" t="s">
        <v>5040</v>
      </c>
      <c r="B3829" s="445" t="s">
        <v>14187</v>
      </c>
      <c r="C3829" s="445" t="s">
        <v>14188</v>
      </c>
    </row>
    <row r="3830" spans="1:3" x14ac:dyDescent="0.25">
      <c r="A3830" s="445" t="s">
        <v>5040</v>
      </c>
      <c r="B3830" s="445" t="s">
        <v>14189</v>
      </c>
      <c r="C3830" s="445" t="s">
        <v>14190</v>
      </c>
    </row>
    <row r="3831" spans="1:3" x14ac:dyDescent="0.25">
      <c r="A3831" s="445" t="s">
        <v>5040</v>
      </c>
      <c r="B3831" s="445" t="s">
        <v>14191</v>
      </c>
      <c r="C3831" s="445" t="s">
        <v>14192</v>
      </c>
    </row>
    <row r="3832" spans="1:3" x14ac:dyDescent="0.25">
      <c r="A3832" s="445" t="s">
        <v>5016</v>
      </c>
      <c r="B3832" s="445" t="s">
        <v>5799</v>
      </c>
      <c r="C3832" s="445" t="s">
        <v>5798</v>
      </c>
    </row>
    <row r="3833" spans="1:3" x14ac:dyDescent="0.25">
      <c r="A3833" s="445" t="s">
        <v>5016</v>
      </c>
      <c r="B3833" s="445" t="s">
        <v>5839</v>
      </c>
      <c r="C3833" s="445" t="s">
        <v>3045</v>
      </c>
    </row>
    <row r="3834" spans="1:3" x14ac:dyDescent="0.25">
      <c r="A3834" s="445" t="s">
        <v>5016</v>
      </c>
      <c r="B3834" s="445" t="s">
        <v>5727</v>
      </c>
      <c r="C3834" s="445" t="s">
        <v>5726</v>
      </c>
    </row>
    <row r="3835" spans="1:3" x14ac:dyDescent="0.25">
      <c r="A3835" s="445" t="s">
        <v>5016</v>
      </c>
      <c r="B3835" s="445" t="s">
        <v>5760</v>
      </c>
      <c r="C3835" s="445" t="s">
        <v>5759</v>
      </c>
    </row>
    <row r="3836" spans="1:3" x14ac:dyDescent="0.25">
      <c r="A3836" s="445" t="s">
        <v>5016</v>
      </c>
      <c r="B3836" s="445" t="s">
        <v>5694</v>
      </c>
      <c r="C3836" s="445" t="s">
        <v>5693</v>
      </c>
    </row>
    <row r="3837" spans="1:3" x14ac:dyDescent="0.25">
      <c r="A3837" s="445" t="s">
        <v>3156</v>
      </c>
      <c r="B3837" s="445" t="s">
        <v>14193</v>
      </c>
      <c r="C3837" s="445" t="s">
        <v>14194</v>
      </c>
    </row>
    <row r="3838" spans="1:3" x14ac:dyDescent="0.25">
      <c r="A3838" s="445" t="s">
        <v>3156</v>
      </c>
      <c r="B3838" s="445" t="s">
        <v>14195</v>
      </c>
      <c r="C3838" s="445" t="s">
        <v>14196</v>
      </c>
    </row>
    <row r="3839" spans="1:3" x14ac:dyDescent="0.25">
      <c r="A3839" s="445" t="s">
        <v>3156</v>
      </c>
      <c r="B3839" s="445" t="s">
        <v>14051</v>
      </c>
      <c r="C3839" s="445" t="s">
        <v>14197</v>
      </c>
    </row>
    <row r="3840" spans="1:3" x14ac:dyDescent="0.25">
      <c r="A3840" s="445" t="s">
        <v>3156</v>
      </c>
      <c r="B3840" s="445" t="s">
        <v>14198</v>
      </c>
      <c r="C3840" s="445" t="s">
        <v>14199</v>
      </c>
    </row>
    <row r="3841" spans="1:3" x14ac:dyDescent="0.25">
      <c r="A3841" s="445" t="s">
        <v>3156</v>
      </c>
      <c r="B3841" s="445" t="s">
        <v>14200</v>
      </c>
      <c r="C3841" s="445" t="s">
        <v>14201</v>
      </c>
    </row>
    <row r="3842" spans="1:3" x14ac:dyDescent="0.25">
      <c r="A3842" s="445" t="s">
        <v>3156</v>
      </c>
      <c r="B3842" s="445" t="s">
        <v>14202</v>
      </c>
      <c r="C3842" s="445" t="s">
        <v>14203</v>
      </c>
    </row>
    <row r="3843" spans="1:3" x14ac:dyDescent="0.25">
      <c r="A3843" s="445" t="s">
        <v>3156</v>
      </c>
      <c r="B3843" s="445" t="s">
        <v>14204</v>
      </c>
      <c r="C3843" s="445" t="s">
        <v>14205</v>
      </c>
    </row>
    <row r="3844" spans="1:3" x14ac:dyDescent="0.25">
      <c r="A3844" s="445" t="s">
        <v>3156</v>
      </c>
      <c r="B3844" s="445" t="s">
        <v>14206</v>
      </c>
      <c r="C3844" s="445" t="s">
        <v>14207</v>
      </c>
    </row>
    <row r="3845" spans="1:3" x14ac:dyDescent="0.25">
      <c r="A3845" s="445" t="s">
        <v>3156</v>
      </c>
      <c r="B3845" s="445" t="s">
        <v>14208</v>
      </c>
      <c r="C3845" s="445" t="s">
        <v>14209</v>
      </c>
    </row>
    <row r="3846" spans="1:3" x14ac:dyDescent="0.25">
      <c r="A3846" s="445" t="s">
        <v>3156</v>
      </c>
      <c r="B3846" s="445" t="s">
        <v>14210</v>
      </c>
      <c r="C3846" s="445" t="s">
        <v>14211</v>
      </c>
    </row>
    <row r="3847" spans="1:3" x14ac:dyDescent="0.25">
      <c r="A3847" s="445" t="s">
        <v>3156</v>
      </c>
      <c r="B3847" s="445" t="s">
        <v>14212</v>
      </c>
      <c r="C3847" s="445" t="s">
        <v>14213</v>
      </c>
    </row>
    <row r="3848" spans="1:3" x14ac:dyDescent="0.25">
      <c r="A3848" s="445" t="s">
        <v>3156</v>
      </c>
      <c r="B3848" s="445" t="s">
        <v>14214</v>
      </c>
      <c r="C3848" s="445" t="s">
        <v>14215</v>
      </c>
    </row>
    <row r="3849" spans="1:3" x14ac:dyDescent="0.25">
      <c r="A3849" s="445" t="s">
        <v>3156</v>
      </c>
      <c r="B3849" s="445" t="s">
        <v>14216</v>
      </c>
      <c r="C3849" s="445" t="s">
        <v>14217</v>
      </c>
    </row>
    <row r="3850" spans="1:3" x14ac:dyDescent="0.25">
      <c r="A3850" s="445" t="s">
        <v>3156</v>
      </c>
      <c r="B3850" s="445" t="s">
        <v>14218</v>
      </c>
      <c r="C3850" s="445" t="s">
        <v>14219</v>
      </c>
    </row>
    <row r="3851" spans="1:3" x14ac:dyDescent="0.25">
      <c r="A3851" s="445" t="s">
        <v>3156</v>
      </c>
      <c r="B3851" s="445" t="s">
        <v>14220</v>
      </c>
      <c r="C3851" s="445" t="s">
        <v>14221</v>
      </c>
    </row>
    <row r="3852" spans="1:3" x14ac:dyDescent="0.25">
      <c r="A3852" s="445" t="s">
        <v>3156</v>
      </c>
      <c r="B3852" s="445" t="s">
        <v>14222</v>
      </c>
      <c r="C3852" s="445" t="s">
        <v>14223</v>
      </c>
    </row>
    <row r="3853" spans="1:3" x14ac:dyDescent="0.25">
      <c r="A3853" s="445" t="s">
        <v>3156</v>
      </c>
      <c r="B3853" s="445" t="s">
        <v>14224</v>
      </c>
      <c r="C3853" s="445" t="s">
        <v>14225</v>
      </c>
    </row>
    <row r="3854" spans="1:3" x14ac:dyDescent="0.25">
      <c r="A3854" s="445" t="s">
        <v>3156</v>
      </c>
      <c r="B3854" s="445" t="s">
        <v>14226</v>
      </c>
      <c r="C3854" s="445" t="s">
        <v>14227</v>
      </c>
    </row>
    <row r="3855" spans="1:3" x14ac:dyDescent="0.25">
      <c r="A3855" s="445" t="s">
        <v>3156</v>
      </c>
      <c r="B3855" s="445" t="s">
        <v>14228</v>
      </c>
      <c r="C3855" s="445" t="s">
        <v>14229</v>
      </c>
    </row>
    <row r="3856" spans="1:3" x14ac:dyDescent="0.25">
      <c r="A3856" s="445" t="s">
        <v>3156</v>
      </c>
      <c r="B3856" s="445" t="s">
        <v>14230</v>
      </c>
      <c r="C3856" s="445" t="s">
        <v>14231</v>
      </c>
    </row>
    <row r="3857" spans="1:3" x14ac:dyDescent="0.25">
      <c r="A3857" s="445" t="s">
        <v>3156</v>
      </c>
      <c r="B3857" s="445" t="s">
        <v>14232</v>
      </c>
      <c r="C3857" s="445" t="s">
        <v>14233</v>
      </c>
    </row>
    <row r="3858" spans="1:3" x14ac:dyDescent="0.25">
      <c r="A3858" s="445" t="s">
        <v>3156</v>
      </c>
      <c r="B3858" s="445" t="s">
        <v>14234</v>
      </c>
      <c r="C3858" s="445" t="s">
        <v>14235</v>
      </c>
    </row>
    <row r="3859" spans="1:3" x14ac:dyDescent="0.25">
      <c r="A3859" s="445" t="s">
        <v>3156</v>
      </c>
      <c r="B3859" s="445" t="s">
        <v>14236</v>
      </c>
      <c r="C3859" s="445" t="s">
        <v>14237</v>
      </c>
    </row>
    <row r="3860" spans="1:3" x14ac:dyDescent="0.25">
      <c r="A3860" s="445" t="s">
        <v>3156</v>
      </c>
      <c r="B3860" s="445" t="s">
        <v>14238</v>
      </c>
      <c r="C3860" s="445" t="s">
        <v>14239</v>
      </c>
    </row>
    <row r="3861" spans="1:3" x14ac:dyDescent="0.25">
      <c r="A3861" s="445" t="s">
        <v>3156</v>
      </c>
      <c r="B3861" s="445" t="s">
        <v>14240</v>
      </c>
      <c r="C3861" s="445" t="s">
        <v>14241</v>
      </c>
    </row>
    <row r="3862" spans="1:3" x14ac:dyDescent="0.25">
      <c r="A3862" s="445" t="s">
        <v>3156</v>
      </c>
      <c r="B3862" s="445" t="s">
        <v>14242</v>
      </c>
      <c r="C3862" s="445" t="s">
        <v>14243</v>
      </c>
    </row>
    <row r="3863" spans="1:3" x14ac:dyDescent="0.25">
      <c r="A3863" s="445" t="s">
        <v>3156</v>
      </c>
      <c r="B3863" s="445" t="s">
        <v>14244</v>
      </c>
      <c r="C3863" s="445" t="s">
        <v>14245</v>
      </c>
    </row>
    <row r="3864" spans="1:3" x14ac:dyDescent="0.25">
      <c r="A3864" s="445" t="s">
        <v>3156</v>
      </c>
      <c r="B3864" s="445" t="s">
        <v>14246</v>
      </c>
      <c r="C3864" s="445" t="s">
        <v>14247</v>
      </c>
    </row>
    <row r="3865" spans="1:3" x14ac:dyDescent="0.25">
      <c r="A3865" s="445" t="s">
        <v>3156</v>
      </c>
      <c r="B3865" s="445" t="s">
        <v>14248</v>
      </c>
      <c r="C3865" s="445" t="s">
        <v>14249</v>
      </c>
    </row>
    <row r="3866" spans="1:3" x14ac:dyDescent="0.25">
      <c r="A3866" s="445" t="s">
        <v>3156</v>
      </c>
      <c r="B3866" s="445" t="s">
        <v>14250</v>
      </c>
      <c r="C3866" s="445" t="s">
        <v>14251</v>
      </c>
    </row>
    <row r="3867" spans="1:3" x14ac:dyDescent="0.25">
      <c r="A3867" s="445" t="s">
        <v>3156</v>
      </c>
      <c r="B3867" s="445" t="s">
        <v>14252</v>
      </c>
      <c r="C3867" s="445" t="s">
        <v>14253</v>
      </c>
    </row>
    <row r="3868" spans="1:3" x14ac:dyDescent="0.25">
      <c r="A3868" s="445" t="s">
        <v>3156</v>
      </c>
      <c r="B3868" s="445" t="s">
        <v>14254</v>
      </c>
      <c r="C3868" s="445" t="s">
        <v>14255</v>
      </c>
    </row>
    <row r="3869" spans="1:3" x14ac:dyDescent="0.25">
      <c r="A3869" s="445" t="s">
        <v>3156</v>
      </c>
      <c r="B3869" s="445" t="s">
        <v>14256</v>
      </c>
      <c r="C3869" s="445" t="s">
        <v>14257</v>
      </c>
    </row>
    <row r="3870" spans="1:3" x14ac:dyDescent="0.25">
      <c r="A3870" s="445" t="s">
        <v>3156</v>
      </c>
      <c r="B3870" s="445" t="s">
        <v>5488</v>
      </c>
      <c r="C3870" s="445" t="s">
        <v>14258</v>
      </c>
    </row>
    <row r="3871" spans="1:3" x14ac:dyDescent="0.25">
      <c r="A3871" s="445" t="s">
        <v>3156</v>
      </c>
      <c r="B3871" s="445" t="s">
        <v>14259</v>
      </c>
      <c r="C3871" s="445" t="s">
        <v>14260</v>
      </c>
    </row>
    <row r="3872" spans="1:3" x14ac:dyDescent="0.25">
      <c r="A3872" s="445" t="s">
        <v>3156</v>
      </c>
      <c r="B3872" s="445" t="s">
        <v>2455</v>
      </c>
      <c r="C3872" s="445" t="s">
        <v>14261</v>
      </c>
    </row>
    <row r="3873" spans="1:3" x14ac:dyDescent="0.25">
      <c r="A3873" s="445" t="s">
        <v>3156</v>
      </c>
      <c r="B3873" s="445" t="s">
        <v>14262</v>
      </c>
      <c r="C3873" s="445" t="s">
        <v>14263</v>
      </c>
    </row>
    <row r="3874" spans="1:3" x14ac:dyDescent="0.25">
      <c r="A3874" s="445" t="s">
        <v>3156</v>
      </c>
      <c r="B3874" s="445" t="s">
        <v>14264</v>
      </c>
      <c r="C3874" s="445" t="s">
        <v>14265</v>
      </c>
    </row>
    <row r="3875" spans="1:3" x14ac:dyDescent="0.25">
      <c r="A3875" s="445" t="s">
        <v>3156</v>
      </c>
      <c r="B3875" s="445" t="s">
        <v>14266</v>
      </c>
      <c r="C3875" s="445" t="s">
        <v>14267</v>
      </c>
    </row>
    <row r="3876" spans="1:3" x14ac:dyDescent="0.25">
      <c r="A3876" s="445" t="s">
        <v>3156</v>
      </c>
      <c r="B3876" s="445" t="s">
        <v>14268</v>
      </c>
      <c r="C3876" s="445" t="s">
        <v>14269</v>
      </c>
    </row>
    <row r="3877" spans="1:3" x14ac:dyDescent="0.25">
      <c r="A3877" s="445" t="s">
        <v>3156</v>
      </c>
      <c r="B3877" s="445" t="s">
        <v>14270</v>
      </c>
      <c r="C3877" s="445" t="s">
        <v>14271</v>
      </c>
    </row>
    <row r="3878" spans="1:3" x14ac:dyDescent="0.25">
      <c r="A3878" s="445" t="s">
        <v>3156</v>
      </c>
      <c r="B3878" s="445" t="s">
        <v>14272</v>
      </c>
      <c r="C3878" s="445" t="s">
        <v>14273</v>
      </c>
    </row>
    <row r="3879" spans="1:3" x14ac:dyDescent="0.25">
      <c r="A3879" s="445" t="s">
        <v>3156</v>
      </c>
      <c r="B3879" s="445" t="s">
        <v>14274</v>
      </c>
      <c r="C3879" s="445" t="s">
        <v>14275</v>
      </c>
    </row>
    <row r="3880" spans="1:3" x14ac:dyDescent="0.25">
      <c r="A3880" s="445" t="s">
        <v>3156</v>
      </c>
      <c r="B3880" s="445" t="s">
        <v>14276</v>
      </c>
      <c r="C3880" s="445" t="s">
        <v>14277</v>
      </c>
    </row>
    <row r="3881" spans="1:3" x14ac:dyDescent="0.25">
      <c r="A3881" s="445" t="s">
        <v>3156</v>
      </c>
      <c r="B3881" s="445" t="s">
        <v>14278</v>
      </c>
      <c r="C3881" s="445" t="s">
        <v>14279</v>
      </c>
    </row>
    <row r="3882" spans="1:3" x14ac:dyDescent="0.25">
      <c r="A3882" s="445" t="s">
        <v>3156</v>
      </c>
      <c r="B3882" s="445" t="s">
        <v>14280</v>
      </c>
      <c r="C3882" s="445" t="s">
        <v>14281</v>
      </c>
    </row>
    <row r="3883" spans="1:3" x14ac:dyDescent="0.25">
      <c r="A3883" s="445" t="s">
        <v>3156</v>
      </c>
      <c r="B3883" s="445" t="s">
        <v>5777</v>
      </c>
      <c r="C3883" s="445" t="s">
        <v>13489</v>
      </c>
    </row>
    <row r="3884" spans="1:3" x14ac:dyDescent="0.25">
      <c r="A3884" s="445" t="s">
        <v>3156</v>
      </c>
      <c r="B3884" s="445" t="s">
        <v>14282</v>
      </c>
      <c r="C3884" s="445" t="s">
        <v>14283</v>
      </c>
    </row>
    <row r="3885" spans="1:3" x14ac:dyDescent="0.25">
      <c r="A3885" s="445" t="s">
        <v>3156</v>
      </c>
      <c r="B3885" s="445" t="s">
        <v>14284</v>
      </c>
      <c r="C3885" s="445" t="s">
        <v>14285</v>
      </c>
    </row>
    <row r="3886" spans="1:3" x14ac:dyDescent="0.25">
      <c r="A3886" s="445" t="s">
        <v>3156</v>
      </c>
      <c r="B3886" s="445" t="s">
        <v>14286</v>
      </c>
      <c r="C3886" s="445" t="s">
        <v>14287</v>
      </c>
    </row>
    <row r="3887" spans="1:3" x14ac:dyDescent="0.25">
      <c r="A3887" s="445" t="s">
        <v>3156</v>
      </c>
      <c r="B3887" s="445" t="s">
        <v>14288</v>
      </c>
      <c r="C3887" s="445" t="s">
        <v>14289</v>
      </c>
    </row>
    <row r="3888" spans="1:3" x14ac:dyDescent="0.25">
      <c r="A3888" s="445" t="s">
        <v>3156</v>
      </c>
      <c r="B3888" s="445" t="s">
        <v>14290</v>
      </c>
      <c r="C3888" s="445" t="s">
        <v>14291</v>
      </c>
    </row>
    <row r="3889" spans="1:3" x14ac:dyDescent="0.25">
      <c r="A3889" s="445" t="s">
        <v>3156</v>
      </c>
      <c r="B3889" s="445" t="s">
        <v>14292</v>
      </c>
      <c r="C3889" s="445" t="s">
        <v>14293</v>
      </c>
    </row>
    <row r="3890" spans="1:3" x14ac:dyDescent="0.25">
      <c r="A3890" s="445" t="s">
        <v>3156</v>
      </c>
      <c r="B3890" s="445" t="s">
        <v>14294</v>
      </c>
      <c r="C3890" s="445" t="s">
        <v>14295</v>
      </c>
    </row>
    <row r="3891" spans="1:3" x14ac:dyDescent="0.25">
      <c r="A3891" s="445" t="s">
        <v>3156</v>
      </c>
      <c r="B3891" s="445" t="s">
        <v>14296</v>
      </c>
      <c r="C3891" s="445" t="s">
        <v>14297</v>
      </c>
    </row>
    <row r="3892" spans="1:3" x14ac:dyDescent="0.25">
      <c r="A3892" s="445" t="s">
        <v>3156</v>
      </c>
      <c r="B3892" s="445" t="s">
        <v>14298</v>
      </c>
      <c r="C3892" s="445" t="s">
        <v>14299</v>
      </c>
    </row>
    <row r="3893" spans="1:3" x14ac:dyDescent="0.25">
      <c r="A3893" s="445" t="s">
        <v>3156</v>
      </c>
      <c r="B3893" s="445" t="s">
        <v>14300</v>
      </c>
      <c r="C3893" s="445" t="s">
        <v>14301</v>
      </c>
    </row>
    <row r="3894" spans="1:3" x14ac:dyDescent="0.25">
      <c r="A3894" s="445" t="s">
        <v>3156</v>
      </c>
      <c r="B3894" s="445" t="s">
        <v>14302</v>
      </c>
      <c r="C3894" s="445" t="s">
        <v>14303</v>
      </c>
    </row>
    <row r="3895" spans="1:3" x14ac:dyDescent="0.25">
      <c r="A3895" s="445" t="s">
        <v>3156</v>
      </c>
      <c r="B3895" s="445" t="s">
        <v>14304</v>
      </c>
      <c r="C3895" s="445" t="s">
        <v>14305</v>
      </c>
    </row>
    <row r="3896" spans="1:3" x14ac:dyDescent="0.25">
      <c r="A3896" s="445" t="s">
        <v>3156</v>
      </c>
      <c r="B3896" s="445" t="s">
        <v>14306</v>
      </c>
      <c r="C3896" s="445" t="s">
        <v>14307</v>
      </c>
    </row>
    <row r="3897" spans="1:3" x14ac:dyDescent="0.25">
      <c r="A3897" s="445" t="s">
        <v>3156</v>
      </c>
      <c r="B3897" s="445" t="s">
        <v>14308</v>
      </c>
      <c r="C3897" s="445" t="s">
        <v>14309</v>
      </c>
    </row>
    <row r="3898" spans="1:3" x14ac:dyDescent="0.25">
      <c r="A3898" s="445" t="s">
        <v>3156</v>
      </c>
      <c r="B3898" s="445" t="s">
        <v>14310</v>
      </c>
      <c r="C3898" s="445" t="s">
        <v>14311</v>
      </c>
    </row>
    <row r="3899" spans="1:3" x14ac:dyDescent="0.25">
      <c r="A3899" s="445" t="s">
        <v>3156</v>
      </c>
      <c r="B3899" s="445" t="s">
        <v>14312</v>
      </c>
      <c r="C3899" s="445" t="s">
        <v>14313</v>
      </c>
    </row>
    <row r="3900" spans="1:3" x14ac:dyDescent="0.25">
      <c r="A3900" s="445" t="s">
        <v>3156</v>
      </c>
      <c r="B3900" s="445" t="s">
        <v>14314</v>
      </c>
      <c r="C3900" s="445" t="s">
        <v>14315</v>
      </c>
    </row>
    <row r="3901" spans="1:3" x14ac:dyDescent="0.25">
      <c r="A3901" s="445" t="s">
        <v>3156</v>
      </c>
      <c r="B3901" s="445" t="s">
        <v>14316</v>
      </c>
      <c r="C3901" s="445" t="s">
        <v>14317</v>
      </c>
    </row>
    <row r="3902" spans="1:3" x14ac:dyDescent="0.25">
      <c r="A3902" s="445" t="s">
        <v>3156</v>
      </c>
      <c r="B3902" s="445" t="s">
        <v>14318</v>
      </c>
      <c r="C3902" s="445" t="s">
        <v>14319</v>
      </c>
    </row>
    <row r="3903" spans="1:3" x14ac:dyDescent="0.25">
      <c r="A3903" s="445" t="s">
        <v>3156</v>
      </c>
      <c r="B3903" s="445" t="s">
        <v>14012</v>
      </c>
      <c r="C3903" s="445" t="s">
        <v>14320</v>
      </c>
    </row>
    <row r="3904" spans="1:3" x14ac:dyDescent="0.25">
      <c r="A3904" s="445" t="s">
        <v>3156</v>
      </c>
      <c r="B3904" s="445" t="s">
        <v>14321</v>
      </c>
      <c r="C3904" s="445" t="s">
        <v>14322</v>
      </c>
    </row>
    <row r="3905" spans="1:3" x14ac:dyDescent="0.25">
      <c r="A3905" s="445" t="s">
        <v>3156</v>
      </c>
      <c r="B3905" s="445" t="s">
        <v>14323</v>
      </c>
      <c r="C3905" s="445" t="s">
        <v>14324</v>
      </c>
    </row>
    <row r="3906" spans="1:3" x14ac:dyDescent="0.25">
      <c r="A3906" s="445" t="s">
        <v>3156</v>
      </c>
      <c r="B3906" s="445" t="s">
        <v>14325</v>
      </c>
      <c r="C3906" s="445" t="s">
        <v>14326</v>
      </c>
    </row>
    <row r="3907" spans="1:3" x14ac:dyDescent="0.25">
      <c r="A3907" s="445" t="s">
        <v>3156</v>
      </c>
      <c r="B3907" s="445" t="s">
        <v>14327</v>
      </c>
      <c r="C3907" s="445" t="s">
        <v>14328</v>
      </c>
    </row>
    <row r="3908" spans="1:3" x14ac:dyDescent="0.25">
      <c r="A3908" s="445" t="s">
        <v>3156</v>
      </c>
      <c r="B3908" s="445" t="s">
        <v>14329</v>
      </c>
      <c r="C3908" s="445" t="s">
        <v>14330</v>
      </c>
    </row>
    <row r="3909" spans="1:3" x14ac:dyDescent="0.25">
      <c r="A3909" s="445" t="s">
        <v>3156</v>
      </c>
      <c r="B3909" s="445" t="s">
        <v>14331</v>
      </c>
      <c r="C3909" s="445" t="s">
        <v>14332</v>
      </c>
    </row>
    <row r="3910" spans="1:3" x14ac:dyDescent="0.25">
      <c r="A3910" s="445" t="s">
        <v>3156</v>
      </c>
      <c r="B3910" s="445" t="s">
        <v>14333</v>
      </c>
      <c r="C3910" s="445" t="s">
        <v>14334</v>
      </c>
    </row>
    <row r="3911" spans="1:3" x14ac:dyDescent="0.25">
      <c r="A3911" s="445" t="s">
        <v>3156</v>
      </c>
      <c r="B3911" s="445" t="s">
        <v>14335</v>
      </c>
      <c r="C3911" s="445" t="s">
        <v>14336</v>
      </c>
    </row>
    <row r="3912" spans="1:3" x14ac:dyDescent="0.25">
      <c r="A3912" s="445" t="s">
        <v>3156</v>
      </c>
      <c r="B3912" s="445" t="s">
        <v>14337</v>
      </c>
      <c r="C3912" s="445" t="s">
        <v>14338</v>
      </c>
    </row>
    <row r="3913" spans="1:3" x14ac:dyDescent="0.25">
      <c r="A3913" s="445" t="s">
        <v>3156</v>
      </c>
      <c r="B3913" s="445" t="s">
        <v>14339</v>
      </c>
      <c r="C3913" s="445" t="s">
        <v>14340</v>
      </c>
    </row>
    <row r="3914" spans="1:3" x14ac:dyDescent="0.25">
      <c r="A3914" s="445" t="s">
        <v>3156</v>
      </c>
      <c r="B3914" s="445" t="s">
        <v>14341</v>
      </c>
      <c r="C3914" s="445" t="s">
        <v>14342</v>
      </c>
    </row>
    <row r="3915" spans="1:3" x14ac:dyDescent="0.25">
      <c r="A3915" s="445" t="s">
        <v>3156</v>
      </c>
      <c r="B3915" s="445" t="s">
        <v>14343</v>
      </c>
      <c r="C3915" s="445" t="s">
        <v>14344</v>
      </c>
    </row>
    <row r="3916" spans="1:3" x14ac:dyDescent="0.25">
      <c r="A3916" s="445" t="s">
        <v>3156</v>
      </c>
      <c r="B3916" s="445" t="s">
        <v>14345</v>
      </c>
      <c r="C3916" s="445" t="s">
        <v>14346</v>
      </c>
    </row>
    <row r="3917" spans="1:3" x14ac:dyDescent="0.25">
      <c r="A3917" s="445" t="s">
        <v>3156</v>
      </c>
      <c r="B3917" s="445" t="s">
        <v>14347</v>
      </c>
      <c r="C3917" s="445" t="s">
        <v>14348</v>
      </c>
    </row>
    <row r="3918" spans="1:3" x14ac:dyDescent="0.25">
      <c r="A3918" s="445" t="s">
        <v>3156</v>
      </c>
      <c r="B3918" s="445" t="s">
        <v>14349</v>
      </c>
      <c r="C3918" s="445" t="s">
        <v>14350</v>
      </c>
    </row>
    <row r="3919" spans="1:3" x14ac:dyDescent="0.25">
      <c r="A3919" s="445" t="s">
        <v>3156</v>
      </c>
      <c r="B3919" s="445" t="s">
        <v>14351</v>
      </c>
      <c r="C3919" s="445" t="s">
        <v>14352</v>
      </c>
    </row>
    <row r="3920" spans="1:3" x14ac:dyDescent="0.25">
      <c r="A3920" s="445" t="s">
        <v>3156</v>
      </c>
      <c r="B3920" s="445" t="s">
        <v>14353</v>
      </c>
      <c r="C3920" s="445" t="s">
        <v>14354</v>
      </c>
    </row>
    <row r="3921" spans="1:3" x14ac:dyDescent="0.25">
      <c r="A3921" s="445" t="s">
        <v>3156</v>
      </c>
      <c r="B3921" s="445" t="s">
        <v>14355</v>
      </c>
      <c r="C3921" s="445" t="s">
        <v>14356</v>
      </c>
    </row>
    <row r="3922" spans="1:3" x14ac:dyDescent="0.25">
      <c r="A3922" s="445" t="s">
        <v>3156</v>
      </c>
      <c r="B3922" s="445" t="s">
        <v>14357</v>
      </c>
      <c r="C3922" s="445" t="s">
        <v>14358</v>
      </c>
    </row>
    <row r="3923" spans="1:3" x14ac:dyDescent="0.25">
      <c r="A3923" s="445" t="s">
        <v>3156</v>
      </c>
      <c r="B3923" s="445" t="s">
        <v>14359</v>
      </c>
      <c r="C3923" s="445" t="s">
        <v>14360</v>
      </c>
    </row>
    <row r="3924" spans="1:3" x14ac:dyDescent="0.25">
      <c r="A3924" s="445" t="s">
        <v>3156</v>
      </c>
      <c r="B3924" s="445" t="s">
        <v>14361</v>
      </c>
      <c r="C3924" s="445" t="s">
        <v>14362</v>
      </c>
    </row>
    <row r="3925" spans="1:3" x14ac:dyDescent="0.25">
      <c r="A3925" s="445" t="s">
        <v>3156</v>
      </c>
      <c r="B3925" s="445" t="s">
        <v>14363</v>
      </c>
      <c r="C3925" s="445" t="s">
        <v>14364</v>
      </c>
    </row>
    <row r="3926" spans="1:3" x14ac:dyDescent="0.25">
      <c r="A3926" s="445" t="s">
        <v>3156</v>
      </c>
      <c r="B3926" s="445" t="s">
        <v>14365</v>
      </c>
      <c r="C3926" s="445" t="s">
        <v>14366</v>
      </c>
    </row>
    <row r="3927" spans="1:3" x14ac:dyDescent="0.25">
      <c r="A3927" s="445" t="s">
        <v>3156</v>
      </c>
      <c r="B3927" s="445" t="s">
        <v>14367</v>
      </c>
      <c r="C3927" s="445" t="s">
        <v>14368</v>
      </c>
    </row>
    <row r="3928" spans="1:3" x14ac:dyDescent="0.25">
      <c r="A3928" s="445" t="s">
        <v>3156</v>
      </c>
      <c r="B3928" s="445" t="s">
        <v>14369</v>
      </c>
      <c r="C3928" s="445" t="s">
        <v>14370</v>
      </c>
    </row>
    <row r="3929" spans="1:3" x14ac:dyDescent="0.25">
      <c r="A3929" s="445" t="s">
        <v>3156</v>
      </c>
      <c r="B3929" s="445" t="s">
        <v>14371</v>
      </c>
      <c r="C3929" s="445" t="s">
        <v>14372</v>
      </c>
    </row>
    <row r="3930" spans="1:3" x14ac:dyDescent="0.25">
      <c r="A3930" s="445" t="s">
        <v>3156</v>
      </c>
      <c r="B3930" s="445" t="s">
        <v>14373</v>
      </c>
      <c r="C3930" s="445" t="s">
        <v>14374</v>
      </c>
    </row>
    <row r="3931" spans="1:3" x14ac:dyDescent="0.25">
      <c r="A3931" s="445" t="s">
        <v>3156</v>
      </c>
      <c r="B3931" s="445" t="s">
        <v>14375</v>
      </c>
      <c r="C3931" s="445" t="s">
        <v>14376</v>
      </c>
    </row>
    <row r="3932" spans="1:3" x14ac:dyDescent="0.25">
      <c r="A3932" s="445" t="s">
        <v>3156</v>
      </c>
      <c r="B3932" s="445" t="s">
        <v>14377</v>
      </c>
      <c r="C3932" s="445" t="s">
        <v>14378</v>
      </c>
    </row>
    <row r="3933" spans="1:3" x14ac:dyDescent="0.25">
      <c r="A3933" s="445" t="s">
        <v>3156</v>
      </c>
      <c r="B3933" s="445" t="s">
        <v>13982</v>
      </c>
      <c r="C3933" s="445" t="s">
        <v>14379</v>
      </c>
    </row>
    <row r="3934" spans="1:3" x14ac:dyDescent="0.25">
      <c r="A3934" s="445" t="s">
        <v>3156</v>
      </c>
      <c r="B3934" s="445" t="s">
        <v>14380</v>
      </c>
      <c r="C3934" s="445" t="s">
        <v>14381</v>
      </c>
    </row>
    <row r="3935" spans="1:3" x14ac:dyDescent="0.25">
      <c r="A3935" s="445" t="s">
        <v>3156</v>
      </c>
      <c r="B3935" s="445" t="s">
        <v>14382</v>
      </c>
      <c r="C3935" s="445" t="s">
        <v>14383</v>
      </c>
    </row>
    <row r="3936" spans="1:3" x14ac:dyDescent="0.25">
      <c r="A3936" s="445" t="s">
        <v>3156</v>
      </c>
      <c r="B3936" s="445" t="s">
        <v>14384</v>
      </c>
      <c r="C3936" s="445" t="s">
        <v>14385</v>
      </c>
    </row>
    <row r="3937" spans="1:3" x14ac:dyDescent="0.25">
      <c r="A3937" s="445" t="s">
        <v>3156</v>
      </c>
      <c r="B3937" s="445" t="s">
        <v>14386</v>
      </c>
      <c r="C3937" s="445" t="s">
        <v>14387</v>
      </c>
    </row>
    <row r="3938" spans="1:3" x14ac:dyDescent="0.25">
      <c r="A3938" s="445" t="s">
        <v>3156</v>
      </c>
      <c r="B3938" s="445" t="s">
        <v>14388</v>
      </c>
      <c r="C3938" s="445" t="s">
        <v>14389</v>
      </c>
    </row>
    <row r="3939" spans="1:3" x14ac:dyDescent="0.25">
      <c r="A3939" s="445" t="s">
        <v>3156</v>
      </c>
      <c r="B3939" s="445" t="s">
        <v>14390</v>
      </c>
      <c r="C3939" s="445" t="s">
        <v>14391</v>
      </c>
    </row>
    <row r="3940" spans="1:3" x14ac:dyDescent="0.25">
      <c r="A3940" s="445" t="s">
        <v>3156</v>
      </c>
      <c r="B3940" s="445" t="s">
        <v>14392</v>
      </c>
      <c r="C3940" s="445" t="s">
        <v>14393</v>
      </c>
    </row>
    <row r="3941" spans="1:3" x14ac:dyDescent="0.25">
      <c r="A3941" s="445" t="s">
        <v>3156</v>
      </c>
      <c r="B3941" s="445" t="s">
        <v>14394</v>
      </c>
      <c r="C3941" s="445" t="s">
        <v>14395</v>
      </c>
    </row>
    <row r="3942" spans="1:3" x14ac:dyDescent="0.25">
      <c r="A3942" s="445" t="s">
        <v>3156</v>
      </c>
      <c r="B3942" s="445" t="s">
        <v>14396</v>
      </c>
      <c r="C3942" s="445" t="s">
        <v>14397</v>
      </c>
    </row>
    <row r="3943" spans="1:3" x14ac:dyDescent="0.25">
      <c r="A3943" s="445" t="s">
        <v>3156</v>
      </c>
      <c r="B3943" s="445" t="s">
        <v>14398</v>
      </c>
      <c r="C3943" s="445" t="s">
        <v>14399</v>
      </c>
    </row>
    <row r="3944" spans="1:3" x14ac:dyDescent="0.25">
      <c r="A3944" s="445" t="s">
        <v>3156</v>
      </c>
      <c r="B3944" s="445" t="s">
        <v>4672</v>
      </c>
      <c r="C3944" s="445" t="s">
        <v>14400</v>
      </c>
    </row>
    <row r="3945" spans="1:3" x14ac:dyDescent="0.25">
      <c r="A3945" s="445" t="s">
        <v>3156</v>
      </c>
      <c r="B3945" s="445" t="s">
        <v>14401</v>
      </c>
      <c r="C3945" s="445" t="s">
        <v>14402</v>
      </c>
    </row>
    <row r="3946" spans="1:3" x14ac:dyDescent="0.25">
      <c r="A3946" s="445" t="s">
        <v>3156</v>
      </c>
      <c r="B3946" s="445" t="s">
        <v>14403</v>
      </c>
      <c r="C3946" s="445" t="s">
        <v>14404</v>
      </c>
    </row>
    <row r="3947" spans="1:3" x14ac:dyDescent="0.25">
      <c r="A3947" s="445" t="s">
        <v>3156</v>
      </c>
      <c r="B3947" s="445" t="s">
        <v>14405</v>
      </c>
      <c r="C3947" s="445" t="s">
        <v>14406</v>
      </c>
    </row>
    <row r="3948" spans="1:3" x14ac:dyDescent="0.25">
      <c r="A3948" s="445" t="s">
        <v>3156</v>
      </c>
      <c r="B3948" s="445" t="s">
        <v>14407</v>
      </c>
      <c r="C3948" s="445" t="s">
        <v>14408</v>
      </c>
    </row>
    <row r="3949" spans="1:3" x14ac:dyDescent="0.25">
      <c r="A3949" s="445" t="s">
        <v>3156</v>
      </c>
      <c r="B3949" s="445" t="s">
        <v>4256</v>
      </c>
      <c r="C3949" s="445" t="s">
        <v>14409</v>
      </c>
    </row>
    <row r="3950" spans="1:3" x14ac:dyDescent="0.25">
      <c r="A3950" s="445" t="s">
        <v>3156</v>
      </c>
      <c r="B3950" s="445" t="s">
        <v>14410</v>
      </c>
      <c r="C3950" s="445" t="s">
        <v>14411</v>
      </c>
    </row>
    <row r="3951" spans="1:3" x14ac:dyDescent="0.25">
      <c r="A3951" s="445" t="s">
        <v>3156</v>
      </c>
      <c r="B3951" s="445" t="s">
        <v>14412</v>
      </c>
      <c r="C3951" s="445" t="s">
        <v>14413</v>
      </c>
    </row>
    <row r="3952" spans="1:3" x14ac:dyDescent="0.25">
      <c r="A3952" s="445" t="s">
        <v>3156</v>
      </c>
      <c r="B3952" s="445" t="s">
        <v>14414</v>
      </c>
      <c r="C3952" s="445" t="s">
        <v>14415</v>
      </c>
    </row>
    <row r="3953" spans="1:3" x14ac:dyDescent="0.25">
      <c r="A3953" s="445" t="s">
        <v>3156</v>
      </c>
      <c r="B3953" s="445" t="s">
        <v>14416</v>
      </c>
      <c r="C3953" s="445" t="s">
        <v>14417</v>
      </c>
    </row>
    <row r="3954" spans="1:3" x14ac:dyDescent="0.25">
      <c r="A3954" s="445" t="s">
        <v>3156</v>
      </c>
      <c r="B3954" s="445" t="s">
        <v>14418</v>
      </c>
      <c r="C3954" s="445" t="s">
        <v>14419</v>
      </c>
    </row>
    <row r="3955" spans="1:3" x14ac:dyDescent="0.25">
      <c r="A3955" s="445" t="s">
        <v>3156</v>
      </c>
      <c r="B3955" s="445" t="s">
        <v>14420</v>
      </c>
      <c r="C3955" s="445" t="s">
        <v>14421</v>
      </c>
    </row>
    <row r="3956" spans="1:3" x14ac:dyDescent="0.25">
      <c r="A3956" s="445" t="s">
        <v>3156</v>
      </c>
      <c r="B3956" s="445" t="s">
        <v>14422</v>
      </c>
      <c r="C3956" s="445" t="s">
        <v>14423</v>
      </c>
    </row>
    <row r="3957" spans="1:3" x14ac:dyDescent="0.25">
      <c r="A3957" s="445" t="s">
        <v>3156</v>
      </c>
      <c r="B3957" s="445" t="s">
        <v>14424</v>
      </c>
      <c r="C3957" s="445" t="s">
        <v>14425</v>
      </c>
    </row>
    <row r="3958" spans="1:3" x14ac:dyDescent="0.25">
      <c r="A3958" s="445" t="s">
        <v>3156</v>
      </c>
      <c r="B3958" s="445" t="s">
        <v>14426</v>
      </c>
      <c r="C3958" s="445" t="s">
        <v>14427</v>
      </c>
    </row>
    <row r="3959" spans="1:3" x14ac:dyDescent="0.25">
      <c r="A3959" s="445" t="s">
        <v>3156</v>
      </c>
      <c r="B3959" s="445" t="s">
        <v>3879</v>
      </c>
      <c r="C3959" s="445" t="s">
        <v>14428</v>
      </c>
    </row>
    <row r="3960" spans="1:3" x14ac:dyDescent="0.25">
      <c r="A3960" s="445" t="s">
        <v>3156</v>
      </c>
      <c r="B3960" s="445" t="s">
        <v>14429</v>
      </c>
      <c r="C3960" s="445" t="s">
        <v>14430</v>
      </c>
    </row>
    <row r="3961" spans="1:3" x14ac:dyDescent="0.25">
      <c r="A3961" s="445" t="s">
        <v>4970</v>
      </c>
      <c r="B3961" s="445" t="s">
        <v>14431</v>
      </c>
      <c r="C3961" s="445" t="s">
        <v>14432</v>
      </c>
    </row>
    <row r="3962" spans="1:3" x14ac:dyDescent="0.25">
      <c r="A3962" s="445" t="s">
        <v>4970</v>
      </c>
      <c r="B3962" s="445" t="s">
        <v>14433</v>
      </c>
      <c r="C3962" s="445" t="s">
        <v>14434</v>
      </c>
    </row>
    <row r="3963" spans="1:3" x14ac:dyDescent="0.25">
      <c r="A3963" s="445" t="s">
        <v>4970</v>
      </c>
      <c r="B3963" s="445" t="s">
        <v>14435</v>
      </c>
      <c r="C3963" s="445" t="s">
        <v>14436</v>
      </c>
    </row>
    <row r="3964" spans="1:3" x14ac:dyDescent="0.25">
      <c r="A3964" s="445" t="s">
        <v>4970</v>
      </c>
      <c r="B3964" s="445" t="s">
        <v>14437</v>
      </c>
      <c r="C3964" s="445" t="s">
        <v>14438</v>
      </c>
    </row>
    <row r="3965" spans="1:3" x14ac:dyDescent="0.25">
      <c r="A3965" s="445" t="s">
        <v>4970</v>
      </c>
      <c r="B3965" s="445" t="s">
        <v>14439</v>
      </c>
      <c r="C3965" s="445" t="s">
        <v>14440</v>
      </c>
    </row>
    <row r="3966" spans="1:3" x14ac:dyDescent="0.25">
      <c r="A3966" s="445" t="s">
        <v>4970</v>
      </c>
      <c r="B3966" s="445" t="s">
        <v>14441</v>
      </c>
      <c r="C3966" s="445" t="s">
        <v>14442</v>
      </c>
    </row>
    <row r="3967" spans="1:3" x14ac:dyDescent="0.25">
      <c r="A3967" s="445" t="s">
        <v>4970</v>
      </c>
      <c r="B3967" s="445" t="s">
        <v>14443</v>
      </c>
      <c r="C3967" s="445" t="s">
        <v>10984</v>
      </c>
    </row>
    <row r="3968" spans="1:3" x14ac:dyDescent="0.25">
      <c r="A3968" s="445" t="s">
        <v>4970</v>
      </c>
      <c r="B3968" s="445" t="s">
        <v>8665</v>
      </c>
      <c r="C3968" s="445" t="s">
        <v>14444</v>
      </c>
    </row>
    <row r="3969" spans="1:3" x14ac:dyDescent="0.25">
      <c r="A3969" s="445" t="s">
        <v>4970</v>
      </c>
      <c r="B3969" s="445" t="s">
        <v>14445</v>
      </c>
      <c r="C3969" s="445" t="s">
        <v>14446</v>
      </c>
    </row>
    <row r="3970" spans="1:3" x14ac:dyDescent="0.25">
      <c r="A3970" s="445" t="s">
        <v>4970</v>
      </c>
      <c r="B3970" s="445" t="s">
        <v>14447</v>
      </c>
      <c r="C3970" s="445" t="s">
        <v>14448</v>
      </c>
    </row>
    <row r="3971" spans="1:3" x14ac:dyDescent="0.25">
      <c r="A3971" s="445" t="s">
        <v>4970</v>
      </c>
      <c r="B3971" s="445" t="s">
        <v>14449</v>
      </c>
      <c r="C3971" s="445" t="s">
        <v>10990</v>
      </c>
    </row>
    <row r="3972" spans="1:3" x14ac:dyDescent="0.25">
      <c r="A3972" s="445" t="s">
        <v>4970</v>
      </c>
      <c r="B3972" s="445" t="s">
        <v>14450</v>
      </c>
      <c r="C3972" s="445" t="s">
        <v>10994</v>
      </c>
    </row>
    <row r="3973" spans="1:3" x14ac:dyDescent="0.25">
      <c r="A3973" s="445" t="s">
        <v>4970</v>
      </c>
      <c r="B3973" s="445" t="s">
        <v>14451</v>
      </c>
      <c r="C3973" s="445" t="s">
        <v>14452</v>
      </c>
    </row>
    <row r="3974" spans="1:3" x14ac:dyDescent="0.25">
      <c r="A3974" s="445" t="s">
        <v>4958</v>
      </c>
      <c r="B3974" s="445" t="s">
        <v>14453</v>
      </c>
      <c r="C3974" s="445" t="s">
        <v>14454</v>
      </c>
    </row>
    <row r="3975" spans="1:3" x14ac:dyDescent="0.25">
      <c r="A3975" s="445" t="s">
        <v>4958</v>
      </c>
      <c r="B3975" s="445" t="s">
        <v>14455</v>
      </c>
      <c r="C3975" s="445" t="s">
        <v>14446</v>
      </c>
    </row>
    <row r="3976" spans="1:3" x14ac:dyDescent="0.25">
      <c r="A3976" s="445" t="s">
        <v>4958</v>
      </c>
      <c r="B3976" s="445" t="s">
        <v>8689</v>
      </c>
      <c r="C3976" s="445" t="s">
        <v>14456</v>
      </c>
    </row>
    <row r="3977" spans="1:3" x14ac:dyDescent="0.25">
      <c r="A3977" s="445" t="s">
        <v>4958</v>
      </c>
      <c r="B3977" s="445" t="s">
        <v>8693</v>
      </c>
      <c r="C3977" s="445" t="s">
        <v>14457</v>
      </c>
    </row>
    <row r="3978" spans="1:3" x14ac:dyDescent="0.25">
      <c r="A3978" s="445" t="s">
        <v>4958</v>
      </c>
      <c r="B3978" s="445" t="s">
        <v>8995</v>
      </c>
      <c r="C3978" s="445" t="s">
        <v>10823</v>
      </c>
    </row>
    <row r="3979" spans="1:3" x14ac:dyDescent="0.25">
      <c r="A3979" s="445" t="s">
        <v>4958</v>
      </c>
      <c r="B3979" s="445" t="s">
        <v>14458</v>
      </c>
      <c r="C3979" s="445" t="s">
        <v>14459</v>
      </c>
    </row>
    <row r="3980" spans="1:3" x14ac:dyDescent="0.25">
      <c r="A3980" s="445" t="s">
        <v>4958</v>
      </c>
      <c r="B3980" s="445" t="s">
        <v>14460</v>
      </c>
      <c r="C3980" s="445" t="s">
        <v>14461</v>
      </c>
    </row>
    <row r="3981" spans="1:3" x14ac:dyDescent="0.25">
      <c r="A3981" s="445" t="s">
        <v>4958</v>
      </c>
      <c r="B3981" s="445" t="s">
        <v>14462</v>
      </c>
      <c r="C3981" s="445" t="s">
        <v>14463</v>
      </c>
    </row>
    <row r="3982" spans="1:3" x14ac:dyDescent="0.25">
      <c r="A3982" s="445" t="s">
        <v>4958</v>
      </c>
      <c r="B3982" s="445" t="s">
        <v>14464</v>
      </c>
      <c r="C3982" s="445" t="s">
        <v>14465</v>
      </c>
    </row>
    <row r="3983" spans="1:3" x14ac:dyDescent="0.25">
      <c r="A3983" s="445" t="s">
        <v>4958</v>
      </c>
      <c r="B3983" s="445" t="s">
        <v>14466</v>
      </c>
      <c r="C3983" s="445" t="s">
        <v>14467</v>
      </c>
    </row>
    <row r="3984" spans="1:3" x14ac:dyDescent="0.25">
      <c r="A3984" s="445" t="s">
        <v>4958</v>
      </c>
      <c r="B3984" s="445" t="s">
        <v>14468</v>
      </c>
      <c r="C3984" s="445" t="s">
        <v>14469</v>
      </c>
    </row>
    <row r="3985" spans="1:3" x14ac:dyDescent="0.25">
      <c r="A3985" s="445" t="s">
        <v>4958</v>
      </c>
      <c r="B3985" s="445" t="s">
        <v>14470</v>
      </c>
      <c r="C3985" s="445" t="s">
        <v>14471</v>
      </c>
    </row>
    <row r="3986" spans="1:3" x14ac:dyDescent="0.25">
      <c r="A3986" s="445" t="s">
        <v>4958</v>
      </c>
      <c r="B3986" s="445" t="s">
        <v>14472</v>
      </c>
      <c r="C3986" s="445" t="s">
        <v>14054</v>
      </c>
    </row>
    <row r="3987" spans="1:3" x14ac:dyDescent="0.25">
      <c r="A3987" s="445" t="s">
        <v>4958</v>
      </c>
      <c r="B3987" s="445" t="s">
        <v>14473</v>
      </c>
      <c r="C3987" s="445" t="s">
        <v>10990</v>
      </c>
    </row>
    <row r="3988" spans="1:3" x14ac:dyDescent="0.25">
      <c r="A3988" s="445" t="s">
        <v>4958</v>
      </c>
      <c r="B3988" s="445" t="s">
        <v>14474</v>
      </c>
      <c r="C3988" s="445" t="s">
        <v>14475</v>
      </c>
    </row>
    <row r="3989" spans="1:3" x14ac:dyDescent="0.25">
      <c r="A3989" s="445" t="s">
        <v>4958</v>
      </c>
      <c r="B3989" s="445" t="s">
        <v>14476</v>
      </c>
      <c r="C3989" s="445" t="s">
        <v>14477</v>
      </c>
    </row>
    <row r="3990" spans="1:3" x14ac:dyDescent="0.25">
      <c r="A3990" s="445" t="s">
        <v>4958</v>
      </c>
      <c r="B3990" s="445" t="s">
        <v>14478</v>
      </c>
      <c r="C3990" s="445" t="s">
        <v>14479</v>
      </c>
    </row>
    <row r="3991" spans="1:3" x14ac:dyDescent="0.25">
      <c r="A3991" s="445" t="s">
        <v>4958</v>
      </c>
      <c r="B3991" s="445" t="s">
        <v>14480</v>
      </c>
      <c r="C3991" s="445" t="s">
        <v>10819</v>
      </c>
    </row>
    <row r="3992" spans="1:3" x14ac:dyDescent="0.25">
      <c r="A3992" s="445" t="s">
        <v>4958</v>
      </c>
      <c r="B3992" s="445" t="s">
        <v>14481</v>
      </c>
      <c r="C3992" s="445" t="s">
        <v>14482</v>
      </c>
    </row>
    <row r="3993" spans="1:3" x14ac:dyDescent="0.25">
      <c r="A3993" s="445" t="s">
        <v>4958</v>
      </c>
      <c r="B3993" s="445" t="s">
        <v>14483</v>
      </c>
      <c r="C3993" s="445" t="s">
        <v>14434</v>
      </c>
    </row>
    <row r="3994" spans="1:3" x14ac:dyDescent="0.25">
      <c r="A3994" s="445" t="s">
        <v>4958</v>
      </c>
      <c r="B3994" s="445" t="s">
        <v>14484</v>
      </c>
      <c r="C3994" s="445" t="s">
        <v>14485</v>
      </c>
    </row>
    <row r="3995" spans="1:3" x14ac:dyDescent="0.25">
      <c r="A3995" s="445" t="s">
        <v>4958</v>
      </c>
      <c r="B3995" s="445" t="s">
        <v>14486</v>
      </c>
      <c r="C3995" s="445" t="s">
        <v>14487</v>
      </c>
    </row>
    <row r="3996" spans="1:3" x14ac:dyDescent="0.25">
      <c r="A3996" s="445" t="s">
        <v>4958</v>
      </c>
      <c r="B3996" s="445" t="s">
        <v>14488</v>
      </c>
      <c r="C3996" s="445" t="s">
        <v>14489</v>
      </c>
    </row>
    <row r="3997" spans="1:3" x14ac:dyDescent="0.25">
      <c r="A3997" s="445" t="s">
        <v>4958</v>
      </c>
      <c r="B3997" s="445" t="s">
        <v>14490</v>
      </c>
      <c r="C3997" s="445" t="s">
        <v>14491</v>
      </c>
    </row>
    <row r="3998" spans="1:3" x14ac:dyDescent="0.25">
      <c r="A3998" s="445" t="s">
        <v>4958</v>
      </c>
      <c r="B3998" s="445" t="s">
        <v>14492</v>
      </c>
      <c r="C3998" s="445" t="s">
        <v>14493</v>
      </c>
    </row>
    <row r="3999" spans="1:3" x14ac:dyDescent="0.25">
      <c r="A3999" s="445" t="s">
        <v>4487</v>
      </c>
      <c r="B3999" s="445" t="s">
        <v>5525</v>
      </c>
      <c r="C3999" s="445" t="s">
        <v>14494</v>
      </c>
    </row>
    <row r="4000" spans="1:3" x14ac:dyDescent="0.25">
      <c r="A4000" s="445" t="s">
        <v>4487</v>
      </c>
      <c r="B4000" s="445" t="s">
        <v>5540</v>
      </c>
      <c r="C4000" s="445" t="s">
        <v>14495</v>
      </c>
    </row>
    <row r="4001" spans="1:3" x14ac:dyDescent="0.25">
      <c r="A4001" s="445" t="s">
        <v>4487</v>
      </c>
      <c r="B4001" s="445" t="s">
        <v>5556</v>
      </c>
      <c r="C4001" s="445" t="s">
        <v>14496</v>
      </c>
    </row>
    <row r="4002" spans="1:3" x14ac:dyDescent="0.25">
      <c r="A4002" s="445" t="s">
        <v>4487</v>
      </c>
      <c r="B4002" s="445" t="s">
        <v>5721</v>
      </c>
      <c r="C4002" s="445" t="s">
        <v>14497</v>
      </c>
    </row>
    <row r="4003" spans="1:3" x14ac:dyDescent="0.25">
      <c r="A4003" s="445" t="s">
        <v>4487</v>
      </c>
      <c r="B4003" s="445" t="s">
        <v>5572</v>
      </c>
      <c r="C4003" s="445" t="s">
        <v>14498</v>
      </c>
    </row>
    <row r="4004" spans="1:3" x14ac:dyDescent="0.25">
      <c r="A4004" s="445" t="s">
        <v>4487</v>
      </c>
      <c r="B4004" s="445" t="s">
        <v>5586</v>
      </c>
      <c r="C4004" s="445" t="s">
        <v>14499</v>
      </c>
    </row>
    <row r="4005" spans="1:3" x14ac:dyDescent="0.25">
      <c r="A4005" s="445" t="s">
        <v>4487</v>
      </c>
      <c r="B4005" s="445" t="s">
        <v>5602</v>
      </c>
      <c r="C4005" s="445" t="s">
        <v>14500</v>
      </c>
    </row>
    <row r="4006" spans="1:3" x14ac:dyDescent="0.25">
      <c r="A4006" s="445" t="s">
        <v>4865</v>
      </c>
      <c r="B4006" s="445" t="s">
        <v>14501</v>
      </c>
      <c r="C4006" s="445" t="s">
        <v>14502</v>
      </c>
    </row>
    <row r="4007" spans="1:3" x14ac:dyDescent="0.25">
      <c r="A4007" s="445" t="s">
        <v>4865</v>
      </c>
      <c r="B4007" s="445" t="s">
        <v>14503</v>
      </c>
      <c r="C4007" s="445" t="s">
        <v>14504</v>
      </c>
    </row>
    <row r="4008" spans="1:3" x14ac:dyDescent="0.25">
      <c r="A4008" s="445" t="s">
        <v>4865</v>
      </c>
      <c r="B4008" s="445" t="s">
        <v>14505</v>
      </c>
      <c r="C4008" s="445" t="s">
        <v>14506</v>
      </c>
    </row>
    <row r="4009" spans="1:3" x14ac:dyDescent="0.25">
      <c r="A4009" s="445" t="s">
        <v>4865</v>
      </c>
      <c r="B4009" s="445" t="s">
        <v>14507</v>
      </c>
      <c r="C4009" s="445" t="s">
        <v>14508</v>
      </c>
    </row>
    <row r="4010" spans="1:3" x14ac:dyDescent="0.25">
      <c r="A4010" s="445" t="s">
        <v>4865</v>
      </c>
      <c r="B4010" s="445" t="s">
        <v>14509</v>
      </c>
      <c r="C4010" s="445" t="s">
        <v>14510</v>
      </c>
    </row>
    <row r="4011" spans="1:3" x14ac:dyDescent="0.25">
      <c r="A4011" s="445" t="s">
        <v>4865</v>
      </c>
      <c r="B4011" s="445" t="s">
        <v>14511</v>
      </c>
      <c r="C4011" s="445" t="s">
        <v>14512</v>
      </c>
    </row>
    <row r="4012" spans="1:3" x14ac:dyDescent="0.25">
      <c r="A4012" s="445" t="s">
        <v>4865</v>
      </c>
      <c r="B4012" s="445" t="s">
        <v>14513</v>
      </c>
      <c r="C4012" s="445" t="s">
        <v>14514</v>
      </c>
    </row>
    <row r="4013" spans="1:3" x14ac:dyDescent="0.25">
      <c r="A4013" s="445" t="s">
        <v>4865</v>
      </c>
      <c r="B4013" s="445" t="s">
        <v>3589</v>
      </c>
      <c r="C4013" s="445" t="s">
        <v>14515</v>
      </c>
    </row>
    <row r="4014" spans="1:3" x14ac:dyDescent="0.25">
      <c r="A4014" s="445" t="s">
        <v>4865</v>
      </c>
      <c r="B4014" s="445" t="s">
        <v>14516</v>
      </c>
      <c r="C4014" s="445" t="s">
        <v>14517</v>
      </c>
    </row>
    <row r="4015" spans="1:3" x14ac:dyDescent="0.25">
      <c r="A4015" s="445" t="s">
        <v>4865</v>
      </c>
      <c r="B4015" s="445" t="s">
        <v>13353</v>
      </c>
      <c r="C4015" s="445" t="s">
        <v>14518</v>
      </c>
    </row>
    <row r="4016" spans="1:3" x14ac:dyDescent="0.25">
      <c r="A4016" s="445" t="s">
        <v>4865</v>
      </c>
      <c r="B4016" s="445" t="s">
        <v>5008</v>
      </c>
      <c r="C4016" s="445" t="s">
        <v>14519</v>
      </c>
    </row>
    <row r="4017" spans="1:3" x14ac:dyDescent="0.25">
      <c r="A4017" s="445" t="s">
        <v>4865</v>
      </c>
      <c r="B4017" s="445" t="s">
        <v>14520</v>
      </c>
      <c r="C4017" s="445" t="s">
        <v>14521</v>
      </c>
    </row>
    <row r="4018" spans="1:3" x14ac:dyDescent="0.25">
      <c r="A4018" s="445" t="s">
        <v>4831</v>
      </c>
      <c r="B4018" s="445" t="s">
        <v>14522</v>
      </c>
      <c r="C4018" s="445" t="s">
        <v>14523</v>
      </c>
    </row>
    <row r="4019" spans="1:3" x14ac:dyDescent="0.25">
      <c r="A4019" s="445" t="s">
        <v>4831</v>
      </c>
      <c r="B4019" s="445" t="s">
        <v>14524</v>
      </c>
      <c r="C4019" s="445" t="s">
        <v>14525</v>
      </c>
    </row>
    <row r="4020" spans="1:3" x14ac:dyDescent="0.25">
      <c r="A4020" s="445" t="s">
        <v>4831</v>
      </c>
      <c r="B4020" s="445" t="s">
        <v>14526</v>
      </c>
      <c r="C4020" s="445" t="s">
        <v>14527</v>
      </c>
    </row>
    <row r="4021" spans="1:3" x14ac:dyDescent="0.25">
      <c r="A4021" s="445" t="s">
        <v>4831</v>
      </c>
      <c r="B4021" s="445" t="s">
        <v>14528</v>
      </c>
      <c r="C4021" s="445" t="s">
        <v>14529</v>
      </c>
    </row>
    <row r="4022" spans="1:3" x14ac:dyDescent="0.25">
      <c r="A4022" s="445" t="s">
        <v>4831</v>
      </c>
      <c r="B4022" s="445" t="s">
        <v>14530</v>
      </c>
      <c r="C4022" s="445" t="s">
        <v>14531</v>
      </c>
    </row>
    <row r="4023" spans="1:3" x14ac:dyDescent="0.25">
      <c r="A4023" s="445" t="s">
        <v>4831</v>
      </c>
      <c r="B4023" s="445" t="s">
        <v>14532</v>
      </c>
      <c r="C4023" s="445" t="s">
        <v>14533</v>
      </c>
    </row>
    <row r="4024" spans="1:3" x14ac:dyDescent="0.25">
      <c r="A4024" s="445" t="s">
        <v>4831</v>
      </c>
      <c r="B4024" s="445" t="s">
        <v>14534</v>
      </c>
      <c r="C4024" s="445" t="s">
        <v>14535</v>
      </c>
    </row>
    <row r="4025" spans="1:3" x14ac:dyDescent="0.25">
      <c r="A4025" s="445" t="s">
        <v>4831</v>
      </c>
      <c r="B4025" s="445" t="s">
        <v>14536</v>
      </c>
      <c r="C4025" s="445" t="s">
        <v>14537</v>
      </c>
    </row>
    <row r="4026" spans="1:3" x14ac:dyDescent="0.25">
      <c r="A4026" s="445" t="s">
        <v>4831</v>
      </c>
      <c r="B4026" s="445" t="s">
        <v>14538</v>
      </c>
      <c r="C4026" s="445" t="s">
        <v>14539</v>
      </c>
    </row>
    <row r="4027" spans="1:3" x14ac:dyDescent="0.25">
      <c r="A4027" s="445" t="s">
        <v>4831</v>
      </c>
      <c r="B4027" s="445" t="s">
        <v>14540</v>
      </c>
      <c r="C4027" s="445" t="s">
        <v>14541</v>
      </c>
    </row>
    <row r="4028" spans="1:3" x14ac:dyDescent="0.25">
      <c r="A4028" s="445" t="s">
        <v>4831</v>
      </c>
      <c r="B4028" s="445" t="s">
        <v>14542</v>
      </c>
      <c r="C4028" s="445" t="s">
        <v>14543</v>
      </c>
    </row>
    <row r="4029" spans="1:3" x14ac:dyDescent="0.25">
      <c r="A4029" s="445" t="s">
        <v>4831</v>
      </c>
      <c r="B4029" s="445" t="s">
        <v>14544</v>
      </c>
      <c r="C4029" s="445" t="s">
        <v>14545</v>
      </c>
    </row>
    <row r="4030" spans="1:3" x14ac:dyDescent="0.25">
      <c r="A4030" s="445" t="s">
        <v>4831</v>
      </c>
      <c r="B4030" s="445" t="s">
        <v>14546</v>
      </c>
      <c r="C4030" s="445" t="s">
        <v>14547</v>
      </c>
    </row>
    <row r="4031" spans="1:3" x14ac:dyDescent="0.25">
      <c r="A4031" s="445" t="s">
        <v>4831</v>
      </c>
      <c r="B4031" s="445" t="s">
        <v>14548</v>
      </c>
      <c r="C4031" s="445" t="s">
        <v>14549</v>
      </c>
    </row>
    <row r="4032" spans="1:3" x14ac:dyDescent="0.25">
      <c r="A4032" s="445" t="s">
        <v>4831</v>
      </c>
      <c r="B4032" s="445" t="s">
        <v>14550</v>
      </c>
      <c r="C4032" s="445" t="s">
        <v>14551</v>
      </c>
    </row>
    <row r="4033" spans="1:3" x14ac:dyDescent="0.25">
      <c r="A4033" s="445" t="s">
        <v>4831</v>
      </c>
      <c r="B4033" s="445" t="s">
        <v>14552</v>
      </c>
      <c r="C4033" s="445" t="s">
        <v>14553</v>
      </c>
    </row>
    <row r="4034" spans="1:3" x14ac:dyDescent="0.25">
      <c r="A4034" s="445" t="s">
        <v>4831</v>
      </c>
      <c r="B4034" s="445" t="s">
        <v>14554</v>
      </c>
      <c r="C4034" s="445" t="s">
        <v>14555</v>
      </c>
    </row>
    <row r="4035" spans="1:3" x14ac:dyDescent="0.25">
      <c r="A4035" s="445" t="s">
        <v>4831</v>
      </c>
      <c r="B4035" s="445" t="s">
        <v>14556</v>
      </c>
      <c r="C4035" s="445" t="s">
        <v>14557</v>
      </c>
    </row>
    <row r="4036" spans="1:3" x14ac:dyDescent="0.25">
      <c r="A4036" s="445" t="s">
        <v>4831</v>
      </c>
      <c r="B4036" s="445" t="s">
        <v>14558</v>
      </c>
      <c r="C4036" s="445" t="s">
        <v>14559</v>
      </c>
    </row>
    <row r="4037" spans="1:3" x14ac:dyDescent="0.25">
      <c r="A4037" s="445" t="s">
        <v>4831</v>
      </c>
      <c r="B4037" s="445" t="s">
        <v>14560</v>
      </c>
      <c r="C4037" s="445" t="s">
        <v>14561</v>
      </c>
    </row>
    <row r="4038" spans="1:3" x14ac:dyDescent="0.25">
      <c r="A4038" s="445" t="s">
        <v>4831</v>
      </c>
      <c r="B4038" s="445" t="s">
        <v>14562</v>
      </c>
      <c r="C4038" s="445" t="s">
        <v>14563</v>
      </c>
    </row>
    <row r="4039" spans="1:3" x14ac:dyDescent="0.25">
      <c r="A4039" s="445" t="s">
        <v>4831</v>
      </c>
      <c r="B4039" s="445" t="s">
        <v>14564</v>
      </c>
      <c r="C4039" s="445" t="s">
        <v>14565</v>
      </c>
    </row>
    <row r="4040" spans="1:3" x14ac:dyDescent="0.25">
      <c r="A4040" s="445" t="s">
        <v>4831</v>
      </c>
      <c r="B4040" s="445" t="s">
        <v>14566</v>
      </c>
      <c r="C4040" s="445" t="s">
        <v>14567</v>
      </c>
    </row>
    <row r="4041" spans="1:3" x14ac:dyDescent="0.25">
      <c r="A4041" s="445" t="s">
        <v>4831</v>
      </c>
      <c r="B4041" s="445" t="s">
        <v>14568</v>
      </c>
      <c r="C4041" s="445" t="s">
        <v>14569</v>
      </c>
    </row>
    <row r="4042" spans="1:3" x14ac:dyDescent="0.25">
      <c r="A4042" s="445" t="s">
        <v>4831</v>
      </c>
      <c r="B4042" s="445" t="s">
        <v>14570</v>
      </c>
      <c r="C4042" s="445" t="s">
        <v>14571</v>
      </c>
    </row>
    <row r="4043" spans="1:3" x14ac:dyDescent="0.25">
      <c r="A4043" s="445" t="s">
        <v>4831</v>
      </c>
      <c r="B4043" s="445" t="s">
        <v>14572</v>
      </c>
      <c r="C4043" s="445" t="s">
        <v>14573</v>
      </c>
    </row>
    <row r="4044" spans="1:3" x14ac:dyDescent="0.25">
      <c r="A4044" s="445" t="s">
        <v>4831</v>
      </c>
      <c r="B4044" s="445" t="s">
        <v>14574</v>
      </c>
      <c r="C4044" s="445" t="s">
        <v>14575</v>
      </c>
    </row>
    <row r="4045" spans="1:3" x14ac:dyDescent="0.25">
      <c r="A4045" s="445" t="s">
        <v>4831</v>
      </c>
      <c r="B4045" s="445" t="s">
        <v>14576</v>
      </c>
      <c r="C4045" s="445" t="s">
        <v>14577</v>
      </c>
    </row>
    <row r="4046" spans="1:3" x14ac:dyDescent="0.25">
      <c r="A4046" s="445" t="s">
        <v>4831</v>
      </c>
      <c r="B4046" s="445" t="s">
        <v>14578</v>
      </c>
      <c r="C4046" s="445" t="s">
        <v>14579</v>
      </c>
    </row>
    <row r="4047" spans="1:3" x14ac:dyDescent="0.25">
      <c r="A4047" s="445" t="s">
        <v>4831</v>
      </c>
      <c r="B4047" s="445" t="s">
        <v>14580</v>
      </c>
      <c r="C4047" s="445" t="s">
        <v>14581</v>
      </c>
    </row>
    <row r="4048" spans="1:3" x14ac:dyDescent="0.25">
      <c r="A4048" s="445" t="s">
        <v>4831</v>
      </c>
      <c r="B4048" s="445" t="s">
        <v>14582</v>
      </c>
      <c r="C4048" s="445" t="s">
        <v>14583</v>
      </c>
    </row>
    <row r="4049" spans="1:3" x14ac:dyDescent="0.25">
      <c r="A4049" s="445" t="s">
        <v>4831</v>
      </c>
      <c r="B4049" s="445" t="s">
        <v>14584</v>
      </c>
      <c r="C4049" s="445" t="s">
        <v>14583</v>
      </c>
    </row>
    <row r="4050" spans="1:3" x14ac:dyDescent="0.25">
      <c r="A4050" s="445" t="s">
        <v>4831</v>
      </c>
      <c r="B4050" s="445" t="s">
        <v>14585</v>
      </c>
      <c r="C4050" s="445" t="s">
        <v>14586</v>
      </c>
    </row>
    <row r="4051" spans="1:3" x14ac:dyDescent="0.25">
      <c r="A4051" s="445" t="s">
        <v>4831</v>
      </c>
      <c r="B4051" s="445" t="s">
        <v>14587</v>
      </c>
      <c r="C4051" s="445" t="s">
        <v>14588</v>
      </c>
    </row>
    <row r="4052" spans="1:3" x14ac:dyDescent="0.25">
      <c r="A4052" s="445" t="s">
        <v>4831</v>
      </c>
      <c r="B4052" s="445" t="s">
        <v>14589</v>
      </c>
      <c r="C4052" s="445" t="s">
        <v>14590</v>
      </c>
    </row>
    <row r="4053" spans="1:3" x14ac:dyDescent="0.25">
      <c r="A4053" s="445" t="s">
        <v>4831</v>
      </c>
      <c r="B4053" s="445" t="s">
        <v>14591</v>
      </c>
      <c r="C4053" s="445" t="s">
        <v>14592</v>
      </c>
    </row>
    <row r="4054" spans="1:3" x14ac:dyDescent="0.25">
      <c r="A4054" s="445" t="s">
        <v>4831</v>
      </c>
      <c r="B4054" s="445" t="s">
        <v>14593</v>
      </c>
      <c r="C4054" s="445" t="s">
        <v>14594</v>
      </c>
    </row>
    <row r="4055" spans="1:3" x14ac:dyDescent="0.25">
      <c r="A4055" s="445" t="s">
        <v>4831</v>
      </c>
      <c r="B4055" s="445" t="s">
        <v>14595</v>
      </c>
      <c r="C4055" s="445" t="s">
        <v>14596</v>
      </c>
    </row>
    <row r="4056" spans="1:3" x14ac:dyDescent="0.25">
      <c r="A4056" s="445" t="s">
        <v>4831</v>
      </c>
      <c r="B4056" s="445" t="s">
        <v>14597</v>
      </c>
      <c r="C4056" s="445" t="s">
        <v>14598</v>
      </c>
    </row>
    <row r="4057" spans="1:3" x14ac:dyDescent="0.25">
      <c r="A4057" s="445" t="s">
        <v>4831</v>
      </c>
      <c r="B4057" s="445" t="s">
        <v>14599</v>
      </c>
      <c r="C4057" s="445" t="s">
        <v>14600</v>
      </c>
    </row>
    <row r="4058" spans="1:3" x14ac:dyDescent="0.25">
      <c r="A4058" s="445" t="s">
        <v>4831</v>
      </c>
      <c r="B4058" s="445" t="s">
        <v>14601</v>
      </c>
      <c r="C4058" s="445" t="s">
        <v>14602</v>
      </c>
    </row>
    <row r="4059" spans="1:3" x14ac:dyDescent="0.25">
      <c r="A4059" s="445" t="s">
        <v>4831</v>
      </c>
      <c r="B4059" s="445" t="s">
        <v>14380</v>
      </c>
      <c r="C4059" s="445" t="s">
        <v>14603</v>
      </c>
    </row>
    <row r="4060" spans="1:3" x14ac:dyDescent="0.25">
      <c r="A4060" s="445" t="s">
        <v>4831</v>
      </c>
      <c r="B4060" s="445" t="s">
        <v>14604</v>
      </c>
      <c r="C4060" s="445" t="s">
        <v>14605</v>
      </c>
    </row>
    <row r="4061" spans="1:3" x14ac:dyDescent="0.25">
      <c r="A4061" s="445" t="s">
        <v>4831</v>
      </c>
      <c r="B4061" s="445" t="s">
        <v>14606</v>
      </c>
      <c r="C4061" s="445" t="s">
        <v>14607</v>
      </c>
    </row>
    <row r="4062" spans="1:3" x14ac:dyDescent="0.25">
      <c r="A4062" s="445" t="s">
        <v>4820</v>
      </c>
      <c r="B4062" s="445" t="s">
        <v>14608</v>
      </c>
      <c r="C4062" s="445" t="s">
        <v>5218</v>
      </c>
    </row>
    <row r="4063" spans="1:3" x14ac:dyDescent="0.25">
      <c r="A4063" s="445" t="s">
        <v>4820</v>
      </c>
      <c r="B4063" s="445" t="s">
        <v>14609</v>
      </c>
      <c r="C4063" s="445" t="s">
        <v>14610</v>
      </c>
    </row>
    <row r="4064" spans="1:3" x14ac:dyDescent="0.25">
      <c r="A4064" s="445" t="s">
        <v>4820</v>
      </c>
      <c r="B4064" s="445" t="s">
        <v>14611</v>
      </c>
      <c r="C4064" s="445" t="s">
        <v>14612</v>
      </c>
    </row>
    <row r="4065" spans="1:3" x14ac:dyDescent="0.25">
      <c r="A4065" s="445" t="s">
        <v>4820</v>
      </c>
      <c r="B4065" s="445" t="s">
        <v>14613</v>
      </c>
      <c r="C4065" s="445" t="s">
        <v>14614</v>
      </c>
    </row>
    <row r="4066" spans="1:3" x14ac:dyDescent="0.25">
      <c r="A4066" s="445" t="s">
        <v>4820</v>
      </c>
      <c r="B4066" s="445" t="s">
        <v>14615</v>
      </c>
      <c r="C4066" s="445" t="s">
        <v>14616</v>
      </c>
    </row>
    <row r="4067" spans="1:3" x14ac:dyDescent="0.25">
      <c r="A4067" s="445" t="s">
        <v>4820</v>
      </c>
      <c r="B4067" s="445" t="s">
        <v>14617</v>
      </c>
      <c r="C4067" s="445" t="s">
        <v>14618</v>
      </c>
    </row>
    <row r="4068" spans="1:3" x14ac:dyDescent="0.25">
      <c r="A4068" s="445" t="s">
        <v>4820</v>
      </c>
      <c r="B4068" s="445" t="s">
        <v>14619</v>
      </c>
      <c r="C4068" s="445" t="s">
        <v>14620</v>
      </c>
    </row>
    <row r="4069" spans="1:3" x14ac:dyDescent="0.25">
      <c r="A4069" s="445" t="s">
        <v>4820</v>
      </c>
      <c r="B4069" s="445" t="s">
        <v>14621</v>
      </c>
      <c r="C4069" s="445" t="s">
        <v>14622</v>
      </c>
    </row>
    <row r="4070" spans="1:3" x14ac:dyDescent="0.25">
      <c r="A4070" s="445" t="s">
        <v>4820</v>
      </c>
      <c r="B4070" s="445" t="s">
        <v>14623</v>
      </c>
      <c r="C4070" s="445" t="s">
        <v>14624</v>
      </c>
    </row>
    <row r="4071" spans="1:3" x14ac:dyDescent="0.25">
      <c r="A4071" s="445" t="s">
        <v>4820</v>
      </c>
      <c r="B4071" s="445" t="s">
        <v>14625</v>
      </c>
      <c r="C4071" s="445" t="s">
        <v>14626</v>
      </c>
    </row>
    <row r="4072" spans="1:3" x14ac:dyDescent="0.25">
      <c r="A4072" s="445" t="s">
        <v>4820</v>
      </c>
      <c r="B4072" s="445" t="s">
        <v>14627</v>
      </c>
      <c r="C4072" s="445" t="s">
        <v>14628</v>
      </c>
    </row>
    <row r="4073" spans="1:3" x14ac:dyDescent="0.25">
      <c r="A4073" s="445" t="s">
        <v>4820</v>
      </c>
      <c r="B4073" s="445" t="s">
        <v>14629</v>
      </c>
      <c r="C4073" s="445" t="s">
        <v>14630</v>
      </c>
    </row>
    <row r="4074" spans="1:3" x14ac:dyDescent="0.25">
      <c r="A4074" s="445" t="s">
        <v>4820</v>
      </c>
      <c r="B4074" s="445" t="s">
        <v>14631</v>
      </c>
      <c r="C4074" s="445" t="s">
        <v>14632</v>
      </c>
    </row>
    <row r="4075" spans="1:3" x14ac:dyDescent="0.25">
      <c r="A4075" s="445" t="s">
        <v>4820</v>
      </c>
      <c r="B4075" s="445" t="s">
        <v>14633</v>
      </c>
      <c r="C4075" s="445" t="s">
        <v>14634</v>
      </c>
    </row>
    <row r="4076" spans="1:3" x14ac:dyDescent="0.25">
      <c r="A4076" s="445" t="s">
        <v>4820</v>
      </c>
      <c r="B4076" s="445" t="s">
        <v>14635</v>
      </c>
      <c r="C4076" s="445" t="s">
        <v>14636</v>
      </c>
    </row>
    <row r="4077" spans="1:3" x14ac:dyDescent="0.25">
      <c r="A4077" s="445" t="s">
        <v>4820</v>
      </c>
      <c r="B4077" s="445" t="s">
        <v>14637</v>
      </c>
      <c r="C4077" s="445" t="s">
        <v>14638</v>
      </c>
    </row>
    <row r="4078" spans="1:3" x14ac:dyDescent="0.25">
      <c r="A4078" s="445" t="s">
        <v>4820</v>
      </c>
      <c r="B4078" s="445" t="s">
        <v>14639</v>
      </c>
      <c r="C4078" s="445" t="s">
        <v>14640</v>
      </c>
    </row>
    <row r="4079" spans="1:3" x14ac:dyDescent="0.25">
      <c r="A4079" s="445" t="s">
        <v>4820</v>
      </c>
      <c r="B4079" s="445" t="s">
        <v>14641</v>
      </c>
      <c r="C4079" s="445" t="s">
        <v>14642</v>
      </c>
    </row>
    <row r="4080" spans="1:3" x14ac:dyDescent="0.25">
      <c r="A4080" s="445" t="s">
        <v>4820</v>
      </c>
      <c r="B4080" s="445" t="s">
        <v>14643</v>
      </c>
      <c r="C4080" s="445" t="s">
        <v>14644</v>
      </c>
    </row>
    <row r="4081" spans="1:3" x14ac:dyDescent="0.25">
      <c r="A4081" s="445" t="s">
        <v>4820</v>
      </c>
      <c r="B4081" s="445" t="s">
        <v>14645</v>
      </c>
      <c r="C4081" s="445" t="s">
        <v>14646</v>
      </c>
    </row>
    <row r="4082" spans="1:3" x14ac:dyDescent="0.25">
      <c r="A4082" s="445" t="s">
        <v>4820</v>
      </c>
      <c r="B4082" s="445" t="s">
        <v>14647</v>
      </c>
      <c r="C4082" s="445" t="s">
        <v>14648</v>
      </c>
    </row>
    <row r="4083" spans="1:3" x14ac:dyDescent="0.25">
      <c r="A4083" s="445" t="s">
        <v>4820</v>
      </c>
      <c r="B4083" s="445" t="s">
        <v>14649</v>
      </c>
      <c r="C4083" s="445" t="s">
        <v>14650</v>
      </c>
    </row>
    <row r="4084" spans="1:3" x14ac:dyDescent="0.25">
      <c r="A4084" s="445" t="s">
        <v>4820</v>
      </c>
      <c r="B4084" s="445" t="s">
        <v>14651</v>
      </c>
      <c r="C4084" s="445" t="s">
        <v>14652</v>
      </c>
    </row>
    <row r="4085" spans="1:3" x14ac:dyDescent="0.25">
      <c r="A4085" s="445" t="s">
        <v>4820</v>
      </c>
      <c r="B4085" s="445" t="s">
        <v>14653</v>
      </c>
      <c r="C4085" s="445" t="s">
        <v>14654</v>
      </c>
    </row>
    <row r="4086" spans="1:3" x14ac:dyDescent="0.25">
      <c r="A4086" s="445" t="s">
        <v>4820</v>
      </c>
      <c r="B4086" s="445" t="s">
        <v>14655</v>
      </c>
      <c r="C4086" s="445" t="s">
        <v>14656</v>
      </c>
    </row>
    <row r="4087" spans="1:3" x14ac:dyDescent="0.25">
      <c r="A4087" s="445" t="s">
        <v>4820</v>
      </c>
      <c r="B4087" s="445" t="s">
        <v>14657</v>
      </c>
      <c r="C4087" s="445" t="s">
        <v>14658</v>
      </c>
    </row>
    <row r="4088" spans="1:3" x14ac:dyDescent="0.25">
      <c r="A4088" s="445" t="s">
        <v>4820</v>
      </c>
      <c r="B4088" s="445" t="s">
        <v>14659</v>
      </c>
      <c r="C4088" s="445" t="s">
        <v>14660</v>
      </c>
    </row>
    <row r="4089" spans="1:3" x14ac:dyDescent="0.25">
      <c r="A4089" s="445" t="s">
        <v>4820</v>
      </c>
      <c r="B4089" s="445" t="s">
        <v>14661</v>
      </c>
      <c r="C4089" s="445" t="s">
        <v>14662</v>
      </c>
    </row>
    <row r="4090" spans="1:3" x14ac:dyDescent="0.25">
      <c r="A4090" s="445" t="s">
        <v>4820</v>
      </c>
      <c r="B4090" s="445" t="s">
        <v>14663</v>
      </c>
      <c r="C4090" s="445" t="s">
        <v>14664</v>
      </c>
    </row>
    <row r="4091" spans="1:3" x14ac:dyDescent="0.25">
      <c r="A4091" s="445" t="s">
        <v>4820</v>
      </c>
      <c r="B4091" s="445" t="s">
        <v>14665</v>
      </c>
      <c r="C4091" s="445" t="s">
        <v>14666</v>
      </c>
    </row>
    <row r="4092" spans="1:3" x14ac:dyDescent="0.25">
      <c r="A4092" s="445" t="s">
        <v>4820</v>
      </c>
      <c r="B4092" s="445" t="s">
        <v>14667</v>
      </c>
      <c r="C4092" s="445" t="s">
        <v>14668</v>
      </c>
    </row>
    <row r="4093" spans="1:3" x14ac:dyDescent="0.25">
      <c r="A4093" s="445" t="s">
        <v>4820</v>
      </c>
      <c r="B4093" s="445" t="s">
        <v>14669</v>
      </c>
      <c r="C4093" s="445" t="s">
        <v>14670</v>
      </c>
    </row>
    <row r="4094" spans="1:3" x14ac:dyDescent="0.25">
      <c r="A4094" s="445" t="s">
        <v>4820</v>
      </c>
      <c r="B4094" s="445" t="s">
        <v>14671</v>
      </c>
      <c r="C4094" s="445" t="s">
        <v>14672</v>
      </c>
    </row>
    <row r="4095" spans="1:3" x14ac:dyDescent="0.25">
      <c r="A4095" s="445" t="s">
        <v>4820</v>
      </c>
      <c r="B4095" s="445" t="s">
        <v>14673</v>
      </c>
      <c r="C4095" s="445" t="s">
        <v>14674</v>
      </c>
    </row>
    <row r="4096" spans="1:3" x14ac:dyDescent="0.25">
      <c r="A4096" s="445" t="s">
        <v>4820</v>
      </c>
      <c r="B4096" s="445" t="s">
        <v>14675</v>
      </c>
      <c r="C4096" s="445" t="s">
        <v>14676</v>
      </c>
    </row>
    <row r="4097" spans="1:3" x14ac:dyDescent="0.25">
      <c r="A4097" s="445" t="s">
        <v>4820</v>
      </c>
      <c r="B4097" s="445" t="s">
        <v>14677</v>
      </c>
      <c r="C4097" s="445" t="s">
        <v>14678</v>
      </c>
    </row>
    <row r="4098" spans="1:3" x14ac:dyDescent="0.25">
      <c r="A4098" s="445" t="s">
        <v>4820</v>
      </c>
      <c r="B4098" s="445" t="s">
        <v>14679</v>
      </c>
      <c r="C4098" s="445" t="s">
        <v>14680</v>
      </c>
    </row>
    <row r="4099" spans="1:3" x14ac:dyDescent="0.25">
      <c r="A4099" s="445" t="s">
        <v>4820</v>
      </c>
      <c r="B4099" s="445" t="s">
        <v>14681</v>
      </c>
      <c r="C4099" s="445" t="s">
        <v>14682</v>
      </c>
    </row>
    <row r="4100" spans="1:3" x14ac:dyDescent="0.25">
      <c r="A4100" s="445" t="s">
        <v>4820</v>
      </c>
      <c r="B4100" s="445" t="s">
        <v>14683</v>
      </c>
      <c r="C4100" s="445" t="s">
        <v>14684</v>
      </c>
    </row>
    <row r="4101" spans="1:3" x14ac:dyDescent="0.25">
      <c r="A4101" s="445" t="s">
        <v>4820</v>
      </c>
      <c r="B4101" s="445" t="s">
        <v>14685</v>
      </c>
      <c r="C4101" s="445" t="s">
        <v>14686</v>
      </c>
    </row>
    <row r="4102" spans="1:3" x14ac:dyDescent="0.25">
      <c r="A4102" s="445" t="s">
        <v>4820</v>
      </c>
      <c r="B4102" s="445" t="s">
        <v>14687</v>
      </c>
      <c r="C4102" s="445" t="s">
        <v>14688</v>
      </c>
    </row>
    <row r="4103" spans="1:3" x14ac:dyDescent="0.25">
      <c r="A4103" s="445" t="s">
        <v>4820</v>
      </c>
      <c r="B4103" s="445" t="s">
        <v>14689</v>
      </c>
      <c r="C4103" s="445" t="s">
        <v>14690</v>
      </c>
    </row>
    <row r="4104" spans="1:3" x14ac:dyDescent="0.25">
      <c r="A4104" s="445" t="s">
        <v>4820</v>
      </c>
      <c r="B4104" s="445" t="s">
        <v>14691</v>
      </c>
      <c r="C4104" s="445" t="s">
        <v>14692</v>
      </c>
    </row>
    <row r="4105" spans="1:3" x14ac:dyDescent="0.25">
      <c r="A4105" s="445" t="s">
        <v>4820</v>
      </c>
      <c r="B4105" s="445" t="s">
        <v>11606</v>
      </c>
      <c r="C4105" s="445" t="s">
        <v>14693</v>
      </c>
    </row>
    <row r="4106" spans="1:3" x14ac:dyDescent="0.25">
      <c r="A4106" s="445" t="s">
        <v>4820</v>
      </c>
      <c r="B4106" s="445" t="s">
        <v>11608</v>
      </c>
      <c r="C4106" s="445" t="s">
        <v>14694</v>
      </c>
    </row>
    <row r="4107" spans="1:3" x14ac:dyDescent="0.25">
      <c r="A4107" s="445" t="s">
        <v>4820</v>
      </c>
      <c r="B4107" s="445" t="s">
        <v>11610</v>
      </c>
      <c r="C4107" s="445" t="s">
        <v>14695</v>
      </c>
    </row>
    <row r="4108" spans="1:3" x14ac:dyDescent="0.25">
      <c r="A4108" s="445" t="s">
        <v>4820</v>
      </c>
      <c r="B4108" s="445" t="s">
        <v>11612</v>
      </c>
      <c r="C4108" s="445" t="s">
        <v>14696</v>
      </c>
    </row>
    <row r="4109" spans="1:3" x14ac:dyDescent="0.25">
      <c r="A4109" s="445" t="s">
        <v>4820</v>
      </c>
      <c r="B4109" s="445" t="s">
        <v>11614</v>
      </c>
      <c r="C4109" s="445" t="s">
        <v>14697</v>
      </c>
    </row>
    <row r="4110" spans="1:3" x14ac:dyDescent="0.25">
      <c r="A4110" s="445" t="s">
        <v>4820</v>
      </c>
      <c r="B4110" s="445" t="s">
        <v>11616</v>
      </c>
      <c r="C4110" s="445" t="s">
        <v>14698</v>
      </c>
    </row>
    <row r="4111" spans="1:3" x14ac:dyDescent="0.25">
      <c r="A4111" s="445" t="s">
        <v>4820</v>
      </c>
      <c r="B4111" s="445" t="s">
        <v>11618</v>
      </c>
      <c r="C4111" s="445" t="s">
        <v>14699</v>
      </c>
    </row>
    <row r="4112" spans="1:3" x14ac:dyDescent="0.25">
      <c r="A4112" s="445" t="s">
        <v>4820</v>
      </c>
      <c r="B4112" s="445" t="s">
        <v>11619</v>
      </c>
      <c r="C4112" s="445" t="s">
        <v>14700</v>
      </c>
    </row>
    <row r="4113" spans="1:3" x14ac:dyDescent="0.25">
      <c r="A4113" s="445" t="s">
        <v>4820</v>
      </c>
      <c r="B4113" s="445" t="s">
        <v>11620</v>
      </c>
      <c r="C4113" s="445" t="s">
        <v>14701</v>
      </c>
    </row>
    <row r="4114" spans="1:3" x14ac:dyDescent="0.25">
      <c r="A4114" s="445" t="s">
        <v>4820</v>
      </c>
      <c r="B4114" s="445" t="s">
        <v>11621</v>
      </c>
      <c r="C4114" s="445" t="s">
        <v>14702</v>
      </c>
    </row>
    <row r="4115" spans="1:3" x14ac:dyDescent="0.25">
      <c r="A4115" s="445" t="s">
        <v>4820</v>
      </c>
      <c r="B4115" s="445" t="s">
        <v>11623</v>
      </c>
      <c r="C4115" s="445" t="s">
        <v>14703</v>
      </c>
    </row>
    <row r="4116" spans="1:3" x14ac:dyDescent="0.25">
      <c r="A4116" s="445" t="s">
        <v>4820</v>
      </c>
      <c r="B4116" s="445" t="s">
        <v>11625</v>
      </c>
      <c r="C4116" s="445" t="s">
        <v>14704</v>
      </c>
    </row>
    <row r="4117" spans="1:3" x14ac:dyDescent="0.25">
      <c r="A4117" s="445" t="s">
        <v>4820</v>
      </c>
      <c r="B4117" s="445" t="s">
        <v>11627</v>
      </c>
      <c r="C4117" s="445" t="s">
        <v>14705</v>
      </c>
    </row>
    <row r="4118" spans="1:3" x14ac:dyDescent="0.25">
      <c r="A4118" s="445" t="s">
        <v>4820</v>
      </c>
      <c r="B4118" s="445" t="s">
        <v>14706</v>
      </c>
      <c r="C4118" s="445" t="s">
        <v>14707</v>
      </c>
    </row>
    <row r="4119" spans="1:3" x14ac:dyDescent="0.25">
      <c r="A4119" s="445" t="s">
        <v>4820</v>
      </c>
      <c r="B4119" s="445" t="s">
        <v>14708</v>
      </c>
      <c r="C4119" s="445" t="s">
        <v>14709</v>
      </c>
    </row>
    <row r="4120" spans="1:3" x14ac:dyDescent="0.25">
      <c r="A4120" s="445" t="s">
        <v>4820</v>
      </c>
      <c r="B4120" s="445" t="s">
        <v>14710</v>
      </c>
      <c r="C4120" s="445" t="s">
        <v>14711</v>
      </c>
    </row>
    <row r="4121" spans="1:3" x14ac:dyDescent="0.25">
      <c r="A4121" s="445" t="s">
        <v>4820</v>
      </c>
      <c r="B4121" s="445" t="s">
        <v>14712</v>
      </c>
      <c r="C4121" s="445" t="s">
        <v>14713</v>
      </c>
    </row>
    <row r="4122" spans="1:3" x14ac:dyDescent="0.25">
      <c r="A4122" s="445" t="s">
        <v>4820</v>
      </c>
      <c r="B4122" s="445" t="s">
        <v>11577</v>
      </c>
      <c r="C4122" s="445" t="s">
        <v>14714</v>
      </c>
    </row>
    <row r="4123" spans="1:3" x14ac:dyDescent="0.25">
      <c r="A4123" s="445" t="s">
        <v>4820</v>
      </c>
      <c r="B4123" s="445" t="s">
        <v>11579</v>
      </c>
      <c r="C4123" s="445" t="s">
        <v>14715</v>
      </c>
    </row>
    <row r="4124" spans="1:3" x14ac:dyDescent="0.25">
      <c r="A4124" s="445" t="s">
        <v>4820</v>
      </c>
      <c r="B4124" s="445" t="s">
        <v>11580</v>
      </c>
      <c r="C4124" s="445" t="s">
        <v>14716</v>
      </c>
    </row>
    <row r="4125" spans="1:3" x14ac:dyDescent="0.25">
      <c r="A4125" s="445" t="s">
        <v>4820</v>
      </c>
      <c r="B4125" s="445" t="s">
        <v>11582</v>
      </c>
      <c r="C4125" s="445" t="s">
        <v>14717</v>
      </c>
    </row>
    <row r="4126" spans="1:3" x14ac:dyDescent="0.25">
      <c r="A4126" s="445" t="s">
        <v>4820</v>
      </c>
      <c r="B4126" s="445" t="s">
        <v>11584</v>
      </c>
      <c r="C4126" s="445" t="s">
        <v>14718</v>
      </c>
    </row>
    <row r="4127" spans="1:3" x14ac:dyDescent="0.25">
      <c r="A4127" s="445" t="s">
        <v>4820</v>
      </c>
      <c r="B4127" s="445" t="s">
        <v>11586</v>
      </c>
      <c r="C4127" s="445" t="s">
        <v>14719</v>
      </c>
    </row>
    <row r="4128" spans="1:3" x14ac:dyDescent="0.25">
      <c r="A4128" s="445" t="s">
        <v>4820</v>
      </c>
      <c r="B4128" s="445" t="s">
        <v>11587</v>
      </c>
      <c r="C4128" s="445" t="s">
        <v>14720</v>
      </c>
    </row>
    <row r="4129" spans="1:3" x14ac:dyDescent="0.25">
      <c r="A4129" s="445" t="s">
        <v>4820</v>
      </c>
      <c r="B4129" s="445" t="s">
        <v>11589</v>
      </c>
      <c r="C4129" s="445" t="s">
        <v>14721</v>
      </c>
    </row>
    <row r="4130" spans="1:3" x14ac:dyDescent="0.25">
      <c r="A4130" s="445" t="s">
        <v>4820</v>
      </c>
      <c r="B4130" s="445" t="s">
        <v>11591</v>
      </c>
      <c r="C4130" s="445" t="s">
        <v>14722</v>
      </c>
    </row>
    <row r="4131" spans="1:3" x14ac:dyDescent="0.25">
      <c r="A4131" s="445" t="s">
        <v>4820</v>
      </c>
      <c r="B4131" s="445" t="s">
        <v>11593</v>
      </c>
      <c r="C4131" s="445" t="s">
        <v>14723</v>
      </c>
    </row>
    <row r="4132" spans="1:3" x14ac:dyDescent="0.25">
      <c r="A4132" s="445" t="s">
        <v>4820</v>
      </c>
      <c r="B4132" s="445" t="s">
        <v>11595</v>
      </c>
      <c r="C4132" s="445" t="s">
        <v>14724</v>
      </c>
    </row>
    <row r="4133" spans="1:3" x14ac:dyDescent="0.25">
      <c r="A4133" s="445" t="s">
        <v>4820</v>
      </c>
      <c r="B4133" s="445" t="s">
        <v>11597</v>
      </c>
      <c r="C4133" s="445" t="s">
        <v>14725</v>
      </c>
    </row>
    <row r="4134" spans="1:3" x14ac:dyDescent="0.25">
      <c r="A4134" s="445" t="s">
        <v>4820</v>
      </c>
      <c r="B4134" s="445" t="s">
        <v>11598</v>
      </c>
      <c r="C4134" s="445" t="s">
        <v>14726</v>
      </c>
    </row>
    <row r="4135" spans="1:3" x14ac:dyDescent="0.25">
      <c r="A4135" s="445" t="s">
        <v>4820</v>
      </c>
      <c r="B4135" s="445" t="s">
        <v>11600</v>
      </c>
      <c r="C4135" s="445" t="s">
        <v>14727</v>
      </c>
    </row>
    <row r="4136" spans="1:3" x14ac:dyDescent="0.25">
      <c r="A4136" s="445" t="s">
        <v>4820</v>
      </c>
      <c r="B4136" s="445" t="s">
        <v>11602</v>
      </c>
      <c r="C4136" s="445" t="s">
        <v>14728</v>
      </c>
    </row>
    <row r="4137" spans="1:3" x14ac:dyDescent="0.25">
      <c r="A4137" s="445" t="s">
        <v>4820</v>
      </c>
      <c r="B4137" s="445" t="s">
        <v>11604</v>
      </c>
      <c r="C4137" s="445" t="s">
        <v>14729</v>
      </c>
    </row>
    <row r="4138" spans="1:3" x14ac:dyDescent="0.25">
      <c r="A4138" s="445" t="s">
        <v>4820</v>
      </c>
      <c r="B4138" s="445" t="s">
        <v>11605</v>
      </c>
      <c r="C4138" s="445" t="s">
        <v>14730</v>
      </c>
    </row>
    <row r="4139" spans="1:3" x14ac:dyDescent="0.25">
      <c r="A4139" s="445" t="s">
        <v>4820</v>
      </c>
      <c r="B4139" s="445" t="s">
        <v>14731</v>
      </c>
      <c r="C4139" s="445" t="s">
        <v>7177</v>
      </c>
    </row>
    <row r="4140" spans="1:3" x14ac:dyDescent="0.25">
      <c r="A4140" s="445" t="s">
        <v>4820</v>
      </c>
      <c r="B4140" s="445" t="s">
        <v>11573</v>
      </c>
      <c r="C4140" s="445" t="s">
        <v>14732</v>
      </c>
    </row>
    <row r="4141" spans="1:3" x14ac:dyDescent="0.25">
      <c r="A4141" s="445" t="s">
        <v>4820</v>
      </c>
      <c r="B4141" s="445" t="s">
        <v>11575</v>
      </c>
      <c r="C4141" s="445" t="s">
        <v>14733</v>
      </c>
    </row>
    <row r="4142" spans="1:3" x14ac:dyDescent="0.25">
      <c r="A4142" s="445" t="s">
        <v>4820</v>
      </c>
      <c r="B4142" s="445" t="s">
        <v>14734</v>
      </c>
      <c r="C4142" s="445" t="s">
        <v>14735</v>
      </c>
    </row>
    <row r="4143" spans="1:3" x14ac:dyDescent="0.25">
      <c r="A4143" s="445" t="s">
        <v>4820</v>
      </c>
      <c r="B4143" s="445" t="s">
        <v>14736</v>
      </c>
      <c r="C4143" s="445" t="s">
        <v>14737</v>
      </c>
    </row>
    <row r="4144" spans="1:3" x14ac:dyDescent="0.25">
      <c r="A4144" s="445" t="s">
        <v>4820</v>
      </c>
      <c r="B4144" s="445" t="s">
        <v>14738</v>
      </c>
      <c r="C4144" s="445" t="s">
        <v>14739</v>
      </c>
    </row>
    <row r="4145" spans="1:3" x14ac:dyDescent="0.25">
      <c r="A4145" s="445" t="s">
        <v>4820</v>
      </c>
      <c r="B4145" s="445" t="s">
        <v>14740</v>
      </c>
      <c r="C4145" s="445" t="s">
        <v>14741</v>
      </c>
    </row>
    <row r="4146" spans="1:3" x14ac:dyDescent="0.25">
      <c r="A4146" s="445" t="s">
        <v>4820</v>
      </c>
      <c r="B4146" s="445" t="s">
        <v>14742</v>
      </c>
      <c r="C4146" s="445" t="s">
        <v>14743</v>
      </c>
    </row>
    <row r="4147" spans="1:3" x14ac:dyDescent="0.25">
      <c r="A4147" s="445" t="s">
        <v>4820</v>
      </c>
      <c r="B4147" s="445" t="s">
        <v>14744</v>
      </c>
      <c r="C4147" s="445" t="s">
        <v>14745</v>
      </c>
    </row>
    <row r="4148" spans="1:3" x14ac:dyDescent="0.25">
      <c r="A4148" s="445" t="s">
        <v>4820</v>
      </c>
      <c r="B4148" s="445" t="s">
        <v>14746</v>
      </c>
      <c r="C4148" s="445" t="s">
        <v>14747</v>
      </c>
    </row>
    <row r="4149" spans="1:3" x14ac:dyDescent="0.25">
      <c r="A4149" s="445" t="s">
        <v>4820</v>
      </c>
      <c r="B4149" s="445" t="s">
        <v>14748</v>
      </c>
      <c r="C4149" s="445" t="s">
        <v>14749</v>
      </c>
    </row>
    <row r="4150" spans="1:3" x14ac:dyDescent="0.25">
      <c r="A4150" s="445" t="s">
        <v>4820</v>
      </c>
      <c r="B4150" s="445" t="s">
        <v>14750</v>
      </c>
      <c r="C4150" s="445" t="s">
        <v>14751</v>
      </c>
    </row>
    <row r="4151" spans="1:3" x14ac:dyDescent="0.25">
      <c r="A4151" s="445" t="s">
        <v>4820</v>
      </c>
      <c r="B4151" s="445" t="s">
        <v>14752</v>
      </c>
      <c r="C4151" s="445" t="s">
        <v>14753</v>
      </c>
    </row>
    <row r="4152" spans="1:3" x14ac:dyDescent="0.25">
      <c r="A4152" s="445" t="s">
        <v>4820</v>
      </c>
      <c r="B4152" s="445" t="s">
        <v>14754</v>
      </c>
      <c r="C4152" s="445" t="s">
        <v>14755</v>
      </c>
    </row>
    <row r="4153" spans="1:3" x14ac:dyDescent="0.25">
      <c r="A4153" s="445" t="s">
        <v>4820</v>
      </c>
      <c r="B4153" s="445" t="s">
        <v>14756</v>
      </c>
      <c r="C4153" s="445" t="s">
        <v>14757</v>
      </c>
    </row>
    <row r="4154" spans="1:3" x14ac:dyDescent="0.25">
      <c r="A4154" s="445" t="s">
        <v>4820</v>
      </c>
      <c r="B4154" s="445" t="s">
        <v>14758</v>
      </c>
      <c r="C4154" s="445" t="s">
        <v>14759</v>
      </c>
    </row>
    <row r="4155" spans="1:3" x14ac:dyDescent="0.25">
      <c r="A4155" s="445" t="s">
        <v>4820</v>
      </c>
      <c r="B4155" s="445" t="s">
        <v>14760</v>
      </c>
      <c r="C4155" s="445" t="s">
        <v>14761</v>
      </c>
    </row>
    <row r="4156" spans="1:3" x14ac:dyDescent="0.25">
      <c r="A4156" s="445" t="s">
        <v>4820</v>
      </c>
      <c r="B4156" s="445" t="s">
        <v>14762</v>
      </c>
      <c r="C4156" s="445" t="s">
        <v>14763</v>
      </c>
    </row>
    <row r="4157" spans="1:3" x14ac:dyDescent="0.25">
      <c r="A4157" s="445" t="s">
        <v>4820</v>
      </c>
      <c r="B4157" s="445" t="s">
        <v>14764</v>
      </c>
      <c r="C4157" s="445" t="s">
        <v>14765</v>
      </c>
    </row>
    <row r="4158" spans="1:3" x14ac:dyDescent="0.25">
      <c r="A4158" s="445" t="s">
        <v>4820</v>
      </c>
      <c r="B4158" s="445" t="s">
        <v>14766</v>
      </c>
      <c r="C4158" s="445" t="s">
        <v>14767</v>
      </c>
    </row>
    <row r="4159" spans="1:3" x14ac:dyDescent="0.25">
      <c r="A4159" s="445" t="s">
        <v>4820</v>
      </c>
      <c r="B4159" s="445" t="s">
        <v>14768</v>
      </c>
      <c r="C4159" s="445" t="s">
        <v>14769</v>
      </c>
    </row>
    <row r="4160" spans="1:3" x14ac:dyDescent="0.25">
      <c r="A4160" s="445" t="s">
        <v>4820</v>
      </c>
      <c r="B4160" s="445" t="s">
        <v>14770</v>
      </c>
      <c r="C4160" s="445" t="s">
        <v>14771</v>
      </c>
    </row>
    <row r="4161" spans="1:3" x14ac:dyDescent="0.25">
      <c r="A4161" s="445" t="s">
        <v>4820</v>
      </c>
      <c r="B4161" s="445" t="s">
        <v>14772</v>
      </c>
      <c r="C4161" s="445" t="s">
        <v>14773</v>
      </c>
    </row>
    <row r="4162" spans="1:3" x14ac:dyDescent="0.25">
      <c r="A4162" s="445" t="s">
        <v>4820</v>
      </c>
      <c r="B4162" s="445" t="s">
        <v>14774</v>
      </c>
      <c r="C4162" s="445" t="s">
        <v>14775</v>
      </c>
    </row>
    <row r="4163" spans="1:3" x14ac:dyDescent="0.25">
      <c r="A4163" s="445" t="s">
        <v>4820</v>
      </c>
      <c r="B4163" s="445" t="s">
        <v>14776</v>
      </c>
      <c r="C4163" s="445" t="s">
        <v>14777</v>
      </c>
    </row>
    <row r="4164" spans="1:3" x14ac:dyDescent="0.25">
      <c r="A4164" s="445" t="s">
        <v>4820</v>
      </c>
      <c r="B4164" s="445" t="s">
        <v>14778</v>
      </c>
      <c r="C4164" s="445" t="s">
        <v>14779</v>
      </c>
    </row>
    <row r="4165" spans="1:3" x14ac:dyDescent="0.25">
      <c r="A4165" s="445" t="s">
        <v>4820</v>
      </c>
      <c r="B4165" s="445" t="s">
        <v>14780</v>
      </c>
      <c r="C4165" s="445" t="s">
        <v>14781</v>
      </c>
    </row>
    <row r="4166" spans="1:3" x14ac:dyDescent="0.25">
      <c r="A4166" s="445" t="s">
        <v>4820</v>
      </c>
      <c r="B4166" s="445" t="s">
        <v>14782</v>
      </c>
      <c r="C4166" s="445" t="s">
        <v>14783</v>
      </c>
    </row>
    <row r="4167" spans="1:3" x14ac:dyDescent="0.25">
      <c r="A4167" s="445" t="s">
        <v>4820</v>
      </c>
      <c r="B4167" s="445" t="s">
        <v>14784</v>
      </c>
      <c r="C4167" s="445" t="s">
        <v>14785</v>
      </c>
    </row>
    <row r="4168" spans="1:3" x14ac:dyDescent="0.25">
      <c r="A4168" s="445" t="s">
        <v>4820</v>
      </c>
      <c r="B4168" s="445" t="s">
        <v>14786</v>
      </c>
      <c r="C4168" s="445" t="s">
        <v>14787</v>
      </c>
    </row>
    <row r="4169" spans="1:3" x14ac:dyDescent="0.25">
      <c r="A4169" s="445" t="s">
        <v>4820</v>
      </c>
      <c r="B4169" s="445" t="s">
        <v>14788</v>
      </c>
      <c r="C4169" s="445" t="s">
        <v>14789</v>
      </c>
    </row>
    <row r="4170" spans="1:3" x14ac:dyDescent="0.25">
      <c r="A4170" s="445" t="s">
        <v>4820</v>
      </c>
      <c r="B4170" s="445" t="s">
        <v>14790</v>
      </c>
      <c r="C4170" s="445" t="s">
        <v>14791</v>
      </c>
    </row>
    <row r="4171" spans="1:3" x14ac:dyDescent="0.25">
      <c r="A4171" s="445" t="s">
        <v>4820</v>
      </c>
      <c r="B4171" s="445" t="s">
        <v>14792</v>
      </c>
      <c r="C4171" s="445" t="s">
        <v>14793</v>
      </c>
    </row>
    <row r="4172" spans="1:3" x14ac:dyDescent="0.25">
      <c r="A4172" s="445" t="s">
        <v>4820</v>
      </c>
      <c r="B4172" s="445" t="s">
        <v>14794</v>
      </c>
      <c r="C4172" s="445" t="s">
        <v>14795</v>
      </c>
    </row>
    <row r="4173" spans="1:3" x14ac:dyDescent="0.25">
      <c r="A4173" s="445" t="s">
        <v>4820</v>
      </c>
      <c r="B4173" s="445" t="s">
        <v>14796</v>
      </c>
      <c r="C4173" s="445" t="s">
        <v>14797</v>
      </c>
    </row>
    <row r="4174" spans="1:3" x14ac:dyDescent="0.25">
      <c r="A4174" s="445" t="s">
        <v>4820</v>
      </c>
      <c r="B4174" s="445" t="s">
        <v>14798</v>
      </c>
      <c r="C4174" s="445" t="s">
        <v>14799</v>
      </c>
    </row>
    <row r="4175" spans="1:3" x14ac:dyDescent="0.25">
      <c r="A4175" s="445" t="s">
        <v>4820</v>
      </c>
      <c r="B4175" s="445" t="s">
        <v>14800</v>
      </c>
      <c r="C4175" s="445" t="s">
        <v>14801</v>
      </c>
    </row>
    <row r="4176" spans="1:3" x14ac:dyDescent="0.25">
      <c r="A4176" s="445" t="s">
        <v>4820</v>
      </c>
      <c r="B4176" s="445" t="s">
        <v>14802</v>
      </c>
      <c r="C4176" s="445" t="s">
        <v>14803</v>
      </c>
    </row>
    <row r="4177" spans="1:3" x14ac:dyDescent="0.25">
      <c r="A4177" s="445" t="s">
        <v>4820</v>
      </c>
      <c r="B4177" s="445" t="s">
        <v>14804</v>
      </c>
      <c r="C4177" s="445" t="s">
        <v>14805</v>
      </c>
    </row>
    <row r="4178" spans="1:3" x14ac:dyDescent="0.25">
      <c r="A4178" s="445" t="s">
        <v>4820</v>
      </c>
      <c r="B4178" s="445" t="s">
        <v>14806</v>
      </c>
      <c r="C4178" s="445" t="s">
        <v>14807</v>
      </c>
    </row>
    <row r="4179" spans="1:3" x14ac:dyDescent="0.25">
      <c r="A4179" s="445" t="s">
        <v>4820</v>
      </c>
      <c r="B4179" s="445" t="s">
        <v>14808</v>
      </c>
      <c r="C4179" s="445" t="s">
        <v>14809</v>
      </c>
    </row>
    <row r="4180" spans="1:3" x14ac:dyDescent="0.25">
      <c r="A4180" s="445" t="s">
        <v>4820</v>
      </c>
      <c r="B4180" s="445" t="s">
        <v>14810</v>
      </c>
      <c r="C4180" s="445" t="s">
        <v>14811</v>
      </c>
    </row>
    <row r="4181" spans="1:3" x14ac:dyDescent="0.25">
      <c r="A4181" s="445" t="s">
        <v>4820</v>
      </c>
      <c r="B4181" s="445" t="s">
        <v>14812</v>
      </c>
      <c r="C4181" s="445" t="s">
        <v>14813</v>
      </c>
    </row>
    <row r="4182" spans="1:3" x14ac:dyDescent="0.25">
      <c r="A4182" s="445" t="s">
        <v>4820</v>
      </c>
      <c r="B4182" s="445" t="s">
        <v>14814</v>
      </c>
      <c r="C4182" s="445" t="s">
        <v>14815</v>
      </c>
    </row>
    <row r="4183" spans="1:3" x14ac:dyDescent="0.25">
      <c r="A4183" s="445" t="s">
        <v>4820</v>
      </c>
      <c r="B4183" s="445" t="s">
        <v>14816</v>
      </c>
      <c r="C4183" s="445" t="s">
        <v>14817</v>
      </c>
    </row>
    <row r="4184" spans="1:3" x14ac:dyDescent="0.25">
      <c r="A4184" s="445" t="s">
        <v>4820</v>
      </c>
      <c r="B4184" s="445" t="s">
        <v>14818</v>
      </c>
      <c r="C4184" s="445" t="s">
        <v>14819</v>
      </c>
    </row>
    <row r="4185" spans="1:3" x14ac:dyDescent="0.25">
      <c r="A4185" s="445" t="s">
        <v>4820</v>
      </c>
      <c r="B4185" s="445" t="s">
        <v>14820</v>
      </c>
      <c r="C4185" s="445" t="s">
        <v>14821</v>
      </c>
    </row>
    <row r="4186" spans="1:3" x14ac:dyDescent="0.25">
      <c r="A4186" s="445" t="s">
        <v>4820</v>
      </c>
      <c r="B4186" s="445" t="s">
        <v>7161</v>
      </c>
      <c r="C4186" s="445" t="s">
        <v>14822</v>
      </c>
    </row>
    <row r="4187" spans="1:3" x14ac:dyDescent="0.25">
      <c r="A4187" s="445" t="s">
        <v>4820</v>
      </c>
      <c r="B4187" s="445" t="s">
        <v>14823</v>
      </c>
      <c r="C4187" s="445" t="s">
        <v>14824</v>
      </c>
    </row>
    <row r="4188" spans="1:3" x14ac:dyDescent="0.25">
      <c r="A4188" s="445" t="s">
        <v>4820</v>
      </c>
      <c r="B4188" s="445" t="s">
        <v>14825</v>
      </c>
      <c r="C4188" s="445" t="s">
        <v>14826</v>
      </c>
    </row>
    <row r="4189" spans="1:3" x14ac:dyDescent="0.25">
      <c r="A4189" s="445" t="s">
        <v>4820</v>
      </c>
      <c r="B4189" s="445" t="s">
        <v>14827</v>
      </c>
      <c r="C4189" s="445" t="s">
        <v>14828</v>
      </c>
    </row>
    <row r="4190" spans="1:3" x14ac:dyDescent="0.25">
      <c r="A4190" s="445" t="s">
        <v>4820</v>
      </c>
      <c r="B4190" s="445" t="s">
        <v>14829</v>
      </c>
      <c r="C4190" s="445" t="s">
        <v>14830</v>
      </c>
    </row>
    <row r="4191" spans="1:3" x14ac:dyDescent="0.25">
      <c r="A4191" s="445" t="s">
        <v>4820</v>
      </c>
      <c r="B4191" s="445" t="s">
        <v>14831</v>
      </c>
      <c r="C4191" s="445" t="s">
        <v>14832</v>
      </c>
    </row>
    <row r="4192" spans="1:3" x14ac:dyDescent="0.25">
      <c r="A4192" s="445" t="s">
        <v>4820</v>
      </c>
      <c r="B4192" s="445" t="s">
        <v>14833</v>
      </c>
      <c r="C4192" s="445" t="s">
        <v>14834</v>
      </c>
    </row>
    <row r="4193" spans="1:3" x14ac:dyDescent="0.25">
      <c r="A4193" s="445" t="s">
        <v>4820</v>
      </c>
      <c r="B4193" s="445" t="s">
        <v>14835</v>
      </c>
      <c r="C4193" s="445" t="s">
        <v>14836</v>
      </c>
    </row>
    <row r="4194" spans="1:3" x14ac:dyDescent="0.25">
      <c r="A4194" s="445" t="s">
        <v>4820</v>
      </c>
      <c r="B4194" s="445" t="s">
        <v>14837</v>
      </c>
      <c r="C4194" s="445" t="s">
        <v>14838</v>
      </c>
    </row>
    <row r="4195" spans="1:3" x14ac:dyDescent="0.25">
      <c r="A4195" s="445" t="s">
        <v>4820</v>
      </c>
      <c r="B4195" s="445" t="s">
        <v>14839</v>
      </c>
      <c r="C4195" s="445" t="s">
        <v>14840</v>
      </c>
    </row>
    <row r="4196" spans="1:3" x14ac:dyDescent="0.25">
      <c r="A4196" s="445" t="s">
        <v>4820</v>
      </c>
      <c r="B4196" s="445" t="s">
        <v>14841</v>
      </c>
      <c r="C4196" s="445" t="s">
        <v>14842</v>
      </c>
    </row>
    <row r="4197" spans="1:3" x14ac:dyDescent="0.25">
      <c r="A4197" s="445" t="s">
        <v>4820</v>
      </c>
      <c r="B4197" s="445" t="s">
        <v>14843</v>
      </c>
      <c r="C4197" s="445" t="s">
        <v>14844</v>
      </c>
    </row>
    <row r="4198" spans="1:3" x14ac:dyDescent="0.25">
      <c r="A4198" s="445" t="s">
        <v>4820</v>
      </c>
      <c r="B4198" s="445" t="s">
        <v>14845</v>
      </c>
      <c r="C4198" s="445" t="s">
        <v>14846</v>
      </c>
    </row>
    <row r="4199" spans="1:3" x14ac:dyDescent="0.25">
      <c r="A4199" s="445" t="s">
        <v>4820</v>
      </c>
      <c r="B4199" s="445" t="s">
        <v>14847</v>
      </c>
      <c r="C4199" s="445" t="s">
        <v>14848</v>
      </c>
    </row>
    <row r="4200" spans="1:3" x14ac:dyDescent="0.25">
      <c r="A4200" s="445" t="s">
        <v>4820</v>
      </c>
      <c r="B4200" s="445" t="s">
        <v>14849</v>
      </c>
      <c r="C4200" s="445" t="s">
        <v>14850</v>
      </c>
    </row>
    <row r="4201" spans="1:3" x14ac:dyDescent="0.25">
      <c r="A4201" s="445" t="s">
        <v>4820</v>
      </c>
      <c r="B4201" s="445" t="s">
        <v>14851</v>
      </c>
      <c r="C4201" s="445" t="s">
        <v>14852</v>
      </c>
    </row>
    <row r="4202" spans="1:3" x14ac:dyDescent="0.25">
      <c r="A4202" s="445" t="s">
        <v>4796</v>
      </c>
      <c r="B4202" s="445" t="s">
        <v>14853</v>
      </c>
      <c r="C4202" s="445" t="s">
        <v>14854</v>
      </c>
    </row>
    <row r="4203" spans="1:3" x14ac:dyDescent="0.25">
      <c r="A4203" s="445" t="s">
        <v>4796</v>
      </c>
      <c r="B4203" s="445" t="s">
        <v>2895</v>
      </c>
      <c r="C4203" s="445" t="s">
        <v>14855</v>
      </c>
    </row>
    <row r="4204" spans="1:3" x14ac:dyDescent="0.25">
      <c r="A4204" s="445" t="s">
        <v>4796</v>
      </c>
      <c r="B4204" s="445" t="s">
        <v>14856</v>
      </c>
      <c r="C4204" s="445" t="s">
        <v>14857</v>
      </c>
    </row>
    <row r="4205" spans="1:3" x14ac:dyDescent="0.25">
      <c r="A4205" s="445" t="s">
        <v>4796</v>
      </c>
      <c r="B4205" s="445" t="s">
        <v>1124</v>
      </c>
      <c r="C4205" s="445" t="s">
        <v>14858</v>
      </c>
    </row>
    <row r="4206" spans="1:3" x14ac:dyDescent="0.25">
      <c r="A4206" s="445" t="s">
        <v>4796</v>
      </c>
      <c r="B4206" s="445" t="s">
        <v>14859</v>
      </c>
      <c r="C4206" s="445" t="s">
        <v>14860</v>
      </c>
    </row>
    <row r="4207" spans="1:3" x14ac:dyDescent="0.25">
      <c r="A4207" s="445" t="s">
        <v>4796</v>
      </c>
      <c r="B4207" s="445" t="s">
        <v>14861</v>
      </c>
      <c r="C4207" s="445" t="s">
        <v>14862</v>
      </c>
    </row>
    <row r="4208" spans="1:3" x14ac:dyDescent="0.25">
      <c r="A4208" s="445" t="s">
        <v>4796</v>
      </c>
      <c r="B4208" s="445" t="s">
        <v>14863</v>
      </c>
      <c r="C4208" s="445" t="s">
        <v>14864</v>
      </c>
    </row>
    <row r="4209" spans="1:3" x14ac:dyDescent="0.25">
      <c r="A4209" s="445" t="s">
        <v>4796</v>
      </c>
      <c r="B4209" s="445" t="s">
        <v>14865</v>
      </c>
      <c r="C4209" s="445" t="s">
        <v>14866</v>
      </c>
    </row>
    <row r="4210" spans="1:3" x14ac:dyDescent="0.25">
      <c r="A4210" s="445" t="s">
        <v>4796</v>
      </c>
      <c r="B4210" s="445" t="s">
        <v>14867</v>
      </c>
      <c r="C4210" s="445" t="s">
        <v>14868</v>
      </c>
    </row>
    <row r="4211" spans="1:3" x14ac:dyDescent="0.25">
      <c r="A4211" s="445" t="s">
        <v>4796</v>
      </c>
      <c r="B4211" s="445" t="s">
        <v>14869</v>
      </c>
      <c r="C4211" s="445" t="s">
        <v>14870</v>
      </c>
    </row>
    <row r="4212" spans="1:3" x14ac:dyDescent="0.25">
      <c r="A4212" s="445" t="s">
        <v>4796</v>
      </c>
      <c r="B4212" s="445" t="s">
        <v>3849</v>
      </c>
      <c r="C4212" s="445" t="s">
        <v>5218</v>
      </c>
    </row>
    <row r="4213" spans="1:3" x14ac:dyDescent="0.25">
      <c r="A4213" s="445" t="s">
        <v>4796</v>
      </c>
      <c r="B4213" s="445" t="s">
        <v>14871</v>
      </c>
      <c r="C4213" s="445" t="s">
        <v>14872</v>
      </c>
    </row>
    <row r="4214" spans="1:3" x14ac:dyDescent="0.25">
      <c r="A4214" s="445" t="s">
        <v>4796</v>
      </c>
      <c r="B4214" s="445" t="s">
        <v>14873</v>
      </c>
      <c r="C4214" s="445" t="s">
        <v>14874</v>
      </c>
    </row>
    <row r="4215" spans="1:3" x14ac:dyDescent="0.25">
      <c r="A4215" s="445" t="s">
        <v>4796</v>
      </c>
      <c r="B4215" s="445" t="s">
        <v>14875</v>
      </c>
      <c r="C4215" s="445" t="s">
        <v>14876</v>
      </c>
    </row>
    <row r="4216" spans="1:3" x14ac:dyDescent="0.25">
      <c r="A4216" s="445" t="s">
        <v>4775</v>
      </c>
      <c r="B4216" s="445" t="s">
        <v>5602</v>
      </c>
      <c r="C4216" s="445" t="s">
        <v>14877</v>
      </c>
    </row>
    <row r="4217" spans="1:3" x14ac:dyDescent="0.25">
      <c r="A4217" s="445" t="s">
        <v>4775</v>
      </c>
      <c r="B4217" s="445" t="s">
        <v>5586</v>
      </c>
      <c r="C4217" s="445" t="s">
        <v>11036</v>
      </c>
    </row>
    <row r="4218" spans="1:3" x14ac:dyDescent="0.25">
      <c r="A4218" s="445" t="s">
        <v>4775</v>
      </c>
      <c r="B4218" s="445" t="s">
        <v>5572</v>
      </c>
      <c r="C4218" s="445" t="s">
        <v>10730</v>
      </c>
    </row>
    <row r="4219" spans="1:3" x14ac:dyDescent="0.25">
      <c r="A4219" s="445" t="s">
        <v>4775</v>
      </c>
      <c r="B4219" s="445" t="s">
        <v>5721</v>
      </c>
      <c r="C4219" s="445" t="s">
        <v>244</v>
      </c>
    </row>
    <row r="4220" spans="1:3" x14ac:dyDescent="0.25">
      <c r="A4220" s="445" t="s">
        <v>4775</v>
      </c>
      <c r="B4220" s="445" t="s">
        <v>5556</v>
      </c>
      <c r="C4220" s="445" t="s">
        <v>10830</v>
      </c>
    </row>
    <row r="4221" spans="1:3" x14ac:dyDescent="0.25">
      <c r="A4221" s="445" t="s">
        <v>4775</v>
      </c>
      <c r="B4221" s="445" t="s">
        <v>5540</v>
      </c>
      <c r="C4221" s="445" t="s">
        <v>14878</v>
      </c>
    </row>
    <row r="4222" spans="1:3" x14ac:dyDescent="0.25">
      <c r="A4222" s="445" t="s">
        <v>4775</v>
      </c>
      <c r="B4222" s="445" t="s">
        <v>5525</v>
      </c>
      <c r="C4222" s="445" t="s">
        <v>14879</v>
      </c>
    </row>
    <row r="4223" spans="1:3" x14ac:dyDescent="0.25">
      <c r="A4223" s="445" t="s">
        <v>4763</v>
      </c>
      <c r="B4223" s="445" t="s">
        <v>3849</v>
      </c>
      <c r="C4223" s="445" t="s">
        <v>5218</v>
      </c>
    </row>
    <row r="4224" spans="1:3" x14ac:dyDescent="0.25">
      <c r="A4224" s="445" t="s">
        <v>4763</v>
      </c>
      <c r="B4224" s="445" t="s">
        <v>7832</v>
      </c>
      <c r="C4224" s="445" t="s">
        <v>7832</v>
      </c>
    </row>
    <row r="4225" spans="1:3" x14ac:dyDescent="0.25">
      <c r="A4225" s="445" t="s">
        <v>4763</v>
      </c>
      <c r="B4225" s="445" t="s">
        <v>14877</v>
      </c>
      <c r="C4225" s="445" t="s">
        <v>14877</v>
      </c>
    </row>
    <row r="4226" spans="1:3" x14ac:dyDescent="0.25">
      <c r="A4226" s="445" t="s">
        <v>4763</v>
      </c>
      <c r="B4226" s="445" t="s">
        <v>14880</v>
      </c>
      <c r="C4226" s="445" t="s">
        <v>14880</v>
      </c>
    </row>
    <row r="4227" spans="1:3" x14ac:dyDescent="0.25">
      <c r="A4227" s="445" t="s">
        <v>4763</v>
      </c>
      <c r="B4227" s="445" t="s">
        <v>14881</v>
      </c>
      <c r="C4227" s="445" t="s">
        <v>14881</v>
      </c>
    </row>
    <row r="4228" spans="1:3" x14ac:dyDescent="0.25">
      <c r="A4228" s="445" t="s">
        <v>4763</v>
      </c>
      <c r="B4228" s="445" t="s">
        <v>14882</v>
      </c>
      <c r="C4228" s="445" t="s">
        <v>7825</v>
      </c>
    </row>
    <row r="4229" spans="1:3" x14ac:dyDescent="0.25">
      <c r="A4229" s="445" t="s">
        <v>4751</v>
      </c>
      <c r="B4229" s="445" t="s">
        <v>7832</v>
      </c>
      <c r="C4229" s="445" t="s">
        <v>7832</v>
      </c>
    </row>
    <row r="4230" spans="1:3" x14ac:dyDescent="0.25">
      <c r="A4230" s="445" t="s">
        <v>4751</v>
      </c>
      <c r="B4230" s="445" t="s">
        <v>14877</v>
      </c>
      <c r="C4230" s="445" t="s">
        <v>14877</v>
      </c>
    </row>
    <row r="4231" spans="1:3" x14ac:dyDescent="0.25">
      <c r="A4231" s="445" t="s">
        <v>4751</v>
      </c>
      <c r="B4231" s="445" t="s">
        <v>14883</v>
      </c>
      <c r="C4231" s="445" t="s">
        <v>14884</v>
      </c>
    </row>
    <row r="4232" spans="1:3" x14ac:dyDescent="0.25">
      <c r="A4232" s="445" t="s">
        <v>4751</v>
      </c>
      <c r="B4232" s="445" t="s">
        <v>14885</v>
      </c>
      <c r="C4232" s="445" t="s">
        <v>7825</v>
      </c>
    </row>
    <row r="4233" spans="1:3" x14ac:dyDescent="0.25">
      <c r="A4233" s="445" t="s">
        <v>4751</v>
      </c>
      <c r="B4233" s="445" t="s">
        <v>3849</v>
      </c>
      <c r="C4233" s="445" t="s">
        <v>5218</v>
      </c>
    </row>
    <row r="4234" spans="1:3" x14ac:dyDescent="0.25">
      <c r="A4234" s="445" t="s">
        <v>4739</v>
      </c>
      <c r="B4234" s="445" t="s">
        <v>14886</v>
      </c>
      <c r="C4234" s="445" t="s">
        <v>14887</v>
      </c>
    </row>
    <row r="4235" spans="1:3" x14ac:dyDescent="0.25">
      <c r="A4235" s="445" t="s">
        <v>4739</v>
      </c>
      <c r="B4235" s="445" t="s">
        <v>14888</v>
      </c>
      <c r="C4235" s="445" t="s">
        <v>14889</v>
      </c>
    </row>
    <row r="4236" spans="1:3" x14ac:dyDescent="0.25">
      <c r="A4236" s="445" t="s">
        <v>4739</v>
      </c>
      <c r="B4236" s="445" t="s">
        <v>14890</v>
      </c>
      <c r="C4236" s="445" t="s">
        <v>14891</v>
      </c>
    </row>
    <row r="4237" spans="1:3" x14ac:dyDescent="0.25">
      <c r="A4237" s="445" t="s">
        <v>4739</v>
      </c>
      <c r="B4237" s="445" t="s">
        <v>14892</v>
      </c>
      <c r="C4237" s="445" t="s">
        <v>14893</v>
      </c>
    </row>
    <row r="4238" spans="1:3" x14ac:dyDescent="0.25">
      <c r="A4238" s="445" t="s">
        <v>4739</v>
      </c>
      <c r="B4238" s="445" t="s">
        <v>14894</v>
      </c>
      <c r="C4238" s="445" t="s">
        <v>14895</v>
      </c>
    </row>
    <row r="4239" spans="1:3" x14ac:dyDescent="0.25">
      <c r="A4239" s="445" t="s">
        <v>4739</v>
      </c>
      <c r="B4239" s="445" t="s">
        <v>3849</v>
      </c>
      <c r="C4239" s="445" t="s">
        <v>5218</v>
      </c>
    </row>
    <row r="4240" spans="1:3" x14ac:dyDescent="0.25">
      <c r="A4240" s="445" t="s">
        <v>4739</v>
      </c>
      <c r="B4240" s="445" t="s">
        <v>14896</v>
      </c>
      <c r="C4240" s="445" t="s">
        <v>14897</v>
      </c>
    </row>
    <row r="4241" spans="1:3" x14ac:dyDescent="0.25">
      <c r="A4241" s="445" t="s">
        <v>4739</v>
      </c>
      <c r="B4241" s="445" t="s">
        <v>14898</v>
      </c>
      <c r="C4241" s="445" t="s">
        <v>14899</v>
      </c>
    </row>
    <row r="4242" spans="1:3" x14ac:dyDescent="0.25">
      <c r="A4242" s="445" t="s">
        <v>4739</v>
      </c>
      <c r="B4242" s="445" t="s">
        <v>14900</v>
      </c>
      <c r="C4242" s="445" t="s">
        <v>14901</v>
      </c>
    </row>
    <row r="4243" spans="1:3" x14ac:dyDescent="0.25">
      <c r="A4243" s="445" t="s">
        <v>4739</v>
      </c>
      <c r="B4243" s="445" t="s">
        <v>14902</v>
      </c>
      <c r="C4243" s="445" t="s">
        <v>14903</v>
      </c>
    </row>
    <row r="4244" spans="1:3" x14ac:dyDescent="0.25">
      <c r="A4244" s="445" t="s">
        <v>4739</v>
      </c>
      <c r="B4244" s="445" t="s">
        <v>14904</v>
      </c>
      <c r="C4244" s="445" t="s">
        <v>14905</v>
      </c>
    </row>
    <row r="4245" spans="1:3" x14ac:dyDescent="0.25">
      <c r="A4245" s="445" t="s">
        <v>4739</v>
      </c>
      <c r="B4245" s="445" t="s">
        <v>14906</v>
      </c>
      <c r="C4245" s="445" t="s">
        <v>14907</v>
      </c>
    </row>
    <row r="4246" spans="1:3" x14ac:dyDescent="0.25">
      <c r="A4246" s="445" t="s">
        <v>4739</v>
      </c>
      <c r="B4246" s="445" t="s">
        <v>14908</v>
      </c>
      <c r="C4246" s="445" t="s">
        <v>14909</v>
      </c>
    </row>
    <row r="4247" spans="1:3" x14ac:dyDescent="0.25">
      <c r="A4247" s="445" t="s">
        <v>4739</v>
      </c>
      <c r="B4247" s="445" t="s">
        <v>14910</v>
      </c>
      <c r="C4247" s="445" t="s">
        <v>14911</v>
      </c>
    </row>
    <row r="4248" spans="1:3" x14ac:dyDescent="0.25">
      <c r="A4248" s="445" t="s">
        <v>4739</v>
      </c>
      <c r="B4248" s="445" t="s">
        <v>14912</v>
      </c>
      <c r="C4248" s="445" t="s">
        <v>14913</v>
      </c>
    </row>
    <row r="4249" spans="1:3" x14ac:dyDescent="0.25">
      <c r="A4249" s="445" t="s">
        <v>4739</v>
      </c>
      <c r="B4249" s="445" t="s">
        <v>14914</v>
      </c>
      <c r="C4249" s="445" t="s">
        <v>14915</v>
      </c>
    </row>
    <row r="4250" spans="1:3" x14ac:dyDescent="0.25">
      <c r="A4250" s="445" t="s">
        <v>4739</v>
      </c>
      <c r="B4250" s="445" t="s">
        <v>5229</v>
      </c>
      <c r="C4250" s="445" t="s">
        <v>14916</v>
      </c>
    </row>
    <row r="4251" spans="1:3" x14ac:dyDescent="0.25">
      <c r="A4251" s="445" t="s">
        <v>4739</v>
      </c>
      <c r="B4251" s="445" t="s">
        <v>14917</v>
      </c>
      <c r="C4251" s="445" t="s">
        <v>14918</v>
      </c>
    </row>
    <row r="4252" spans="1:3" x14ac:dyDescent="0.25">
      <c r="A4252" s="445" t="s">
        <v>4739</v>
      </c>
      <c r="B4252" s="445" t="s">
        <v>14919</v>
      </c>
      <c r="C4252" s="445" t="s">
        <v>14920</v>
      </c>
    </row>
    <row r="4253" spans="1:3" x14ac:dyDescent="0.25">
      <c r="A4253" s="445" t="s">
        <v>4739</v>
      </c>
      <c r="B4253" s="445" t="s">
        <v>14921</v>
      </c>
      <c r="C4253" s="445" t="s">
        <v>14922</v>
      </c>
    </row>
    <row r="4254" spans="1:3" x14ac:dyDescent="0.25">
      <c r="A4254" s="445" t="s">
        <v>4739</v>
      </c>
      <c r="B4254" s="445" t="s">
        <v>14923</v>
      </c>
      <c r="C4254" s="445" t="s">
        <v>14924</v>
      </c>
    </row>
    <row r="4255" spans="1:3" x14ac:dyDescent="0.25">
      <c r="A4255" s="445" t="s">
        <v>4739</v>
      </c>
      <c r="B4255" s="445" t="s">
        <v>14925</v>
      </c>
      <c r="C4255" s="445" t="s">
        <v>14926</v>
      </c>
    </row>
    <row r="4256" spans="1:3" x14ac:dyDescent="0.25">
      <c r="A4256" s="445" t="s">
        <v>4739</v>
      </c>
      <c r="B4256" s="445" t="s">
        <v>14927</v>
      </c>
      <c r="C4256" s="445" t="s">
        <v>14928</v>
      </c>
    </row>
    <row r="4257" spans="1:3" x14ac:dyDescent="0.25">
      <c r="A4257" s="445" t="s">
        <v>4716</v>
      </c>
      <c r="B4257" s="445" t="s">
        <v>14929</v>
      </c>
      <c r="C4257" s="445" t="s">
        <v>14930</v>
      </c>
    </row>
    <row r="4258" spans="1:3" x14ac:dyDescent="0.25">
      <c r="A4258" s="445" t="s">
        <v>13959</v>
      </c>
      <c r="B4258" s="445" t="s">
        <v>14931</v>
      </c>
      <c r="C4258" s="445" t="s">
        <v>14932</v>
      </c>
    </row>
    <row r="4259" spans="1:3" x14ac:dyDescent="0.25">
      <c r="A4259" s="445" t="s">
        <v>13959</v>
      </c>
      <c r="B4259" s="445" t="s">
        <v>14933</v>
      </c>
      <c r="C4259" s="445" t="s">
        <v>14934</v>
      </c>
    </row>
    <row r="4260" spans="1:3" x14ac:dyDescent="0.25">
      <c r="A4260" s="445" t="s">
        <v>13959</v>
      </c>
      <c r="B4260" s="445" t="s">
        <v>14935</v>
      </c>
      <c r="C4260" s="445" t="s">
        <v>14936</v>
      </c>
    </row>
    <row r="4261" spans="1:3" x14ac:dyDescent="0.25">
      <c r="A4261" s="445" t="s">
        <v>13959</v>
      </c>
      <c r="B4261" s="445" t="s">
        <v>14937</v>
      </c>
      <c r="C4261" s="445" t="s">
        <v>14938</v>
      </c>
    </row>
    <row r="4262" spans="1:3" x14ac:dyDescent="0.25">
      <c r="A4262" s="445" t="s">
        <v>13959</v>
      </c>
      <c r="B4262" s="445" t="s">
        <v>14939</v>
      </c>
      <c r="C4262" s="445" t="s">
        <v>14940</v>
      </c>
    </row>
    <row r="4263" spans="1:3" x14ac:dyDescent="0.25">
      <c r="A4263" s="445" t="s">
        <v>13959</v>
      </c>
      <c r="B4263" s="445" t="s">
        <v>14941</v>
      </c>
      <c r="C4263" s="445" t="s">
        <v>14942</v>
      </c>
    </row>
    <row r="4264" spans="1:3" x14ac:dyDescent="0.25">
      <c r="A4264" s="445" t="s">
        <v>13959</v>
      </c>
      <c r="B4264" s="445" t="s">
        <v>14943</v>
      </c>
      <c r="C4264" s="445" t="s">
        <v>14944</v>
      </c>
    </row>
    <row r="4265" spans="1:3" x14ac:dyDescent="0.25">
      <c r="A4265" s="445" t="s">
        <v>13959</v>
      </c>
      <c r="B4265" s="445" t="s">
        <v>14945</v>
      </c>
      <c r="C4265" s="445" t="s">
        <v>14946</v>
      </c>
    </row>
    <row r="4266" spans="1:3" x14ac:dyDescent="0.25">
      <c r="A4266" s="445" t="s">
        <v>13959</v>
      </c>
      <c r="B4266" s="445" t="s">
        <v>14947</v>
      </c>
      <c r="C4266" s="445" t="s">
        <v>14948</v>
      </c>
    </row>
    <row r="4267" spans="1:3" x14ac:dyDescent="0.25">
      <c r="A4267" s="445" t="s">
        <v>13959</v>
      </c>
      <c r="B4267" s="445" t="s">
        <v>14949</v>
      </c>
      <c r="C4267" s="445" t="s">
        <v>14950</v>
      </c>
    </row>
    <row r="4268" spans="1:3" x14ac:dyDescent="0.25">
      <c r="A4268" s="445" t="s">
        <v>13959</v>
      </c>
      <c r="B4268" s="445" t="s">
        <v>14951</v>
      </c>
      <c r="C4268" s="445" t="s">
        <v>14952</v>
      </c>
    </row>
    <row r="4269" spans="1:3" x14ac:dyDescent="0.25">
      <c r="A4269" s="445" t="s">
        <v>13959</v>
      </c>
      <c r="B4269" s="445" t="s">
        <v>14953</v>
      </c>
      <c r="C4269" s="445" t="s">
        <v>14954</v>
      </c>
    </row>
    <row r="4270" spans="1:3" x14ac:dyDescent="0.25">
      <c r="A4270" s="445" t="s">
        <v>13959</v>
      </c>
      <c r="B4270" s="445" t="s">
        <v>14955</v>
      </c>
      <c r="C4270" s="445" t="s">
        <v>14956</v>
      </c>
    </row>
    <row r="4271" spans="1:3" x14ac:dyDescent="0.25">
      <c r="A4271" s="445" t="s">
        <v>13959</v>
      </c>
      <c r="B4271" s="445" t="s">
        <v>14957</v>
      </c>
      <c r="C4271" s="445" t="s">
        <v>14958</v>
      </c>
    </row>
    <row r="4272" spans="1:3" x14ac:dyDescent="0.25">
      <c r="A4272" s="445" t="s">
        <v>13959</v>
      </c>
      <c r="B4272" s="445" t="s">
        <v>14959</v>
      </c>
      <c r="C4272" s="445" t="s">
        <v>14960</v>
      </c>
    </row>
    <row r="4273" spans="1:3" x14ac:dyDescent="0.25">
      <c r="A4273" s="445" t="s">
        <v>13959</v>
      </c>
      <c r="B4273" s="445" t="s">
        <v>14961</v>
      </c>
      <c r="C4273" s="445" t="s">
        <v>14962</v>
      </c>
    </row>
    <row r="4274" spans="1:3" x14ac:dyDescent="0.25">
      <c r="A4274" s="445" t="s">
        <v>13959</v>
      </c>
      <c r="B4274" s="445" t="s">
        <v>14963</v>
      </c>
      <c r="C4274" s="445" t="s">
        <v>14964</v>
      </c>
    </row>
    <row r="4275" spans="1:3" x14ac:dyDescent="0.25">
      <c r="A4275" s="445" t="s">
        <v>13959</v>
      </c>
      <c r="B4275" s="445" t="s">
        <v>14965</v>
      </c>
      <c r="C4275" s="445" t="s">
        <v>14966</v>
      </c>
    </row>
    <row r="4276" spans="1:3" x14ac:dyDescent="0.25">
      <c r="A4276" s="445" t="s">
        <v>13959</v>
      </c>
      <c r="B4276" s="445" t="s">
        <v>14967</v>
      </c>
      <c r="C4276" s="445" t="s">
        <v>14968</v>
      </c>
    </row>
    <row r="4277" spans="1:3" x14ac:dyDescent="0.25">
      <c r="A4277" s="445" t="s">
        <v>13959</v>
      </c>
      <c r="B4277" s="445" t="s">
        <v>14969</v>
      </c>
      <c r="C4277" s="445" t="s">
        <v>14970</v>
      </c>
    </row>
    <row r="4278" spans="1:3" x14ac:dyDescent="0.25">
      <c r="A4278" s="445" t="s">
        <v>13959</v>
      </c>
      <c r="B4278" s="445" t="s">
        <v>14971</v>
      </c>
      <c r="C4278" s="445" t="s">
        <v>14972</v>
      </c>
    </row>
    <row r="4279" spans="1:3" x14ac:dyDescent="0.25">
      <c r="A4279" s="445" t="s">
        <v>13959</v>
      </c>
      <c r="B4279" s="445" t="s">
        <v>14973</v>
      </c>
      <c r="C4279" s="445" t="s">
        <v>14974</v>
      </c>
    </row>
    <row r="4280" spans="1:3" x14ac:dyDescent="0.25">
      <c r="A4280" s="445" t="s">
        <v>13959</v>
      </c>
      <c r="B4280" s="445" t="s">
        <v>14975</v>
      </c>
      <c r="C4280" s="445" t="s">
        <v>14976</v>
      </c>
    </row>
    <row r="4281" spans="1:3" x14ac:dyDescent="0.25">
      <c r="A4281" s="445" t="s">
        <v>13959</v>
      </c>
      <c r="B4281" s="445" t="s">
        <v>14977</v>
      </c>
      <c r="C4281" s="445" t="s">
        <v>14978</v>
      </c>
    </row>
    <row r="4282" spans="1:3" x14ac:dyDescent="0.25">
      <c r="A4282" s="445" t="s">
        <v>13959</v>
      </c>
      <c r="B4282" s="445" t="s">
        <v>14979</v>
      </c>
      <c r="C4282" s="445" t="s">
        <v>14980</v>
      </c>
    </row>
    <row r="4283" spans="1:3" x14ac:dyDescent="0.25">
      <c r="A4283" s="445" t="s">
        <v>13959</v>
      </c>
      <c r="B4283" s="445" t="s">
        <v>14981</v>
      </c>
      <c r="C4283" s="445" t="s">
        <v>14982</v>
      </c>
    </row>
    <row r="4284" spans="1:3" x14ac:dyDescent="0.25">
      <c r="A4284" s="445" t="s">
        <v>13959</v>
      </c>
      <c r="B4284" s="445" t="s">
        <v>14983</v>
      </c>
      <c r="C4284" s="445" t="s">
        <v>14984</v>
      </c>
    </row>
    <row r="4285" spans="1:3" x14ac:dyDescent="0.25">
      <c r="A4285" s="445" t="s">
        <v>13959</v>
      </c>
      <c r="B4285" s="445" t="s">
        <v>14985</v>
      </c>
      <c r="C4285" s="445" t="s">
        <v>14986</v>
      </c>
    </row>
    <row r="4286" spans="1:3" x14ac:dyDescent="0.25">
      <c r="A4286" s="445" t="s">
        <v>13959</v>
      </c>
      <c r="B4286" s="445" t="s">
        <v>14987</v>
      </c>
      <c r="C4286" s="445" t="s">
        <v>14988</v>
      </c>
    </row>
    <row r="4287" spans="1:3" x14ac:dyDescent="0.25">
      <c r="A4287" s="445" t="s">
        <v>13959</v>
      </c>
      <c r="B4287" s="445" t="s">
        <v>14989</v>
      </c>
      <c r="C4287" s="445" t="s">
        <v>14990</v>
      </c>
    </row>
    <row r="4288" spans="1:3" x14ac:dyDescent="0.25">
      <c r="A4288" s="445" t="s">
        <v>13959</v>
      </c>
      <c r="B4288" s="445" t="s">
        <v>14991</v>
      </c>
      <c r="C4288" s="445" t="s">
        <v>14992</v>
      </c>
    </row>
    <row r="4289" spans="1:3" x14ac:dyDescent="0.25">
      <c r="A4289" s="445" t="s">
        <v>13959</v>
      </c>
      <c r="B4289" s="445" t="s">
        <v>14993</v>
      </c>
      <c r="C4289" s="445" t="s">
        <v>14994</v>
      </c>
    </row>
    <row r="4290" spans="1:3" x14ac:dyDescent="0.25">
      <c r="A4290" s="445" t="s">
        <v>13959</v>
      </c>
      <c r="B4290" s="445" t="s">
        <v>14995</v>
      </c>
      <c r="C4290" s="445" t="s">
        <v>14996</v>
      </c>
    </row>
    <row r="4291" spans="1:3" x14ac:dyDescent="0.25">
      <c r="A4291" s="445" t="s">
        <v>13959</v>
      </c>
      <c r="B4291" s="445" t="s">
        <v>14997</v>
      </c>
      <c r="C4291" s="445" t="s">
        <v>14998</v>
      </c>
    </row>
    <row r="4292" spans="1:3" x14ac:dyDescent="0.25">
      <c r="A4292" s="445" t="s">
        <v>13959</v>
      </c>
      <c r="B4292" s="445" t="s">
        <v>14999</v>
      </c>
      <c r="C4292" s="445" t="s">
        <v>15000</v>
      </c>
    </row>
    <row r="4293" spans="1:3" x14ac:dyDescent="0.25">
      <c r="A4293" s="445" t="s">
        <v>13959</v>
      </c>
      <c r="B4293" s="445" t="s">
        <v>15001</v>
      </c>
      <c r="C4293" s="445" t="s">
        <v>15002</v>
      </c>
    </row>
    <row r="4294" spans="1:3" x14ac:dyDescent="0.25">
      <c r="A4294" s="445" t="s">
        <v>13959</v>
      </c>
      <c r="B4294" s="445" t="s">
        <v>15003</v>
      </c>
      <c r="C4294" s="445" t="s">
        <v>15004</v>
      </c>
    </row>
    <row r="4295" spans="1:3" x14ac:dyDescent="0.25">
      <c r="A4295" s="445" t="s">
        <v>13959</v>
      </c>
      <c r="B4295" s="445" t="s">
        <v>15005</v>
      </c>
      <c r="C4295" s="445" t="s">
        <v>15006</v>
      </c>
    </row>
    <row r="4296" spans="1:3" x14ac:dyDescent="0.25">
      <c r="A4296" s="445" t="s">
        <v>13959</v>
      </c>
      <c r="B4296" s="445" t="s">
        <v>15007</v>
      </c>
      <c r="C4296" s="445" t="s">
        <v>15008</v>
      </c>
    </row>
    <row r="4297" spans="1:3" x14ac:dyDescent="0.25">
      <c r="A4297" s="445" t="s">
        <v>13959</v>
      </c>
      <c r="B4297" s="445" t="s">
        <v>15009</v>
      </c>
      <c r="C4297" s="445" t="s">
        <v>15010</v>
      </c>
    </row>
    <row r="4298" spans="1:3" x14ac:dyDescent="0.25">
      <c r="A4298" s="445" t="s">
        <v>13959</v>
      </c>
      <c r="B4298" s="445" t="s">
        <v>15011</v>
      </c>
      <c r="C4298" s="445" t="s">
        <v>15012</v>
      </c>
    </row>
    <row r="4299" spans="1:3" x14ac:dyDescent="0.25">
      <c r="A4299" s="445" t="s">
        <v>13959</v>
      </c>
      <c r="B4299" s="445" t="s">
        <v>15013</v>
      </c>
      <c r="C4299" s="445" t="s">
        <v>15014</v>
      </c>
    </row>
    <row r="4300" spans="1:3" x14ac:dyDescent="0.25">
      <c r="A4300" s="445" t="s">
        <v>13959</v>
      </c>
      <c r="B4300" s="445" t="s">
        <v>15015</v>
      </c>
      <c r="C4300" s="445" t="s">
        <v>15016</v>
      </c>
    </row>
    <row r="4301" spans="1:3" x14ac:dyDescent="0.25">
      <c r="A4301" s="445" t="s">
        <v>13959</v>
      </c>
      <c r="B4301" s="445" t="s">
        <v>15017</v>
      </c>
      <c r="C4301" s="445" t="s">
        <v>15018</v>
      </c>
    </row>
    <row r="4302" spans="1:3" x14ac:dyDescent="0.25">
      <c r="A4302" s="445" t="s">
        <v>13959</v>
      </c>
      <c r="B4302" s="445" t="s">
        <v>15019</v>
      </c>
      <c r="C4302" s="445" t="s">
        <v>15020</v>
      </c>
    </row>
    <row r="4303" spans="1:3" x14ac:dyDescent="0.25">
      <c r="A4303" s="445" t="s">
        <v>13959</v>
      </c>
      <c r="B4303" s="445" t="s">
        <v>15021</v>
      </c>
      <c r="C4303" s="445" t="s">
        <v>15022</v>
      </c>
    </row>
    <row r="4304" spans="1:3" x14ac:dyDescent="0.25">
      <c r="A4304" s="445" t="s">
        <v>13959</v>
      </c>
      <c r="B4304" s="445" t="s">
        <v>15023</v>
      </c>
      <c r="C4304" s="445" t="s">
        <v>15024</v>
      </c>
    </row>
    <row r="4305" spans="1:3" x14ac:dyDescent="0.25">
      <c r="A4305" s="445" t="s">
        <v>13959</v>
      </c>
      <c r="B4305" s="445" t="s">
        <v>15025</v>
      </c>
      <c r="C4305" s="445" t="s">
        <v>15026</v>
      </c>
    </row>
    <row r="4306" spans="1:3" x14ac:dyDescent="0.25">
      <c r="A4306" s="445" t="s">
        <v>13959</v>
      </c>
      <c r="B4306" s="445" t="s">
        <v>15027</v>
      </c>
      <c r="C4306" s="445" t="s">
        <v>15028</v>
      </c>
    </row>
    <row r="4307" spans="1:3" x14ac:dyDescent="0.25">
      <c r="A4307" s="445" t="s">
        <v>13959</v>
      </c>
      <c r="B4307" s="445" t="s">
        <v>15029</v>
      </c>
      <c r="C4307" s="445" t="s">
        <v>15030</v>
      </c>
    </row>
    <row r="4308" spans="1:3" x14ac:dyDescent="0.25">
      <c r="A4308" s="445" t="s">
        <v>13959</v>
      </c>
      <c r="B4308" s="445" t="s">
        <v>15031</v>
      </c>
      <c r="C4308" s="445" t="s">
        <v>15032</v>
      </c>
    </row>
    <row r="4309" spans="1:3" x14ac:dyDescent="0.25">
      <c r="A4309" s="445" t="s">
        <v>13959</v>
      </c>
      <c r="B4309" s="445" t="s">
        <v>15033</v>
      </c>
      <c r="C4309" s="445" t="s">
        <v>15034</v>
      </c>
    </row>
    <row r="4310" spans="1:3" x14ac:dyDescent="0.25">
      <c r="A4310" s="445" t="s">
        <v>13959</v>
      </c>
      <c r="B4310" s="445" t="s">
        <v>15035</v>
      </c>
      <c r="C4310" s="445" t="s">
        <v>15036</v>
      </c>
    </row>
    <row r="4311" spans="1:3" x14ac:dyDescent="0.25">
      <c r="A4311" s="445" t="s">
        <v>13959</v>
      </c>
      <c r="B4311" s="445" t="s">
        <v>15037</v>
      </c>
      <c r="C4311" s="445" t="s">
        <v>15038</v>
      </c>
    </row>
    <row r="4312" spans="1:3" x14ac:dyDescent="0.25">
      <c r="A4312" s="445" t="s">
        <v>13959</v>
      </c>
      <c r="B4312" s="445" t="s">
        <v>15039</v>
      </c>
      <c r="C4312" s="445" t="s">
        <v>15040</v>
      </c>
    </row>
    <row r="4313" spans="1:3" x14ac:dyDescent="0.25">
      <c r="A4313" s="445" t="s">
        <v>13959</v>
      </c>
      <c r="B4313" s="445" t="s">
        <v>15041</v>
      </c>
      <c r="C4313" s="445" t="s">
        <v>15042</v>
      </c>
    </row>
    <row r="4314" spans="1:3" x14ac:dyDescent="0.25">
      <c r="A4314" s="445" t="s">
        <v>13959</v>
      </c>
      <c r="B4314" s="445" t="s">
        <v>15043</v>
      </c>
      <c r="C4314" s="445" t="s">
        <v>15044</v>
      </c>
    </row>
    <row r="4315" spans="1:3" x14ac:dyDescent="0.25">
      <c r="A4315" s="445" t="s">
        <v>13959</v>
      </c>
      <c r="B4315" s="445" t="s">
        <v>15045</v>
      </c>
      <c r="C4315" s="445" t="s">
        <v>15046</v>
      </c>
    </row>
    <row r="4316" spans="1:3" x14ac:dyDescent="0.25">
      <c r="A4316" s="445" t="s">
        <v>13959</v>
      </c>
      <c r="B4316" s="445" t="s">
        <v>15047</v>
      </c>
      <c r="C4316" s="445" t="s">
        <v>15048</v>
      </c>
    </row>
    <row r="4317" spans="1:3" x14ac:dyDescent="0.25">
      <c r="A4317" s="445" t="s">
        <v>13959</v>
      </c>
      <c r="B4317" s="445" t="s">
        <v>15049</v>
      </c>
      <c r="C4317" s="445" t="s">
        <v>15050</v>
      </c>
    </row>
    <row r="4318" spans="1:3" x14ac:dyDescent="0.25">
      <c r="A4318" s="445" t="s">
        <v>13959</v>
      </c>
      <c r="B4318" s="445" t="s">
        <v>15051</v>
      </c>
      <c r="C4318" s="445" t="s">
        <v>15052</v>
      </c>
    </row>
    <row r="4319" spans="1:3" x14ac:dyDescent="0.25">
      <c r="A4319" s="445" t="s">
        <v>13959</v>
      </c>
      <c r="B4319" s="445" t="s">
        <v>15053</v>
      </c>
      <c r="C4319" s="445" t="s">
        <v>15054</v>
      </c>
    </row>
    <row r="4320" spans="1:3" x14ac:dyDescent="0.25">
      <c r="A4320" s="445" t="s">
        <v>13959</v>
      </c>
      <c r="B4320" s="445" t="s">
        <v>15055</v>
      </c>
      <c r="C4320" s="445" t="s">
        <v>15056</v>
      </c>
    </row>
    <row r="4321" spans="1:3" x14ac:dyDescent="0.25">
      <c r="A4321" s="445" t="s">
        <v>13959</v>
      </c>
      <c r="B4321" s="445" t="s">
        <v>15057</v>
      </c>
      <c r="C4321" s="445" t="s">
        <v>15058</v>
      </c>
    </row>
    <row r="4322" spans="1:3" x14ac:dyDescent="0.25">
      <c r="A4322" s="445" t="s">
        <v>13959</v>
      </c>
      <c r="B4322" s="445" t="s">
        <v>15059</v>
      </c>
      <c r="C4322" s="445" t="s">
        <v>15060</v>
      </c>
    </row>
    <row r="4323" spans="1:3" x14ac:dyDescent="0.25">
      <c r="A4323" s="445" t="s">
        <v>13959</v>
      </c>
      <c r="B4323" s="445" t="s">
        <v>15061</v>
      </c>
      <c r="C4323" s="445" t="s">
        <v>15062</v>
      </c>
    </row>
    <row r="4324" spans="1:3" x14ac:dyDescent="0.25">
      <c r="A4324" s="445" t="s">
        <v>13959</v>
      </c>
      <c r="B4324" s="445" t="s">
        <v>15063</v>
      </c>
      <c r="C4324" s="445" t="s">
        <v>15064</v>
      </c>
    </row>
    <row r="4325" spans="1:3" x14ac:dyDescent="0.25">
      <c r="A4325" s="445" t="s">
        <v>13959</v>
      </c>
      <c r="B4325" s="445" t="s">
        <v>15065</v>
      </c>
      <c r="C4325" s="445" t="s">
        <v>15066</v>
      </c>
    </row>
    <row r="4326" spans="1:3" x14ac:dyDescent="0.25">
      <c r="A4326" s="445" t="s">
        <v>13959</v>
      </c>
      <c r="B4326" s="445" t="s">
        <v>15067</v>
      </c>
      <c r="C4326" s="445" t="s">
        <v>15068</v>
      </c>
    </row>
    <row r="4327" spans="1:3" x14ac:dyDescent="0.25">
      <c r="A4327" s="445" t="s">
        <v>13959</v>
      </c>
      <c r="B4327" s="445" t="s">
        <v>15069</v>
      </c>
      <c r="C4327" s="445" t="s">
        <v>15070</v>
      </c>
    </row>
    <row r="4328" spans="1:3" x14ac:dyDescent="0.25">
      <c r="A4328" s="445" t="s">
        <v>13959</v>
      </c>
      <c r="B4328" s="445" t="s">
        <v>15071</v>
      </c>
      <c r="C4328" s="445" t="s">
        <v>15072</v>
      </c>
    </row>
    <row r="4329" spans="1:3" x14ac:dyDescent="0.25">
      <c r="A4329" s="445" t="s">
        <v>13959</v>
      </c>
      <c r="B4329" s="445" t="s">
        <v>15073</v>
      </c>
      <c r="C4329" s="445" t="s">
        <v>15074</v>
      </c>
    </row>
    <row r="4330" spans="1:3" x14ac:dyDescent="0.25">
      <c r="A4330" s="445" t="s">
        <v>13959</v>
      </c>
      <c r="B4330" s="445" t="s">
        <v>15075</v>
      </c>
      <c r="C4330" s="445" t="s">
        <v>15076</v>
      </c>
    </row>
    <row r="4331" spans="1:3" x14ac:dyDescent="0.25">
      <c r="A4331" s="445" t="s">
        <v>13959</v>
      </c>
      <c r="B4331" s="445" t="s">
        <v>15077</v>
      </c>
      <c r="C4331" s="445" t="s">
        <v>15078</v>
      </c>
    </row>
    <row r="4332" spans="1:3" x14ac:dyDescent="0.25">
      <c r="A4332" s="445" t="s">
        <v>13959</v>
      </c>
      <c r="B4332" s="445" t="s">
        <v>15079</v>
      </c>
      <c r="C4332" s="445" t="s">
        <v>15080</v>
      </c>
    </row>
    <row r="4333" spans="1:3" x14ac:dyDescent="0.25">
      <c r="A4333" s="445" t="s">
        <v>13959</v>
      </c>
      <c r="B4333" s="445" t="s">
        <v>15081</v>
      </c>
      <c r="C4333" s="445" t="s">
        <v>15082</v>
      </c>
    </row>
    <row r="4334" spans="1:3" x14ac:dyDescent="0.25">
      <c r="A4334" s="445" t="s">
        <v>13959</v>
      </c>
      <c r="B4334" s="445" t="s">
        <v>15083</v>
      </c>
      <c r="C4334" s="445" t="s">
        <v>15084</v>
      </c>
    </row>
    <row r="4335" spans="1:3" x14ac:dyDescent="0.25">
      <c r="A4335" s="445" t="s">
        <v>13959</v>
      </c>
      <c r="B4335" s="445" t="s">
        <v>15085</v>
      </c>
      <c r="C4335" s="445" t="s">
        <v>15086</v>
      </c>
    </row>
    <row r="4336" spans="1:3" x14ac:dyDescent="0.25">
      <c r="A4336" s="445" t="s">
        <v>13959</v>
      </c>
      <c r="B4336" s="445" t="s">
        <v>15087</v>
      </c>
      <c r="C4336" s="445" t="s">
        <v>15088</v>
      </c>
    </row>
    <row r="4337" spans="1:3" x14ac:dyDescent="0.25">
      <c r="A4337" s="445" t="s">
        <v>13959</v>
      </c>
      <c r="B4337" s="445" t="s">
        <v>15089</v>
      </c>
      <c r="C4337" s="445" t="s">
        <v>15090</v>
      </c>
    </row>
    <row r="4338" spans="1:3" x14ac:dyDescent="0.25">
      <c r="A4338" s="445" t="s">
        <v>13959</v>
      </c>
      <c r="B4338" s="445" t="s">
        <v>15091</v>
      </c>
      <c r="C4338" s="445" t="s">
        <v>15092</v>
      </c>
    </row>
    <row r="4339" spans="1:3" x14ac:dyDescent="0.25">
      <c r="A4339" s="445" t="s">
        <v>13959</v>
      </c>
      <c r="B4339" s="445" t="s">
        <v>15093</v>
      </c>
      <c r="C4339" s="445" t="s">
        <v>15094</v>
      </c>
    </row>
    <row r="4340" spans="1:3" x14ac:dyDescent="0.25">
      <c r="A4340" s="445" t="s">
        <v>13959</v>
      </c>
      <c r="B4340" s="445" t="s">
        <v>15095</v>
      </c>
      <c r="C4340" s="445" t="s">
        <v>15096</v>
      </c>
    </row>
    <row r="4341" spans="1:3" x14ac:dyDescent="0.25">
      <c r="A4341" s="445" t="s">
        <v>13959</v>
      </c>
      <c r="B4341" s="445" t="s">
        <v>15097</v>
      </c>
      <c r="C4341" s="445" t="s">
        <v>15098</v>
      </c>
    </row>
    <row r="4342" spans="1:3" x14ac:dyDescent="0.25">
      <c r="A4342" s="445" t="s">
        <v>13959</v>
      </c>
      <c r="B4342" s="445" t="s">
        <v>15099</v>
      </c>
      <c r="C4342" s="445" t="s">
        <v>15100</v>
      </c>
    </row>
    <row r="4343" spans="1:3" x14ac:dyDescent="0.25">
      <c r="A4343" s="445" t="s">
        <v>13959</v>
      </c>
      <c r="B4343" s="445" t="s">
        <v>15101</v>
      </c>
      <c r="C4343" s="445" t="s">
        <v>15102</v>
      </c>
    </row>
    <row r="4344" spans="1:3" x14ac:dyDescent="0.25">
      <c r="A4344" s="445" t="s">
        <v>13959</v>
      </c>
      <c r="B4344" s="445" t="s">
        <v>15103</v>
      </c>
      <c r="C4344" s="445" t="s">
        <v>15104</v>
      </c>
    </row>
    <row r="4345" spans="1:3" x14ac:dyDescent="0.25">
      <c r="A4345" s="445" t="s">
        <v>13959</v>
      </c>
      <c r="B4345" s="445" t="s">
        <v>15105</v>
      </c>
      <c r="C4345" s="445" t="s">
        <v>15106</v>
      </c>
    </row>
    <row r="4346" spans="1:3" x14ac:dyDescent="0.25">
      <c r="A4346" s="445" t="s">
        <v>13959</v>
      </c>
      <c r="B4346" s="445" t="s">
        <v>15107</v>
      </c>
      <c r="C4346" s="445" t="s">
        <v>15108</v>
      </c>
    </row>
    <row r="4347" spans="1:3" x14ac:dyDescent="0.25">
      <c r="A4347" s="445" t="s">
        <v>13959</v>
      </c>
      <c r="B4347" s="445" t="s">
        <v>15109</v>
      </c>
      <c r="C4347" s="445" t="s">
        <v>15110</v>
      </c>
    </row>
    <row r="4348" spans="1:3" x14ac:dyDescent="0.25">
      <c r="A4348" s="445" t="s">
        <v>13959</v>
      </c>
      <c r="B4348" s="445" t="s">
        <v>15111</v>
      </c>
      <c r="C4348" s="445" t="s">
        <v>15112</v>
      </c>
    </row>
    <row r="4349" spans="1:3" x14ac:dyDescent="0.25">
      <c r="A4349" s="445" t="s">
        <v>13959</v>
      </c>
      <c r="B4349" s="445" t="s">
        <v>15113</v>
      </c>
      <c r="C4349" s="445" t="s">
        <v>11355</v>
      </c>
    </row>
    <row r="4350" spans="1:3" x14ac:dyDescent="0.25">
      <c r="A4350" s="445" t="s">
        <v>13959</v>
      </c>
      <c r="B4350" s="445" t="s">
        <v>15114</v>
      </c>
      <c r="C4350" s="445" t="s">
        <v>15115</v>
      </c>
    </row>
    <row r="4351" spans="1:3" x14ac:dyDescent="0.25">
      <c r="A4351" s="445" t="s">
        <v>13959</v>
      </c>
      <c r="B4351" s="445" t="s">
        <v>15116</v>
      </c>
      <c r="C4351" s="445" t="s">
        <v>15117</v>
      </c>
    </row>
    <row r="4352" spans="1:3" x14ac:dyDescent="0.25">
      <c r="A4352" s="445" t="s">
        <v>13959</v>
      </c>
      <c r="B4352" s="445" t="s">
        <v>15118</v>
      </c>
      <c r="C4352" s="445" t="s">
        <v>15119</v>
      </c>
    </row>
    <row r="4353" spans="1:3" x14ac:dyDescent="0.25">
      <c r="A4353" s="445" t="s">
        <v>13959</v>
      </c>
      <c r="B4353" s="445" t="s">
        <v>15120</v>
      </c>
      <c r="C4353" s="445" t="s">
        <v>15121</v>
      </c>
    </row>
    <row r="4354" spans="1:3" x14ac:dyDescent="0.25">
      <c r="A4354" s="445" t="s">
        <v>13959</v>
      </c>
      <c r="B4354" s="445" t="s">
        <v>15122</v>
      </c>
      <c r="C4354" s="445" t="s">
        <v>15123</v>
      </c>
    </row>
    <row r="4355" spans="1:3" x14ac:dyDescent="0.25">
      <c r="A4355" s="445" t="s">
        <v>13959</v>
      </c>
      <c r="B4355" s="445" t="s">
        <v>15124</v>
      </c>
      <c r="C4355" s="445" t="s">
        <v>15125</v>
      </c>
    </row>
    <row r="4356" spans="1:3" x14ac:dyDescent="0.25">
      <c r="A4356" s="445" t="s">
        <v>13959</v>
      </c>
      <c r="B4356" s="445" t="s">
        <v>15126</v>
      </c>
      <c r="C4356" s="445" t="s">
        <v>15127</v>
      </c>
    </row>
    <row r="4357" spans="1:3" x14ac:dyDescent="0.25">
      <c r="A4357" s="445" t="s">
        <v>13959</v>
      </c>
      <c r="B4357" s="445" t="s">
        <v>15128</v>
      </c>
      <c r="C4357" s="445" t="s">
        <v>15129</v>
      </c>
    </row>
    <row r="4358" spans="1:3" x14ac:dyDescent="0.25">
      <c r="A4358" s="445" t="s">
        <v>13959</v>
      </c>
      <c r="B4358" s="445" t="s">
        <v>15130</v>
      </c>
      <c r="C4358" s="445" t="s">
        <v>15131</v>
      </c>
    </row>
    <row r="4359" spans="1:3" x14ac:dyDescent="0.25">
      <c r="A4359" s="445" t="s">
        <v>13959</v>
      </c>
      <c r="B4359" s="445" t="s">
        <v>15132</v>
      </c>
      <c r="C4359" s="445" t="s">
        <v>15133</v>
      </c>
    </row>
    <row r="4360" spans="1:3" x14ac:dyDescent="0.25">
      <c r="A4360" s="445" t="s">
        <v>13959</v>
      </c>
      <c r="B4360" s="445" t="s">
        <v>15134</v>
      </c>
      <c r="C4360" s="445" t="s">
        <v>15135</v>
      </c>
    </row>
    <row r="4361" spans="1:3" x14ac:dyDescent="0.25">
      <c r="A4361" s="445" t="s">
        <v>13959</v>
      </c>
      <c r="B4361" s="445" t="s">
        <v>15136</v>
      </c>
      <c r="C4361" s="445" t="s">
        <v>15137</v>
      </c>
    </row>
    <row r="4362" spans="1:3" x14ac:dyDescent="0.25">
      <c r="A4362" s="445" t="s">
        <v>13959</v>
      </c>
      <c r="B4362" s="445" t="s">
        <v>15138</v>
      </c>
      <c r="C4362" s="445" t="s">
        <v>15139</v>
      </c>
    </row>
    <row r="4363" spans="1:3" x14ac:dyDescent="0.25">
      <c r="A4363" s="445" t="s">
        <v>13959</v>
      </c>
      <c r="B4363" s="445" t="s">
        <v>15140</v>
      </c>
      <c r="C4363" s="445" t="s">
        <v>15141</v>
      </c>
    </row>
    <row r="4364" spans="1:3" x14ac:dyDescent="0.25">
      <c r="A4364" s="445" t="s">
        <v>13959</v>
      </c>
      <c r="B4364" s="445" t="s">
        <v>15142</v>
      </c>
      <c r="C4364" s="445" t="s">
        <v>15143</v>
      </c>
    </row>
    <row r="4365" spans="1:3" x14ac:dyDescent="0.25">
      <c r="A4365" s="445" t="s">
        <v>13959</v>
      </c>
      <c r="B4365" s="445" t="s">
        <v>15144</v>
      </c>
      <c r="C4365" s="445" t="s">
        <v>15145</v>
      </c>
    </row>
    <row r="4366" spans="1:3" x14ac:dyDescent="0.25">
      <c r="A4366" s="445" t="s">
        <v>13959</v>
      </c>
      <c r="B4366" s="445" t="s">
        <v>15146</v>
      </c>
      <c r="C4366" s="445" t="s">
        <v>15147</v>
      </c>
    </row>
    <row r="4367" spans="1:3" x14ac:dyDescent="0.25">
      <c r="A4367" s="445" t="s">
        <v>13959</v>
      </c>
      <c r="B4367" s="445" t="s">
        <v>15148</v>
      </c>
      <c r="C4367" s="445" t="s">
        <v>15149</v>
      </c>
    </row>
    <row r="4368" spans="1:3" x14ac:dyDescent="0.25">
      <c r="A4368" s="445" t="s">
        <v>13959</v>
      </c>
      <c r="B4368" s="445" t="s">
        <v>15150</v>
      </c>
      <c r="C4368" s="445" t="s">
        <v>15151</v>
      </c>
    </row>
    <row r="4369" spans="1:3" x14ac:dyDescent="0.25">
      <c r="A4369" s="445" t="s">
        <v>13959</v>
      </c>
      <c r="B4369" s="445" t="s">
        <v>15152</v>
      </c>
      <c r="C4369" s="445" t="s">
        <v>15153</v>
      </c>
    </row>
    <row r="4370" spans="1:3" x14ac:dyDescent="0.25">
      <c r="A4370" s="445" t="s">
        <v>13959</v>
      </c>
      <c r="B4370" s="445" t="s">
        <v>15154</v>
      </c>
      <c r="C4370" s="445" t="s">
        <v>15155</v>
      </c>
    </row>
    <row r="4371" spans="1:3" x14ac:dyDescent="0.25">
      <c r="A4371" s="445" t="s">
        <v>13959</v>
      </c>
      <c r="B4371" s="445" t="s">
        <v>15156</v>
      </c>
      <c r="C4371" s="445" t="s">
        <v>15157</v>
      </c>
    </row>
    <row r="4372" spans="1:3" x14ac:dyDescent="0.25">
      <c r="A4372" s="445" t="s">
        <v>13959</v>
      </c>
      <c r="B4372" s="445" t="s">
        <v>15158</v>
      </c>
      <c r="C4372" s="445" t="s">
        <v>15159</v>
      </c>
    </row>
    <row r="4373" spans="1:3" x14ac:dyDescent="0.25">
      <c r="A4373" s="445" t="s">
        <v>13959</v>
      </c>
      <c r="B4373" s="445" t="s">
        <v>15160</v>
      </c>
      <c r="C4373" s="445" t="s">
        <v>15161</v>
      </c>
    </row>
    <row r="4374" spans="1:3" x14ac:dyDescent="0.25">
      <c r="A4374" s="445" t="s">
        <v>13959</v>
      </c>
      <c r="B4374" s="445" t="s">
        <v>15162</v>
      </c>
      <c r="C4374" s="445" t="s">
        <v>15163</v>
      </c>
    </row>
    <row r="4375" spans="1:3" x14ac:dyDescent="0.25">
      <c r="A4375" s="445" t="s">
        <v>13959</v>
      </c>
      <c r="B4375" s="445" t="s">
        <v>15164</v>
      </c>
      <c r="C4375" s="445" t="s">
        <v>15165</v>
      </c>
    </row>
    <row r="4376" spans="1:3" x14ac:dyDescent="0.25">
      <c r="A4376" s="445" t="s">
        <v>13959</v>
      </c>
      <c r="B4376" s="445" t="s">
        <v>15166</v>
      </c>
      <c r="C4376" s="445" t="s">
        <v>15167</v>
      </c>
    </row>
    <row r="4377" spans="1:3" x14ac:dyDescent="0.25">
      <c r="A4377" s="445" t="s">
        <v>13959</v>
      </c>
      <c r="B4377" s="445" t="s">
        <v>15168</v>
      </c>
      <c r="C4377" s="445" t="s">
        <v>15169</v>
      </c>
    </row>
    <row r="4378" spans="1:3" x14ac:dyDescent="0.25">
      <c r="A4378" s="445" t="s">
        <v>13959</v>
      </c>
      <c r="B4378" s="445" t="s">
        <v>15170</v>
      </c>
      <c r="C4378" s="445" t="s">
        <v>15171</v>
      </c>
    </row>
    <row r="4379" spans="1:3" x14ac:dyDescent="0.25">
      <c r="A4379" s="445" t="s">
        <v>13959</v>
      </c>
      <c r="B4379" s="445" t="s">
        <v>15172</v>
      </c>
      <c r="C4379" s="445" t="s">
        <v>15173</v>
      </c>
    </row>
    <row r="4380" spans="1:3" x14ac:dyDescent="0.25">
      <c r="A4380" s="445" t="s">
        <v>13959</v>
      </c>
      <c r="B4380" s="445" t="s">
        <v>15174</v>
      </c>
      <c r="C4380" s="445" t="s">
        <v>15175</v>
      </c>
    </row>
    <row r="4381" spans="1:3" x14ac:dyDescent="0.25">
      <c r="A4381" s="445" t="s">
        <v>13959</v>
      </c>
      <c r="B4381" s="445" t="s">
        <v>15176</v>
      </c>
      <c r="C4381" s="445" t="s">
        <v>15177</v>
      </c>
    </row>
    <row r="4382" spans="1:3" x14ac:dyDescent="0.25">
      <c r="A4382" s="445" t="s">
        <v>13959</v>
      </c>
      <c r="B4382" s="445" t="s">
        <v>15178</v>
      </c>
      <c r="C4382" s="445" t="s">
        <v>15179</v>
      </c>
    </row>
    <row r="4383" spans="1:3" x14ac:dyDescent="0.25">
      <c r="A4383" s="445" t="s">
        <v>13959</v>
      </c>
      <c r="B4383" s="445" t="s">
        <v>15180</v>
      </c>
      <c r="C4383" s="445" t="s">
        <v>15181</v>
      </c>
    </row>
    <row r="4384" spans="1:3" x14ac:dyDescent="0.25">
      <c r="A4384" s="445" t="s">
        <v>13959</v>
      </c>
      <c r="B4384" s="445" t="s">
        <v>15182</v>
      </c>
      <c r="C4384" s="445" t="s">
        <v>15183</v>
      </c>
    </row>
    <row r="4385" spans="1:3" x14ac:dyDescent="0.25">
      <c r="A4385" s="445" t="s">
        <v>13959</v>
      </c>
      <c r="B4385" s="445" t="s">
        <v>15184</v>
      </c>
      <c r="C4385" s="445" t="s">
        <v>15185</v>
      </c>
    </row>
    <row r="4386" spans="1:3" x14ac:dyDescent="0.25">
      <c r="A4386" s="445" t="s">
        <v>13959</v>
      </c>
      <c r="B4386" s="445" t="s">
        <v>15186</v>
      </c>
      <c r="C4386" s="445" t="s">
        <v>15187</v>
      </c>
    </row>
    <row r="4387" spans="1:3" x14ac:dyDescent="0.25">
      <c r="A4387" s="445" t="s">
        <v>13959</v>
      </c>
      <c r="B4387" s="445" t="s">
        <v>15188</v>
      </c>
      <c r="C4387" s="445" t="s">
        <v>15189</v>
      </c>
    </row>
    <row r="4388" spans="1:3" x14ac:dyDescent="0.25">
      <c r="A4388" s="445" t="s">
        <v>13959</v>
      </c>
      <c r="B4388" s="445" t="s">
        <v>15190</v>
      </c>
      <c r="C4388" s="445" t="s">
        <v>15191</v>
      </c>
    </row>
    <row r="4389" spans="1:3" x14ac:dyDescent="0.25">
      <c r="A4389" s="445" t="s">
        <v>13959</v>
      </c>
      <c r="B4389" s="445" t="s">
        <v>15192</v>
      </c>
      <c r="C4389" s="445" t="s">
        <v>15193</v>
      </c>
    </row>
    <row r="4390" spans="1:3" x14ac:dyDescent="0.25">
      <c r="A4390" s="445" t="s">
        <v>13959</v>
      </c>
      <c r="B4390" s="445" t="s">
        <v>15194</v>
      </c>
      <c r="C4390" s="445" t="s">
        <v>15195</v>
      </c>
    </row>
    <row r="4391" spans="1:3" x14ac:dyDescent="0.25">
      <c r="A4391" s="445" t="s">
        <v>13959</v>
      </c>
      <c r="B4391" s="445" t="s">
        <v>15196</v>
      </c>
      <c r="C4391" s="445" t="s">
        <v>15197</v>
      </c>
    </row>
    <row r="4392" spans="1:3" x14ac:dyDescent="0.25">
      <c r="A4392" s="445" t="s">
        <v>13959</v>
      </c>
      <c r="B4392" s="445" t="s">
        <v>15198</v>
      </c>
      <c r="C4392" s="445" t="s">
        <v>15199</v>
      </c>
    </row>
    <row r="4393" spans="1:3" x14ac:dyDescent="0.25">
      <c r="A4393" s="445" t="s">
        <v>13959</v>
      </c>
      <c r="B4393" s="445" t="s">
        <v>15200</v>
      </c>
      <c r="C4393" s="445" t="s">
        <v>15201</v>
      </c>
    </row>
    <row r="4394" spans="1:3" x14ac:dyDescent="0.25">
      <c r="A4394" s="445" t="s">
        <v>13959</v>
      </c>
      <c r="B4394" s="445" t="s">
        <v>15202</v>
      </c>
      <c r="C4394" s="445" t="s">
        <v>15203</v>
      </c>
    </row>
    <row r="4395" spans="1:3" x14ac:dyDescent="0.25">
      <c r="A4395" s="445" t="s">
        <v>13959</v>
      </c>
      <c r="B4395" s="445" t="s">
        <v>15204</v>
      </c>
      <c r="C4395" s="445" t="s">
        <v>15205</v>
      </c>
    </row>
    <row r="4396" spans="1:3" x14ac:dyDescent="0.25">
      <c r="A4396" s="445" t="s">
        <v>13959</v>
      </c>
      <c r="B4396" s="445" t="s">
        <v>15206</v>
      </c>
      <c r="C4396" s="445" t="s">
        <v>15207</v>
      </c>
    </row>
    <row r="4397" spans="1:3" x14ac:dyDescent="0.25">
      <c r="A4397" s="445" t="s">
        <v>13959</v>
      </c>
      <c r="B4397" s="445" t="s">
        <v>15208</v>
      </c>
      <c r="C4397" s="445" t="s">
        <v>15209</v>
      </c>
    </row>
    <row r="4398" spans="1:3" x14ac:dyDescent="0.25">
      <c r="A4398" s="445" t="s">
        <v>13959</v>
      </c>
      <c r="B4398" s="445" t="s">
        <v>15210</v>
      </c>
      <c r="C4398" s="445" t="s">
        <v>15211</v>
      </c>
    </row>
    <row r="4399" spans="1:3" x14ac:dyDescent="0.25">
      <c r="A4399" s="445" t="s">
        <v>13959</v>
      </c>
      <c r="B4399" s="445" t="s">
        <v>15212</v>
      </c>
      <c r="C4399" s="445" t="s">
        <v>15213</v>
      </c>
    </row>
    <row r="4400" spans="1:3" x14ac:dyDescent="0.25">
      <c r="A4400" s="445" t="s">
        <v>13959</v>
      </c>
      <c r="B4400" s="445" t="s">
        <v>15214</v>
      </c>
      <c r="C4400" s="445" t="s">
        <v>15215</v>
      </c>
    </row>
    <row r="4401" spans="1:3" x14ac:dyDescent="0.25">
      <c r="A4401" s="445" t="s">
        <v>13959</v>
      </c>
      <c r="B4401" s="445" t="s">
        <v>15216</v>
      </c>
      <c r="C4401" s="445" t="s">
        <v>15217</v>
      </c>
    </row>
    <row r="4402" spans="1:3" x14ac:dyDescent="0.25">
      <c r="A4402" s="445" t="s">
        <v>13959</v>
      </c>
      <c r="B4402" s="445" t="s">
        <v>15218</v>
      </c>
      <c r="C4402" s="445" t="s">
        <v>15219</v>
      </c>
    </row>
    <row r="4403" spans="1:3" x14ac:dyDescent="0.25">
      <c r="A4403" s="445" t="s">
        <v>13959</v>
      </c>
      <c r="B4403" s="445" t="s">
        <v>15220</v>
      </c>
      <c r="C4403" s="445" t="s">
        <v>15221</v>
      </c>
    </row>
    <row r="4404" spans="1:3" x14ac:dyDescent="0.25">
      <c r="A4404" s="445" t="s">
        <v>13959</v>
      </c>
      <c r="B4404" s="445" t="s">
        <v>15222</v>
      </c>
      <c r="C4404" s="445" t="s">
        <v>15223</v>
      </c>
    </row>
    <row r="4405" spans="1:3" x14ac:dyDescent="0.25">
      <c r="A4405" s="445" t="s">
        <v>13959</v>
      </c>
      <c r="B4405" s="445" t="s">
        <v>15224</v>
      </c>
      <c r="C4405" s="445" t="s">
        <v>15225</v>
      </c>
    </row>
    <row r="4406" spans="1:3" x14ac:dyDescent="0.25">
      <c r="A4406" s="445" t="s">
        <v>13959</v>
      </c>
      <c r="B4406" s="445" t="s">
        <v>15226</v>
      </c>
      <c r="C4406" s="445" t="s">
        <v>15227</v>
      </c>
    </row>
    <row r="4407" spans="1:3" x14ac:dyDescent="0.25">
      <c r="A4407" s="445" t="s">
        <v>15228</v>
      </c>
      <c r="B4407" s="445" t="s">
        <v>5052</v>
      </c>
      <c r="C4407" s="445" t="s">
        <v>15229</v>
      </c>
    </row>
    <row r="4408" spans="1:3" x14ac:dyDescent="0.25">
      <c r="A4408" s="445" t="s">
        <v>15228</v>
      </c>
      <c r="B4408" s="445" t="s">
        <v>11162</v>
      </c>
      <c r="C4408" s="445" t="s">
        <v>15230</v>
      </c>
    </row>
    <row r="4409" spans="1:3" x14ac:dyDescent="0.25">
      <c r="A4409" s="445" t="s">
        <v>15228</v>
      </c>
      <c r="B4409" s="445" t="s">
        <v>5028</v>
      </c>
      <c r="C4409" s="445" t="s">
        <v>15231</v>
      </c>
    </row>
    <row r="4410" spans="1:3" x14ac:dyDescent="0.25">
      <c r="A4410" s="445" t="s">
        <v>15228</v>
      </c>
      <c r="B4410" s="445" t="s">
        <v>5016</v>
      </c>
      <c r="C4410" s="445" t="s">
        <v>15232</v>
      </c>
    </row>
    <row r="4411" spans="1:3" x14ac:dyDescent="0.25">
      <c r="A4411" s="445" t="s">
        <v>15228</v>
      </c>
      <c r="B4411" s="445" t="s">
        <v>5004</v>
      </c>
      <c r="C4411" s="445" t="s">
        <v>15233</v>
      </c>
    </row>
    <row r="4412" spans="1:3" x14ac:dyDescent="0.25">
      <c r="A4412" s="445" t="s">
        <v>15228</v>
      </c>
      <c r="B4412" s="445" t="s">
        <v>4716</v>
      </c>
      <c r="C4412" s="445" t="s">
        <v>15234</v>
      </c>
    </row>
    <row r="4413" spans="1:3" x14ac:dyDescent="0.25">
      <c r="A4413" s="445" t="s">
        <v>15228</v>
      </c>
      <c r="B4413" s="445" t="s">
        <v>13959</v>
      </c>
      <c r="C4413" s="445" t="s">
        <v>15235</v>
      </c>
    </row>
    <row r="4414" spans="1:3" x14ac:dyDescent="0.25">
      <c r="A4414" s="445" t="s">
        <v>15228</v>
      </c>
      <c r="B4414" s="445" t="s">
        <v>15228</v>
      </c>
      <c r="C4414" s="445" t="s">
        <v>15236</v>
      </c>
    </row>
    <row r="4415" spans="1:3" x14ac:dyDescent="0.25">
      <c r="A4415" s="445" t="s">
        <v>15228</v>
      </c>
      <c r="B4415" s="445" t="s">
        <v>15237</v>
      </c>
      <c r="C4415" s="445" t="s">
        <v>15238</v>
      </c>
    </row>
    <row r="4416" spans="1:3" x14ac:dyDescent="0.25">
      <c r="A4416" s="445" t="s">
        <v>15228</v>
      </c>
      <c r="B4416" s="445" t="s">
        <v>15239</v>
      </c>
      <c r="C4416" s="445" t="s">
        <v>15240</v>
      </c>
    </row>
    <row r="4417" spans="1:3" x14ac:dyDescent="0.25">
      <c r="A4417" s="445" t="s">
        <v>15228</v>
      </c>
      <c r="B4417" s="445" t="s">
        <v>15241</v>
      </c>
      <c r="C4417" s="445" t="s">
        <v>15242</v>
      </c>
    </row>
    <row r="4418" spans="1:3" x14ac:dyDescent="0.25">
      <c r="A4418" s="445" t="s">
        <v>15228</v>
      </c>
      <c r="B4418" s="445" t="s">
        <v>15243</v>
      </c>
      <c r="C4418" s="445" t="s">
        <v>15244</v>
      </c>
    </row>
    <row r="4419" spans="1:3" x14ac:dyDescent="0.25">
      <c r="A4419" s="445" t="s">
        <v>15228</v>
      </c>
      <c r="B4419" s="445" t="s">
        <v>15245</v>
      </c>
      <c r="C4419" s="445" t="s">
        <v>15246</v>
      </c>
    </row>
    <row r="4420" spans="1:3" x14ac:dyDescent="0.25">
      <c r="A4420" s="445" t="s">
        <v>15228</v>
      </c>
      <c r="B4420" s="445" t="s">
        <v>15247</v>
      </c>
      <c r="C4420" s="445" t="s">
        <v>15248</v>
      </c>
    </row>
    <row r="4421" spans="1:3" x14ac:dyDescent="0.25">
      <c r="A4421" s="445" t="s">
        <v>15228</v>
      </c>
      <c r="B4421" s="445" t="s">
        <v>15249</v>
      </c>
      <c r="C4421" s="445" t="s">
        <v>15250</v>
      </c>
    </row>
    <row r="4422" spans="1:3" x14ac:dyDescent="0.25">
      <c r="A4422" s="445" t="s">
        <v>15228</v>
      </c>
      <c r="B4422" s="445" t="s">
        <v>13961</v>
      </c>
      <c r="C4422" s="445" t="s">
        <v>15251</v>
      </c>
    </row>
    <row r="4423" spans="1:3" x14ac:dyDescent="0.25">
      <c r="A4423" s="445" t="s">
        <v>15228</v>
      </c>
      <c r="B4423" s="445" t="s">
        <v>15252</v>
      </c>
      <c r="C4423" s="445" t="s">
        <v>15253</v>
      </c>
    </row>
    <row r="4424" spans="1:3" x14ac:dyDescent="0.25">
      <c r="A4424" s="445" t="s">
        <v>15228</v>
      </c>
      <c r="B4424" s="445" t="s">
        <v>15254</v>
      </c>
      <c r="C4424" s="445" t="s">
        <v>15255</v>
      </c>
    </row>
    <row r="4425" spans="1:3" x14ac:dyDescent="0.25">
      <c r="A4425" s="445" t="s">
        <v>15228</v>
      </c>
      <c r="B4425" s="445" t="s">
        <v>15256</v>
      </c>
      <c r="C4425" s="445" t="s">
        <v>15257</v>
      </c>
    </row>
    <row r="4426" spans="1:3" x14ac:dyDescent="0.25">
      <c r="A4426" s="445" t="s">
        <v>15228</v>
      </c>
      <c r="B4426" s="445" t="s">
        <v>15258</v>
      </c>
      <c r="C4426" s="445" t="s">
        <v>15259</v>
      </c>
    </row>
    <row r="4427" spans="1:3" x14ac:dyDescent="0.25">
      <c r="A4427" s="445" t="s">
        <v>15228</v>
      </c>
      <c r="B4427" s="445" t="s">
        <v>15260</v>
      </c>
      <c r="C4427" s="445" t="s">
        <v>15261</v>
      </c>
    </row>
    <row r="4428" spans="1:3" x14ac:dyDescent="0.25">
      <c r="A4428" s="445" t="s">
        <v>15228</v>
      </c>
      <c r="B4428" s="445" t="s">
        <v>15262</v>
      </c>
      <c r="C4428" s="445" t="s">
        <v>15263</v>
      </c>
    </row>
    <row r="4429" spans="1:3" x14ac:dyDescent="0.25">
      <c r="A4429" s="445" t="s">
        <v>15228</v>
      </c>
      <c r="B4429" s="445" t="s">
        <v>15264</v>
      </c>
      <c r="C4429" s="445" t="s">
        <v>15265</v>
      </c>
    </row>
    <row r="4430" spans="1:3" x14ac:dyDescent="0.25">
      <c r="A4430" s="445" t="s">
        <v>15228</v>
      </c>
      <c r="B4430" s="445" t="s">
        <v>15266</v>
      </c>
      <c r="C4430" s="445" t="s">
        <v>15267</v>
      </c>
    </row>
    <row r="4431" spans="1:3" x14ac:dyDescent="0.25">
      <c r="A4431" s="445" t="s">
        <v>15228</v>
      </c>
      <c r="B4431" s="445" t="s">
        <v>15268</v>
      </c>
      <c r="C4431" s="445" t="s">
        <v>15269</v>
      </c>
    </row>
    <row r="4432" spans="1:3" x14ac:dyDescent="0.25">
      <c r="A4432" s="445" t="s">
        <v>15228</v>
      </c>
      <c r="B4432" s="445" t="s">
        <v>10979</v>
      </c>
      <c r="C4432" s="445" t="s">
        <v>5218</v>
      </c>
    </row>
    <row r="4433" spans="1:3" x14ac:dyDescent="0.25">
      <c r="A4433" s="445" t="s">
        <v>15228</v>
      </c>
      <c r="B4433" s="445" t="s">
        <v>5165</v>
      </c>
      <c r="C4433" s="445" t="s">
        <v>15270</v>
      </c>
    </row>
    <row r="4434" spans="1:3" x14ac:dyDescent="0.25">
      <c r="A4434" s="445" t="s">
        <v>15228</v>
      </c>
      <c r="B4434" s="445" t="s">
        <v>5155</v>
      </c>
      <c r="C4434" s="445" t="s">
        <v>15271</v>
      </c>
    </row>
    <row r="4435" spans="1:3" x14ac:dyDescent="0.25">
      <c r="A4435" s="445" t="s">
        <v>15228</v>
      </c>
      <c r="B4435" s="445" t="s">
        <v>5144</v>
      </c>
      <c r="C4435" s="445" t="s">
        <v>15272</v>
      </c>
    </row>
    <row r="4436" spans="1:3" x14ac:dyDescent="0.25">
      <c r="A4436" s="445" t="s">
        <v>15228</v>
      </c>
      <c r="B4436" s="445" t="s">
        <v>5133</v>
      </c>
      <c r="C4436" s="445" t="s">
        <v>15273</v>
      </c>
    </row>
    <row r="4437" spans="1:3" x14ac:dyDescent="0.25">
      <c r="A4437" s="445" t="s">
        <v>15228</v>
      </c>
      <c r="B4437" s="445" t="s">
        <v>5122</v>
      </c>
      <c r="C4437" s="445" t="s">
        <v>15274</v>
      </c>
    </row>
    <row r="4438" spans="1:3" x14ac:dyDescent="0.25">
      <c r="A4438" s="445" t="s">
        <v>15228</v>
      </c>
      <c r="B4438" s="445" t="s">
        <v>5111</v>
      </c>
      <c r="C4438" s="445" t="s">
        <v>15275</v>
      </c>
    </row>
    <row r="4439" spans="1:3" x14ac:dyDescent="0.25">
      <c r="A4439" s="445" t="s">
        <v>15228</v>
      </c>
      <c r="B4439" s="445" t="s">
        <v>4924</v>
      </c>
      <c r="C4439" s="445" t="s">
        <v>15276</v>
      </c>
    </row>
    <row r="4440" spans="1:3" x14ac:dyDescent="0.25">
      <c r="A4440" s="445" t="s">
        <v>15228</v>
      </c>
      <c r="B4440" s="445" t="s">
        <v>4913</v>
      </c>
      <c r="C4440" s="445" t="s">
        <v>15277</v>
      </c>
    </row>
    <row r="4441" spans="1:3" x14ac:dyDescent="0.25">
      <c r="A4441" s="445" t="s">
        <v>15228</v>
      </c>
      <c r="B4441" s="445" t="s">
        <v>4901</v>
      </c>
      <c r="C4441" s="445" t="s">
        <v>15278</v>
      </c>
    </row>
    <row r="4442" spans="1:3" x14ac:dyDescent="0.25">
      <c r="A4442" s="445" t="s">
        <v>15228</v>
      </c>
      <c r="B4442" s="445" t="s">
        <v>4889</v>
      </c>
      <c r="C4442" s="445" t="s">
        <v>15279</v>
      </c>
    </row>
    <row r="4443" spans="1:3" x14ac:dyDescent="0.25">
      <c r="A4443" s="445" t="s">
        <v>15228</v>
      </c>
      <c r="B4443" s="445" t="s">
        <v>4877</v>
      </c>
      <c r="C4443" s="445" t="s">
        <v>15280</v>
      </c>
    </row>
    <row r="4444" spans="1:3" x14ac:dyDescent="0.25">
      <c r="A4444" s="445" t="s">
        <v>15228</v>
      </c>
      <c r="B4444" s="445" t="s">
        <v>4865</v>
      </c>
      <c r="C4444" s="445" t="s">
        <v>15281</v>
      </c>
    </row>
    <row r="4445" spans="1:3" x14ac:dyDescent="0.25">
      <c r="A4445" s="445" t="s">
        <v>15228</v>
      </c>
      <c r="B4445" s="445" t="s">
        <v>4853</v>
      </c>
      <c r="C4445" s="445" t="s">
        <v>15282</v>
      </c>
    </row>
    <row r="4446" spans="1:3" x14ac:dyDescent="0.25">
      <c r="A4446" s="445" t="s">
        <v>15228</v>
      </c>
      <c r="B4446" s="445" t="s">
        <v>4842</v>
      </c>
      <c r="C4446" s="445" t="s">
        <v>15283</v>
      </c>
    </row>
    <row r="4447" spans="1:3" x14ac:dyDescent="0.25">
      <c r="A4447" s="445" t="s">
        <v>15228</v>
      </c>
      <c r="B4447" s="445" t="s">
        <v>4831</v>
      </c>
      <c r="C4447" s="445" t="s">
        <v>15284</v>
      </c>
    </row>
    <row r="4448" spans="1:3" x14ac:dyDescent="0.25">
      <c r="A4448" s="445" t="s">
        <v>15228</v>
      </c>
      <c r="B4448" s="445" t="s">
        <v>4820</v>
      </c>
      <c r="C4448" s="445" t="s">
        <v>15285</v>
      </c>
    </row>
    <row r="4449" spans="1:3" x14ac:dyDescent="0.25">
      <c r="A4449" s="445" t="s">
        <v>15228</v>
      </c>
      <c r="B4449" s="445" t="s">
        <v>4808</v>
      </c>
      <c r="C4449" s="445" t="s">
        <v>15286</v>
      </c>
    </row>
    <row r="4450" spans="1:3" x14ac:dyDescent="0.25">
      <c r="A4450" s="445" t="s">
        <v>15228</v>
      </c>
      <c r="B4450" s="445" t="s">
        <v>4796</v>
      </c>
      <c r="C4450" s="445" t="s">
        <v>15287</v>
      </c>
    </row>
    <row r="4451" spans="1:3" x14ac:dyDescent="0.25">
      <c r="A4451" s="445" t="s">
        <v>15228</v>
      </c>
      <c r="B4451" s="445" t="s">
        <v>4786</v>
      </c>
      <c r="C4451" s="445" t="s">
        <v>15288</v>
      </c>
    </row>
    <row r="4452" spans="1:3" x14ac:dyDescent="0.25">
      <c r="A4452" s="445" t="s">
        <v>15228</v>
      </c>
      <c r="B4452" s="445" t="s">
        <v>4775</v>
      </c>
      <c r="C4452" s="445" t="s">
        <v>15289</v>
      </c>
    </row>
    <row r="4453" spans="1:3" x14ac:dyDescent="0.25">
      <c r="A4453" s="445" t="s">
        <v>15228</v>
      </c>
      <c r="B4453" s="445" t="s">
        <v>4763</v>
      </c>
      <c r="C4453" s="445" t="s">
        <v>15290</v>
      </c>
    </row>
    <row r="4454" spans="1:3" x14ac:dyDescent="0.25">
      <c r="A4454" s="445" t="s">
        <v>15228</v>
      </c>
      <c r="B4454" s="445" t="s">
        <v>4751</v>
      </c>
      <c r="C4454" s="445" t="s">
        <v>15291</v>
      </c>
    </row>
    <row r="4455" spans="1:3" x14ac:dyDescent="0.25">
      <c r="A4455" s="445" t="s">
        <v>15228</v>
      </c>
      <c r="B4455" s="445" t="s">
        <v>4739</v>
      </c>
      <c r="C4455" s="445" t="s">
        <v>15292</v>
      </c>
    </row>
    <row r="4456" spans="1:3" x14ac:dyDescent="0.25">
      <c r="A4456" s="445" t="s">
        <v>15228</v>
      </c>
      <c r="B4456" s="445" t="s">
        <v>4260</v>
      </c>
      <c r="C4456" s="445" t="s">
        <v>15293</v>
      </c>
    </row>
    <row r="4457" spans="1:3" x14ac:dyDescent="0.25">
      <c r="A4457" s="445" t="s">
        <v>15228</v>
      </c>
      <c r="B4457" s="445" t="s">
        <v>4992</v>
      </c>
      <c r="C4457" s="445" t="s">
        <v>15294</v>
      </c>
    </row>
    <row r="4458" spans="1:3" x14ac:dyDescent="0.25">
      <c r="A4458" s="445" t="s">
        <v>15228</v>
      </c>
      <c r="B4458" s="445" t="s">
        <v>3156</v>
      </c>
      <c r="C4458" s="445" t="s">
        <v>15295</v>
      </c>
    </row>
    <row r="4459" spans="1:3" x14ac:dyDescent="0.25">
      <c r="A4459" s="445" t="s">
        <v>15228</v>
      </c>
      <c r="B4459" s="445" t="s">
        <v>4970</v>
      </c>
      <c r="C4459" s="445" t="s">
        <v>15296</v>
      </c>
    </row>
    <row r="4460" spans="1:3" x14ac:dyDescent="0.25">
      <c r="A4460" s="445" t="s">
        <v>15228</v>
      </c>
      <c r="B4460" s="445" t="s">
        <v>4946</v>
      </c>
      <c r="C4460" s="445" t="s">
        <v>15297</v>
      </c>
    </row>
    <row r="4461" spans="1:3" x14ac:dyDescent="0.25">
      <c r="A4461" s="445" t="s">
        <v>15228</v>
      </c>
      <c r="B4461" s="445" t="s">
        <v>4487</v>
      </c>
      <c r="C4461" s="445" t="s">
        <v>15298</v>
      </c>
    </row>
    <row r="4462" spans="1:3" x14ac:dyDescent="0.25">
      <c r="A4462" s="445" t="s">
        <v>15228</v>
      </c>
      <c r="B4462" s="445" t="s">
        <v>5100</v>
      </c>
      <c r="C4462" s="445" t="s">
        <v>15299</v>
      </c>
    </row>
    <row r="4463" spans="1:3" x14ac:dyDescent="0.25">
      <c r="A4463" s="445" t="s">
        <v>15228</v>
      </c>
      <c r="B4463" s="445" t="s">
        <v>5088</v>
      </c>
      <c r="C4463" s="445" t="s">
        <v>15300</v>
      </c>
    </row>
    <row r="4464" spans="1:3" x14ac:dyDescent="0.25">
      <c r="A4464" s="445" t="s">
        <v>15228</v>
      </c>
      <c r="B4464" s="445" t="s">
        <v>5076</v>
      </c>
      <c r="C4464" s="445" t="s">
        <v>15301</v>
      </c>
    </row>
    <row r="4465" spans="1:3" x14ac:dyDescent="0.25">
      <c r="A4465" s="445" t="s">
        <v>15228</v>
      </c>
      <c r="B4465" s="445" t="s">
        <v>5064</v>
      </c>
      <c r="C4465" s="445" t="s">
        <v>15302</v>
      </c>
    </row>
    <row r="4466" spans="1:3" x14ac:dyDescent="0.25">
      <c r="A4466" s="445" t="s">
        <v>15228</v>
      </c>
      <c r="B4466" s="445" t="s">
        <v>5040</v>
      </c>
      <c r="C4466" s="445" t="s">
        <v>15303</v>
      </c>
    </row>
    <row r="4467" spans="1:3" x14ac:dyDescent="0.25">
      <c r="A4467" s="445" t="s">
        <v>15237</v>
      </c>
      <c r="B4467" s="445" t="s">
        <v>15304</v>
      </c>
      <c r="C4467" s="445" t="s">
        <v>15305</v>
      </c>
    </row>
    <row r="4468" spans="1:3" x14ac:dyDescent="0.25">
      <c r="A4468" s="445" t="s">
        <v>15237</v>
      </c>
      <c r="B4468" s="445" t="s">
        <v>15306</v>
      </c>
      <c r="C4468" s="445" t="s">
        <v>14446</v>
      </c>
    </row>
    <row r="4469" spans="1:3" x14ac:dyDescent="0.25">
      <c r="A4469" s="445" t="s">
        <v>15237</v>
      </c>
      <c r="B4469" s="445" t="s">
        <v>15307</v>
      </c>
      <c r="C4469" s="445" t="s">
        <v>15308</v>
      </c>
    </row>
    <row r="4470" spans="1:3" x14ac:dyDescent="0.25">
      <c r="A4470" s="445" t="s">
        <v>15237</v>
      </c>
      <c r="B4470" s="445" t="s">
        <v>2735</v>
      </c>
      <c r="C4470" s="445" t="s">
        <v>15309</v>
      </c>
    </row>
    <row r="4471" spans="1:3" x14ac:dyDescent="0.25">
      <c r="A4471" s="445" t="s">
        <v>15237</v>
      </c>
      <c r="B4471" s="445" t="s">
        <v>3849</v>
      </c>
      <c r="C4471" s="445" t="s">
        <v>5218</v>
      </c>
    </row>
    <row r="4472" spans="1:3" x14ac:dyDescent="0.25">
      <c r="A4472" s="445" t="s">
        <v>15237</v>
      </c>
      <c r="B4472" s="445" t="s">
        <v>15310</v>
      </c>
      <c r="C4472" s="445" t="s">
        <v>15311</v>
      </c>
    </row>
    <row r="4473" spans="1:3" x14ac:dyDescent="0.25">
      <c r="A4473" s="445" t="s">
        <v>15237</v>
      </c>
      <c r="B4473" s="445" t="s">
        <v>15312</v>
      </c>
      <c r="C4473" s="445" t="s">
        <v>15313</v>
      </c>
    </row>
    <row r="4474" spans="1:3" x14ac:dyDescent="0.25">
      <c r="A4474" s="445" t="s">
        <v>15237</v>
      </c>
      <c r="B4474" s="445" t="s">
        <v>15314</v>
      </c>
      <c r="C4474" s="445" t="s">
        <v>15315</v>
      </c>
    </row>
    <row r="4475" spans="1:3" x14ac:dyDescent="0.25">
      <c r="A4475" s="445" t="s">
        <v>15237</v>
      </c>
      <c r="B4475" s="445" t="s">
        <v>15316</v>
      </c>
      <c r="C4475" s="445" t="s">
        <v>15317</v>
      </c>
    </row>
    <row r="4476" spans="1:3" x14ac:dyDescent="0.25">
      <c r="A4476" s="445" t="s">
        <v>15237</v>
      </c>
      <c r="B4476" s="445" t="s">
        <v>15318</v>
      </c>
      <c r="C4476" s="445" t="s">
        <v>15319</v>
      </c>
    </row>
    <row r="4477" spans="1:3" x14ac:dyDescent="0.25">
      <c r="A4477" s="445" t="s">
        <v>15237</v>
      </c>
      <c r="B4477" s="445" t="s">
        <v>15320</v>
      </c>
      <c r="C4477" s="445" t="s">
        <v>15321</v>
      </c>
    </row>
    <row r="4478" spans="1:3" x14ac:dyDescent="0.25">
      <c r="A4478" s="445" t="s">
        <v>15237</v>
      </c>
      <c r="B4478" s="445" t="s">
        <v>15322</v>
      </c>
      <c r="C4478" s="445" t="s">
        <v>15323</v>
      </c>
    </row>
    <row r="4479" spans="1:3" x14ac:dyDescent="0.25">
      <c r="A4479" s="445" t="s">
        <v>15237</v>
      </c>
      <c r="B4479" s="445" t="s">
        <v>15324</v>
      </c>
      <c r="C4479" s="445" t="s">
        <v>9465</v>
      </c>
    </row>
    <row r="4480" spans="1:3" x14ac:dyDescent="0.25">
      <c r="A4480" s="445" t="s">
        <v>15237</v>
      </c>
      <c r="B4480" s="445" t="s">
        <v>15325</v>
      </c>
      <c r="C4480" s="445" t="s">
        <v>15326</v>
      </c>
    </row>
    <row r="4481" spans="1:3" x14ac:dyDescent="0.25">
      <c r="A4481" s="445" t="s">
        <v>15237</v>
      </c>
      <c r="B4481" s="445" t="s">
        <v>15327</v>
      </c>
      <c r="C4481" s="445" t="s">
        <v>15328</v>
      </c>
    </row>
    <row r="4482" spans="1:3" x14ac:dyDescent="0.25">
      <c r="A4482" s="445" t="s">
        <v>15237</v>
      </c>
      <c r="B4482" s="445" t="s">
        <v>15329</v>
      </c>
      <c r="C4482" s="445" t="s">
        <v>15330</v>
      </c>
    </row>
    <row r="4483" spans="1:3" x14ac:dyDescent="0.25">
      <c r="A4483" s="445" t="s">
        <v>15237</v>
      </c>
      <c r="B4483" s="445" t="s">
        <v>15331</v>
      </c>
      <c r="C4483" s="445" t="s">
        <v>15332</v>
      </c>
    </row>
    <row r="4484" spans="1:3" x14ac:dyDescent="0.25">
      <c r="A4484" s="445" t="s">
        <v>15237</v>
      </c>
      <c r="B4484" s="445" t="s">
        <v>15333</v>
      </c>
      <c r="C4484" s="445" t="s">
        <v>15334</v>
      </c>
    </row>
    <row r="4485" spans="1:3" x14ac:dyDescent="0.25">
      <c r="A4485" s="445" t="s">
        <v>15237</v>
      </c>
      <c r="B4485" s="445" t="s">
        <v>15335</v>
      </c>
      <c r="C4485" s="445" t="s">
        <v>9419</v>
      </c>
    </row>
    <row r="4486" spans="1:3" x14ac:dyDescent="0.25">
      <c r="A4486" s="445" t="s">
        <v>15237</v>
      </c>
      <c r="B4486" s="445" t="s">
        <v>15336</v>
      </c>
      <c r="C4486" s="445" t="s">
        <v>15337</v>
      </c>
    </row>
    <row r="4487" spans="1:3" x14ac:dyDescent="0.25">
      <c r="A4487" s="445" t="s">
        <v>15237</v>
      </c>
      <c r="B4487" s="445" t="s">
        <v>15338</v>
      </c>
      <c r="C4487" s="445" t="s">
        <v>15339</v>
      </c>
    </row>
    <row r="4488" spans="1:3" x14ac:dyDescent="0.25">
      <c r="A4488" s="445" t="s">
        <v>15237</v>
      </c>
      <c r="B4488" s="445" t="s">
        <v>15340</v>
      </c>
      <c r="C4488" s="445" t="s">
        <v>15341</v>
      </c>
    </row>
    <row r="4489" spans="1:3" x14ac:dyDescent="0.25">
      <c r="A4489" s="445" t="s">
        <v>15237</v>
      </c>
      <c r="B4489" s="445" t="s">
        <v>15342</v>
      </c>
      <c r="C4489" s="445" t="s">
        <v>15343</v>
      </c>
    </row>
    <row r="4490" spans="1:3" x14ac:dyDescent="0.25">
      <c r="A4490" s="445" t="s">
        <v>15237</v>
      </c>
      <c r="B4490" s="445" t="s">
        <v>15344</v>
      </c>
      <c r="C4490" s="445" t="s">
        <v>15345</v>
      </c>
    </row>
    <row r="4491" spans="1:3" x14ac:dyDescent="0.25">
      <c r="A4491" s="445" t="s">
        <v>15237</v>
      </c>
      <c r="B4491" s="445" t="s">
        <v>15346</v>
      </c>
      <c r="C4491" s="445" t="s">
        <v>15347</v>
      </c>
    </row>
    <row r="4492" spans="1:3" x14ac:dyDescent="0.25">
      <c r="A4492" s="445" t="s">
        <v>15239</v>
      </c>
      <c r="B4492" s="445" t="s">
        <v>15348</v>
      </c>
      <c r="C4492" s="445" t="s">
        <v>15349</v>
      </c>
    </row>
    <row r="4493" spans="1:3" x14ac:dyDescent="0.25">
      <c r="A4493" s="445" t="s">
        <v>15239</v>
      </c>
      <c r="B4493" s="445" t="s">
        <v>15350</v>
      </c>
      <c r="C4493" s="445" t="s">
        <v>15351</v>
      </c>
    </row>
    <row r="4494" spans="1:3" x14ac:dyDescent="0.25">
      <c r="A4494" s="445" t="s">
        <v>15239</v>
      </c>
      <c r="B4494" s="445" t="s">
        <v>15352</v>
      </c>
      <c r="C4494" s="445" t="s">
        <v>15353</v>
      </c>
    </row>
    <row r="4495" spans="1:3" x14ac:dyDescent="0.25">
      <c r="A4495" s="445" t="s">
        <v>15239</v>
      </c>
      <c r="B4495" s="445" t="s">
        <v>4522</v>
      </c>
      <c r="C4495" s="445" t="s">
        <v>15354</v>
      </c>
    </row>
    <row r="4496" spans="1:3" x14ac:dyDescent="0.25">
      <c r="A4496" s="445" t="s">
        <v>15239</v>
      </c>
      <c r="B4496" s="445" t="s">
        <v>15355</v>
      </c>
      <c r="C4496" s="445" t="s">
        <v>15356</v>
      </c>
    </row>
    <row r="4497" spans="1:3" x14ac:dyDescent="0.25">
      <c r="A4497" s="445" t="s">
        <v>15239</v>
      </c>
      <c r="B4497" s="445" t="s">
        <v>15357</v>
      </c>
      <c r="C4497" s="445" t="s">
        <v>15358</v>
      </c>
    </row>
    <row r="4498" spans="1:3" x14ac:dyDescent="0.25">
      <c r="A4498" s="445" t="s">
        <v>15239</v>
      </c>
      <c r="B4498" s="445" t="s">
        <v>3849</v>
      </c>
      <c r="C4498" s="445" t="s">
        <v>5218</v>
      </c>
    </row>
    <row r="4499" spans="1:3" x14ac:dyDescent="0.25">
      <c r="A4499" s="445" t="s">
        <v>15241</v>
      </c>
      <c r="B4499" s="445" t="s">
        <v>3849</v>
      </c>
      <c r="C4499" s="445" t="s">
        <v>15359</v>
      </c>
    </row>
    <row r="4500" spans="1:3" x14ac:dyDescent="0.25">
      <c r="A4500" s="445" t="s">
        <v>15241</v>
      </c>
      <c r="B4500" s="445" t="s">
        <v>15360</v>
      </c>
      <c r="C4500" s="445" t="s">
        <v>15361</v>
      </c>
    </row>
    <row r="4501" spans="1:3" x14ac:dyDescent="0.25">
      <c r="A4501" s="445" t="s">
        <v>15241</v>
      </c>
      <c r="B4501" s="445" t="s">
        <v>15362</v>
      </c>
      <c r="C4501" s="445" t="s">
        <v>15363</v>
      </c>
    </row>
    <row r="4502" spans="1:3" x14ac:dyDescent="0.25">
      <c r="A4502" s="445" t="s">
        <v>15241</v>
      </c>
      <c r="B4502" s="445" t="s">
        <v>15364</v>
      </c>
      <c r="C4502" s="445" t="s">
        <v>15365</v>
      </c>
    </row>
    <row r="4503" spans="1:3" x14ac:dyDescent="0.25">
      <c r="A4503" s="445" t="s">
        <v>15241</v>
      </c>
      <c r="B4503" s="445" t="s">
        <v>15366</v>
      </c>
      <c r="C4503" s="445" t="s">
        <v>15367</v>
      </c>
    </row>
    <row r="4504" spans="1:3" x14ac:dyDescent="0.25">
      <c r="A4504" s="445" t="s">
        <v>15243</v>
      </c>
      <c r="B4504" s="445" t="s">
        <v>5008</v>
      </c>
      <c r="C4504" s="445" t="s">
        <v>15368</v>
      </c>
    </row>
    <row r="4505" spans="1:3" x14ac:dyDescent="0.25">
      <c r="A4505" s="445" t="s">
        <v>15243</v>
      </c>
      <c r="B4505" s="445" t="s">
        <v>15369</v>
      </c>
      <c r="C4505" s="445" t="s">
        <v>15370</v>
      </c>
    </row>
    <row r="4506" spans="1:3" x14ac:dyDescent="0.25">
      <c r="A4506" s="445" t="s">
        <v>15243</v>
      </c>
      <c r="B4506" s="445" t="s">
        <v>15371</v>
      </c>
      <c r="C4506" s="445" t="s">
        <v>15372</v>
      </c>
    </row>
    <row r="4507" spans="1:3" x14ac:dyDescent="0.25">
      <c r="A4507" s="445" t="s">
        <v>15243</v>
      </c>
      <c r="B4507" s="445" t="s">
        <v>3791</v>
      </c>
      <c r="C4507" s="445" t="s">
        <v>15373</v>
      </c>
    </row>
    <row r="4508" spans="1:3" x14ac:dyDescent="0.25">
      <c r="A4508" s="445" t="s">
        <v>15243</v>
      </c>
      <c r="B4508" s="445" t="s">
        <v>5333</v>
      </c>
      <c r="C4508" s="445" t="s">
        <v>15374</v>
      </c>
    </row>
    <row r="4509" spans="1:3" x14ac:dyDescent="0.25">
      <c r="A4509" s="445" t="s">
        <v>15243</v>
      </c>
      <c r="B4509" s="445" t="s">
        <v>15375</v>
      </c>
      <c r="C4509" s="445" t="s">
        <v>15376</v>
      </c>
    </row>
    <row r="4510" spans="1:3" x14ac:dyDescent="0.25">
      <c r="A4510" s="445" t="s">
        <v>15243</v>
      </c>
      <c r="B4510" s="445" t="s">
        <v>3849</v>
      </c>
      <c r="C4510" s="445" t="s">
        <v>5218</v>
      </c>
    </row>
    <row r="4511" spans="1:3" x14ac:dyDescent="0.25">
      <c r="A4511" s="445" t="s">
        <v>15243</v>
      </c>
      <c r="B4511" s="445" t="s">
        <v>15377</v>
      </c>
      <c r="C4511" s="445" t="s">
        <v>15378</v>
      </c>
    </row>
    <row r="4512" spans="1:3" x14ac:dyDescent="0.25">
      <c r="A4512" s="445" t="s">
        <v>15243</v>
      </c>
      <c r="B4512" s="445" t="s">
        <v>15379</v>
      </c>
      <c r="C4512" s="445" t="s">
        <v>15380</v>
      </c>
    </row>
    <row r="4513" spans="1:3" x14ac:dyDescent="0.25">
      <c r="A4513" s="445" t="s">
        <v>15243</v>
      </c>
      <c r="B4513" s="445" t="s">
        <v>15381</v>
      </c>
      <c r="C4513" s="445" t="s">
        <v>15382</v>
      </c>
    </row>
    <row r="4514" spans="1:3" x14ac:dyDescent="0.25">
      <c r="A4514" s="445" t="s">
        <v>15243</v>
      </c>
      <c r="B4514" s="445" t="s">
        <v>15383</v>
      </c>
      <c r="C4514" s="445" t="s">
        <v>15384</v>
      </c>
    </row>
    <row r="4515" spans="1:3" x14ac:dyDescent="0.25">
      <c r="A4515" s="445" t="s">
        <v>15243</v>
      </c>
      <c r="B4515" s="445" t="s">
        <v>15385</v>
      </c>
      <c r="C4515" s="445" t="s">
        <v>15386</v>
      </c>
    </row>
    <row r="4516" spans="1:3" x14ac:dyDescent="0.25">
      <c r="A4516" s="445" t="s">
        <v>15243</v>
      </c>
      <c r="B4516" s="445" t="s">
        <v>5109</v>
      </c>
      <c r="C4516" s="445" t="s">
        <v>15387</v>
      </c>
    </row>
    <row r="4517" spans="1:3" x14ac:dyDescent="0.25">
      <c r="A4517" s="445" t="s">
        <v>15245</v>
      </c>
      <c r="B4517" s="445" t="s">
        <v>15268</v>
      </c>
      <c r="C4517" s="445" t="s">
        <v>15388</v>
      </c>
    </row>
    <row r="4518" spans="1:3" x14ac:dyDescent="0.25">
      <c r="A4518" s="445" t="s">
        <v>15247</v>
      </c>
      <c r="B4518" s="445" t="s">
        <v>5415</v>
      </c>
      <c r="C4518" s="445" t="s">
        <v>15389</v>
      </c>
    </row>
    <row r="4519" spans="1:3" x14ac:dyDescent="0.25">
      <c r="A4519" s="445" t="s">
        <v>15247</v>
      </c>
      <c r="B4519" s="445" t="s">
        <v>5400</v>
      </c>
      <c r="C4519" s="445" t="s">
        <v>15390</v>
      </c>
    </row>
    <row r="4520" spans="1:3" x14ac:dyDescent="0.25">
      <c r="A4520" s="445" t="s">
        <v>15247</v>
      </c>
      <c r="B4520" s="445" t="s">
        <v>5364</v>
      </c>
      <c r="C4520" s="445" t="s">
        <v>15391</v>
      </c>
    </row>
    <row r="4521" spans="1:3" x14ac:dyDescent="0.25">
      <c r="A4521" s="445" t="s">
        <v>15247</v>
      </c>
      <c r="B4521" s="445" t="s">
        <v>5373</v>
      </c>
      <c r="C4521" s="445" t="s">
        <v>15392</v>
      </c>
    </row>
    <row r="4522" spans="1:3" x14ac:dyDescent="0.25">
      <c r="A4522" s="445" t="s">
        <v>15247</v>
      </c>
      <c r="B4522" s="445" t="s">
        <v>5352</v>
      </c>
      <c r="C4522" s="445" t="s">
        <v>3664</v>
      </c>
    </row>
    <row r="4523" spans="1:3" x14ac:dyDescent="0.25">
      <c r="A4523" s="445" t="s">
        <v>15247</v>
      </c>
      <c r="B4523" s="445" t="s">
        <v>5341</v>
      </c>
      <c r="C4523" s="445" t="s">
        <v>15393</v>
      </c>
    </row>
    <row r="4524" spans="1:3" x14ac:dyDescent="0.25">
      <c r="A4524" s="445" t="s">
        <v>15247</v>
      </c>
      <c r="B4524" s="445" t="s">
        <v>5336</v>
      </c>
      <c r="C4524" s="445" t="s">
        <v>15394</v>
      </c>
    </row>
    <row r="4525" spans="1:3" x14ac:dyDescent="0.25">
      <c r="A4525" s="445" t="s">
        <v>15247</v>
      </c>
      <c r="B4525" s="445" t="s">
        <v>5322</v>
      </c>
      <c r="C4525" s="445" t="s">
        <v>3742</v>
      </c>
    </row>
    <row r="4526" spans="1:3" x14ac:dyDescent="0.25">
      <c r="A4526" s="445" t="s">
        <v>15247</v>
      </c>
      <c r="B4526" s="445" t="s">
        <v>5309</v>
      </c>
      <c r="C4526" s="445" t="s">
        <v>15395</v>
      </c>
    </row>
    <row r="4527" spans="1:3" x14ac:dyDescent="0.25">
      <c r="A4527" s="445" t="s">
        <v>15247</v>
      </c>
      <c r="B4527" s="445" t="s">
        <v>5297</v>
      </c>
      <c r="C4527" s="445" t="s">
        <v>15396</v>
      </c>
    </row>
    <row r="4528" spans="1:3" x14ac:dyDescent="0.25">
      <c r="A4528" s="445" t="s">
        <v>15247</v>
      </c>
      <c r="B4528" s="445" t="s">
        <v>5283</v>
      </c>
      <c r="C4528" s="445" t="s">
        <v>3465</v>
      </c>
    </row>
    <row r="4529" spans="1:3" x14ac:dyDescent="0.25">
      <c r="A4529" s="445" t="s">
        <v>15247</v>
      </c>
      <c r="B4529" s="445" t="s">
        <v>5432</v>
      </c>
      <c r="C4529" s="445" t="s">
        <v>15397</v>
      </c>
    </row>
    <row r="4530" spans="1:3" x14ac:dyDescent="0.25">
      <c r="A4530" s="445" t="s">
        <v>15247</v>
      </c>
      <c r="B4530" s="445" t="s">
        <v>5379</v>
      </c>
      <c r="C4530" s="445" t="s">
        <v>15398</v>
      </c>
    </row>
    <row r="4531" spans="1:3" x14ac:dyDescent="0.25">
      <c r="A4531" s="445" t="s">
        <v>15247</v>
      </c>
      <c r="B4531" s="445" t="s">
        <v>5391</v>
      </c>
      <c r="C4531" s="445" t="s">
        <v>15399</v>
      </c>
    </row>
    <row r="4532" spans="1:3" x14ac:dyDescent="0.25">
      <c r="A4532" s="445" t="s">
        <v>15247</v>
      </c>
      <c r="B4532" s="445" t="s">
        <v>5404</v>
      </c>
      <c r="C4532" s="445" t="s">
        <v>15400</v>
      </c>
    </row>
    <row r="4533" spans="1:3" x14ac:dyDescent="0.25">
      <c r="A4533" s="445" t="s">
        <v>15247</v>
      </c>
      <c r="B4533" s="445" t="s">
        <v>5421</v>
      </c>
      <c r="C4533" s="445" t="s">
        <v>15401</v>
      </c>
    </row>
    <row r="4534" spans="1:3" x14ac:dyDescent="0.25">
      <c r="A4534" s="445" t="s">
        <v>15247</v>
      </c>
      <c r="B4534" s="445" t="s">
        <v>5436</v>
      </c>
      <c r="C4534" s="445" t="s">
        <v>15402</v>
      </c>
    </row>
    <row r="4535" spans="1:3" x14ac:dyDescent="0.25">
      <c r="A4535" s="445" t="s">
        <v>15247</v>
      </c>
      <c r="B4535" s="445" t="s">
        <v>5536</v>
      </c>
      <c r="C4535" s="445" t="s">
        <v>15403</v>
      </c>
    </row>
    <row r="4536" spans="1:3" x14ac:dyDescent="0.25">
      <c r="A4536" s="445" t="s">
        <v>15247</v>
      </c>
      <c r="B4536" s="445" t="s">
        <v>5452</v>
      </c>
      <c r="C4536" s="445" t="s">
        <v>15404</v>
      </c>
    </row>
    <row r="4537" spans="1:3" x14ac:dyDescent="0.25">
      <c r="A4537" s="445" t="s">
        <v>15247</v>
      </c>
      <c r="B4537" s="445" t="s">
        <v>5468</v>
      </c>
      <c r="C4537" s="445" t="s">
        <v>15405</v>
      </c>
    </row>
    <row r="4538" spans="1:3" x14ac:dyDescent="0.25">
      <c r="A4538" s="445" t="s">
        <v>15247</v>
      </c>
      <c r="B4538" s="445" t="s">
        <v>5482</v>
      </c>
      <c r="C4538" s="445" t="s">
        <v>15406</v>
      </c>
    </row>
    <row r="4539" spans="1:3" x14ac:dyDescent="0.25">
      <c r="A4539" s="445" t="s">
        <v>15247</v>
      </c>
      <c r="B4539" s="445" t="s">
        <v>5497</v>
      </c>
      <c r="C4539" s="445" t="s">
        <v>4591</v>
      </c>
    </row>
    <row r="4540" spans="1:3" x14ac:dyDescent="0.25">
      <c r="A4540" s="445" t="s">
        <v>15247</v>
      </c>
      <c r="B4540" s="445" t="s">
        <v>5511</v>
      </c>
      <c r="C4540" s="445" t="s">
        <v>15407</v>
      </c>
    </row>
    <row r="4541" spans="1:3" x14ac:dyDescent="0.25">
      <c r="A4541" s="445" t="s">
        <v>15247</v>
      </c>
      <c r="B4541" s="445" t="s">
        <v>5525</v>
      </c>
      <c r="C4541" s="445" t="s">
        <v>15408</v>
      </c>
    </row>
    <row r="4542" spans="1:3" x14ac:dyDescent="0.25">
      <c r="A4542" s="445" t="s">
        <v>15247</v>
      </c>
      <c r="B4542" s="445" t="s">
        <v>5540</v>
      </c>
      <c r="C4542" s="445" t="s">
        <v>15409</v>
      </c>
    </row>
    <row r="4543" spans="1:3" x14ac:dyDescent="0.25">
      <c r="A4543" s="445" t="s">
        <v>15247</v>
      </c>
      <c r="B4543" s="445" t="s">
        <v>5556</v>
      </c>
      <c r="C4543" s="445" t="s">
        <v>15410</v>
      </c>
    </row>
    <row r="4544" spans="1:3" x14ac:dyDescent="0.25">
      <c r="A4544" s="445" t="s">
        <v>15247</v>
      </c>
      <c r="B4544" s="445" t="s">
        <v>5721</v>
      </c>
      <c r="C4544" s="445" t="s">
        <v>15411</v>
      </c>
    </row>
    <row r="4545" spans="1:3" x14ac:dyDescent="0.25">
      <c r="A4545" s="445" t="s">
        <v>15247</v>
      </c>
      <c r="B4545" s="445" t="s">
        <v>5572</v>
      </c>
      <c r="C4545" s="445" t="s">
        <v>15412</v>
      </c>
    </row>
    <row r="4546" spans="1:3" x14ac:dyDescent="0.25">
      <c r="A4546" s="445" t="s">
        <v>15247</v>
      </c>
      <c r="B4546" s="445" t="s">
        <v>5586</v>
      </c>
      <c r="C4546" s="445" t="s">
        <v>15413</v>
      </c>
    </row>
    <row r="4547" spans="1:3" x14ac:dyDescent="0.25">
      <c r="A4547" s="445" t="s">
        <v>15247</v>
      </c>
      <c r="B4547" s="445" t="s">
        <v>5602</v>
      </c>
      <c r="C4547" s="445" t="s">
        <v>15414</v>
      </c>
    </row>
    <row r="4548" spans="1:3" x14ac:dyDescent="0.25">
      <c r="A4548" s="445" t="s">
        <v>15247</v>
      </c>
      <c r="B4548" s="445" t="s">
        <v>5507</v>
      </c>
      <c r="C4548" s="445" t="s">
        <v>15415</v>
      </c>
    </row>
    <row r="4549" spans="1:3" x14ac:dyDescent="0.25">
      <c r="A4549" s="445" t="s">
        <v>15249</v>
      </c>
      <c r="B4549" s="445" t="s">
        <v>15416</v>
      </c>
      <c r="C4549" s="445" t="s">
        <v>15416</v>
      </c>
    </row>
    <row r="4550" spans="1:3" x14ac:dyDescent="0.25">
      <c r="A4550" s="445" t="s">
        <v>15249</v>
      </c>
      <c r="B4550" s="445" t="s">
        <v>14885</v>
      </c>
      <c r="C4550" s="445" t="s">
        <v>15417</v>
      </c>
    </row>
    <row r="4551" spans="1:3" x14ac:dyDescent="0.25">
      <c r="A4551" s="445" t="s">
        <v>15249</v>
      </c>
      <c r="B4551" s="445" t="s">
        <v>3849</v>
      </c>
      <c r="C4551" s="445" t="s">
        <v>15418</v>
      </c>
    </row>
    <row r="4552" spans="1:3" x14ac:dyDescent="0.25">
      <c r="A4552" s="445" t="s">
        <v>15249</v>
      </c>
      <c r="B4552" s="445" t="s">
        <v>14892</v>
      </c>
      <c r="C4552" s="445" t="s">
        <v>15419</v>
      </c>
    </row>
    <row r="4553" spans="1:3" x14ac:dyDescent="0.25">
      <c r="A4553" s="445" t="s">
        <v>15249</v>
      </c>
      <c r="B4553" s="445" t="s">
        <v>15420</v>
      </c>
      <c r="C4553" s="445" t="s">
        <v>15421</v>
      </c>
    </row>
    <row r="4554" spans="1:3" x14ac:dyDescent="0.25">
      <c r="A4554" s="445" t="s">
        <v>15249</v>
      </c>
      <c r="B4554" s="445" t="s">
        <v>15422</v>
      </c>
      <c r="C4554" s="445" t="s">
        <v>15423</v>
      </c>
    </row>
    <row r="4555" spans="1:3" x14ac:dyDescent="0.25">
      <c r="A4555" s="445" t="s">
        <v>15249</v>
      </c>
      <c r="B4555" s="445" t="s">
        <v>15424</v>
      </c>
      <c r="C4555" s="445" t="s">
        <v>15425</v>
      </c>
    </row>
    <row r="4556" spans="1:3" x14ac:dyDescent="0.25">
      <c r="A4556" s="445" t="s">
        <v>15249</v>
      </c>
      <c r="B4556" s="445" t="s">
        <v>4853</v>
      </c>
      <c r="C4556" s="445" t="s">
        <v>15286</v>
      </c>
    </row>
    <row r="4557" spans="1:3" x14ac:dyDescent="0.25">
      <c r="A4557" s="445" t="s">
        <v>15254</v>
      </c>
      <c r="B4557" s="445" t="s">
        <v>15426</v>
      </c>
      <c r="C4557" s="445" t="s">
        <v>3199</v>
      </c>
    </row>
    <row r="4558" spans="1:3" x14ac:dyDescent="0.25">
      <c r="A4558" s="445" t="s">
        <v>15254</v>
      </c>
      <c r="B4558" s="445" t="s">
        <v>15427</v>
      </c>
      <c r="C4558" s="445" t="s">
        <v>15428</v>
      </c>
    </row>
    <row r="4559" spans="1:3" x14ac:dyDescent="0.25">
      <c r="A4559" s="445" t="s">
        <v>15254</v>
      </c>
      <c r="B4559" s="445" t="s">
        <v>15429</v>
      </c>
      <c r="C4559" s="445" t="s">
        <v>15430</v>
      </c>
    </row>
    <row r="4560" spans="1:3" x14ac:dyDescent="0.25">
      <c r="A4560" s="445" t="s">
        <v>15254</v>
      </c>
      <c r="B4560" s="445" t="s">
        <v>15431</v>
      </c>
      <c r="C4560" s="445" t="s">
        <v>15432</v>
      </c>
    </row>
    <row r="4561" spans="1:3" x14ac:dyDescent="0.25">
      <c r="A4561" s="445" t="s">
        <v>15254</v>
      </c>
      <c r="B4561" s="445" t="s">
        <v>15433</v>
      </c>
      <c r="C4561" s="445" t="s">
        <v>15434</v>
      </c>
    </row>
    <row r="4562" spans="1:3" x14ac:dyDescent="0.25">
      <c r="A4562" s="445" t="s">
        <v>15254</v>
      </c>
      <c r="B4562" s="445" t="s">
        <v>13482</v>
      </c>
      <c r="C4562" s="445" t="s">
        <v>15435</v>
      </c>
    </row>
    <row r="4563" spans="1:3" x14ac:dyDescent="0.25">
      <c r="A4563" s="445" t="s">
        <v>15254</v>
      </c>
      <c r="B4563" s="445" t="s">
        <v>15436</v>
      </c>
      <c r="C4563" s="445" t="s">
        <v>15437</v>
      </c>
    </row>
    <row r="4564" spans="1:3" x14ac:dyDescent="0.25">
      <c r="A4564" s="445" t="s">
        <v>15254</v>
      </c>
      <c r="B4564" s="445" t="s">
        <v>15438</v>
      </c>
      <c r="C4564" s="445" t="s">
        <v>15439</v>
      </c>
    </row>
    <row r="4565" spans="1:3" x14ac:dyDescent="0.25">
      <c r="A4565" s="445" t="s">
        <v>15254</v>
      </c>
      <c r="B4565" s="445" t="s">
        <v>13492</v>
      </c>
      <c r="C4565" s="445" t="s">
        <v>15440</v>
      </c>
    </row>
    <row r="4566" spans="1:3" x14ac:dyDescent="0.25">
      <c r="A4566" s="445" t="s">
        <v>15254</v>
      </c>
      <c r="B4566" s="445" t="s">
        <v>13387</v>
      </c>
      <c r="C4566" s="445" t="s">
        <v>15441</v>
      </c>
    </row>
    <row r="4567" spans="1:3" x14ac:dyDescent="0.25">
      <c r="A4567" s="445" t="s">
        <v>15254</v>
      </c>
      <c r="B4567" s="445" t="s">
        <v>15442</v>
      </c>
      <c r="C4567" s="445" t="s">
        <v>15443</v>
      </c>
    </row>
    <row r="4568" spans="1:3" x14ac:dyDescent="0.25">
      <c r="A4568" s="445" t="s">
        <v>15254</v>
      </c>
      <c r="B4568" s="445" t="s">
        <v>15444</v>
      </c>
      <c r="C4568" s="445" t="s">
        <v>15445</v>
      </c>
    </row>
    <row r="4569" spans="1:3" x14ac:dyDescent="0.25">
      <c r="A4569" s="445" t="s">
        <v>15254</v>
      </c>
      <c r="B4569" s="445" t="s">
        <v>15446</v>
      </c>
      <c r="C4569" s="445" t="s">
        <v>15447</v>
      </c>
    </row>
    <row r="4570" spans="1:3" x14ac:dyDescent="0.25">
      <c r="A4570" s="445" t="s">
        <v>15254</v>
      </c>
      <c r="B4570" s="445" t="s">
        <v>10622</v>
      </c>
      <c r="C4570" s="445" t="s">
        <v>9204</v>
      </c>
    </row>
    <row r="4571" spans="1:3" x14ac:dyDescent="0.25">
      <c r="A4571" s="445" t="s">
        <v>15254</v>
      </c>
      <c r="B4571" s="445" t="s">
        <v>15448</v>
      </c>
      <c r="C4571" s="445" t="s">
        <v>15449</v>
      </c>
    </row>
    <row r="4572" spans="1:3" x14ac:dyDescent="0.25">
      <c r="A4572" s="445" t="s">
        <v>15254</v>
      </c>
      <c r="B4572" s="445" t="s">
        <v>15450</v>
      </c>
      <c r="C4572" s="445" t="s">
        <v>15451</v>
      </c>
    </row>
    <row r="4573" spans="1:3" x14ac:dyDescent="0.25">
      <c r="A4573" s="445" t="s">
        <v>15254</v>
      </c>
      <c r="B4573" s="445" t="s">
        <v>15452</v>
      </c>
      <c r="C4573" s="445" t="s">
        <v>15453</v>
      </c>
    </row>
    <row r="4574" spans="1:3" x14ac:dyDescent="0.25">
      <c r="A4574" s="445" t="s">
        <v>15258</v>
      </c>
      <c r="B4574" s="445" t="s">
        <v>14218</v>
      </c>
      <c r="C4574" s="445" t="s">
        <v>15454</v>
      </c>
    </row>
    <row r="4575" spans="1:3" x14ac:dyDescent="0.25">
      <c r="A4575" s="445" t="s">
        <v>15258</v>
      </c>
      <c r="B4575" s="445" t="s">
        <v>15455</v>
      </c>
      <c r="C4575" s="445" t="s">
        <v>15456</v>
      </c>
    </row>
    <row r="4576" spans="1:3" x14ac:dyDescent="0.25">
      <c r="A4576" s="445" t="s">
        <v>15258</v>
      </c>
      <c r="B4576" s="445" t="s">
        <v>15457</v>
      </c>
      <c r="C4576" s="445" t="s">
        <v>15458</v>
      </c>
    </row>
    <row r="4577" spans="1:3" x14ac:dyDescent="0.25">
      <c r="A4577" s="445" t="s">
        <v>15258</v>
      </c>
      <c r="B4577" s="445" t="s">
        <v>15459</v>
      </c>
      <c r="C4577" s="445" t="s">
        <v>15460</v>
      </c>
    </row>
    <row r="4578" spans="1:3" x14ac:dyDescent="0.25">
      <c r="A4578" s="445" t="s">
        <v>15258</v>
      </c>
      <c r="B4578" s="445" t="s">
        <v>15461</v>
      </c>
      <c r="C4578" s="445" t="s">
        <v>15462</v>
      </c>
    </row>
    <row r="4579" spans="1:3" x14ac:dyDescent="0.25">
      <c r="A4579" s="445" t="s">
        <v>15258</v>
      </c>
      <c r="B4579" s="445" t="s">
        <v>15463</v>
      </c>
      <c r="C4579" s="445" t="s">
        <v>15464</v>
      </c>
    </row>
    <row r="4580" spans="1:3" x14ac:dyDescent="0.25">
      <c r="A4580" s="445" t="s">
        <v>15258</v>
      </c>
      <c r="B4580" s="445" t="s">
        <v>15465</v>
      </c>
      <c r="C4580" s="445" t="s">
        <v>15466</v>
      </c>
    </row>
    <row r="4581" spans="1:3" x14ac:dyDescent="0.25">
      <c r="A4581" s="445" t="s">
        <v>15258</v>
      </c>
      <c r="B4581" s="445" t="s">
        <v>15467</v>
      </c>
      <c r="C4581" s="445" t="s">
        <v>15468</v>
      </c>
    </row>
    <row r="4582" spans="1:3" x14ac:dyDescent="0.25">
      <c r="A4582" s="445" t="s">
        <v>15258</v>
      </c>
      <c r="B4582" s="445" t="s">
        <v>15469</v>
      </c>
      <c r="C4582" s="445" t="s">
        <v>15470</v>
      </c>
    </row>
    <row r="4583" spans="1:3" x14ac:dyDescent="0.25">
      <c r="A4583" s="445" t="s">
        <v>15258</v>
      </c>
      <c r="B4583" s="445" t="s">
        <v>15471</v>
      </c>
      <c r="C4583" s="445" t="s">
        <v>15472</v>
      </c>
    </row>
    <row r="4584" spans="1:3" x14ac:dyDescent="0.25">
      <c r="A4584" s="445" t="s">
        <v>15258</v>
      </c>
      <c r="B4584" s="445" t="s">
        <v>15473</v>
      </c>
      <c r="C4584" s="445" t="s">
        <v>15474</v>
      </c>
    </row>
    <row r="4585" spans="1:3" x14ac:dyDescent="0.25">
      <c r="A4585" s="445" t="s">
        <v>15258</v>
      </c>
      <c r="B4585" s="445" t="s">
        <v>15475</v>
      </c>
      <c r="C4585" s="445" t="s">
        <v>15476</v>
      </c>
    </row>
    <row r="4586" spans="1:3" x14ac:dyDescent="0.25">
      <c r="A4586" s="445" t="s">
        <v>15258</v>
      </c>
      <c r="B4586" s="445" t="s">
        <v>15477</v>
      </c>
      <c r="C4586" s="445" t="s">
        <v>15478</v>
      </c>
    </row>
    <row r="4587" spans="1:3" x14ac:dyDescent="0.25">
      <c r="A4587" s="445" t="s">
        <v>15258</v>
      </c>
      <c r="B4587" s="445" t="s">
        <v>15479</v>
      </c>
      <c r="C4587" s="445" t="s">
        <v>15480</v>
      </c>
    </row>
    <row r="4588" spans="1:3" x14ac:dyDescent="0.25">
      <c r="A4588" s="445" t="s">
        <v>15258</v>
      </c>
      <c r="B4588" s="445" t="s">
        <v>15481</v>
      </c>
      <c r="C4588" s="445" t="s">
        <v>15482</v>
      </c>
    </row>
    <row r="4589" spans="1:3" x14ac:dyDescent="0.25">
      <c r="A4589" s="445" t="s">
        <v>15258</v>
      </c>
      <c r="B4589" s="445" t="s">
        <v>3849</v>
      </c>
      <c r="C4589" s="445" t="s">
        <v>15483</v>
      </c>
    </row>
    <row r="4590" spans="1:3" x14ac:dyDescent="0.25">
      <c r="A4590" s="445" t="s">
        <v>15258</v>
      </c>
      <c r="B4590" s="445" t="s">
        <v>15484</v>
      </c>
      <c r="C4590" s="445" t="s">
        <v>15485</v>
      </c>
    </row>
    <row r="4591" spans="1:3" x14ac:dyDescent="0.25">
      <c r="A4591" s="445" t="s">
        <v>15258</v>
      </c>
      <c r="B4591" s="445" t="s">
        <v>15486</v>
      </c>
      <c r="C4591" s="445" t="s">
        <v>15487</v>
      </c>
    </row>
    <row r="4592" spans="1:3" x14ac:dyDescent="0.25">
      <c r="A4592" s="445" t="s">
        <v>15258</v>
      </c>
      <c r="B4592" s="445" t="s">
        <v>3743</v>
      </c>
      <c r="C4592" s="445" t="s">
        <v>15488</v>
      </c>
    </row>
    <row r="4593" spans="1:3" x14ac:dyDescent="0.25">
      <c r="A4593" s="445" t="s">
        <v>15258</v>
      </c>
      <c r="B4593" s="445" t="s">
        <v>15489</v>
      </c>
      <c r="C4593" s="445" t="s">
        <v>15490</v>
      </c>
    </row>
    <row r="4594" spans="1:3" x14ac:dyDescent="0.25">
      <c r="A4594" s="445" t="s">
        <v>15258</v>
      </c>
      <c r="B4594" s="445" t="s">
        <v>15491</v>
      </c>
      <c r="C4594" s="445" t="s">
        <v>15492</v>
      </c>
    </row>
    <row r="4595" spans="1:3" x14ac:dyDescent="0.25">
      <c r="A4595" s="445" t="s">
        <v>15258</v>
      </c>
      <c r="B4595" s="445" t="s">
        <v>15493</v>
      </c>
      <c r="C4595" s="445" t="s">
        <v>15492</v>
      </c>
    </row>
    <row r="4596" spans="1:3" x14ac:dyDescent="0.25">
      <c r="A4596" s="445" t="s">
        <v>15258</v>
      </c>
      <c r="B4596" s="445" t="s">
        <v>15494</v>
      </c>
      <c r="C4596" s="445" t="s">
        <v>15495</v>
      </c>
    </row>
    <row r="4597" spans="1:3" x14ac:dyDescent="0.25">
      <c r="A4597" s="445" t="s">
        <v>15258</v>
      </c>
      <c r="B4597" s="445" t="s">
        <v>15496</v>
      </c>
      <c r="C4597" s="445" t="s">
        <v>15497</v>
      </c>
    </row>
    <row r="4598" spans="1:3" x14ac:dyDescent="0.25">
      <c r="A4598" s="445" t="s">
        <v>15258</v>
      </c>
      <c r="B4598" s="445" t="s">
        <v>5688</v>
      </c>
      <c r="C4598" s="445" t="s">
        <v>15498</v>
      </c>
    </row>
    <row r="4599" spans="1:3" x14ac:dyDescent="0.25">
      <c r="A4599" s="445" t="s">
        <v>15262</v>
      </c>
      <c r="B4599" s="445" t="s">
        <v>7489</v>
      </c>
      <c r="C4599" s="445" t="s">
        <v>7488</v>
      </c>
    </row>
    <row r="4600" spans="1:3" x14ac:dyDescent="0.25">
      <c r="A4600" s="445" t="s">
        <v>15262</v>
      </c>
      <c r="B4600" s="445" t="s">
        <v>7178</v>
      </c>
      <c r="C4600" s="445" t="s">
        <v>7177</v>
      </c>
    </row>
    <row r="4601" spans="1:3" x14ac:dyDescent="0.25">
      <c r="A4601" s="445" t="s">
        <v>15262</v>
      </c>
      <c r="B4601" s="445" t="s">
        <v>792</v>
      </c>
      <c r="C4601" s="445" t="s">
        <v>11297</v>
      </c>
    </row>
    <row r="4602" spans="1:3" x14ac:dyDescent="0.25">
      <c r="A4602" s="445" t="s">
        <v>15262</v>
      </c>
      <c r="B4602" s="445" t="s">
        <v>10959</v>
      </c>
      <c r="C4602" s="445" t="s">
        <v>15499</v>
      </c>
    </row>
    <row r="4603" spans="1:3" x14ac:dyDescent="0.25">
      <c r="A4603" s="445" t="s">
        <v>15262</v>
      </c>
      <c r="B4603" s="445" t="s">
        <v>7744</v>
      </c>
      <c r="C4603" s="445" t="s">
        <v>7743</v>
      </c>
    </row>
    <row r="4604" spans="1:3" x14ac:dyDescent="0.25">
      <c r="A4604" s="445" t="s">
        <v>15262</v>
      </c>
      <c r="B4604" s="445" t="s">
        <v>7728</v>
      </c>
      <c r="C4604" s="445" t="s">
        <v>7727</v>
      </c>
    </row>
    <row r="4605" spans="1:3" x14ac:dyDescent="0.25">
      <c r="A4605" s="445" t="s">
        <v>15262</v>
      </c>
      <c r="B4605" s="445" t="s">
        <v>7690</v>
      </c>
      <c r="C4605" s="445" t="s">
        <v>7689</v>
      </c>
    </row>
    <row r="4606" spans="1:3" x14ac:dyDescent="0.25">
      <c r="A4606" s="445" t="s">
        <v>15262</v>
      </c>
      <c r="B4606" s="445" t="s">
        <v>7709</v>
      </c>
      <c r="C4606" s="445" t="s">
        <v>7708</v>
      </c>
    </row>
    <row r="4607" spans="1:3" x14ac:dyDescent="0.25">
      <c r="A4607" s="445" t="s">
        <v>15262</v>
      </c>
      <c r="B4607" s="445" t="s">
        <v>15500</v>
      </c>
      <c r="C4607" s="445" t="s">
        <v>2727</v>
      </c>
    </row>
    <row r="4608" spans="1:3" x14ac:dyDescent="0.25">
      <c r="A4608" s="445" t="s">
        <v>15262</v>
      </c>
      <c r="B4608" s="445" t="s">
        <v>7636</v>
      </c>
      <c r="C4608" s="445" t="s">
        <v>358</v>
      </c>
    </row>
    <row r="4609" spans="1:3" x14ac:dyDescent="0.25">
      <c r="A4609" s="445" t="s">
        <v>15262</v>
      </c>
      <c r="B4609" s="445" t="s">
        <v>15501</v>
      </c>
      <c r="C4609" s="445" t="s">
        <v>15502</v>
      </c>
    </row>
    <row r="4610" spans="1:3" x14ac:dyDescent="0.25">
      <c r="A4610" s="445" t="s">
        <v>15262</v>
      </c>
      <c r="B4610" s="445" t="s">
        <v>7623</v>
      </c>
      <c r="C4610" s="445" t="s">
        <v>7622</v>
      </c>
    </row>
    <row r="4611" spans="1:3" x14ac:dyDescent="0.25">
      <c r="A4611" s="445" t="s">
        <v>15262</v>
      </c>
      <c r="B4611" s="445" t="s">
        <v>7609</v>
      </c>
      <c r="C4611" s="445" t="s">
        <v>7608</v>
      </c>
    </row>
    <row r="4612" spans="1:3" x14ac:dyDescent="0.25">
      <c r="A4612" s="445" t="s">
        <v>15262</v>
      </c>
      <c r="B4612" s="445" t="s">
        <v>7595</v>
      </c>
      <c r="C4612" s="445" t="s">
        <v>364</v>
      </c>
    </row>
    <row r="4613" spans="1:3" x14ac:dyDescent="0.25">
      <c r="A4613" s="445" t="s">
        <v>15262</v>
      </c>
      <c r="B4613" s="445" t="s">
        <v>7585</v>
      </c>
      <c r="C4613" s="445" t="s">
        <v>366</v>
      </c>
    </row>
    <row r="4614" spans="1:3" x14ac:dyDescent="0.25">
      <c r="A4614" s="445" t="s">
        <v>15262</v>
      </c>
      <c r="B4614" s="445" t="s">
        <v>7574</v>
      </c>
      <c r="C4614" s="445" t="s">
        <v>7573</v>
      </c>
    </row>
    <row r="4615" spans="1:3" x14ac:dyDescent="0.25">
      <c r="A4615" s="445" t="s">
        <v>15262</v>
      </c>
      <c r="B4615" s="445" t="s">
        <v>7563</v>
      </c>
      <c r="C4615" s="445" t="s">
        <v>7562</v>
      </c>
    </row>
    <row r="4616" spans="1:3" x14ac:dyDescent="0.25">
      <c r="A4616" s="445" t="s">
        <v>15262</v>
      </c>
      <c r="B4616" s="445" t="s">
        <v>7554</v>
      </c>
      <c r="C4616" s="445" t="s">
        <v>7553</v>
      </c>
    </row>
    <row r="4617" spans="1:3" x14ac:dyDescent="0.25">
      <c r="A4617" s="445" t="s">
        <v>15262</v>
      </c>
      <c r="B4617" s="445" t="s">
        <v>7538</v>
      </c>
      <c r="C4617" s="445" t="s">
        <v>370</v>
      </c>
    </row>
    <row r="4618" spans="1:3" x14ac:dyDescent="0.25">
      <c r="A4618" s="445" t="s">
        <v>15262</v>
      </c>
      <c r="B4618" s="445" t="s">
        <v>7529</v>
      </c>
      <c r="C4618" s="445" t="s">
        <v>7528</v>
      </c>
    </row>
    <row r="4619" spans="1:3" x14ac:dyDescent="0.25">
      <c r="A4619" s="445" t="s">
        <v>15262</v>
      </c>
      <c r="B4619" s="445" t="s">
        <v>7523</v>
      </c>
      <c r="C4619" s="445" t="s">
        <v>7522</v>
      </c>
    </row>
    <row r="4620" spans="1:3" x14ac:dyDescent="0.25">
      <c r="A4620" s="445" t="s">
        <v>15262</v>
      </c>
      <c r="B4620" s="445" t="s">
        <v>7518</v>
      </c>
      <c r="C4620" s="445" t="s">
        <v>7517</v>
      </c>
    </row>
    <row r="4621" spans="1:3" x14ac:dyDescent="0.25">
      <c r="A4621" s="445" t="s">
        <v>15262</v>
      </c>
      <c r="B4621" s="445" t="s">
        <v>7513</v>
      </c>
      <c r="C4621" s="445" t="s">
        <v>7512</v>
      </c>
    </row>
    <row r="4622" spans="1:3" x14ac:dyDescent="0.25">
      <c r="A4622" s="445" t="s">
        <v>15262</v>
      </c>
      <c r="B4622" s="445" t="s">
        <v>7508</v>
      </c>
      <c r="C4622" s="445" t="s">
        <v>7507</v>
      </c>
    </row>
    <row r="4623" spans="1:3" x14ac:dyDescent="0.25">
      <c r="A4623" s="445" t="s">
        <v>15262</v>
      </c>
      <c r="B4623" s="445" t="s">
        <v>7503</v>
      </c>
      <c r="C4623" s="445" t="s">
        <v>7502</v>
      </c>
    </row>
    <row r="4624" spans="1:3" x14ac:dyDescent="0.25">
      <c r="A4624" s="445" t="s">
        <v>15262</v>
      </c>
      <c r="B4624" s="445" t="s">
        <v>7498</v>
      </c>
      <c r="C4624" s="445" t="s">
        <v>7497</v>
      </c>
    </row>
    <row r="4625" spans="1:3" x14ac:dyDescent="0.25">
      <c r="A4625" s="445" t="s">
        <v>15262</v>
      </c>
      <c r="B4625" s="445" t="s">
        <v>7492</v>
      </c>
      <c r="C4625" s="445" t="s">
        <v>7491</v>
      </c>
    </row>
    <row r="4626" spans="1:3" x14ac:dyDescent="0.25">
      <c r="A4626" s="445" t="s">
        <v>15262</v>
      </c>
      <c r="B4626" s="445" t="s">
        <v>3693</v>
      </c>
      <c r="C4626" s="445" t="s">
        <v>3692</v>
      </c>
    </row>
    <row r="4627" spans="1:3" x14ac:dyDescent="0.25">
      <c r="A4627" s="445" t="s">
        <v>15264</v>
      </c>
      <c r="B4627" s="445" t="s">
        <v>7744</v>
      </c>
      <c r="C4627" s="445" t="s">
        <v>7743</v>
      </c>
    </row>
    <row r="4628" spans="1:3" x14ac:dyDescent="0.25">
      <c r="A4628" s="445" t="s">
        <v>15264</v>
      </c>
      <c r="B4628" s="445" t="s">
        <v>7489</v>
      </c>
      <c r="C4628" s="445" t="s">
        <v>7488</v>
      </c>
    </row>
    <row r="4629" spans="1:3" x14ac:dyDescent="0.25">
      <c r="A4629" s="445" t="s">
        <v>15264</v>
      </c>
      <c r="B4629" s="445" t="s">
        <v>7690</v>
      </c>
      <c r="C4629" s="445" t="s">
        <v>7689</v>
      </c>
    </row>
    <row r="4630" spans="1:3" x14ac:dyDescent="0.25">
      <c r="A4630" s="445" t="s">
        <v>15264</v>
      </c>
      <c r="B4630" s="445" t="s">
        <v>7709</v>
      </c>
      <c r="C4630" s="445" t="s">
        <v>7708</v>
      </c>
    </row>
    <row r="4631" spans="1:3" x14ac:dyDescent="0.25">
      <c r="A4631" s="445" t="s">
        <v>15264</v>
      </c>
      <c r="B4631" s="445" t="s">
        <v>7676</v>
      </c>
      <c r="C4631" s="445" t="s">
        <v>2727</v>
      </c>
    </row>
    <row r="4632" spans="1:3" x14ac:dyDescent="0.25">
      <c r="A4632" s="445" t="s">
        <v>15264</v>
      </c>
      <c r="B4632" s="445" t="s">
        <v>7663</v>
      </c>
      <c r="C4632" s="445" t="s">
        <v>2720</v>
      </c>
    </row>
    <row r="4633" spans="1:3" x14ac:dyDescent="0.25">
      <c r="A4633" s="445" t="s">
        <v>15264</v>
      </c>
      <c r="B4633" s="445" t="s">
        <v>7650</v>
      </c>
      <c r="C4633" s="445" t="s">
        <v>7649</v>
      </c>
    </row>
    <row r="4634" spans="1:3" x14ac:dyDescent="0.25">
      <c r="A4634" s="445" t="s">
        <v>15264</v>
      </c>
      <c r="B4634" s="445" t="s">
        <v>7636</v>
      </c>
      <c r="C4634" s="445" t="s">
        <v>358</v>
      </c>
    </row>
    <row r="4635" spans="1:3" x14ac:dyDescent="0.25">
      <c r="A4635" s="445" t="s">
        <v>15264</v>
      </c>
      <c r="B4635" s="445" t="s">
        <v>15501</v>
      </c>
      <c r="C4635" s="445" t="s">
        <v>15502</v>
      </c>
    </row>
    <row r="4636" spans="1:3" x14ac:dyDescent="0.25">
      <c r="A4636" s="445" t="s">
        <v>15264</v>
      </c>
      <c r="B4636" s="445" t="s">
        <v>7623</v>
      </c>
      <c r="C4636" s="445" t="s">
        <v>7622</v>
      </c>
    </row>
    <row r="4637" spans="1:3" x14ac:dyDescent="0.25">
      <c r="A4637" s="445" t="s">
        <v>15264</v>
      </c>
      <c r="B4637" s="445" t="s">
        <v>7609</v>
      </c>
      <c r="C4637" s="445" t="s">
        <v>7608</v>
      </c>
    </row>
    <row r="4638" spans="1:3" x14ac:dyDescent="0.25">
      <c r="A4638" s="445" t="s">
        <v>15264</v>
      </c>
      <c r="B4638" s="445" t="s">
        <v>7595</v>
      </c>
      <c r="C4638" s="445" t="s">
        <v>364</v>
      </c>
    </row>
    <row r="4639" spans="1:3" x14ac:dyDescent="0.25">
      <c r="A4639" s="445" t="s">
        <v>15264</v>
      </c>
      <c r="B4639" s="445" t="s">
        <v>3693</v>
      </c>
      <c r="C4639" s="445" t="s">
        <v>3692</v>
      </c>
    </row>
    <row r="4640" spans="1:3" x14ac:dyDescent="0.25">
      <c r="A4640" s="445" t="s">
        <v>15264</v>
      </c>
      <c r="B4640" s="445" t="s">
        <v>792</v>
      </c>
      <c r="C4640" s="445" t="s">
        <v>11297</v>
      </c>
    </row>
    <row r="4641" spans="1:3" x14ac:dyDescent="0.25">
      <c r="A4641" s="445" t="s">
        <v>15264</v>
      </c>
      <c r="B4641" s="445" t="s">
        <v>10959</v>
      </c>
      <c r="C4641" s="445" t="s">
        <v>15499</v>
      </c>
    </row>
    <row r="4642" spans="1:3" x14ac:dyDescent="0.25">
      <c r="A4642" s="445" t="s">
        <v>15264</v>
      </c>
      <c r="B4642" s="445" t="s">
        <v>7178</v>
      </c>
      <c r="C4642" s="445" t="s">
        <v>7177</v>
      </c>
    </row>
    <row r="4643" spans="1:3" x14ac:dyDescent="0.25">
      <c r="A4643" s="445" t="s">
        <v>15264</v>
      </c>
      <c r="B4643" s="445" t="s">
        <v>7585</v>
      </c>
      <c r="C4643" s="445" t="s">
        <v>366</v>
      </c>
    </row>
    <row r="4644" spans="1:3" x14ac:dyDescent="0.25">
      <c r="A4644" s="445" t="s">
        <v>15264</v>
      </c>
      <c r="B4644" s="445" t="s">
        <v>7574</v>
      </c>
      <c r="C4644" s="445" t="s">
        <v>7573</v>
      </c>
    </row>
    <row r="4645" spans="1:3" x14ac:dyDescent="0.25">
      <c r="A4645" s="445" t="s">
        <v>15264</v>
      </c>
      <c r="B4645" s="445" t="s">
        <v>7563</v>
      </c>
      <c r="C4645" s="445" t="s">
        <v>7562</v>
      </c>
    </row>
    <row r="4646" spans="1:3" x14ac:dyDescent="0.25">
      <c r="A4646" s="445" t="s">
        <v>15264</v>
      </c>
      <c r="B4646" s="445" t="s">
        <v>7554</v>
      </c>
      <c r="C4646" s="445" t="s">
        <v>7553</v>
      </c>
    </row>
    <row r="4647" spans="1:3" x14ac:dyDescent="0.25">
      <c r="A4647" s="445" t="s">
        <v>15264</v>
      </c>
      <c r="B4647" s="445" t="s">
        <v>7538</v>
      </c>
      <c r="C4647" s="445" t="s">
        <v>370</v>
      </c>
    </row>
    <row r="4648" spans="1:3" x14ac:dyDescent="0.25">
      <c r="A4648" s="445" t="s">
        <v>15264</v>
      </c>
      <c r="B4648" s="445" t="s">
        <v>7529</v>
      </c>
      <c r="C4648" s="445" t="s">
        <v>7528</v>
      </c>
    </row>
    <row r="4649" spans="1:3" x14ac:dyDescent="0.25">
      <c r="A4649" s="445" t="s">
        <v>15264</v>
      </c>
      <c r="B4649" s="445" t="s">
        <v>7523</v>
      </c>
      <c r="C4649" s="445" t="s">
        <v>7522</v>
      </c>
    </row>
    <row r="4650" spans="1:3" x14ac:dyDescent="0.25">
      <c r="A4650" s="445" t="s">
        <v>15264</v>
      </c>
      <c r="B4650" s="445" t="s">
        <v>7518</v>
      </c>
      <c r="C4650" s="445" t="s">
        <v>7517</v>
      </c>
    </row>
    <row r="4651" spans="1:3" x14ac:dyDescent="0.25">
      <c r="A4651" s="445" t="s">
        <v>15264</v>
      </c>
      <c r="B4651" s="445" t="s">
        <v>7513</v>
      </c>
      <c r="C4651" s="445" t="s">
        <v>7512</v>
      </c>
    </row>
    <row r="4652" spans="1:3" x14ac:dyDescent="0.25">
      <c r="A4652" s="445" t="s">
        <v>15264</v>
      </c>
      <c r="B4652" s="445" t="s">
        <v>7508</v>
      </c>
      <c r="C4652" s="445" t="s">
        <v>7507</v>
      </c>
    </row>
    <row r="4653" spans="1:3" x14ac:dyDescent="0.25">
      <c r="A4653" s="445" t="s">
        <v>15264</v>
      </c>
      <c r="B4653" s="445" t="s">
        <v>7503</v>
      </c>
      <c r="C4653" s="445" t="s">
        <v>7502</v>
      </c>
    </row>
    <row r="4654" spans="1:3" x14ac:dyDescent="0.25">
      <c r="A4654" s="445" t="s">
        <v>15264</v>
      </c>
      <c r="B4654" s="445" t="s">
        <v>7498</v>
      </c>
      <c r="C4654" s="445" t="s">
        <v>7497</v>
      </c>
    </row>
    <row r="4655" spans="1:3" x14ac:dyDescent="0.25">
      <c r="A4655" s="445" t="s">
        <v>15264</v>
      </c>
      <c r="B4655" s="445" t="s">
        <v>7492</v>
      </c>
      <c r="C4655" s="445" t="s">
        <v>7491</v>
      </c>
    </row>
    <row r="4656" spans="1:3" x14ac:dyDescent="0.25">
      <c r="A4656" s="445" t="s">
        <v>15264</v>
      </c>
      <c r="B4656" s="445" t="s">
        <v>7728</v>
      </c>
      <c r="C4656" s="445" t="s">
        <v>7727</v>
      </c>
    </row>
    <row r="4657" spans="1:3" x14ac:dyDescent="0.25">
      <c r="A4657" s="445" t="s">
        <v>15266</v>
      </c>
      <c r="B4657" s="445" t="s">
        <v>3693</v>
      </c>
      <c r="C4657" s="445" t="s">
        <v>3692</v>
      </c>
    </row>
    <row r="4658" spans="1:3" x14ac:dyDescent="0.25">
      <c r="A4658" s="445" t="s">
        <v>15266</v>
      </c>
      <c r="B4658" s="445" t="s">
        <v>7471</v>
      </c>
      <c r="C4658" s="445" t="s">
        <v>687</v>
      </c>
    </row>
    <row r="4659" spans="1:3" x14ac:dyDescent="0.25">
      <c r="A4659" s="445" t="s">
        <v>15266</v>
      </c>
      <c r="B4659" s="445" t="s">
        <v>10959</v>
      </c>
      <c r="C4659" s="445" t="s">
        <v>15499</v>
      </c>
    </row>
    <row r="4660" spans="1:3" x14ac:dyDescent="0.25">
      <c r="A4660" s="445" t="s">
        <v>15266</v>
      </c>
      <c r="B4660" s="445" t="s">
        <v>7466</v>
      </c>
      <c r="C4660" s="445" t="s">
        <v>7465</v>
      </c>
    </row>
    <row r="4661" spans="1:3" x14ac:dyDescent="0.25">
      <c r="A4661" s="445" t="s">
        <v>15266</v>
      </c>
      <c r="B4661" s="445" t="s">
        <v>7178</v>
      </c>
      <c r="C4661" s="445" t="s">
        <v>7177</v>
      </c>
    </row>
    <row r="4662" spans="1:3" x14ac:dyDescent="0.25">
      <c r="A4662" s="445" t="s">
        <v>15266</v>
      </c>
      <c r="B4662" s="445" t="s">
        <v>5735</v>
      </c>
      <c r="C4662" s="445" t="s">
        <v>7545</v>
      </c>
    </row>
    <row r="4663" spans="1:3" x14ac:dyDescent="0.25">
      <c r="A4663" s="445" t="s">
        <v>15266</v>
      </c>
      <c r="B4663" s="445" t="s">
        <v>7537</v>
      </c>
      <c r="C4663" s="445" t="s">
        <v>7536</v>
      </c>
    </row>
    <row r="4664" spans="1:3" x14ac:dyDescent="0.25">
      <c r="A4664" s="445" t="s">
        <v>15266</v>
      </c>
      <c r="B4664" s="445" t="s">
        <v>7527</v>
      </c>
      <c r="C4664" s="445" t="s">
        <v>7526</v>
      </c>
    </row>
    <row r="4665" spans="1:3" x14ac:dyDescent="0.25">
      <c r="A4665" s="445" t="s">
        <v>15266</v>
      </c>
      <c r="B4665" s="445" t="s">
        <v>7521</v>
      </c>
      <c r="C4665" s="445" t="s">
        <v>372</v>
      </c>
    </row>
    <row r="4666" spans="1:3" x14ac:dyDescent="0.25">
      <c r="A4666" s="445" t="s">
        <v>15266</v>
      </c>
      <c r="B4666" s="445" t="s">
        <v>7516</v>
      </c>
      <c r="C4666" s="445" t="s">
        <v>453</v>
      </c>
    </row>
    <row r="4667" spans="1:3" x14ac:dyDescent="0.25">
      <c r="A4667" s="445" t="s">
        <v>15266</v>
      </c>
      <c r="B4667" s="445" t="s">
        <v>7511</v>
      </c>
      <c r="C4667" s="445" t="s">
        <v>458</v>
      </c>
    </row>
    <row r="4668" spans="1:3" x14ac:dyDescent="0.25">
      <c r="A4668" s="445" t="s">
        <v>15266</v>
      </c>
      <c r="B4668" s="445" t="s">
        <v>7742</v>
      </c>
      <c r="C4668" s="445" t="s">
        <v>258</v>
      </c>
    </row>
    <row r="4669" spans="1:3" x14ac:dyDescent="0.25">
      <c r="A4669" s="445" t="s">
        <v>15266</v>
      </c>
      <c r="B4669" s="445" t="s">
        <v>7726</v>
      </c>
      <c r="C4669" s="445" t="s">
        <v>299</v>
      </c>
    </row>
    <row r="4670" spans="1:3" x14ac:dyDescent="0.25">
      <c r="A4670" s="445" t="s">
        <v>15266</v>
      </c>
      <c r="B4670" s="445" t="s">
        <v>7707</v>
      </c>
      <c r="C4670" s="445" t="s">
        <v>308</v>
      </c>
    </row>
    <row r="4671" spans="1:3" x14ac:dyDescent="0.25">
      <c r="A4671" s="445" t="s">
        <v>15266</v>
      </c>
      <c r="B4671" s="445" t="s">
        <v>7688</v>
      </c>
      <c r="C4671" s="445" t="s">
        <v>316</v>
      </c>
    </row>
    <row r="4672" spans="1:3" x14ac:dyDescent="0.25">
      <c r="A4672" s="445" t="s">
        <v>15266</v>
      </c>
      <c r="B4672" s="445" t="s">
        <v>7675</v>
      </c>
      <c r="C4672" s="445" t="s">
        <v>333</v>
      </c>
    </row>
    <row r="4673" spans="1:3" x14ac:dyDescent="0.25">
      <c r="A4673" s="445" t="s">
        <v>15266</v>
      </c>
      <c r="B4673" s="445" t="s">
        <v>7662</v>
      </c>
      <c r="C4673" s="445" t="s">
        <v>339</v>
      </c>
    </row>
    <row r="4674" spans="1:3" x14ac:dyDescent="0.25">
      <c r="A4674" s="445" t="s">
        <v>15266</v>
      </c>
      <c r="B4674" s="445" t="s">
        <v>7648</v>
      </c>
      <c r="C4674" s="445" t="s">
        <v>7647</v>
      </c>
    </row>
    <row r="4675" spans="1:3" x14ac:dyDescent="0.25">
      <c r="A4675" s="445" t="s">
        <v>15266</v>
      </c>
      <c r="B4675" s="445" t="s">
        <v>7635</v>
      </c>
      <c r="C4675" s="445" t="s">
        <v>353</v>
      </c>
    </row>
    <row r="4676" spans="1:3" x14ac:dyDescent="0.25">
      <c r="A4676" s="445" t="s">
        <v>15266</v>
      </c>
      <c r="B4676" s="445" t="s">
        <v>7621</v>
      </c>
      <c r="C4676" s="445" t="s">
        <v>356</v>
      </c>
    </row>
    <row r="4677" spans="1:3" x14ac:dyDescent="0.25">
      <c r="A4677" s="445" t="s">
        <v>15266</v>
      </c>
      <c r="B4677" s="445" t="s">
        <v>7607</v>
      </c>
      <c r="C4677" s="445" t="s">
        <v>7606</v>
      </c>
    </row>
    <row r="4678" spans="1:3" x14ac:dyDescent="0.25">
      <c r="A4678" s="445" t="s">
        <v>15266</v>
      </c>
      <c r="B4678" s="445" t="s">
        <v>7594</v>
      </c>
      <c r="C4678" s="445" t="s">
        <v>7593</v>
      </c>
    </row>
    <row r="4679" spans="1:3" x14ac:dyDescent="0.25">
      <c r="A4679" s="445" t="s">
        <v>15266</v>
      </c>
      <c r="B4679" s="445" t="s">
        <v>7584</v>
      </c>
      <c r="C4679" s="445" t="s">
        <v>7583</v>
      </c>
    </row>
    <row r="4680" spans="1:3" x14ac:dyDescent="0.25">
      <c r="A4680" s="445" t="s">
        <v>15266</v>
      </c>
      <c r="B4680" s="445" t="s">
        <v>7572</v>
      </c>
      <c r="C4680" s="445" t="s">
        <v>415</v>
      </c>
    </row>
    <row r="4681" spans="1:3" x14ac:dyDescent="0.25">
      <c r="A4681" s="445" t="s">
        <v>15266</v>
      </c>
      <c r="B4681" s="445" t="s">
        <v>7561</v>
      </c>
      <c r="C4681" s="445" t="s">
        <v>420</v>
      </c>
    </row>
    <row r="4682" spans="1:3" x14ac:dyDescent="0.25">
      <c r="A4682" s="445" t="s">
        <v>15266</v>
      </c>
      <c r="B4682" s="445" t="s">
        <v>7552</v>
      </c>
      <c r="C4682" s="445" t="s">
        <v>427</v>
      </c>
    </row>
    <row r="4683" spans="1:3" x14ac:dyDescent="0.25">
      <c r="A4683" s="445" t="s">
        <v>15266</v>
      </c>
      <c r="B4683" s="445" t="s">
        <v>7506</v>
      </c>
      <c r="C4683" s="445" t="s">
        <v>464</v>
      </c>
    </row>
    <row r="4684" spans="1:3" x14ac:dyDescent="0.25">
      <c r="A4684" s="445" t="s">
        <v>15266</v>
      </c>
      <c r="B4684" s="445" t="s">
        <v>7501</v>
      </c>
      <c r="C4684" s="445" t="s">
        <v>471</v>
      </c>
    </row>
    <row r="4685" spans="1:3" x14ac:dyDescent="0.25">
      <c r="A4685" s="445" t="s">
        <v>15266</v>
      </c>
      <c r="B4685" s="445" t="s">
        <v>7496</v>
      </c>
      <c r="C4685" s="445" t="s">
        <v>474</v>
      </c>
    </row>
    <row r="4686" spans="1:3" x14ac:dyDescent="0.25">
      <c r="A4686" s="445" t="s">
        <v>15266</v>
      </c>
      <c r="B4686" s="445" t="s">
        <v>7490</v>
      </c>
      <c r="C4686" s="445" t="s">
        <v>498</v>
      </c>
    </row>
    <row r="4687" spans="1:3" x14ac:dyDescent="0.25">
      <c r="A4687" s="445" t="s">
        <v>15266</v>
      </c>
      <c r="B4687" s="445" t="s">
        <v>7487</v>
      </c>
      <c r="C4687" s="445" t="s">
        <v>517</v>
      </c>
    </row>
    <row r="4688" spans="1:3" x14ac:dyDescent="0.25">
      <c r="A4688" s="445" t="s">
        <v>15266</v>
      </c>
      <c r="B4688" s="445" t="s">
        <v>7486</v>
      </c>
      <c r="C4688" s="445" t="s">
        <v>539</v>
      </c>
    </row>
    <row r="4689" spans="1:3" x14ac:dyDescent="0.25">
      <c r="A4689" s="445" t="s">
        <v>15266</v>
      </c>
      <c r="B4689" s="445" t="s">
        <v>7483</v>
      </c>
      <c r="C4689" s="445" t="s">
        <v>548</v>
      </c>
    </row>
    <row r="4690" spans="1:3" x14ac:dyDescent="0.25">
      <c r="A4690" s="445" t="s">
        <v>15266</v>
      </c>
      <c r="B4690" s="445" t="s">
        <v>7480</v>
      </c>
      <c r="C4690" s="445" t="s">
        <v>619</v>
      </c>
    </row>
    <row r="4691" spans="1:3" x14ac:dyDescent="0.25">
      <c r="A4691" s="445" t="s">
        <v>15266</v>
      </c>
      <c r="B4691" s="445" t="s">
        <v>7477</v>
      </c>
      <c r="C4691" s="445" t="s">
        <v>623</v>
      </c>
    </row>
    <row r="4692" spans="1:3" x14ac:dyDescent="0.25">
      <c r="A4692" s="445" t="s">
        <v>15266</v>
      </c>
      <c r="B4692" s="445" t="s">
        <v>7474</v>
      </c>
      <c r="C4692" s="445" t="s">
        <v>630</v>
      </c>
    </row>
    <row r="4693" spans="1:3" x14ac:dyDescent="0.25">
      <c r="A4693" s="445" t="s">
        <v>15266</v>
      </c>
      <c r="B4693" s="445" t="s">
        <v>792</v>
      </c>
      <c r="C4693" s="445" t="s">
        <v>11297</v>
      </c>
    </row>
    <row r="4694" spans="1:3" x14ac:dyDescent="0.25">
      <c r="A4694" s="445" t="s">
        <v>10979</v>
      </c>
      <c r="B4694" s="445" t="s">
        <v>3693</v>
      </c>
      <c r="C4694" s="445" t="s">
        <v>3692</v>
      </c>
    </row>
    <row r="4695" spans="1:3" x14ac:dyDescent="0.25">
      <c r="A4695" s="445" t="s">
        <v>10979</v>
      </c>
      <c r="B4695" s="445" t="s">
        <v>792</v>
      </c>
      <c r="C4695" s="445" t="s">
        <v>11297</v>
      </c>
    </row>
    <row r="4696" spans="1:3" x14ac:dyDescent="0.25">
      <c r="A4696" s="445" t="s">
        <v>10979</v>
      </c>
      <c r="B4696" s="445" t="s">
        <v>391</v>
      </c>
      <c r="C4696" s="445" t="s">
        <v>392</v>
      </c>
    </row>
    <row r="4697" spans="1:3" x14ac:dyDescent="0.25">
      <c r="A4697" s="445" t="s">
        <v>10979</v>
      </c>
      <c r="B4697" s="445" t="s">
        <v>393</v>
      </c>
      <c r="C4697" s="445" t="s">
        <v>394</v>
      </c>
    </row>
    <row r="4698" spans="1:3" x14ac:dyDescent="0.25">
      <c r="A4698" s="445" t="s">
        <v>10979</v>
      </c>
      <c r="B4698" s="445" t="s">
        <v>396</v>
      </c>
      <c r="C4698" s="445" t="s">
        <v>397</v>
      </c>
    </row>
    <row r="4699" spans="1:3" x14ac:dyDescent="0.25">
      <c r="A4699" s="445" t="s">
        <v>10979</v>
      </c>
      <c r="B4699" s="445" t="s">
        <v>398</v>
      </c>
      <c r="C4699" s="445" t="s">
        <v>399</v>
      </c>
    </row>
    <row r="4700" spans="1:3" x14ac:dyDescent="0.25">
      <c r="A4700" s="445" t="s">
        <v>10979</v>
      </c>
      <c r="B4700" s="445" t="s">
        <v>400</v>
      </c>
      <c r="C4700" s="445" t="s">
        <v>401</v>
      </c>
    </row>
    <row r="4701" spans="1:3" x14ac:dyDescent="0.25">
      <c r="A4701" s="445" t="s">
        <v>10979</v>
      </c>
      <c r="B4701" s="445" t="s">
        <v>402</v>
      </c>
      <c r="C4701" s="445" t="s">
        <v>403</v>
      </c>
    </row>
    <row r="4702" spans="1:3" x14ac:dyDescent="0.25">
      <c r="A4702" s="445" t="s">
        <v>10979</v>
      </c>
      <c r="B4702" s="445" t="s">
        <v>295</v>
      </c>
      <c r="C4702" s="445" t="s">
        <v>296</v>
      </c>
    </row>
    <row r="4703" spans="1:3" x14ac:dyDescent="0.25">
      <c r="A4703" s="445" t="s">
        <v>10979</v>
      </c>
      <c r="B4703" s="445" t="s">
        <v>297</v>
      </c>
      <c r="C4703" s="445" t="s">
        <v>298</v>
      </c>
    </row>
    <row r="4704" spans="1:3" x14ac:dyDescent="0.25">
      <c r="A4704" s="445" t="s">
        <v>10979</v>
      </c>
      <c r="B4704" s="445" t="s">
        <v>300</v>
      </c>
      <c r="C4704" s="445" t="s">
        <v>301</v>
      </c>
    </row>
    <row r="4705" spans="1:3" x14ac:dyDescent="0.25">
      <c r="A4705" s="445" t="s">
        <v>10979</v>
      </c>
      <c r="B4705" s="445" t="s">
        <v>302</v>
      </c>
      <c r="C4705" s="445" t="s">
        <v>303</v>
      </c>
    </row>
    <row r="4706" spans="1:3" x14ac:dyDescent="0.25">
      <c r="A4706" s="445" t="s">
        <v>10979</v>
      </c>
      <c r="B4706" s="445" t="s">
        <v>304</v>
      </c>
      <c r="C4706" s="445" t="s">
        <v>305</v>
      </c>
    </row>
    <row r="4707" spans="1:3" x14ac:dyDescent="0.25">
      <c r="A4707" s="445" t="s">
        <v>10979</v>
      </c>
      <c r="B4707" s="445" t="s">
        <v>306</v>
      </c>
      <c r="C4707" s="445" t="s">
        <v>307</v>
      </c>
    </row>
    <row r="4708" spans="1:3" x14ac:dyDescent="0.25">
      <c r="A4708" s="445" t="s">
        <v>10979</v>
      </c>
      <c r="B4708" s="445" t="s">
        <v>309</v>
      </c>
      <c r="C4708" s="445" t="s">
        <v>7495</v>
      </c>
    </row>
    <row r="4709" spans="1:3" x14ac:dyDescent="0.25">
      <c r="A4709" s="445" t="s">
        <v>10979</v>
      </c>
      <c r="B4709" s="445" t="s">
        <v>259</v>
      </c>
      <c r="C4709" s="445" t="s">
        <v>260</v>
      </c>
    </row>
    <row r="4710" spans="1:3" x14ac:dyDescent="0.25">
      <c r="A4710" s="445" t="s">
        <v>10979</v>
      </c>
      <c r="B4710" s="445" t="s">
        <v>261</v>
      </c>
      <c r="C4710" s="445" t="s">
        <v>262</v>
      </c>
    </row>
    <row r="4711" spans="1:3" x14ac:dyDescent="0.25">
      <c r="A4711" s="445" t="s">
        <v>10979</v>
      </c>
      <c r="B4711" s="445" t="s">
        <v>263</v>
      </c>
      <c r="C4711" s="445" t="s">
        <v>264</v>
      </c>
    </row>
    <row r="4712" spans="1:3" x14ac:dyDescent="0.25">
      <c r="A4712" s="445" t="s">
        <v>10979</v>
      </c>
      <c r="B4712" s="445" t="s">
        <v>265</v>
      </c>
      <c r="C4712" s="445" t="s">
        <v>266</v>
      </c>
    </row>
    <row r="4713" spans="1:3" x14ac:dyDescent="0.25">
      <c r="A4713" s="445" t="s">
        <v>10979</v>
      </c>
      <c r="B4713" s="445" t="s">
        <v>267</v>
      </c>
      <c r="C4713" s="445" t="s">
        <v>268</v>
      </c>
    </row>
    <row r="4714" spans="1:3" x14ac:dyDescent="0.25">
      <c r="A4714" s="445" t="s">
        <v>10979</v>
      </c>
      <c r="B4714" s="445" t="s">
        <v>269</v>
      </c>
      <c r="C4714" s="445" t="s">
        <v>270</v>
      </c>
    </row>
    <row r="4715" spans="1:3" x14ac:dyDescent="0.25">
      <c r="A4715" s="445" t="s">
        <v>10979</v>
      </c>
      <c r="B4715" s="445" t="s">
        <v>271</v>
      </c>
      <c r="C4715" s="445" t="s">
        <v>272</v>
      </c>
    </row>
    <row r="4716" spans="1:3" x14ac:dyDescent="0.25">
      <c r="A4716" s="445" t="s">
        <v>10979</v>
      </c>
      <c r="B4716" s="445" t="s">
        <v>273</v>
      </c>
      <c r="C4716" s="445" t="s">
        <v>274</v>
      </c>
    </row>
    <row r="4717" spans="1:3" x14ac:dyDescent="0.25">
      <c r="A4717" s="445" t="s">
        <v>10979</v>
      </c>
      <c r="B4717" s="445" t="s">
        <v>275</v>
      </c>
      <c r="C4717" s="445" t="s">
        <v>276</v>
      </c>
    </row>
    <row r="4718" spans="1:3" x14ac:dyDescent="0.25">
      <c r="A4718" s="445" t="s">
        <v>10979</v>
      </c>
      <c r="B4718" s="445" t="s">
        <v>277</v>
      </c>
      <c r="C4718" s="445" t="s">
        <v>7620</v>
      </c>
    </row>
    <row r="4719" spans="1:3" x14ac:dyDescent="0.25">
      <c r="A4719" s="445" t="s">
        <v>10979</v>
      </c>
      <c r="B4719" s="445" t="s">
        <v>279</v>
      </c>
      <c r="C4719" s="445" t="s">
        <v>280</v>
      </c>
    </row>
    <row r="4720" spans="1:3" x14ac:dyDescent="0.25">
      <c r="A4720" s="445" t="s">
        <v>10979</v>
      </c>
      <c r="B4720" s="445" t="s">
        <v>281</v>
      </c>
      <c r="C4720" s="445" t="s">
        <v>282</v>
      </c>
    </row>
    <row r="4721" spans="1:3" x14ac:dyDescent="0.25">
      <c r="A4721" s="445" t="s">
        <v>10979</v>
      </c>
      <c r="B4721" s="445" t="s">
        <v>283</v>
      </c>
      <c r="C4721" s="445" t="s">
        <v>7582</v>
      </c>
    </row>
    <row r="4722" spans="1:3" x14ac:dyDescent="0.25">
      <c r="A4722" s="445" t="s">
        <v>10979</v>
      </c>
      <c r="B4722" s="445" t="s">
        <v>285</v>
      </c>
      <c r="C4722" s="445" t="s">
        <v>286</v>
      </c>
    </row>
    <row r="4723" spans="1:3" x14ac:dyDescent="0.25">
      <c r="A4723" s="445" t="s">
        <v>10979</v>
      </c>
      <c r="B4723" s="445" t="s">
        <v>287</v>
      </c>
      <c r="C4723" s="445" t="s">
        <v>288</v>
      </c>
    </row>
    <row r="4724" spans="1:3" x14ac:dyDescent="0.25">
      <c r="A4724" s="445" t="s">
        <v>10979</v>
      </c>
      <c r="B4724" s="445" t="s">
        <v>289</v>
      </c>
      <c r="C4724" s="445" t="s">
        <v>290</v>
      </c>
    </row>
    <row r="4725" spans="1:3" x14ac:dyDescent="0.25">
      <c r="A4725" s="445" t="s">
        <v>10979</v>
      </c>
      <c r="B4725" s="445" t="s">
        <v>291</v>
      </c>
      <c r="C4725" s="445" t="s">
        <v>292</v>
      </c>
    </row>
    <row r="4726" spans="1:3" x14ac:dyDescent="0.25">
      <c r="A4726" s="445" t="s">
        <v>10979</v>
      </c>
      <c r="B4726" s="445" t="s">
        <v>311</v>
      </c>
      <c r="C4726" s="445" t="s">
        <v>312</v>
      </c>
    </row>
    <row r="4727" spans="1:3" x14ac:dyDescent="0.25">
      <c r="A4727" s="445" t="s">
        <v>10979</v>
      </c>
      <c r="B4727" s="445" t="s">
        <v>313</v>
      </c>
      <c r="C4727" s="445" t="s">
        <v>314</v>
      </c>
    </row>
    <row r="4728" spans="1:3" x14ac:dyDescent="0.25">
      <c r="A4728" s="445" t="s">
        <v>10979</v>
      </c>
      <c r="B4728" s="445" t="s">
        <v>317</v>
      </c>
      <c r="C4728" s="445" t="s">
        <v>318</v>
      </c>
    </row>
    <row r="4729" spans="1:3" x14ac:dyDescent="0.25">
      <c r="A4729" s="445" t="s">
        <v>10979</v>
      </c>
      <c r="B4729" s="445" t="s">
        <v>319</v>
      </c>
      <c r="C4729" s="445" t="s">
        <v>320</v>
      </c>
    </row>
    <row r="4730" spans="1:3" x14ac:dyDescent="0.25">
      <c r="A4730" s="445" t="s">
        <v>10979</v>
      </c>
      <c r="B4730" s="445" t="s">
        <v>321</v>
      </c>
      <c r="C4730" s="445" t="s">
        <v>322</v>
      </c>
    </row>
    <row r="4731" spans="1:3" x14ac:dyDescent="0.25">
      <c r="A4731" s="445" t="s">
        <v>10979</v>
      </c>
      <c r="B4731" s="445" t="s">
        <v>323</v>
      </c>
      <c r="C4731" s="445" t="s">
        <v>324</v>
      </c>
    </row>
    <row r="4732" spans="1:3" x14ac:dyDescent="0.25">
      <c r="A4732" s="445" t="s">
        <v>10979</v>
      </c>
      <c r="B4732" s="445" t="s">
        <v>325</v>
      </c>
      <c r="C4732" s="445" t="s">
        <v>7462</v>
      </c>
    </row>
    <row r="4733" spans="1:3" x14ac:dyDescent="0.25">
      <c r="A4733" s="445" t="s">
        <v>10979</v>
      </c>
      <c r="B4733" s="445" t="s">
        <v>327</v>
      </c>
      <c r="C4733" s="445" t="s">
        <v>328</v>
      </c>
    </row>
    <row r="4734" spans="1:3" x14ac:dyDescent="0.25">
      <c r="A4734" s="445" t="s">
        <v>10979</v>
      </c>
      <c r="B4734" s="445" t="s">
        <v>329</v>
      </c>
      <c r="C4734" s="445" t="s">
        <v>330</v>
      </c>
    </row>
    <row r="4735" spans="1:3" x14ac:dyDescent="0.25">
      <c r="A4735" s="445" t="s">
        <v>10979</v>
      </c>
      <c r="B4735" s="445" t="s">
        <v>331</v>
      </c>
      <c r="C4735" s="445" t="s">
        <v>332</v>
      </c>
    </row>
    <row r="4736" spans="1:3" x14ac:dyDescent="0.25">
      <c r="A4736" s="445" t="s">
        <v>10979</v>
      </c>
      <c r="B4736" s="445" t="s">
        <v>334</v>
      </c>
      <c r="C4736" s="445" t="s">
        <v>320</v>
      </c>
    </row>
    <row r="4737" spans="1:3" x14ac:dyDescent="0.25">
      <c r="A4737" s="445" t="s">
        <v>10979</v>
      </c>
      <c r="B4737" s="445" t="s">
        <v>335</v>
      </c>
      <c r="C4737" s="445" t="s">
        <v>7462</v>
      </c>
    </row>
    <row r="4738" spans="1:3" x14ac:dyDescent="0.25">
      <c r="A4738" s="445" t="s">
        <v>10979</v>
      </c>
      <c r="B4738" s="445" t="s">
        <v>336</v>
      </c>
      <c r="C4738" s="445" t="s">
        <v>337</v>
      </c>
    </row>
    <row r="4739" spans="1:3" x14ac:dyDescent="0.25">
      <c r="A4739" s="445" t="s">
        <v>10979</v>
      </c>
      <c r="B4739" s="445" t="s">
        <v>338</v>
      </c>
      <c r="C4739" s="445" t="s">
        <v>328</v>
      </c>
    </row>
    <row r="4740" spans="1:3" x14ac:dyDescent="0.25">
      <c r="A4740" s="445" t="s">
        <v>10979</v>
      </c>
      <c r="B4740" s="445" t="s">
        <v>340</v>
      </c>
      <c r="C4740" s="445" t="s">
        <v>330</v>
      </c>
    </row>
    <row r="4741" spans="1:3" x14ac:dyDescent="0.25">
      <c r="A4741" s="445" t="s">
        <v>10979</v>
      </c>
      <c r="B4741" s="445" t="s">
        <v>341</v>
      </c>
      <c r="C4741" s="445" t="s">
        <v>342</v>
      </c>
    </row>
    <row r="4742" spans="1:3" x14ac:dyDescent="0.25">
      <c r="A4742" s="445" t="s">
        <v>10979</v>
      </c>
      <c r="B4742" s="445" t="s">
        <v>343</v>
      </c>
      <c r="C4742" s="445" t="s">
        <v>344</v>
      </c>
    </row>
    <row r="4743" spans="1:3" x14ac:dyDescent="0.25">
      <c r="A4743" s="445" t="s">
        <v>10979</v>
      </c>
      <c r="B4743" s="445" t="s">
        <v>345</v>
      </c>
      <c r="C4743" s="445" t="s">
        <v>7449</v>
      </c>
    </row>
    <row r="4744" spans="1:3" x14ac:dyDescent="0.25">
      <c r="A4744" s="445" t="s">
        <v>10979</v>
      </c>
      <c r="B4744" s="445" t="s">
        <v>347</v>
      </c>
      <c r="C4744" s="445" t="s">
        <v>348</v>
      </c>
    </row>
    <row r="4745" spans="1:3" x14ac:dyDescent="0.25">
      <c r="A4745" s="445" t="s">
        <v>10979</v>
      </c>
      <c r="B4745" s="445" t="s">
        <v>351</v>
      </c>
      <c r="C4745" s="445" t="s">
        <v>352</v>
      </c>
    </row>
    <row r="4746" spans="1:3" x14ac:dyDescent="0.25">
      <c r="A4746" s="445" t="s">
        <v>10979</v>
      </c>
      <c r="B4746" s="445" t="s">
        <v>354</v>
      </c>
      <c r="C4746" s="445" t="s">
        <v>7442</v>
      </c>
    </row>
    <row r="4747" spans="1:3" x14ac:dyDescent="0.25">
      <c r="A4747" s="445" t="s">
        <v>10979</v>
      </c>
      <c r="B4747" s="445" t="s">
        <v>357</v>
      </c>
      <c r="C4747" s="445" t="s">
        <v>358</v>
      </c>
    </row>
    <row r="4748" spans="1:3" x14ac:dyDescent="0.25">
      <c r="A4748" s="445" t="s">
        <v>10979</v>
      </c>
      <c r="B4748" s="445" t="s">
        <v>359</v>
      </c>
      <c r="C4748" s="445" t="s">
        <v>360</v>
      </c>
    </row>
    <row r="4749" spans="1:3" x14ac:dyDescent="0.25">
      <c r="A4749" s="445" t="s">
        <v>10979</v>
      </c>
      <c r="B4749" s="445" t="s">
        <v>361</v>
      </c>
      <c r="C4749" s="445" t="s">
        <v>7435</v>
      </c>
    </row>
    <row r="4750" spans="1:3" x14ac:dyDescent="0.25">
      <c r="A4750" s="445" t="s">
        <v>10979</v>
      </c>
      <c r="B4750" s="445" t="s">
        <v>363</v>
      </c>
      <c r="C4750" s="445" t="s">
        <v>364</v>
      </c>
    </row>
    <row r="4751" spans="1:3" x14ac:dyDescent="0.25">
      <c r="A4751" s="445" t="s">
        <v>10979</v>
      </c>
      <c r="B4751" s="445" t="s">
        <v>365</v>
      </c>
      <c r="C4751" s="445" t="s">
        <v>366</v>
      </c>
    </row>
    <row r="4752" spans="1:3" x14ac:dyDescent="0.25">
      <c r="A4752" s="445" t="s">
        <v>10979</v>
      </c>
      <c r="B4752" s="445" t="s">
        <v>367</v>
      </c>
      <c r="C4752" s="445" t="s">
        <v>368</v>
      </c>
    </row>
    <row r="4753" spans="1:3" x14ac:dyDescent="0.25">
      <c r="A4753" s="445" t="s">
        <v>10979</v>
      </c>
      <c r="B4753" s="445" t="s">
        <v>369</v>
      </c>
      <c r="C4753" s="445" t="s">
        <v>370</v>
      </c>
    </row>
    <row r="4754" spans="1:3" x14ac:dyDescent="0.25">
      <c r="A4754" s="445" t="s">
        <v>10979</v>
      </c>
      <c r="B4754" s="445" t="s">
        <v>371</v>
      </c>
      <c r="C4754" s="445" t="s">
        <v>372</v>
      </c>
    </row>
    <row r="4755" spans="1:3" x14ac:dyDescent="0.25">
      <c r="A4755" s="445" t="s">
        <v>10979</v>
      </c>
      <c r="B4755" s="445" t="s">
        <v>373</v>
      </c>
      <c r="C4755" s="445" t="s">
        <v>7422</v>
      </c>
    </row>
    <row r="4756" spans="1:3" x14ac:dyDescent="0.25">
      <c r="A4756" s="445" t="s">
        <v>10979</v>
      </c>
      <c r="B4756" s="445" t="s">
        <v>377</v>
      </c>
      <c r="C4756" s="445" t="s">
        <v>378</v>
      </c>
    </row>
    <row r="4757" spans="1:3" x14ac:dyDescent="0.25">
      <c r="A4757" s="445" t="s">
        <v>10979</v>
      </c>
      <c r="B4757" s="445" t="s">
        <v>379</v>
      </c>
      <c r="C4757" s="445" t="s">
        <v>380</v>
      </c>
    </row>
    <row r="4758" spans="1:3" x14ac:dyDescent="0.25">
      <c r="A4758" s="445" t="s">
        <v>10979</v>
      </c>
      <c r="B4758" s="445" t="s">
        <v>381</v>
      </c>
      <c r="C4758" s="445" t="s">
        <v>382</v>
      </c>
    </row>
    <row r="4759" spans="1:3" x14ac:dyDescent="0.25">
      <c r="A4759" s="445" t="s">
        <v>10979</v>
      </c>
      <c r="B4759" s="445" t="s">
        <v>383</v>
      </c>
      <c r="C4759" s="445" t="s">
        <v>7413</v>
      </c>
    </row>
    <row r="4760" spans="1:3" x14ac:dyDescent="0.25">
      <c r="A4760" s="445" t="s">
        <v>10979</v>
      </c>
      <c r="B4760" s="445" t="s">
        <v>385</v>
      </c>
      <c r="C4760" s="445" t="s">
        <v>7410</v>
      </c>
    </row>
    <row r="4761" spans="1:3" x14ac:dyDescent="0.25">
      <c r="A4761" s="445" t="s">
        <v>10979</v>
      </c>
      <c r="B4761" s="445" t="s">
        <v>7178</v>
      </c>
      <c r="C4761" s="445" t="s">
        <v>7177</v>
      </c>
    </row>
    <row r="4762" spans="1:3" x14ac:dyDescent="0.25">
      <c r="A4762" s="445" t="s">
        <v>10979</v>
      </c>
      <c r="B4762" s="445" t="s">
        <v>387</v>
      </c>
      <c r="C4762" s="445" t="s">
        <v>388</v>
      </c>
    </row>
    <row r="4763" spans="1:3" x14ac:dyDescent="0.25">
      <c r="A4763" s="445" t="s">
        <v>10979</v>
      </c>
      <c r="B4763" s="445" t="s">
        <v>389</v>
      </c>
      <c r="C4763" s="445" t="s">
        <v>7405</v>
      </c>
    </row>
    <row r="4764" spans="1:3" x14ac:dyDescent="0.25">
      <c r="A4764" s="445" t="s">
        <v>10979</v>
      </c>
      <c r="B4764" s="445" t="s">
        <v>585</v>
      </c>
      <c r="C4764" s="445" t="s">
        <v>586</v>
      </c>
    </row>
    <row r="4765" spans="1:3" x14ac:dyDescent="0.25">
      <c r="A4765" s="445" t="s">
        <v>10979</v>
      </c>
      <c r="B4765" s="445" t="s">
        <v>499</v>
      </c>
      <c r="C4765" s="445" t="s">
        <v>500</v>
      </c>
    </row>
    <row r="4766" spans="1:3" x14ac:dyDescent="0.25">
      <c r="A4766" s="445" t="s">
        <v>10979</v>
      </c>
      <c r="B4766" s="445" t="s">
        <v>501</v>
      </c>
      <c r="C4766" s="445" t="s">
        <v>502</v>
      </c>
    </row>
    <row r="4767" spans="1:3" x14ac:dyDescent="0.25">
      <c r="A4767" s="445" t="s">
        <v>10979</v>
      </c>
      <c r="B4767" s="445" t="s">
        <v>503</v>
      </c>
      <c r="C4767" s="445" t="s">
        <v>504</v>
      </c>
    </row>
    <row r="4768" spans="1:3" x14ac:dyDescent="0.25">
      <c r="A4768" s="445" t="s">
        <v>10979</v>
      </c>
      <c r="B4768" s="445" t="s">
        <v>505</v>
      </c>
      <c r="C4768" s="445" t="s">
        <v>7295</v>
      </c>
    </row>
    <row r="4769" spans="1:3" x14ac:dyDescent="0.25">
      <c r="A4769" s="445" t="s">
        <v>10979</v>
      </c>
      <c r="B4769" s="445" t="s">
        <v>507</v>
      </c>
      <c r="C4769" s="445" t="s">
        <v>508</v>
      </c>
    </row>
    <row r="4770" spans="1:3" x14ac:dyDescent="0.25">
      <c r="A4770" s="445" t="s">
        <v>10979</v>
      </c>
      <c r="B4770" s="445" t="s">
        <v>509</v>
      </c>
      <c r="C4770" s="445" t="s">
        <v>510</v>
      </c>
    </row>
    <row r="4771" spans="1:3" x14ac:dyDescent="0.25">
      <c r="A4771" s="445" t="s">
        <v>10979</v>
      </c>
      <c r="B4771" s="445" t="s">
        <v>511</v>
      </c>
      <c r="C4771" s="445" t="s">
        <v>512</v>
      </c>
    </row>
    <row r="4772" spans="1:3" x14ac:dyDescent="0.25">
      <c r="A4772" s="445" t="s">
        <v>10979</v>
      </c>
      <c r="B4772" s="445" t="s">
        <v>513</v>
      </c>
      <c r="C4772" s="445" t="s">
        <v>514</v>
      </c>
    </row>
    <row r="4773" spans="1:3" x14ac:dyDescent="0.25">
      <c r="A4773" s="445" t="s">
        <v>10979</v>
      </c>
      <c r="B4773" s="445" t="s">
        <v>515</v>
      </c>
      <c r="C4773" s="445" t="s">
        <v>7285</v>
      </c>
    </row>
    <row r="4774" spans="1:3" x14ac:dyDescent="0.25">
      <c r="A4774" s="445" t="s">
        <v>10979</v>
      </c>
      <c r="B4774" s="445" t="s">
        <v>518</v>
      </c>
      <c r="C4774" s="445" t="s">
        <v>519</v>
      </c>
    </row>
    <row r="4775" spans="1:3" x14ac:dyDescent="0.25">
      <c r="A4775" s="445" t="s">
        <v>10979</v>
      </c>
      <c r="B4775" s="445" t="s">
        <v>520</v>
      </c>
      <c r="C4775" s="445" t="s">
        <v>521</v>
      </c>
    </row>
    <row r="4776" spans="1:3" x14ac:dyDescent="0.25">
      <c r="A4776" s="445" t="s">
        <v>10979</v>
      </c>
      <c r="B4776" s="445" t="s">
        <v>522</v>
      </c>
      <c r="C4776" s="445" t="s">
        <v>523</v>
      </c>
    </row>
    <row r="4777" spans="1:3" x14ac:dyDescent="0.25">
      <c r="A4777" s="445" t="s">
        <v>10979</v>
      </c>
      <c r="B4777" s="445" t="s">
        <v>524</v>
      </c>
      <c r="C4777" s="445" t="s">
        <v>525</v>
      </c>
    </row>
    <row r="4778" spans="1:3" x14ac:dyDescent="0.25">
      <c r="A4778" s="445" t="s">
        <v>10979</v>
      </c>
      <c r="B4778" s="445" t="s">
        <v>526</v>
      </c>
      <c r="C4778" s="445" t="s">
        <v>527</v>
      </c>
    </row>
    <row r="4779" spans="1:3" x14ac:dyDescent="0.25">
      <c r="A4779" s="445" t="s">
        <v>10979</v>
      </c>
      <c r="B4779" s="445" t="s">
        <v>528</v>
      </c>
      <c r="C4779" s="445" t="s">
        <v>529</v>
      </c>
    </row>
    <row r="4780" spans="1:3" x14ac:dyDescent="0.25">
      <c r="A4780" s="445" t="s">
        <v>10979</v>
      </c>
      <c r="B4780" s="445" t="s">
        <v>530</v>
      </c>
      <c r="C4780" s="445" t="s">
        <v>531</v>
      </c>
    </row>
    <row r="4781" spans="1:3" x14ac:dyDescent="0.25">
      <c r="A4781" s="445" t="s">
        <v>10979</v>
      </c>
      <c r="B4781" s="445" t="s">
        <v>532</v>
      </c>
      <c r="C4781" s="445" t="s">
        <v>533</v>
      </c>
    </row>
    <row r="4782" spans="1:3" x14ac:dyDescent="0.25">
      <c r="A4782" s="445" t="s">
        <v>10979</v>
      </c>
      <c r="B4782" s="445" t="s">
        <v>534</v>
      </c>
      <c r="C4782" s="445" t="s">
        <v>535</v>
      </c>
    </row>
    <row r="4783" spans="1:3" x14ac:dyDescent="0.25">
      <c r="A4783" s="445" t="s">
        <v>10979</v>
      </c>
      <c r="B4783" s="445" t="s">
        <v>536</v>
      </c>
      <c r="C4783" s="445" t="s">
        <v>537</v>
      </c>
    </row>
    <row r="4784" spans="1:3" x14ac:dyDescent="0.25">
      <c r="A4784" s="445" t="s">
        <v>10979</v>
      </c>
      <c r="B4784" s="445" t="s">
        <v>540</v>
      </c>
      <c r="C4784" s="445" t="s">
        <v>7262</v>
      </c>
    </row>
    <row r="4785" spans="1:3" x14ac:dyDescent="0.25">
      <c r="A4785" s="445" t="s">
        <v>10979</v>
      </c>
      <c r="B4785" s="445" t="s">
        <v>542</v>
      </c>
      <c r="C4785" s="445" t="s">
        <v>543</v>
      </c>
    </row>
    <row r="4786" spans="1:3" x14ac:dyDescent="0.25">
      <c r="A4786" s="445" t="s">
        <v>10979</v>
      </c>
      <c r="B4786" s="445" t="s">
        <v>544</v>
      </c>
      <c r="C4786" s="445" t="s">
        <v>545</v>
      </c>
    </row>
    <row r="4787" spans="1:3" x14ac:dyDescent="0.25">
      <c r="A4787" s="445" t="s">
        <v>10979</v>
      </c>
      <c r="B4787" s="445" t="s">
        <v>454</v>
      </c>
      <c r="C4787" s="445" t="s">
        <v>455</v>
      </c>
    </row>
    <row r="4788" spans="1:3" x14ac:dyDescent="0.25">
      <c r="A4788" s="445" t="s">
        <v>10979</v>
      </c>
      <c r="B4788" s="445" t="s">
        <v>456</v>
      </c>
      <c r="C4788" s="445" t="s">
        <v>457</v>
      </c>
    </row>
    <row r="4789" spans="1:3" x14ac:dyDescent="0.25">
      <c r="A4789" s="445" t="s">
        <v>10979</v>
      </c>
      <c r="B4789" s="445" t="s">
        <v>459</v>
      </c>
      <c r="C4789" s="445" t="s">
        <v>460</v>
      </c>
    </row>
    <row r="4790" spans="1:3" x14ac:dyDescent="0.25">
      <c r="A4790" s="445" t="s">
        <v>10979</v>
      </c>
      <c r="B4790" s="445" t="s">
        <v>461</v>
      </c>
      <c r="C4790" s="445" t="s">
        <v>462</v>
      </c>
    </row>
    <row r="4791" spans="1:3" x14ac:dyDescent="0.25">
      <c r="A4791" s="445" t="s">
        <v>10979</v>
      </c>
      <c r="B4791" s="445" t="s">
        <v>465</v>
      </c>
      <c r="C4791" s="445" t="s">
        <v>466</v>
      </c>
    </row>
    <row r="4792" spans="1:3" x14ac:dyDescent="0.25">
      <c r="A4792" s="445" t="s">
        <v>10979</v>
      </c>
      <c r="B4792" s="445" t="s">
        <v>467</v>
      </c>
      <c r="C4792" s="445" t="s">
        <v>468</v>
      </c>
    </row>
    <row r="4793" spans="1:3" x14ac:dyDescent="0.25">
      <c r="A4793" s="445" t="s">
        <v>10979</v>
      </c>
      <c r="B4793" s="445" t="s">
        <v>469</v>
      </c>
      <c r="C4793" s="445" t="s">
        <v>470</v>
      </c>
    </row>
    <row r="4794" spans="1:3" x14ac:dyDescent="0.25">
      <c r="A4794" s="445" t="s">
        <v>10979</v>
      </c>
      <c r="B4794" s="445" t="s">
        <v>472</v>
      </c>
      <c r="C4794" s="445" t="s">
        <v>468</v>
      </c>
    </row>
    <row r="4795" spans="1:3" x14ac:dyDescent="0.25">
      <c r="A4795" s="445" t="s">
        <v>10979</v>
      </c>
      <c r="B4795" s="445" t="s">
        <v>473</v>
      </c>
      <c r="C4795" s="445" t="s">
        <v>470</v>
      </c>
    </row>
    <row r="4796" spans="1:3" x14ac:dyDescent="0.25">
      <c r="A4796" s="445" t="s">
        <v>10979</v>
      </c>
      <c r="B4796" s="445" t="s">
        <v>475</v>
      </c>
      <c r="C4796" s="445" t="s">
        <v>7330</v>
      </c>
    </row>
    <row r="4797" spans="1:3" x14ac:dyDescent="0.25">
      <c r="A4797" s="445" t="s">
        <v>10979</v>
      </c>
      <c r="B4797" s="445" t="s">
        <v>477</v>
      </c>
      <c r="C4797" s="445" t="s">
        <v>7327</v>
      </c>
    </row>
    <row r="4798" spans="1:3" x14ac:dyDescent="0.25">
      <c r="A4798" s="445" t="s">
        <v>10979</v>
      </c>
      <c r="B4798" s="445" t="s">
        <v>479</v>
      </c>
      <c r="C4798" s="445" t="s">
        <v>7324</v>
      </c>
    </row>
    <row r="4799" spans="1:3" x14ac:dyDescent="0.25">
      <c r="A4799" s="445" t="s">
        <v>10979</v>
      </c>
      <c r="B4799" s="445" t="s">
        <v>481</v>
      </c>
      <c r="C4799" s="445" t="s">
        <v>482</v>
      </c>
    </row>
    <row r="4800" spans="1:3" x14ac:dyDescent="0.25">
      <c r="A4800" s="445" t="s">
        <v>10979</v>
      </c>
      <c r="B4800" s="445" t="s">
        <v>483</v>
      </c>
      <c r="C4800" s="445" t="s">
        <v>7319</v>
      </c>
    </row>
    <row r="4801" spans="1:3" x14ac:dyDescent="0.25">
      <c r="A4801" s="445" t="s">
        <v>10979</v>
      </c>
      <c r="B4801" s="445" t="s">
        <v>485</v>
      </c>
      <c r="C4801" s="445" t="s">
        <v>486</v>
      </c>
    </row>
    <row r="4802" spans="1:3" x14ac:dyDescent="0.25">
      <c r="A4802" s="445" t="s">
        <v>10979</v>
      </c>
      <c r="B4802" s="445" t="s">
        <v>487</v>
      </c>
      <c r="C4802" s="445" t="s">
        <v>7314</v>
      </c>
    </row>
    <row r="4803" spans="1:3" x14ac:dyDescent="0.25">
      <c r="A4803" s="445" t="s">
        <v>10979</v>
      </c>
      <c r="B4803" s="445" t="s">
        <v>489</v>
      </c>
      <c r="C4803" s="445" t="s">
        <v>7311</v>
      </c>
    </row>
    <row r="4804" spans="1:3" x14ac:dyDescent="0.25">
      <c r="A4804" s="445" t="s">
        <v>10979</v>
      </c>
      <c r="B4804" s="445" t="s">
        <v>491</v>
      </c>
      <c r="C4804" s="445" t="s">
        <v>7308</v>
      </c>
    </row>
    <row r="4805" spans="1:3" x14ac:dyDescent="0.25">
      <c r="A4805" s="445" t="s">
        <v>10979</v>
      </c>
      <c r="B4805" s="445" t="s">
        <v>493</v>
      </c>
      <c r="C4805" s="445" t="s">
        <v>494</v>
      </c>
    </row>
    <row r="4806" spans="1:3" x14ac:dyDescent="0.25">
      <c r="A4806" s="445" t="s">
        <v>10979</v>
      </c>
      <c r="B4806" s="445" t="s">
        <v>495</v>
      </c>
      <c r="C4806" s="445" t="s">
        <v>496</v>
      </c>
    </row>
    <row r="4807" spans="1:3" x14ac:dyDescent="0.25">
      <c r="A4807" s="445" t="s">
        <v>10979</v>
      </c>
      <c r="B4807" s="445" t="s">
        <v>405</v>
      </c>
      <c r="C4807" s="445" t="s">
        <v>406</v>
      </c>
    </row>
    <row r="4808" spans="1:3" x14ac:dyDescent="0.25">
      <c r="A4808" s="445" t="s">
        <v>10979</v>
      </c>
      <c r="B4808" s="445" t="s">
        <v>407</v>
      </c>
      <c r="C4808" s="445" t="s">
        <v>7388</v>
      </c>
    </row>
    <row r="4809" spans="1:3" x14ac:dyDescent="0.25">
      <c r="A4809" s="445" t="s">
        <v>10979</v>
      </c>
      <c r="B4809" s="445" t="s">
        <v>409</v>
      </c>
      <c r="C4809" s="445" t="s">
        <v>410</v>
      </c>
    </row>
    <row r="4810" spans="1:3" x14ac:dyDescent="0.25">
      <c r="A4810" s="445" t="s">
        <v>10979</v>
      </c>
      <c r="B4810" s="445" t="s">
        <v>411</v>
      </c>
      <c r="C4810" s="445" t="s">
        <v>412</v>
      </c>
    </row>
    <row r="4811" spans="1:3" x14ac:dyDescent="0.25">
      <c r="A4811" s="445" t="s">
        <v>10979</v>
      </c>
      <c r="B4811" s="445" t="s">
        <v>413</v>
      </c>
      <c r="C4811" s="445" t="s">
        <v>414</v>
      </c>
    </row>
    <row r="4812" spans="1:3" x14ac:dyDescent="0.25">
      <c r="A4812" s="445" t="s">
        <v>10979</v>
      </c>
      <c r="B4812" s="445" t="s">
        <v>416</v>
      </c>
      <c r="C4812" s="445" t="s">
        <v>417</v>
      </c>
    </row>
    <row r="4813" spans="1:3" x14ac:dyDescent="0.25">
      <c r="A4813" s="445" t="s">
        <v>10979</v>
      </c>
      <c r="B4813" s="445" t="s">
        <v>418</v>
      </c>
      <c r="C4813" s="445" t="s">
        <v>419</v>
      </c>
    </row>
    <row r="4814" spans="1:3" x14ac:dyDescent="0.25">
      <c r="A4814" s="445" t="s">
        <v>10979</v>
      </c>
      <c r="B4814" s="445" t="s">
        <v>421</v>
      </c>
      <c r="C4814" s="445" t="s">
        <v>422</v>
      </c>
    </row>
    <row r="4815" spans="1:3" x14ac:dyDescent="0.25">
      <c r="A4815" s="445" t="s">
        <v>10979</v>
      </c>
      <c r="B4815" s="445" t="s">
        <v>423</v>
      </c>
      <c r="C4815" s="445" t="s">
        <v>424</v>
      </c>
    </row>
    <row r="4816" spans="1:3" x14ac:dyDescent="0.25">
      <c r="A4816" s="445" t="s">
        <v>10979</v>
      </c>
      <c r="B4816" s="445" t="s">
        <v>425</v>
      </c>
      <c r="C4816" s="445" t="s">
        <v>426</v>
      </c>
    </row>
    <row r="4817" spans="1:3" x14ac:dyDescent="0.25">
      <c r="A4817" s="445" t="s">
        <v>10979</v>
      </c>
      <c r="B4817" s="445" t="s">
        <v>428</v>
      </c>
      <c r="C4817" s="445" t="s">
        <v>429</v>
      </c>
    </row>
    <row r="4818" spans="1:3" x14ac:dyDescent="0.25">
      <c r="A4818" s="445" t="s">
        <v>10979</v>
      </c>
      <c r="B4818" s="445" t="s">
        <v>431</v>
      </c>
      <c r="C4818" s="445" t="s">
        <v>7367</v>
      </c>
    </row>
    <row r="4819" spans="1:3" x14ac:dyDescent="0.25">
      <c r="A4819" s="445" t="s">
        <v>10979</v>
      </c>
      <c r="B4819" s="445" t="s">
        <v>433</v>
      </c>
      <c r="C4819" s="445" t="s">
        <v>7364</v>
      </c>
    </row>
    <row r="4820" spans="1:3" x14ac:dyDescent="0.25">
      <c r="A4820" s="445" t="s">
        <v>10979</v>
      </c>
      <c r="B4820" s="445" t="s">
        <v>436</v>
      </c>
      <c r="C4820" s="445" t="s">
        <v>437</v>
      </c>
    </row>
    <row r="4821" spans="1:3" x14ac:dyDescent="0.25">
      <c r="A4821" s="445" t="s">
        <v>10979</v>
      </c>
      <c r="B4821" s="445" t="s">
        <v>438</v>
      </c>
      <c r="C4821" s="445" t="s">
        <v>439</v>
      </c>
    </row>
    <row r="4822" spans="1:3" x14ac:dyDescent="0.25">
      <c r="A4822" s="445" t="s">
        <v>10979</v>
      </c>
      <c r="B4822" s="445" t="s">
        <v>440</v>
      </c>
      <c r="C4822" s="445" t="s">
        <v>441</v>
      </c>
    </row>
    <row r="4823" spans="1:3" x14ac:dyDescent="0.25">
      <c r="A4823" s="445" t="s">
        <v>10979</v>
      </c>
      <c r="B4823" s="445" t="s">
        <v>442</v>
      </c>
      <c r="C4823" s="445" t="s">
        <v>443</v>
      </c>
    </row>
    <row r="4824" spans="1:3" x14ac:dyDescent="0.25">
      <c r="A4824" s="445" t="s">
        <v>10979</v>
      </c>
      <c r="B4824" s="445" t="s">
        <v>445</v>
      </c>
      <c r="C4824" s="445" t="s">
        <v>446</v>
      </c>
    </row>
    <row r="4825" spans="1:3" x14ac:dyDescent="0.25">
      <c r="A4825" s="445" t="s">
        <v>10979</v>
      </c>
      <c r="B4825" s="445" t="s">
        <v>447</v>
      </c>
      <c r="C4825" s="445" t="s">
        <v>448</v>
      </c>
    </row>
    <row r="4826" spans="1:3" x14ac:dyDescent="0.25">
      <c r="A4826" s="445" t="s">
        <v>10979</v>
      </c>
      <c r="B4826" s="445" t="s">
        <v>450</v>
      </c>
      <c r="C4826" s="445" t="s">
        <v>451</v>
      </c>
    </row>
    <row r="4827" spans="1:3" x14ac:dyDescent="0.25">
      <c r="A4827" s="445" t="s">
        <v>10979</v>
      </c>
      <c r="B4827" s="445" t="s">
        <v>293</v>
      </c>
      <c r="C4827" s="445" t="s">
        <v>294</v>
      </c>
    </row>
    <row r="4828" spans="1:3" x14ac:dyDescent="0.25">
      <c r="A4828" s="445" t="s">
        <v>10979</v>
      </c>
      <c r="B4828" s="445" t="s">
        <v>704</v>
      </c>
      <c r="C4828" s="445" t="s">
        <v>705</v>
      </c>
    </row>
    <row r="4829" spans="1:3" x14ac:dyDescent="0.25">
      <c r="A4829" s="445" t="s">
        <v>10979</v>
      </c>
      <c r="B4829" s="445" t="s">
        <v>706</v>
      </c>
      <c r="C4829" s="445" t="s">
        <v>707</v>
      </c>
    </row>
    <row r="4830" spans="1:3" x14ac:dyDescent="0.25">
      <c r="A4830" s="445" t="s">
        <v>10979</v>
      </c>
      <c r="B4830" s="445" t="s">
        <v>708</v>
      </c>
      <c r="C4830" s="445" t="s">
        <v>709</v>
      </c>
    </row>
    <row r="4831" spans="1:3" x14ac:dyDescent="0.25">
      <c r="A4831" s="445" t="s">
        <v>10979</v>
      </c>
      <c r="B4831" s="445" t="s">
        <v>710</v>
      </c>
      <c r="C4831" s="445" t="s">
        <v>711</v>
      </c>
    </row>
    <row r="4832" spans="1:3" x14ac:dyDescent="0.25">
      <c r="A4832" s="445" t="s">
        <v>10979</v>
      </c>
      <c r="B4832" s="445" t="s">
        <v>631</v>
      </c>
      <c r="C4832" s="445" t="s">
        <v>632</v>
      </c>
    </row>
    <row r="4833" spans="1:3" x14ac:dyDescent="0.25">
      <c r="A4833" s="445" t="s">
        <v>10979</v>
      </c>
      <c r="B4833" s="445" t="s">
        <v>633</v>
      </c>
      <c r="C4833" s="445" t="s">
        <v>634</v>
      </c>
    </row>
    <row r="4834" spans="1:3" x14ac:dyDescent="0.25">
      <c r="A4834" s="445" t="s">
        <v>10979</v>
      </c>
      <c r="B4834" s="445" t="s">
        <v>635</v>
      </c>
      <c r="C4834" s="445" t="s">
        <v>636</v>
      </c>
    </row>
    <row r="4835" spans="1:3" x14ac:dyDescent="0.25">
      <c r="A4835" s="445" t="s">
        <v>10979</v>
      </c>
      <c r="B4835" s="445" t="s">
        <v>637</v>
      </c>
      <c r="C4835" s="445" t="s">
        <v>638</v>
      </c>
    </row>
    <row r="4836" spans="1:3" x14ac:dyDescent="0.25">
      <c r="A4836" s="445" t="s">
        <v>10979</v>
      </c>
      <c r="B4836" s="445" t="s">
        <v>639</v>
      </c>
      <c r="C4836" s="445" t="s">
        <v>640</v>
      </c>
    </row>
    <row r="4837" spans="1:3" x14ac:dyDescent="0.25">
      <c r="A4837" s="445" t="s">
        <v>10979</v>
      </c>
      <c r="B4837" s="445" t="s">
        <v>641</v>
      </c>
      <c r="C4837" s="445" t="s">
        <v>642</v>
      </c>
    </row>
    <row r="4838" spans="1:3" x14ac:dyDescent="0.25">
      <c r="A4838" s="445" t="s">
        <v>10979</v>
      </c>
      <c r="B4838" s="445" t="s">
        <v>643</v>
      </c>
      <c r="C4838" s="445" t="s">
        <v>644</v>
      </c>
    </row>
    <row r="4839" spans="1:3" x14ac:dyDescent="0.25">
      <c r="A4839" s="445" t="s">
        <v>10979</v>
      </c>
      <c r="B4839" s="445" t="s">
        <v>645</v>
      </c>
      <c r="C4839" s="445" t="s">
        <v>646</v>
      </c>
    </row>
    <row r="4840" spans="1:3" x14ac:dyDescent="0.25">
      <c r="A4840" s="445" t="s">
        <v>10979</v>
      </c>
      <c r="B4840" s="445" t="s">
        <v>647</v>
      </c>
      <c r="C4840" s="445" t="s">
        <v>648</v>
      </c>
    </row>
    <row r="4841" spans="1:3" x14ac:dyDescent="0.25">
      <c r="A4841" s="445" t="s">
        <v>10979</v>
      </c>
      <c r="B4841" s="445" t="s">
        <v>649</v>
      </c>
      <c r="C4841" s="445" t="s">
        <v>650</v>
      </c>
    </row>
    <row r="4842" spans="1:3" x14ac:dyDescent="0.25">
      <c r="A4842" s="445" t="s">
        <v>10979</v>
      </c>
      <c r="B4842" s="445" t="s">
        <v>651</v>
      </c>
      <c r="C4842" s="445" t="s">
        <v>652</v>
      </c>
    </row>
    <row r="4843" spans="1:3" x14ac:dyDescent="0.25">
      <c r="A4843" s="445" t="s">
        <v>10979</v>
      </c>
      <c r="B4843" s="445" t="s">
        <v>653</v>
      </c>
      <c r="C4843" s="445" t="s">
        <v>654</v>
      </c>
    </row>
    <row r="4844" spans="1:3" x14ac:dyDescent="0.25">
      <c r="A4844" s="445" t="s">
        <v>10979</v>
      </c>
      <c r="B4844" s="445" t="s">
        <v>655</v>
      </c>
      <c r="C4844" s="445" t="s">
        <v>656</v>
      </c>
    </row>
    <row r="4845" spans="1:3" x14ac:dyDescent="0.25">
      <c r="A4845" s="445" t="s">
        <v>10979</v>
      </c>
      <c r="B4845" s="445" t="s">
        <v>657</v>
      </c>
      <c r="C4845" s="445" t="s">
        <v>658</v>
      </c>
    </row>
    <row r="4846" spans="1:3" x14ac:dyDescent="0.25">
      <c r="A4846" s="445" t="s">
        <v>10979</v>
      </c>
      <c r="B4846" s="445" t="s">
        <v>659</v>
      </c>
      <c r="C4846" s="445" t="s">
        <v>660</v>
      </c>
    </row>
    <row r="4847" spans="1:3" x14ac:dyDescent="0.25">
      <c r="A4847" s="445" t="s">
        <v>10979</v>
      </c>
      <c r="B4847" s="445" t="s">
        <v>661</v>
      </c>
      <c r="C4847" s="445" t="s">
        <v>662</v>
      </c>
    </row>
    <row r="4848" spans="1:3" x14ac:dyDescent="0.25">
      <c r="A4848" s="445" t="s">
        <v>10979</v>
      </c>
      <c r="B4848" s="445" t="s">
        <v>663</v>
      </c>
      <c r="C4848" s="445" t="s">
        <v>664</v>
      </c>
    </row>
    <row r="4849" spans="1:3" x14ac:dyDescent="0.25">
      <c r="A4849" s="445" t="s">
        <v>10979</v>
      </c>
      <c r="B4849" s="445" t="s">
        <v>665</v>
      </c>
      <c r="C4849" s="445" t="s">
        <v>666</v>
      </c>
    </row>
    <row r="4850" spans="1:3" x14ac:dyDescent="0.25">
      <c r="A4850" s="445" t="s">
        <v>10979</v>
      </c>
      <c r="B4850" s="445" t="s">
        <v>667</v>
      </c>
      <c r="C4850" s="445" t="s">
        <v>668</v>
      </c>
    </row>
    <row r="4851" spans="1:3" x14ac:dyDescent="0.25">
      <c r="A4851" s="445" t="s">
        <v>10979</v>
      </c>
      <c r="B4851" s="445" t="s">
        <v>669</v>
      </c>
      <c r="C4851" s="445" t="s">
        <v>670</v>
      </c>
    </row>
    <row r="4852" spans="1:3" x14ac:dyDescent="0.25">
      <c r="A4852" s="445" t="s">
        <v>10979</v>
      </c>
      <c r="B4852" s="445" t="s">
        <v>628</v>
      </c>
      <c r="C4852" s="445" t="s">
        <v>7168</v>
      </c>
    </row>
    <row r="4853" spans="1:3" x14ac:dyDescent="0.25">
      <c r="A4853" s="445" t="s">
        <v>10979</v>
      </c>
      <c r="B4853" s="445" t="s">
        <v>671</v>
      </c>
      <c r="C4853" s="445" t="s">
        <v>7125</v>
      </c>
    </row>
    <row r="4854" spans="1:3" x14ac:dyDescent="0.25">
      <c r="A4854" s="445" t="s">
        <v>10979</v>
      </c>
      <c r="B4854" s="445" t="s">
        <v>587</v>
      </c>
      <c r="C4854" s="445" t="s">
        <v>7214</v>
      </c>
    </row>
    <row r="4855" spans="1:3" x14ac:dyDescent="0.25">
      <c r="A4855" s="445" t="s">
        <v>10979</v>
      </c>
      <c r="B4855" s="445" t="s">
        <v>589</v>
      </c>
      <c r="C4855" s="445" t="s">
        <v>590</v>
      </c>
    </row>
    <row r="4856" spans="1:3" x14ac:dyDescent="0.25">
      <c r="A4856" s="445" t="s">
        <v>10979</v>
      </c>
      <c r="B4856" s="445" t="s">
        <v>591</v>
      </c>
      <c r="C4856" s="445" t="s">
        <v>592</v>
      </c>
    </row>
    <row r="4857" spans="1:3" x14ac:dyDescent="0.25">
      <c r="A4857" s="445" t="s">
        <v>10979</v>
      </c>
      <c r="B4857" s="445" t="s">
        <v>593</v>
      </c>
      <c r="C4857" s="445" t="s">
        <v>7207</v>
      </c>
    </row>
    <row r="4858" spans="1:3" x14ac:dyDescent="0.25">
      <c r="A4858" s="445" t="s">
        <v>10979</v>
      </c>
      <c r="B4858" s="445" t="s">
        <v>595</v>
      </c>
      <c r="C4858" s="445" t="s">
        <v>596</v>
      </c>
    </row>
    <row r="4859" spans="1:3" x14ac:dyDescent="0.25">
      <c r="A4859" s="445" t="s">
        <v>10979</v>
      </c>
      <c r="B4859" s="445" t="s">
        <v>597</v>
      </c>
      <c r="C4859" s="445" t="s">
        <v>598</v>
      </c>
    </row>
    <row r="4860" spans="1:3" x14ac:dyDescent="0.25">
      <c r="A4860" s="445" t="s">
        <v>10979</v>
      </c>
      <c r="B4860" s="445" t="s">
        <v>599</v>
      </c>
      <c r="C4860" s="445" t="s">
        <v>600</v>
      </c>
    </row>
    <row r="4861" spans="1:3" x14ac:dyDescent="0.25">
      <c r="A4861" s="445" t="s">
        <v>10979</v>
      </c>
      <c r="B4861" s="445" t="s">
        <v>601</v>
      </c>
      <c r="C4861" s="445" t="s">
        <v>602</v>
      </c>
    </row>
    <row r="4862" spans="1:3" x14ac:dyDescent="0.25">
      <c r="A4862" s="445" t="s">
        <v>10979</v>
      </c>
      <c r="B4862" s="445" t="s">
        <v>603</v>
      </c>
      <c r="C4862" s="445" t="s">
        <v>604</v>
      </c>
    </row>
    <row r="4863" spans="1:3" x14ac:dyDescent="0.25">
      <c r="A4863" s="445" t="s">
        <v>10979</v>
      </c>
      <c r="B4863" s="445" t="s">
        <v>605</v>
      </c>
      <c r="C4863" s="445" t="s">
        <v>606</v>
      </c>
    </row>
    <row r="4864" spans="1:3" x14ac:dyDescent="0.25">
      <c r="A4864" s="445" t="s">
        <v>10979</v>
      </c>
      <c r="B4864" s="445" t="s">
        <v>607</v>
      </c>
      <c r="C4864" s="445" t="s">
        <v>7192</v>
      </c>
    </row>
    <row r="4865" spans="1:3" x14ac:dyDescent="0.25">
      <c r="A4865" s="445" t="s">
        <v>10979</v>
      </c>
      <c r="B4865" s="445" t="s">
        <v>609</v>
      </c>
      <c r="C4865" s="445" t="s">
        <v>610</v>
      </c>
    </row>
    <row r="4866" spans="1:3" x14ac:dyDescent="0.25">
      <c r="A4866" s="445" t="s">
        <v>10979</v>
      </c>
      <c r="B4866" s="445" t="s">
        <v>611</v>
      </c>
      <c r="C4866" s="445" t="s">
        <v>612</v>
      </c>
    </row>
    <row r="4867" spans="1:3" x14ac:dyDescent="0.25">
      <c r="A4867" s="445" t="s">
        <v>10979</v>
      </c>
      <c r="B4867" s="445" t="s">
        <v>613</v>
      </c>
      <c r="C4867" s="445" t="s">
        <v>614</v>
      </c>
    </row>
    <row r="4868" spans="1:3" x14ac:dyDescent="0.25">
      <c r="A4868" s="445" t="s">
        <v>10979</v>
      </c>
      <c r="B4868" s="445" t="s">
        <v>615</v>
      </c>
      <c r="C4868" s="445" t="s">
        <v>7183</v>
      </c>
    </row>
    <row r="4869" spans="1:3" x14ac:dyDescent="0.25">
      <c r="A4869" s="445" t="s">
        <v>10979</v>
      </c>
      <c r="B4869" s="445" t="s">
        <v>617</v>
      </c>
      <c r="C4869" s="445" t="s">
        <v>618</v>
      </c>
    </row>
    <row r="4870" spans="1:3" x14ac:dyDescent="0.25">
      <c r="A4870" s="445" t="s">
        <v>10979</v>
      </c>
      <c r="B4870" s="445" t="s">
        <v>620</v>
      </c>
      <c r="C4870" s="445" t="s">
        <v>15503</v>
      </c>
    </row>
    <row r="4871" spans="1:3" x14ac:dyDescent="0.25">
      <c r="A4871" s="445" t="s">
        <v>10979</v>
      </c>
      <c r="B4871" s="445" t="s">
        <v>624</v>
      </c>
      <c r="C4871" s="445" t="s">
        <v>625</v>
      </c>
    </row>
    <row r="4872" spans="1:3" x14ac:dyDescent="0.25">
      <c r="A4872" s="445" t="s">
        <v>10979</v>
      </c>
      <c r="B4872" s="445" t="s">
        <v>626</v>
      </c>
      <c r="C4872" s="445" t="s">
        <v>7171</v>
      </c>
    </row>
    <row r="4873" spans="1:3" x14ac:dyDescent="0.25">
      <c r="A4873" s="445" t="s">
        <v>10979</v>
      </c>
      <c r="B4873" s="445" t="s">
        <v>546</v>
      </c>
      <c r="C4873" s="445" t="s">
        <v>7255</v>
      </c>
    </row>
    <row r="4874" spans="1:3" x14ac:dyDescent="0.25">
      <c r="A4874" s="445" t="s">
        <v>10979</v>
      </c>
      <c r="B4874" s="445" t="s">
        <v>549</v>
      </c>
      <c r="C4874" s="445" t="s">
        <v>550</v>
      </c>
    </row>
    <row r="4875" spans="1:3" x14ac:dyDescent="0.25">
      <c r="A4875" s="445" t="s">
        <v>10979</v>
      </c>
      <c r="B4875" s="445" t="s">
        <v>551</v>
      </c>
      <c r="C4875" s="445" t="s">
        <v>7250</v>
      </c>
    </row>
    <row r="4876" spans="1:3" x14ac:dyDescent="0.25">
      <c r="A4876" s="445" t="s">
        <v>10979</v>
      </c>
      <c r="B4876" s="445" t="s">
        <v>553</v>
      </c>
      <c r="C4876" s="445" t="s">
        <v>554</v>
      </c>
    </row>
    <row r="4877" spans="1:3" x14ac:dyDescent="0.25">
      <c r="A4877" s="445" t="s">
        <v>10979</v>
      </c>
      <c r="B4877" s="445" t="s">
        <v>555</v>
      </c>
      <c r="C4877" s="445" t="s">
        <v>7246</v>
      </c>
    </row>
    <row r="4878" spans="1:3" x14ac:dyDescent="0.25">
      <c r="A4878" s="445" t="s">
        <v>10979</v>
      </c>
      <c r="B4878" s="445" t="s">
        <v>557</v>
      </c>
      <c r="C4878" s="445" t="s">
        <v>558</v>
      </c>
    </row>
    <row r="4879" spans="1:3" x14ac:dyDescent="0.25">
      <c r="A4879" s="445" t="s">
        <v>10979</v>
      </c>
      <c r="B4879" s="445" t="s">
        <v>559</v>
      </c>
      <c r="C4879" s="445" t="s">
        <v>560</v>
      </c>
    </row>
    <row r="4880" spans="1:3" x14ac:dyDescent="0.25">
      <c r="A4880" s="445" t="s">
        <v>10979</v>
      </c>
      <c r="B4880" s="445" t="s">
        <v>561</v>
      </c>
      <c r="C4880" s="445" t="s">
        <v>562</v>
      </c>
    </row>
    <row r="4881" spans="1:3" x14ac:dyDescent="0.25">
      <c r="A4881" s="445" t="s">
        <v>10979</v>
      </c>
      <c r="B4881" s="445" t="s">
        <v>563</v>
      </c>
      <c r="C4881" s="445" t="s">
        <v>564</v>
      </c>
    </row>
    <row r="4882" spans="1:3" x14ac:dyDescent="0.25">
      <c r="A4882" s="445" t="s">
        <v>10979</v>
      </c>
      <c r="B4882" s="445" t="s">
        <v>565</v>
      </c>
      <c r="C4882" s="445" t="s">
        <v>566</v>
      </c>
    </row>
    <row r="4883" spans="1:3" x14ac:dyDescent="0.25">
      <c r="A4883" s="445" t="s">
        <v>10979</v>
      </c>
      <c r="B4883" s="445" t="s">
        <v>567</v>
      </c>
      <c r="C4883" s="445" t="s">
        <v>568</v>
      </c>
    </row>
    <row r="4884" spans="1:3" x14ac:dyDescent="0.25">
      <c r="A4884" s="445" t="s">
        <v>10979</v>
      </c>
      <c r="B4884" s="445" t="s">
        <v>569</v>
      </c>
      <c r="C4884" s="445" t="s">
        <v>570</v>
      </c>
    </row>
    <row r="4885" spans="1:3" x14ac:dyDescent="0.25">
      <c r="A4885" s="445" t="s">
        <v>10979</v>
      </c>
      <c r="B4885" s="445" t="s">
        <v>571</v>
      </c>
      <c r="C4885" s="445" t="s">
        <v>572</v>
      </c>
    </row>
    <row r="4886" spans="1:3" x14ac:dyDescent="0.25">
      <c r="A4886" s="445" t="s">
        <v>10979</v>
      </c>
      <c r="B4886" s="445" t="s">
        <v>573</v>
      </c>
      <c r="C4886" s="445" t="s">
        <v>574</v>
      </c>
    </row>
    <row r="4887" spans="1:3" x14ac:dyDescent="0.25">
      <c r="A4887" s="445" t="s">
        <v>10979</v>
      </c>
      <c r="B4887" s="445" t="s">
        <v>575</v>
      </c>
      <c r="C4887" s="445" t="s">
        <v>576</v>
      </c>
    </row>
    <row r="4888" spans="1:3" x14ac:dyDescent="0.25">
      <c r="A4888" s="445" t="s">
        <v>10979</v>
      </c>
      <c r="B4888" s="445" t="s">
        <v>577</v>
      </c>
      <c r="C4888" s="445" t="s">
        <v>578</v>
      </c>
    </row>
    <row r="4889" spans="1:3" x14ac:dyDescent="0.25">
      <c r="A4889" s="445" t="s">
        <v>10979</v>
      </c>
      <c r="B4889" s="445" t="s">
        <v>579</v>
      </c>
      <c r="C4889" s="445" t="s">
        <v>580</v>
      </c>
    </row>
    <row r="4890" spans="1:3" x14ac:dyDescent="0.25">
      <c r="A4890" s="445" t="s">
        <v>10979</v>
      </c>
      <c r="B4890" s="445" t="s">
        <v>581</v>
      </c>
      <c r="C4890" s="445" t="s">
        <v>582</v>
      </c>
    </row>
    <row r="4891" spans="1:3" x14ac:dyDescent="0.25">
      <c r="A4891" s="445" t="s">
        <v>10979</v>
      </c>
      <c r="B4891" s="445" t="s">
        <v>583</v>
      </c>
      <c r="C4891" s="445" t="s">
        <v>584</v>
      </c>
    </row>
    <row r="4892" spans="1:3" x14ac:dyDescent="0.25">
      <c r="A4892" s="445" t="s">
        <v>10979</v>
      </c>
      <c r="B4892" s="445" t="s">
        <v>673</v>
      </c>
      <c r="C4892" s="445" t="s">
        <v>674</v>
      </c>
    </row>
    <row r="4893" spans="1:3" x14ac:dyDescent="0.25">
      <c r="A4893" s="445" t="s">
        <v>10979</v>
      </c>
      <c r="B4893" s="445" t="s">
        <v>675</v>
      </c>
      <c r="C4893" s="445" t="s">
        <v>676</v>
      </c>
    </row>
    <row r="4894" spans="1:3" x14ac:dyDescent="0.25">
      <c r="A4894" s="445" t="s">
        <v>10979</v>
      </c>
      <c r="B4894" s="445" t="s">
        <v>677</v>
      </c>
      <c r="C4894" s="445" t="s">
        <v>678</v>
      </c>
    </row>
    <row r="4895" spans="1:3" x14ac:dyDescent="0.25">
      <c r="A4895" s="445" t="s">
        <v>10979</v>
      </c>
      <c r="B4895" s="445" t="s">
        <v>679</v>
      </c>
      <c r="C4895" s="445" t="s">
        <v>680</v>
      </c>
    </row>
    <row r="4896" spans="1:3" x14ac:dyDescent="0.25">
      <c r="A4896" s="445" t="s">
        <v>10979</v>
      </c>
      <c r="B4896" s="445" t="s">
        <v>681</v>
      </c>
      <c r="C4896" s="445" t="s">
        <v>682</v>
      </c>
    </row>
    <row r="4897" spans="1:3" x14ac:dyDescent="0.25">
      <c r="A4897" s="445" t="s">
        <v>10979</v>
      </c>
      <c r="B4897" s="445" t="s">
        <v>683</v>
      </c>
      <c r="C4897" s="445" t="s">
        <v>684</v>
      </c>
    </row>
    <row r="4898" spans="1:3" x14ac:dyDescent="0.25">
      <c r="A4898" s="445" t="s">
        <v>10979</v>
      </c>
      <c r="B4898" s="445" t="s">
        <v>685</v>
      </c>
      <c r="C4898" s="445" t="s">
        <v>686</v>
      </c>
    </row>
    <row r="4899" spans="1:3" x14ac:dyDescent="0.25">
      <c r="A4899" s="445" t="s">
        <v>10979</v>
      </c>
      <c r="B4899" s="445" t="s">
        <v>688</v>
      </c>
      <c r="C4899" s="445" t="s">
        <v>689</v>
      </c>
    </row>
    <row r="4900" spans="1:3" x14ac:dyDescent="0.25">
      <c r="A4900" s="445" t="s">
        <v>10979</v>
      </c>
      <c r="B4900" s="445" t="s">
        <v>690</v>
      </c>
      <c r="C4900" s="445" t="s">
        <v>691</v>
      </c>
    </row>
    <row r="4901" spans="1:3" x14ac:dyDescent="0.25">
      <c r="A4901" s="445" t="s">
        <v>10979</v>
      </c>
      <c r="B4901" s="445" t="s">
        <v>692</v>
      </c>
      <c r="C4901" s="445" t="s">
        <v>693</v>
      </c>
    </row>
    <row r="4902" spans="1:3" x14ac:dyDescent="0.25">
      <c r="A4902" s="445" t="s">
        <v>10979</v>
      </c>
      <c r="B4902" s="445" t="s">
        <v>694</v>
      </c>
      <c r="C4902" s="445" t="s">
        <v>695</v>
      </c>
    </row>
    <row r="4903" spans="1:3" x14ac:dyDescent="0.25">
      <c r="A4903" s="445" t="s">
        <v>10979</v>
      </c>
      <c r="B4903" s="445" t="s">
        <v>696</v>
      </c>
      <c r="C4903" s="445" t="s">
        <v>7100</v>
      </c>
    </row>
    <row r="4904" spans="1:3" x14ac:dyDescent="0.25">
      <c r="A4904" s="445" t="s">
        <v>10979</v>
      </c>
      <c r="B4904" s="445" t="s">
        <v>698</v>
      </c>
      <c r="C4904" s="445" t="s">
        <v>699</v>
      </c>
    </row>
    <row r="4905" spans="1:3" x14ac:dyDescent="0.25">
      <c r="A4905" s="445" t="s">
        <v>10979</v>
      </c>
      <c r="B4905" s="445" t="s">
        <v>700</v>
      </c>
      <c r="C4905" s="445" t="s">
        <v>701</v>
      </c>
    </row>
    <row r="4906" spans="1:3" x14ac:dyDescent="0.25">
      <c r="A4906" s="445" t="s">
        <v>10979</v>
      </c>
      <c r="B4906" s="445" t="s">
        <v>702</v>
      </c>
      <c r="C4906" s="445" t="s">
        <v>703</v>
      </c>
    </row>
    <row r="4907" spans="1:3" x14ac:dyDescent="0.25">
      <c r="A4907" s="445" t="s">
        <v>15504</v>
      </c>
      <c r="B4907" s="445" t="s">
        <v>15505</v>
      </c>
      <c r="C4907" s="445" t="s">
        <v>7578</v>
      </c>
    </row>
    <row r="4908" spans="1:3" x14ac:dyDescent="0.25">
      <c r="A4908" s="445" t="s">
        <v>15504</v>
      </c>
      <c r="B4908" s="445" t="s">
        <v>15506</v>
      </c>
      <c r="C4908" s="445" t="s">
        <v>15507</v>
      </c>
    </row>
    <row r="4909" spans="1:3" x14ac:dyDescent="0.25">
      <c r="A4909" s="445" t="s">
        <v>15504</v>
      </c>
      <c r="B4909" s="445" t="s">
        <v>15508</v>
      </c>
      <c r="C4909" s="445" t="s">
        <v>15509</v>
      </c>
    </row>
    <row r="4910" spans="1:3" x14ac:dyDescent="0.25">
      <c r="A4910" s="445" t="s">
        <v>5777</v>
      </c>
      <c r="B4910" s="445" t="s">
        <v>5624</v>
      </c>
      <c r="C4910" s="445" t="s">
        <v>372</v>
      </c>
    </row>
    <row r="4911" spans="1:3" x14ac:dyDescent="0.25">
      <c r="A4911" s="445" t="s">
        <v>5777</v>
      </c>
      <c r="B4911" s="445" t="s">
        <v>7725</v>
      </c>
      <c r="C4911" s="445" t="s">
        <v>7724</v>
      </c>
    </row>
    <row r="4912" spans="1:3" x14ac:dyDescent="0.25">
      <c r="A4912" s="445" t="s">
        <v>5777</v>
      </c>
      <c r="B4912" s="445" t="s">
        <v>7178</v>
      </c>
      <c r="C4912" s="445" t="s">
        <v>7177</v>
      </c>
    </row>
    <row r="4913" spans="1:3" x14ac:dyDescent="0.25">
      <c r="A4913" s="445" t="s">
        <v>5777</v>
      </c>
      <c r="B4913" s="445" t="s">
        <v>792</v>
      </c>
      <c r="C4913" s="445" t="s">
        <v>11297</v>
      </c>
    </row>
    <row r="4914" spans="1:3" x14ac:dyDescent="0.25">
      <c r="A4914" s="445" t="s">
        <v>5777</v>
      </c>
      <c r="B4914" s="445" t="s">
        <v>3693</v>
      </c>
      <c r="C4914" s="445" t="s">
        <v>3692</v>
      </c>
    </row>
    <row r="4915" spans="1:3" x14ac:dyDescent="0.25">
      <c r="A4915" s="445" t="s">
        <v>5745</v>
      </c>
      <c r="B4915" s="445" t="s">
        <v>7619</v>
      </c>
      <c r="C4915" s="445" t="s">
        <v>7618</v>
      </c>
    </row>
    <row r="4916" spans="1:3" x14ac:dyDescent="0.25">
      <c r="A4916" s="445" t="s">
        <v>5745</v>
      </c>
      <c r="B4916" s="445" t="s">
        <v>7605</v>
      </c>
      <c r="C4916" s="445" t="s">
        <v>7604</v>
      </c>
    </row>
    <row r="4917" spans="1:3" x14ac:dyDescent="0.25">
      <c r="A4917" s="445" t="s">
        <v>5745</v>
      </c>
      <c r="B4917" s="445" t="s">
        <v>7581</v>
      </c>
      <c r="C4917" s="445" t="s">
        <v>7580</v>
      </c>
    </row>
    <row r="4918" spans="1:3" x14ac:dyDescent="0.25">
      <c r="A4918" s="445" t="s">
        <v>5745</v>
      </c>
      <c r="B4918" s="445" t="s">
        <v>7560</v>
      </c>
      <c r="C4918" s="445" t="s">
        <v>7559</v>
      </c>
    </row>
    <row r="4919" spans="1:3" x14ac:dyDescent="0.25">
      <c r="A4919" s="445" t="s">
        <v>5745</v>
      </c>
      <c r="B4919" s="445" t="s">
        <v>7571</v>
      </c>
      <c r="C4919" s="445" t="s">
        <v>7570</v>
      </c>
    </row>
    <row r="4920" spans="1:3" x14ac:dyDescent="0.25">
      <c r="A4920" s="445" t="s">
        <v>5745</v>
      </c>
      <c r="B4920" s="445" t="s">
        <v>7592</v>
      </c>
      <c r="C4920" s="445" t="s">
        <v>7591</v>
      </c>
    </row>
    <row r="4921" spans="1:3" x14ac:dyDescent="0.25">
      <c r="A4921" s="445" t="s">
        <v>5745</v>
      </c>
      <c r="B4921" s="445" t="s">
        <v>7551</v>
      </c>
      <c r="C4921" s="445" t="s">
        <v>7550</v>
      </c>
    </row>
    <row r="4922" spans="1:3" x14ac:dyDescent="0.25">
      <c r="A4922" s="445" t="s">
        <v>5745</v>
      </c>
      <c r="B4922" s="445" t="s">
        <v>7646</v>
      </c>
      <c r="C4922" s="445" t="s">
        <v>7645</v>
      </c>
    </row>
    <row r="4923" spans="1:3" x14ac:dyDescent="0.25">
      <c r="A4923" s="445" t="s">
        <v>5745</v>
      </c>
      <c r="B4923" s="445" t="s">
        <v>7634</v>
      </c>
      <c r="C4923" s="445" t="s">
        <v>7633</v>
      </c>
    </row>
    <row r="4924" spans="1:3" x14ac:dyDescent="0.25">
      <c r="A4924" s="445" t="s">
        <v>5745</v>
      </c>
      <c r="B4924" s="445" t="s">
        <v>7535</v>
      </c>
      <c r="C4924" s="445" t="s">
        <v>7534</v>
      </c>
    </row>
    <row r="4925" spans="1:3" x14ac:dyDescent="0.25">
      <c r="A4925" s="445" t="s">
        <v>5745</v>
      </c>
      <c r="B4925" s="445" t="s">
        <v>7544</v>
      </c>
      <c r="C4925" s="445" t="s">
        <v>7543</v>
      </c>
    </row>
    <row r="4926" spans="1:3" x14ac:dyDescent="0.25">
      <c r="A4926" s="445" t="s">
        <v>5745</v>
      </c>
      <c r="B4926" s="445" t="s">
        <v>7706</v>
      </c>
      <c r="C4926" s="445" t="s">
        <v>7705</v>
      </c>
    </row>
    <row r="4927" spans="1:3" x14ac:dyDescent="0.25">
      <c r="A4927" s="445" t="s">
        <v>5745</v>
      </c>
      <c r="B4927" s="445" t="s">
        <v>7687</v>
      </c>
      <c r="C4927" s="445" t="s">
        <v>7686</v>
      </c>
    </row>
    <row r="4928" spans="1:3" x14ac:dyDescent="0.25">
      <c r="A4928" s="445" t="s">
        <v>5745</v>
      </c>
      <c r="B4928" s="445" t="s">
        <v>7723</v>
      </c>
      <c r="C4928" s="445" t="s">
        <v>7722</v>
      </c>
    </row>
    <row r="4929" spans="1:3" x14ac:dyDescent="0.25">
      <c r="A4929" s="445" t="s">
        <v>5745</v>
      </c>
      <c r="B4929" s="445" t="s">
        <v>7661</v>
      </c>
      <c r="C4929" s="445" t="s">
        <v>7660</v>
      </c>
    </row>
    <row r="4930" spans="1:3" x14ac:dyDescent="0.25">
      <c r="A4930" s="445" t="s">
        <v>5745</v>
      </c>
      <c r="B4930" s="445" t="s">
        <v>7674</v>
      </c>
      <c r="C4930" s="445" t="s">
        <v>7673</v>
      </c>
    </row>
    <row r="4931" spans="1:3" x14ac:dyDescent="0.25">
      <c r="A4931" s="445" t="s">
        <v>5745</v>
      </c>
      <c r="B4931" s="445" t="s">
        <v>5556</v>
      </c>
      <c r="C4931" s="445" t="s">
        <v>7741</v>
      </c>
    </row>
    <row r="4932" spans="1:3" x14ac:dyDescent="0.25">
      <c r="A4932" s="445" t="s">
        <v>5712</v>
      </c>
      <c r="B4932" s="445" t="s">
        <v>7719</v>
      </c>
      <c r="C4932" s="445" t="s">
        <v>7740</v>
      </c>
    </row>
    <row r="4933" spans="1:3" x14ac:dyDescent="0.25">
      <c r="A4933" s="445" t="s">
        <v>5712</v>
      </c>
      <c r="B4933" s="445" t="s">
        <v>7616</v>
      </c>
      <c r="C4933" s="445" t="s">
        <v>7721</v>
      </c>
    </row>
    <row r="4934" spans="1:3" x14ac:dyDescent="0.25">
      <c r="A4934" s="445" t="s">
        <v>5712</v>
      </c>
      <c r="B4934" s="445" t="s">
        <v>2834</v>
      </c>
      <c r="C4934" s="445" t="s">
        <v>7704</v>
      </c>
    </row>
    <row r="4935" spans="1:3" x14ac:dyDescent="0.25">
      <c r="A4935" s="445" t="s">
        <v>15510</v>
      </c>
      <c r="B4935" s="445" t="s">
        <v>15511</v>
      </c>
      <c r="C4935" s="445" t="s">
        <v>7739</v>
      </c>
    </row>
    <row r="4936" spans="1:3" x14ac:dyDescent="0.25">
      <c r="A4936" s="445" t="s">
        <v>15510</v>
      </c>
      <c r="B4936" s="445" t="s">
        <v>15512</v>
      </c>
      <c r="C4936" s="445" t="s">
        <v>7703</v>
      </c>
    </row>
    <row r="4937" spans="1:3" x14ac:dyDescent="0.25">
      <c r="A4937" s="445" t="s">
        <v>15510</v>
      </c>
      <c r="B4937" s="445" t="s">
        <v>15513</v>
      </c>
      <c r="C4937" s="445" t="s">
        <v>7685</v>
      </c>
    </row>
    <row r="4938" spans="1:3" x14ac:dyDescent="0.25">
      <c r="A4938" s="445" t="s">
        <v>15510</v>
      </c>
      <c r="B4938" s="445" t="s">
        <v>15514</v>
      </c>
      <c r="C4938" s="445" t="s">
        <v>7672</v>
      </c>
    </row>
    <row r="4939" spans="1:3" x14ac:dyDescent="0.25">
      <c r="A4939" s="445" t="s">
        <v>15510</v>
      </c>
      <c r="B4939" s="445" t="s">
        <v>15515</v>
      </c>
      <c r="C4939" s="445" t="s">
        <v>7659</v>
      </c>
    </row>
    <row r="4940" spans="1:3" x14ac:dyDescent="0.25">
      <c r="A4940" s="445" t="s">
        <v>15510</v>
      </c>
      <c r="B4940" s="445" t="s">
        <v>15516</v>
      </c>
      <c r="C4940" s="445" t="s">
        <v>7644</v>
      </c>
    </row>
    <row r="4941" spans="1:3" x14ac:dyDescent="0.25">
      <c r="A4941" s="445" t="s">
        <v>15510</v>
      </c>
      <c r="B4941" s="445" t="s">
        <v>15517</v>
      </c>
      <c r="C4941" s="445" t="s">
        <v>7632</v>
      </c>
    </row>
    <row r="4942" spans="1:3" x14ac:dyDescent="0.25">
      <c r="A4942" s="445" t="s">
        <v>15510</v>
      </c>
      <c r="B4942" s="445" t="s">
        <v>15518</v>
      </c>
      <c r="C4942" s="445" t="s">
        <v>7617</v>
      </c>
    </row>
    <row r="4943" spans="1:3" x14ac:dyDescent="0.25">
      <c r="A4943" s="445" t="s">
        <v>15510</v>
      </c>
      <c r="B4943" s="445" t="s">
        <v>15519</v>
      </c>
      <c r="C4943" s="445" t="s">
        <v>7603</v>
      </c>
    </row>
    <row r="4944" spans="1:3" x14ac:dyDescent="0.25">
      <c r="A4944" s="445" t="s">
        <v>15510</v>
      </c>
      <c r="B4944" s="445" t="s">
        <v>15520</v>
      </c>
      <c r="C4944" s="445" t="s">
        <v>7720</v>
      </c>
    </row>
    <row r="4945" spans="1:3" x14ac:dyDescent="0.25">
      <c r="A4945" s="445" t="s">
        <v>15521</v>
      </c>
      <c r="B4945" s="445" t="s">
        <v>7738</v>
      </c>
      <c r="C4945" s="445" t="s">
        <v>7737</v>
      </c>
    </row>
    <row r="4946" spans="1:3" x14ac:dyDescent="0.25">
      <c r="A4946" s="445" t="s">
        <v>5682</v>
      </c>
      <c r="B4946" s="445" t="s">
        <v>15522</v>
      </c>
      <c r="C4946" s="445" t="s">
        <v>15523</v>
      </c>
    </row>
    <row r="4947" spans="1:3" x14ac:dyDescent="0.25">
      <c r="A4947" s="445" t="s">
        <v>5682</v>
      </c>
      <c r="B4947" s="445" t="s">
        <v>14503</v>
      </c>
      <c r="C4947" s="445" t="s">
        <v>14504</v>
      </c>
    </row>
    <row r="4948" spans="1:3" x14ac:dyDescent="0.25">
      <c r="A4948" s="445" t="s">
        <v>5682</v>
      </c>
      <c r="B4948" s="445" t="s">
        <v>14501</v>
      </c>
      <c r="C4948" s="445" t="s">
        <v>14502</v>
      </c>
    </row>
    <row r="4949" spans="1:3" x14ac:dyDescent="0.25">
      <c r="A4949" s="445" t="s">
        <v>5682</v>
      </c>
      <c r="B4949" s="445" t="s">
        <v>14509</v>
      </c>
      <c r="C4949" s="445" t="s">
        <v>14510</v>
      </c>
    </row>
    <row r="4950" spans="1:3" x14ac:dyDescent="0.25">
      <c r="A4950" s="445" t="s">
        <v>5682</v>
      </c>
      <c r="B4950" s="445" t="s">
        <v>13353</v>
      </c>
      <c r="C4950" s="445" t="s">
        <v>15524</v>
      </c>
    </row>
    <row r="4951" spans="1:3" x14ac:dyDescent="0.25">
      <c r="A4951" s="445" t="s">
        <v>5682</v>
      </c>
      <c r="B4951" s="445" t="s">
        <v>14511</v>
      </c>
      <c r="C4951" s="445" t="s">
        <v>14512</v>
      </c>
    </row>
    <row r="4952" spans="1:3" x14ac:dyDescent="0.25">
      <c r="A4952" s="445" t="s">
        <v>5682</v>
      </c>
      <c r="B4952" s="445" t="s">
        <v>3589</v>
      </c>
      <c r="C4952" s="445" t="s">
        <v>14515</v>
      </c>
    </row>
    <row r="4953" spans="1:3" x14ac:dyDescent="0.25">
      <c r="A4953" s="445" t="s">
        <v>5682</v>
      </c>
      <c r="B4953" s="445" t="s">
        <v>14513</v>
      </c>
      <c r="C4953" s="445" t="s">
        <v>14514</v>
      </c>
    </row>
    <row r="4954" spans="1:3" x14ac:dyDescent="0.25">
      <c r="A4954" s="445" t="s">
        <v>5682</v>
      </c>
      <c r="B4954" s="445" t="s">
        <v>14516</v>
      </c>
      <c r="C4954" s="445" t="s">
        <v>14517</v>
      </c>
    </row>
    <row r="4955" spans="1:3" x14ac:dyDescent="0.25">
      <c r="A4955" s="445" t="s">
        <v>5682</v>
      </c>
      <c r="B4955" s="445" t="s">
        <v>14520</v>
      </c>
      <c r="C4955" s="445" t="s">
        <v>14521</v>
      </c>
    </row>
    <row r="4956" spans="1:3" x14ac:dyDescent="0.25">
      <c r="A4956" s="445" t="s">
        <v>5682</v>
      </c>
      <c r="B4956" s="445" t="s">
        <v>14507</v>
      </c>
      <c r="C4956" s="445" t="s">
        <v>14508</v>
      </c>
    </row>
    <row r="4957" spans="1:3" x14ac:dyDescent="0.25">
      <c r="A4957" s="445" t="s">
        <v>5682</v>
      </c>
      <c r="B4957" s="445" t="s">
        <v>14505</v>
      </c>
      <c r="C4957" s="445" t="s">
        <v>14506</v>
      </c>
    </row>
    <row r="4958" spans="1:3" x14ac:dyDescent="0.25">
      <c r="A4958" s="445" t="s">
        <v>5682</v>
      </c>
      <c r="B4958" s="445" t="s">
        <v>15525</v>
      </c>
      <c r="C4958" s="445" t="s">
        <v>15526</v>
      </c>
    </row>
    <row r="4959" spans="1:3" x14ac:dyDescent="0.25">
      <c r="A4959" s="445" t="s">
        <v>5658</v>
      </c>
      <c r="B4959" s="445" t="s">
        <v>15527</v>
      </c>
      <c r="C4959" s="445" t="s">
        <v>3919</v>
      </c>
    </row>
    <row r="4960" spans="1:3" x14ac:dyDescent="0.25">
      <c r="A4960" s="445" t="s">
        <v>5658</v>
      </c>
      <c r="B4960" s="445" t="s">
        <v>15528</v>
      </c>
      <c r="C4960" s="445" t="s">
        <v>15529</v>
      </c>
    </row>
    <row r="4961" spans="1:3" x14ac:dyDescent="0.25">
      <c r="A4961" s="445" t="s">
        <v>5658</v>
      </c>
      <c r="B4961" s="445" t="s">
        <v>15530</v>
      </c>
      <c r="C4961" s="445" t="s">
        <v>15531</v>
      </c>
    </row>
    <row r="4962" spans="1:3" x14ac:dyDescent="0.25">
      <c r="A4962" s="445" t="s">
        <v>5658</v>
      </c>
      <c r="B4962" s="445" t="s">
        <v>15532</v>
      </c>
      <c r="C4962" s="445" t="s">
        <v>5620</v>
      </c>
    </row>
    <row r="4963" spans="1:3" x14ac:dyDescent="0.25">
      <c r="A4963" s="445" t="s">
        <v>5658</v>
      </c>
      <c r="B4963" s="445" t="s">
        <v>15533</v>
      </c>
      <c r="C4963" s="445" t="s">
        <v>5374</v>
      </c>
    </row>
    <row r="4964" spans="1:3" x14ac:dyDescent="0.25">
      <c r="A4964" s="445" t="s">
        <v>5658</v>
      </c>
      <c r="B4964" s="445" t="s">
        <v>15534</v>
      </c>
      <c r="C4964" s="445" t="s">
        <v>15535</v>
      </c>
    </row>
    <row r="4965" spans="1:3" x14ac:dyDescent="0.25">
      <c r="A4965" s="445" t="s">
        <v>5658</v>
      </c>
      <c r="B4965" s="445" t="s">
        <v>15536</v>
      </c>
      <c r="C4965" s="445" t="s">
        <v>15537</v>
      </c>
    </row>
    <row r="4966" spans="1:3" x14ac:dyDescent="0.25">
      <c r="A4966" s="445" t="s">
        <v>5658</v>
      </c>
      <c r="B4966" s="445" t="s">
        <v>15538</v>
      </c>
      <c r="C4966" s="445" t="s">
        <v>15539</v>
      </c>
    </row>
    <row r="4967" spans="1:3" x14ac:dyDescent="0.25">
      <c r="A4967" s="445" t="s">
        <v>5658</v>
      </c>
      <c r="B4967" s="445" t="s">
        <v>15540</v>
      </c>
      <c r="C4967" s="445" t="s">
        <v>4374</v>
      </c>
    </row>
    <row r="4968" spans="1:3" x14ac:dyDescent="0.25">
      <c r="A4968" s="445" t="s">
        <v>5658</v>
      </c>
      <c r="B4968" s="445" t="s">
        <v>15541</v>
      </c>
      <c r="C4968" s="445" t="s">
        <v>15542</v>
      </c>
    </row>
    <row r="4969" spans="1:3" x14ac:dyDescent="0.25">
      <c r="A4969" s="445" t="s">
        <v>5658</v>
      </c>
      <c r="B4969" s="445" t="s">
        <v>15543</v>
      </c>
      <c r="C4969" s="445" t="s">
        <v>15544</v>
      </c>
    </row>
    <row r="4970" spans="1:3" x14ac:dyDescent="0.25">
      <c r="A4970" s="445" t="s">
        <v>5658</v>
      </c>
      <c r="B4970" s="445" t="s">
        <v>15545</v>
      </c>
      <c r="C4970" s="445" t="s">
        <v>15546</v>
      </c>
    </row>
    <row r="4971" spans="1:3" x14ac:dyDescent="0.25">
      <c r="A4971" s="445" t="s">
        <v>5658</v>
      </c>
      <c r="B4971" s="445" t="s">
        <v>15547</v>
      </c>
      <c r="C4971" s="445" t="s">
        <v>15548</v>
      </c>
    </row>
    <row r="4972" spans="1:3" x14ac:dyDescent="0.25">
      <c r="A4972" s="445" t="s">
        <v>5658</v>
      </c>
      <c r="B4972" s="445" t="s">
        <v>15549</v>
      </c>
      <c r="C4972" s="445" t="s">
        <v>15550</v>
      </c>
    </row>
    <row r="4973" spans="1:3" x14ac:dyDescent="0.25">
      <c r="A4973" s="445" t="s">
        <v>5658</v>
      </c>
      <c r="B4973" s="445" t="s">
        <v>15551</v>
      </c>
      <c r="C4973" s="445" t="s">
        <v>15552</v>
      </c>
    </row>
    <row r="4974" spans="1:3" x14ac:dyDescent="0.25">
      <c r="A4974" s="445" t="s">
        <v>5610</v>
      </c>
      <c r="B4974" s="445" t="s">
        <v>15553</v>
      </c>
      <c r="C4974" s="445" t="s">
        <v>15554</v>
      </c>
    </row>
    <row r="4975" spans="1:3" x14ac:dyDescent="0.25">
      <c r="A4975" s="445" t="s">
        <v>5610</v>
      </c>
      <c r="B4975" s="445" t="s">
        <v>15555</v>
      </c>
      <c r="C4975" s="445" t="s">
        <v>15556</v>
      </c>
    </row>
    <row r="4976" spans="1:3" x14ac:dyDescent="0.25">
      <c r="A4976" s="445" t="s">
        <v>5610</v>
      </c>
      <c r="B4976" s="445" t="s">
        <v>15348</v>
      </c>
      <c r="C4976" s="445" t="s">
        <v>15349</v>
      </c>
    </row>
    <row r="4977" spans="1:3" x14ac:dyDescent="0.25">
      <c r="A4977" s="445" t="s">
        <v>5610</v>
      </c>
      <c r="B4977" s="445" t="s">
        <v>15557</v>
      </c>
      <c r="C4977" s="445" t="s">
        <v>15558</v>
      </c>
    </row>
    <row r="4978" spans="1:3" x14ac:dyDescent="0.25">
      <c r="A4978" s="445" t="s">
        <v>5442</v>
      </c>
      <c r="B4978" s="445" t="s">
        <v>10959</v>
      </c>
      <c r="C4978" s="445" t="s">
        <v>10959</v>
      </c>
    </row>
    <row r="4979" spans="1:3" x14ac:dyDescent="0.25">
      <c r="A4979" s="445" t="s">
        <v>5442</v>
      </c>
      <c r="B4979" s="445" t="s">
        <v>15559</v>
      </c>
      <c r="C4979" s="445" t="s">
        <v>15560</v>
      </c>
    </row>
    <row r="4980" spans="1:3" x14ac:dyDescent="0.25">
      <c r="A4980" s="445" t="s">
        <v>5442</v>
      </c>
      <c r="B4980" s="445" t="s">
        <v>15561</v>
      </c>
      <c r="C4980" s="445" t="s">
        <v>15562</v>
      </c>
    </row>
    <row r="4981" spans="1:3" x14ac:dyDescent="0.25">
      <c r="A4981" s="445" t="s">
        <v>5442</v>
      </c>
      <c r="B4981" s="445" t="s">
        <v>15563</v>
      </c>
      <c r="C4981" s="445" t="s">
        <v>15564</v>
      </c>
    </row>
    <row r="4982" spans="1:3" x14ac:dyDescent="0.25">
      <c r="A4982" s="445" t="s">
        <v>5442</v>
      </c>
      <c r="B4982" s="445" t="s">
        <v>10982</v>
      </c>
      <c r="C4982" s="445" t="s">
        <v>15565</v>
      </c>
    </row>
    <row r="4983" spans="1:3" x14ac:dyDescent="0.25">
      <c r="A4983" s="445" t="s">
        <v>5442</v>
      </c>
      <c r="B4983" s="445" t="s">
        <v>15566</v>
      </c>
      <c r="C4983" s="445" t="s">
        <v>15567</v>
      </c>
    </row>
    <row r="4984" spans="1:3" x14ac:dyDescent="0.25">
      <c r="A4984" s="445" t="s">
        <v>5442</v>
      </c>
      <c r="B4984" s="445" t="s">
        <v>15568</v>
      </c>
      <c r="C4984" s="445" t="s">
        <v>15569</v>
      </c>
    </row>
    <row r="4985" spans="1:3" x14ac:dyDescent="0.25">
      <c r="A4985" s="445" t="s">
        <v>5442</v>
      </c>
      <c r="B4985" s="445" t="s">
        <v>15570</v>
      </c>
      <c r="C4985" s="445" t="s">
        <v>15571</v>
      </c>
    </row>
    <row r="4986" spans="1:3" x14ac:dyDescent="0.25">
      <c r="A4986" s="445" t="s">
        <v>5442</v>
      </c>
      <c r="B4986" s="445" t="s">
        <v>15572</v>
      </c>
      <c r="C4986" s="445" t="s">
        <v>15573</v>
      </c>
    </row>
    <row r="4987" spans="1:3" x14ac:dyDescent="0.25">
      <c r="A4987" s="445" t="s">
        <v>5442</v>
      </c>
      <c r="B4987" s="445" t="s">
        <v>15574</v>
      </c>
      <c r="C4987" s="445" t="s">
        <v>15575</v>
      </c>
    </row>
    <row r="4988" spans="1:3" x14ac:dyDescent="0.25">
      <c r="A4988" s="445" t="s">
        <v>5442</v>
      </c>
      <c r="B4988" s="445" t="s">
        <v>15576</v>
      </c>
      <c r="C4988" s="445" t="s">
        <v>15577</v>
      </c>
    </row>
    <row r="4989" spans="1:3" x14ac:dyDescent="0.25">
      <c r="A4989" s="445" t="s">
        <v>5442</v>
      </c>
      <c r="B4989" s="445" t="s">
        <v>15578</v>
      </c>
      <c r="C4989" s="445" t="s">
        <v>15579</v>
      </c>
    </row>
    <row r="4990" spans="1:3" x14ac:dyDescent="0.25">
      <c r="A4990" s="445" t="s">
        <v>5442</v>
      </c>
      <c r="B4990" s="445" t="s">
        <v>15580</v>
      </c>
      <c r="C4990" s="445" t="s">
        <v>15581</v>
      </c>
    </row>
    <row r="4991" spans="1:3" x14ac:dyDescent="0.25">
      <c r="A4991" s="445" t="s">
        <v>5442</v>
      </c>
      <c r="B4991" s="445" t="s">
        <v>15582</v>
      </c>
      <c r="C4991" s="445" t="s">
        <v>15582</v>
      </c>
    </row>
    <row r="4992" spans="1:3" x14ac:dyDescent="0.25">
      <c r="A4992" s="445" t="s">
        <v>5442</v>
      </c>
      <c r="B4992" s="445" t="s">
        <v>4127</v>
      </c>
      <c r="C4992" s="445" t="s">
        <v>15583</v>
      </c>
    </row>
    <row r="4993" spans="1:3" x14ac:dyDescent="0.25">
      <c r="A4993" s="445" t="s">
        <v>5442</v>
      </c>
      <c r="B4993" s="445" t="s">
        <v>15584</v>
      </c>
      <c r="C4993" s="445" t="s">
        <v>15585</v>
      </c>
    </row>
    <row r="4994" spans="1:3" x14ac:dyDescent="0.25">
      <c r="A4994" s="445" t="s">
        <v>5442</v>
      </c>
      <c r="B4994" s="445" t="s">
        <v>3803</v>
      </c>
      <c r="C4994" s="445" t="s">
        <v>15586</v>
      </c>
    </row>
    <row r="4995" spans="1:3" x14ac:dyDescent="0.25">
      <c r="A4995" s="445" t="s">
        <v>5442</v>
      </c>
      <c r="B4995" s="445" t="s">
        <v>15587</v>
      </c>
      <c r="C4995" s="445" t="s">
        <v>15588</v>
      </c>
    </row>
    <row r="4996" spans="1:3" x14ac:dyDescent="0.25">
      <c r="A4996" s="445" t="s">
        <v>5442</v>
      </c>
      <c r="B4996" s="445" t="s">
        <v>15589</v>
      </c>
      <c r="C4996" s="445" t="s">
        <v>15590</v>
      </c>
    </row>
    <row r="4997" spans="1:3" x14ac:dyDescent="0.25">
      <c r="A4997" s="445" t="s">
        <v>5442</v>
      </c>
      <c r="B4997" s="445" t="s">
        <v>3849</v>
      </c>
      <c r="C4997" s="445" t="s">
        <v>5218</v>
      </c>
    </row>
    <row r="4998" spans="1:3" x14ac:dyDescent="0.25">
      <c r="A4998" s="445" t="s">
        <v>5427</v>
      </c>
      <c r="B4998" s="445" t="s">
        <v>15591</v>
      </c>
      <c r="C4998" s="445" t="s">
        <v>15592</v>
      </c>
    </row>
    <row r="4999" spans="1:3" x14ac:dyDescent="0.25">
      <c r="A4999" s="445" t="s">
        <v>5427</v>
      </c>
      <c r="B4999" s="445" t="s">
        <v>15452</v>
      </c>
      <c r="C4999" s="445" t="s">
        <v>15593</v>
      </c>
    </row>
    <row r="5000" spans="1:3" x14ac:dyDescent="0.25">
      <c r="A5000" s="445" t="s">
        <v>5410</v>
      </c>
      <c r="B5000" s="445" t="s">
        <v>7700</v>
      </c>
      <c r="C5000" s="445" t="s">
        <v>7699</v>
      </c>
    </row>
    <row r="5001" spans="1:3" x14ac:dyDescent="0.25">
      <c r="A5001" s="445" t="s">
        <v>5410</v>
      </c>
      <c r="B5001" s="445" t="s">
        <v>7669</v>
      </c>
      <c r="C5001" s="445" t="s">
        <v>7668</v>
      </c>
    </row>
    <row r="5002" spans="1:3" x14ac:dyDescent="0.25">
      <c r="A5002" s="445" t="s">
        <v>5410</v>
      </c>
      <c r="B5002" s="445" t="s">
        <v>7641</v>
      </c>
      <c r="C5002" s="445" t="s">
        <v>7640</v>
      </c>
    </row>
    <row r="5003" spans="1:3" x14ac:dyDescent="0.25">
      <c r="A5003" s="445" t="s">
        <v>5410</v>
      </c>
      <c r="B5003" s="445" t="s">
        <v>7533</v>
      </c>
      <c r="C5003" s="445" t="s">
        <v>7532</v>
      </c>
    </row>
    <row r="5004" spans="1:3" x14ac:dyDescent="0.25">
      <c r="A5004" s="445" t="s">
        <v>5410</v>
      </c>
      <c r="B5004" s="445" t="s">
        <v>7735</v>
      </c>
      <c r="C5004" s="445" t="s">
        <v>7734</v>
      </c>
    </row>
    <row r="5005" spans="1:3" x14ac:dyDescent="0.25">
      <c r="A5005" s="445" t="s">
        <v>5410</v>
      </c>
      <c r="B5005" s="445" t="s">
        <v>7656</v>
      </c>
      <c r="C5005" s="445" t="s">
        <v>7655</v>
      </c>
    </row>
    <row r="5006" spans="1:3" x14ac:dyDescent="0.25">
      <c r="A5006" s="445" t="s">
        <v>5410</v>
      </c>
      <c r="B5006" s="445" t="s">
        <v>7601</v>
      </c>
      <c r="C5006" s="445" t="s">
        <v>7600</v>
      </c>
    </row>
    <row r="5007" spans="1:3" x14ac:dyDescent="0.25">
      <c r="A5007" s="445" t="s">
        <v>5410</v>
      </c>
      <c r="B5007" s="445" t="s">
        <v>7589</v>
      </c>
      <c r="C5007" s="445" t="s">
        <v>7588</v>
      </c>
    </row>
    <row r="5008" spans="1:3" x14ac:dyDescent="0.25">
      <c r="A5008" s="445" t="s">
        <v>5410</v>
      </c>
      <c r="B5008" s="445" t="s">
        <v>7629</v>
      </c>
      <c r="C5008" s="445" t="s">
        <v>7628</v>
      </c>
    </row>
    <row r="5009" spans="1:3" x14ac:dyDescent="0.25">
      <c r="A5009" s="445" t="s">
        <v>5410</v>
      </c>
      <c r="B5009" s="445" t="s">
        <v>7614</v>
      </c>
      <c r="C5009" s="445" t="s">
        <v>7613</v>
      </c>
    </row>
    <row r="5010" spans="1:3" x14ac:dyDescent="0.25">
      <c r="A5010" s="445" t="s">
        <v>5410</v>
      </c>
      <c r="B5010" s="445" t="s">
        <v>7683</v>
      </c>
      <c r="C5010" s="445" t="s">
        <v>7682</v>
      </c>
    </row>
    <row r="5011" spans="1:3" x14ac:dyDescent="0.25">
      <c r="A5011" s="445" t="s">
        <v>5410</v>
      </c>
      <c r="B5011" s="445" t="s">
        <v>7579</v>
      </c>
      <c r="C5011" s="445" t="s">
        <v>7578</v>
      </c>
    </row>
    <row r="5012" spans="1:3" x14ac:dyDescent="0.25">
      <c r="A5012" s="445" t="s">
        <v>5410</v>
      </c>
      <c r="B5012" s="445" t="s">
        <v>7717</v>
      </c>
      <c r="C5012" s="445" t="s">
        <v>7716</v>
      </c>
    </row>
    <row r="5013" spans="1:3" x14ac:dyDescent="0.25">
      <c r="A5013" s="445" t="s">
        <v>5410</v>
      </c>
      <c r="B5013" s="445" t="s">
        <v>7542</v>
      </c>
      <c r="C5013" s="445" t="s">
        <v>7541</v>
      </c>
    </row>
    <row r="5014" spans="1:3" x14ac:dyDescent="0.25">
      <c r="A5014" s="445" t="s">
        <v>5410</v>
      </c>
      <c r="B5014" s="445" t="s">
        <v>7569</v>
      </c>
      <c r="C5014" s="445" t="s">
        <v>7568</v>
      </c>
    </row>
    <row r="5015" spans="1:3" x14ac:dyDescent="0.25">
      <c r="A5015" s="445" t="s">
        <v>5410</v>
      </c>
      <c r="B5015" s="445" t="s">
        <v>7549</v>
      </c>
      <c r="C5015" s="445" t="s">
        <v>7548</v>
      </c>
    </row>
    <row r="5016" spans="1:3" x14ac:dyDescent="0.25">
      <c r="A5016" s="445" t="s">
        <v>5410</v>
      </c>
      <c r="B5016" s="445" t="s">
        <v>7558</v>
      </c>
      <c r="C5016" s="445" t="s">
        <v>7557</v>
      </c>
    </row>
    <row r="5017" spans="1:3" x14ac:dyDescent="0.25">
      <c r="A5017" s="445" t="s">
        <v>5385</v>
      </c>
      <c r="B5017" s="445" t="s">
        <v>15594</v>
      </c>
      <c r="C5017" s="445" t="s">
        <v>5436</v>
      </c>
    </row>
    <row r="5018" spans="1:3" x14ac:dyDescent="0.25">
      <c r="A5018" s="445" t="s">
        <v>5385</v>
      </c>
      <c r="B5018" s="445" t="s">
        <v>15595</v>
      </c>
      <c r="C5018" s="445" t="s">
        <v>15596</v>
      </c>
    </row>
    <row r="5019" spans="1:3" x14ac:dyDescent="0.25">
      <c r="A5019" s="445" t="s">
        <v>5347</v>
      </c>
      <c r="B5019" s="445" t="s">
        <v>15597</v>
      </c>
      <c r="C5019" s="445" t="s">
        <v>15598</v>
      </c>
    </row>
    <row r="5020" spans="1:3" x14ac:dyDescent="0.25">
      <c r="A5020" s="445" t="s">
        <v>5347</v>
      </c>
      <c r="B5020" s="445" t="s">
        <v>15599</v>
      </c>
      <c r="C5020" s="445" t="s">
        <v>15600</v>
      </c>
    </row>
    <row r="5021" spans="1:3" x14ac:dyDescent="0.25">
      <c r="A5021" s="445" t="s">
        <v>5347</v>
      </c>
      <c r="B5021" s="445" t="s">
        <v>15601</v>
      </c>
      <c r="C5021" s="445" t="s">
        <v>15602</v>
      </c>
    </row>
    <row r="5022" spans="1:3" x14ac:dyDescent="0.25">
      <c r="A5022" s="445" t="s">
        <v>5347</v>
      </c>
      <c r="B5022" s="445" t="s">
        <v>3849</v>
      </c>
      <c r="C5022" s="445" t="s">
        <v>5218</v>
      </c>
    </row>
    <row r="5023" spans="1:3" x14ac:dyDescent="0.25">
      <c r="A5023" s="445" t="s">
        <v>5347</v>
      </c>
      <c r="B5023" s="445" t="s">
        <v>15603</v>
      </c>
      <c r="C5023" s="445" t="s">
        <v>15604</v>
      </c>
    </row>
    <row r="5024" spans="1:3" x14ac:dyDescent="0.25">
      <c r="A5024" s="445" t="s">
        <v>5347</v>
      </c>
      <c r="B5024" s="445" t="s">
        <v>15605</v>
      </c>
      <c r="C5024" s="445" t="s">
        <v>15606</v>
      </c>
    </row>
    <row r="5025" spans="1:3" x14ac:dyDescent="0.25">
      <c r="A5025" s="445" t="s">
        <v>5347</v>
      </c>
      <c r="B5025" s="445" t="s">
        <v>15607</v>
      </c>
      <c r="C5025" s="445" t="s">
        <v>15608</v>
      </c>
    </row>
    <row r="5026" spans="1:3" x14ac:dyDescent="0.25">
      <c r="A5026" s="445" t="s">
        <v>5347</v>
      </c>
      <c r="B5026" s="445" t="s">
        <v>15333</v>
      </c>
      <c r="C5026" s="445" t="s">
        <v>15609</v>
      </c>
    </row>
    <row r="5027" spans="1:3" x14ac:dyDescent="0.25">
      <c r="A5027" s="445" t="s">
        <v>5347</v>
      </c>
      <c r="B5027" s="445" t="s">
        <v>15610</v>
      </c>
      <c r="C5027" s="445" t="s">
        <v>15611</v>
      </c>
    </row>
    <row r="5028" spans="1:3" x14ac:dyDescent="0.25">
      <c r="A5028" s="445" t="s">
        <v>5347</v>
      </c>
      <c r="B5028" s="445" t="s">
        <v>15612</v>
      </c>
      <c r="C5028" s="445" t="s">
        <v>15613</v>
      </c>
    </row>
    <row r="5029" spans="1:3" x14ac:dyDescent="0.25">
      <c r="A5029" s="445" t="s">
        <v>5347</v>
      </c>
      <c r="B5029" s="445" t="s">
        <v>15614</v>
      </c>
      <c r="C5029" s="445" t="s">
        <v>15615</v>
      </c>
    </row>
    <row r="5030" spans="1:3" x14ac:dyDescent="0.25">
      <c r="A5030" s="445" t="s">
        <v>15616</v>
      </c>
      <c r="B5030" s="445" t="s">
        <v>5579</v>
      </c>
      <c r="C5030" s="445" t="s">
        <v>13475</v>
      </c>
    </row>
    <row r="5031" spans="1:3" x14ac:dyDescent="0.25">
      <c r="A5031" s="445" t="s">
        <v>15616</v>
      </c>
      <c r="B5031" s="445" t="s">
        <v>5347</v>
      </c>
      <c r="C5031" s="445" t="s">
        <v>5832</v>
      </c>
    </row>
    <row r="5032" spans="1:3" x14ac:dyDescent="0.25">
      <c r="A5032" s="445" t="s">
        <v>15616</v>
      </c>
      <c r="B5032" s="445" t="s">
        <v>15617</v>
      </c>
      <c r="C5032" s="445" t="s">
        <v>13477</v>
      </c>
    </row>
    <row r="5033" spans="1:3" x14ac:dyDescent="0.25">
      <c r="A5033" s="445" t="s">
        <v>15616</v>
      </c>
      <c r="B5033" s="445" t="s">
        <v>15618</v>
      </c>
      <c r="C5033" s="445" t="s">
        <v>15619</v>
      </c>
    </row>
    <row r="5034" spans="1:3" x14ac:dyDescent="0.25">
      <c r="A5034" s="445" t="s">
        <v>15616</v>
      </c>
      <c r="B5034" s="445" t="s">
        <v>4473</v>
      </c>
      <c r="C5034" s="445" t="s">
        <v>15620</v>
      </c>
    </row>
    <row r="5035" spans="1:3" x14ac:dyDescent="0.25">
      <c r="A5035" s="445" t="s">
        <v>15616</v>
      </c>
      <c r="B5035" s="445" t="s">
        <v>4622</v>
      </c>
      <c r="C5035" s="445" t="s">
        <v>15621</v>
      </c>
    </row>
    <row r="5036" spans="1:3" x14ac:dyDescent="0.25">
      <c r="A5036" s="445" t="s">
        <v>5319</v>
      </c>
      <c r="B5036" s="445" t="s">
        <v>4483</v>
      </c>
      <c r="C5036" s="445" t="s">
        <v>15622</v>
      </c>
    </row>
    <row r="5037" spans="1:3" x14ac:dyDescent="0.25">
      <c r="A5037" s="445" t="s">
        <v>15623</v>
      </c>
      <c r="B5037" s="445" t="s">
        <v>5602</v>
      </c>
      <c r="C5037" s="445" t="s">
        <v>4512</v>
      </c>
    </row>
    <row r="5038" spans="1:3" x14ac:dyDescent="0.25">
      <c r="A5038" s="445" t="s">
        <v>15623</v>
      </c>
      <c r="B5038" s="445" t="s">
        <v>5352</v>
      </c>
      <c r="C5038" s="445" t="s">
        <v>15624</v>
      </c>
    </row>
    <row r="5039" spans="1:3" x14ac:dyDescent="0.25">
      <c r="A5039" s="445" t="s">
        <v>15623</v>
      </c>
      <c r="B5039" s="445" t="s">
        <v>5373</v>
      </c>
      <c r="C5039" s="445" t="s">
        <v>15625</v>
      </c>
    </row>
    <row r="5040" spans="1:3" x14ac:dyDescent="0.25">
      <c r="A5040" s="445" t="s">
        <v>15623</v>
      </c>
      <c r="B5040" s="445" t="s">
        <v>5364</v>
      </c>
      <c r="C5040" s="445" t="s">
        <v>15626</v>
      </c>
    </row>
    <row r="5041" spans="1:3" x14ac:dyDescent="0.25">
      <c r="A5041" s="445" t="s">
        <v>15623</v>
      </c>
      <c r="B5041" s="445" t="s">
        <v>5400</v>
      </c>
      <c r="C5041" s="445" t="s">
        <v>15624</v>
      </c>
    </row>
    <row r="5042" spans="1:3" x14ac:dyDescent="0.25">
      <c r="A5042" s="445" t="s">
        <v>15623</v>
      </c>
      <c r="B5042" s="445" t="s">
        <v>5415</v>
      </c>
      <c r="C5042" s="445" t="s">
        <v>15627</v>
      </c>
    </row>
    <row r="5043" spans="1:3" x14ac:dyDescent="0.25">
      <c r="A5043" s="445" t="s">
        <v>15623</v>
      </c>
      <c r="B5043" s="445" t="s">
        <v>5432</v>
      </c>
      <c r="C5043" s="445" t="s">
        <v>15628</v>
      </c>
    </row>
    <row r="5044" spans="1:3" x14ac:dyDescent="0.25">
      <c r="A5044" s="445" t="s">
        <v>15623</v>
      </c>
      <c r="B5044" s="445" t="s">
        <v>5379</v>
      </c>
      <c r="C5044" s="445" t="s">
        <v>15629</v>
      </c>
    </row>
    <row r="5045" spans="1:3" x14ac:dyDescent="0.25">
      <c r="A5045" s="445" t="s">
        <v>15623</v>
      </c>
      <c r="B5045" s="445" t="s">
        <v>5391</v>
      </c>
      <c r="C5045" s="445" t="s">
        <v>15630</v>
      </c>
    </row>
    <row r="5046" spans="1:3" x14ac:dyDescent="0.25">
      <c r="A5046" s="445" t="s">
        <v>15623</v>
      </c>
      <c r="B5046" s="445" t="s">
        <v>5404</v>
      </c>
      <c r="C5046" s="445" t="s">
        <v>15631</v>
      </c>
    </row>
    <row r="5047" spans="1:3" x14ac:dyDescent="0.25">
      <c r="A5047" s="445" t="s">
        <v>15623</v>
      </c>
      <c r="B5047" s="445" t="s">
        <v>5421</v>
      </c>
      <c r="C5047" s="445" t="s">
        <v>15632</v>
      </c>
    </row>
    <row r="5048" spans="1:3" x14ac:dyDescent="0.25">
      <c r="A5048" s="445" t="s">
        <v>15623</v>
      </c>
      <c r="B5048" s="445" t="s">
        <v>5186</v>
      </c>
      <c r="C5048" s="445" t="s">
        <v>15633</v>
      </c>
    </row>
    <row r="5049" spans="1:3" x14ac:dyDescent="0.25">
      <c r="A5049" s="445" t="s">
        <v>15623</v>
      </c>
      <c r="B5049" s="445" t="s">
        <v>5297</v>
      </c>
      <c r="C5049" s="445" t="s">
        <v>15634</v>
      </c>
    </row>
    <row r="5050" spans="1:3" x14ac:dyDescent="0.25">
      <c r="A5050" s="445" t="s">
        <v>15623</v>
      </c>
      <c r="B5050" s="445" t="s">
        <v>5283</v>
      </c>
      <c r="C5050" s="445" t="s">
        <v>15635</v>
      </c>
    </row>
    <row r="5051" spans="1:3" x14ac:dyDescent="0.25">
      <c r="A5051" s="445" t="s">
        <v>15623</v>
      </c>
      <c r="B5051" s="445" t="s">
        <v>5272</v>
      </c>
      <c r="C5051" s="445" t="s">
        <v>15636</v>
      </c>
    </row>
    <row r="5052" spans="1:3" x14ac:dyDescent="0.25">
      <c r="A5052" s="445" t="s">
        <v>15623</v>
      </c>
      <c r="B5052" s="445" t="s">
        <v>5258</v>
      </c>
      <c r="C5052" s="445" t="s">
        <v>15637</v>
      </c>
    </row>
    <row r="5053" spans="1:3" x14ac:dyDescent="0.25">
      <c r="A5053" s="445" t="s">
        <v>15623</v>
      </c>
      <c r="B5053" s="445" t="s">
        <v>5245</v>
      </c>
      <c r="C5053" s="445" t="s">
        <v>15638</v>
      </c>
    </row>
    <row r="5054" spans="1:3" x14ac:dyDescent="0.25">
      <c r="A5054" s="445" t="s">
        <v>15623</v>
      </c>
      <c r="B5054" s="445" t="s">
        <v>5232</v>
      </c>
      <c r="C5054" s="445" t="s">
        <v>15639</v>
      </c>
    </row>
    <row r="5055" spans="1:3" x14ac:dyDescent="0.25">
      <c r="A5055" s="445" t="s">
        <v>15623</v>
      </c>
      <c r="B5055" s="445" t="s">
        <v>5220</v>
      </c>
      <c r="C5055" s="445" t="s">
        <v>15640</v>
      </c>
    </row>
    <row r="5056" spans="1:3" x14ac:dyDescent="0.25">
      <c r="A5056" s="445" t="s">
        <v>15623</v>
      </c>
      <c r="B5056" s="445" t="s">
        <v>5208</v>
      </c>
      <c r="C5056" s="445" t="s">
        <v>15641</v>
      </c>
    </row>
    <row r="5057" spans="1:3" x14ac:dyDescent="0.25">
      <c r="A5057" s="445" t="s">
        <v>15623</v>
      </c>
      <c r="B5057" s="445" t="s">
        <v>5197</v>
      </c>
      <c r="C5057" s="445" t="s">
        <v>15642</v>
      </c>
    </row>
    <row r="5058" spans="1:3" x14ac:dyDescent="0.25">
      <c r="A5058" s="445" t="s">
        <v>15623</v>
      </c>
      <c r="B5058" s="445" t="s">
        <v>5336</v>
      </c>
      <c r="C5058" s="445" t="s">
        <v>15643</v>
      </c>
    </row>
    <row r="5059" spans="1:3" x14ac:dyDescent="0.25">
      <c r="A5059" s="445" t="s">
        <v>15623</v>
      </c>
      <c r="B5059" s="445" t="s">
        <v>5322</v>
      </c>
      <c r="C5059" s="445" t="s">
        <v>15644</v>
      </c>
    </row>
    <row r="5060" spans="1:3" x14ac:dyDescent="0.25">
      <c r="A5060" s="445" t="s">
        <v>15623</v>
      </c>
      <c r="B5060" s="445" t="s">
        <v>5309</v>
      </c>
      <c r="C5060" s="445" t="s">
        <v>15645</v>
      </c>
    </row>
    <row r="5061" spans="1:3" x14ac:dyDescent="0.25">
      <c r="A5061" s="445" t="s">
        <v>15623</v>
      </c>
      <c r="B5061" s="445" t="s">
        <v>5341</v>
      </c>
      <c r="C5061" s="445" t="s">
        <v>15646</v>
      </c>
    </row>
    <row r="5062" spans="1:3" x14ac:dyDescent="0.25">
      <c r="A5062" s="445" t="s">
        <v>15623</v>
      </c>
      <c r="B5062" s="445" t="s">
        <v>5586</v>
      </c>
      <c r="C5062" s="445" t="s">
        <v>15647</v>
      </c>
    </row>
    <row r="5063" spans="1:3" x14ac:dyDescent="0.25">
      <c r="A5063" s="445" t="s">
        <v>15623</v>
      </c>
      <c r="B5063" s="445" t="s">
        <v>5572</v>
      </c>
      <c r="C5063" s="445" t="s">
        <v>15648</v>
      </c>
    </row>
    <row r="5064" spans="1:3" x14ac:dyDescent="0.25">
      <c r="A5064" s="445" t="s">
        <v>15623</v>
      </c>
      <c r="B5064" s="445" t="s">
        <v>5721</v>
      </c>
      <c r="C5064" s="445" t="s">
        <v>15649</v>
      </c>
    </row>
    <row r="5065" spans="1:3" x14ac:dyDescent="0.25">
      <c r="A5065" s="445" t="s">
        <v>15623</v>
      </c>
      <c r="B5065" s="445" t="s">
        <v>5556</v>
      </c>
      <c r="C5065" s="445" t="s">
        <v>15650</v>
      </c>
    </row>
    <row r="5066" spans="1:3" x14ac:dyDescent="0.25">
      <c r="A5066" s="445" t="s">
        <v>15623</v>
      </c>
      <c r="B5066" s="445" t="s">
        <v>5540</v>
      </c>
      <c r="C5066" s="445" t="s">
        <v>15651</v>
      </c>
    </row>
    <row r="5067" spans="1:3" x14ac:dyDescent="0.25">
      <c r="A5067" s="445" t="s">
        <v>15623</v>
      </c>
      <c r="B5067" s="445" t="s">
        <v>5525</v>
      </c>
      <c r="C5067" s="445" t="s">
        <v>15645</v>
      </c>
    </row>
    <row r="5068" spans="1:3" x14ac:dyDescent="0.25">
      <c r="A5068" s="445" t="s">
        <v>15623</v>
      </c>
      <c r="B5068" s="445" t="s">
        <v>5511</v>
      </c>
      <c r="C5068" s="445" t="s">
        <v>15296</v>
      </c>
    </row>
    <row r="5069" spans="1:3" x14ac:dyDescent="0.25">
      <c r="A5069" s="445" t="s">
        <v>15623</v>
      </c>
      <c r="B5069" s="445" t="s">
        <v>5497</v>
      </c>
      <c r="C5069" s="445" t="s">
        <v>15652</v>
      </c>
    </row>
    <row r="5070" spans="1:3" x14ac:dyDescent="0.25">
      <c r="A5070" s="445" t="s">
        <v>15623</v>
      </c>
      <c r="B5070" s="445" t="s">
        <v>5482</v>
      </c>
      <c r="C5070" s="445" t="s">
        <v>15653</v>
      </c>
    </row>
    <row r="5071" spans="1:3" x14ac:dyDescent="0.25">
      <c r="A5071" s="445" t="s">
        <v>15623</v>
      </c>
      <c r="B5071" s="445" t="s">
        <v>5468</v>
      </c>
      <c r="C5071" s="445" t="s">
        <v>15654</v>
      </c>
    </row>
    <row r="5072" spans="1:3" x14ac:dyDescent="0.25">
      <c r="A5072" s="445" t="s">
        <v>15623</v>
      </c>
      <c r="B5072" s="445" t="s">
        <v>5452</v>
      </c>
      <c r="C5072" s="445" t="s">
        <v>15655</v>
      </c>
    </row>
    <row r="5073" spans="1:3" x14ac:dyDescent="0.25">
      <c r="A5073" s="445" t="s">
        <v>15623</v>
      </c>
      <c r="B5073" s="445" t="s">
        <v>5536</v>
      </c>
      <c r="C5073" s="445" t="s">
        <v>4507</v>
      </c>
    </row>
    <row r="5074" spans="1:3" x14ac:dyDescent="0.25">
      <c r="A5074" s="445" t="s">
        <v>15623</v>
      </c>
      <c r="B5074" s="445" t="s">
        <v>5436</v>
      </c>
      <c r="C5074" s="445" t="s">
        <v>15656</v>
      </c>
    </row>
    <row r="5075" spans="1:3" x14ac:dyDescent="0.25">
      <c r="A5075" s="445" t="s">
        <v>15623</v>
      </c>
      <c r="B5075" s="445" t="s">
        <v>5507</v>
      </c>
      <c r="C5075" s="445" t="s">
        <v>15657</v>
      </c>
    </row>
    <row r="5076" spans="1:3" x14ac:dyDescent="0.25">
      <c r="A5076" s="445" t="s">
        <v>5242</v>
      </c>
      <c r="B5076" s="445" t="s">
        <v>15658</v>
      </c>
      <c r="C5076" s="445" t="s">
        <v>15659</v>
      </c>
    </row>
    <row r="5077" spans="1:3" x14ac:dyDescent="0.25">
      <c r="A5077" s="445" t="s">
        <v>5242</v>
      </c>
      <c r="B5077" s="445" t="s">
        <v>15660</v>
      </c>
      <c r="C5077" s="445" t="s">
        <v>15661</v>
      </c>
    </row>
    <row r="5078" spans="1:3" x14ac:dyDescent="0.25">
      <c r="A5078" s="445" t="s">
        <v>5242</v>
      </c>
      <c r="B5078" s="445" t="s">
        <v>15662</v>
      </c>
      <c r="C5078" s="445" t="s">
        <v>15663</v>
      </c>
    </row>
    <row r="5079" spans="1:3" x14ac:dyDescent="0.25">
      <c r="A5079" s="445" t="s">
        <v>5242</v>
      </c>
      <c r="B5079" s="445" t="s">
        <v>15664</v>
      </c>
      <c r="C5079" s="445" t="s">
        <v>15665</v>
      </c>
    </row>
    <row r="5080" spans="1:3" x14ac:dyDescent="0.25">
      <c r="A5080" s="445" t="s">
        <v>5242</v>
      </c>
      <c r="B5080" s="445" t="s">
        <v>15666</v>
      </c>
      <c r="C5080" s="445" t="s">
        <v>15667</v>
      </c>
    </row>
    <row r="5081" spans="1:3" x14ac:dyDescent="0.25">
      <c r="A5081" s="445" t="s">
        <v>5242</v>
      </c>
      <c r="B5081" s="445" t="s">
        <v>15668</v>
      </c>
      <c r="C5081" s="445" t="s">
        <v>15669</v>
      </c>
    </row>
    <row r="5082" spans="1:3" x14ac:dyDescent="0.25">
      <c r="A5082" s="445" t="s">
        <v>5242</v>
      </c>
      <c r="B5082" s="445" t="s">
        <v>15670</v>
      </c>
      <c r="C5082" s="445" t="s">
        <v>15671</v>
      </c>
    </row>
    <row r="5083" spans="1:3" x14ac:dyDescent="0.25">
      <c r="A5083" s="445" t="s">
        <v>5242</v>
      </c>
      <c r="B5083" s="445" t="s">
        <v>15672</v>
      </c>
      <c r="C5083" s="445" t="s">
        <v>14020</v>
      </c>
    </row>
    <row r="5084" spans="1:3" x14ac:dyDescent="0.25">
      <c r="A5084" s="445" t="s">
        <v>5242</v>
      </c>
      <c r="B5084" s="445" t="s">
        <v>15673</v>
      </c>
      <c r="C5084" s="445" t="s">
        <v>10742</v>
      </c>
    </row>
    <row r="5085" spans="1:3" x14ac:dyDescent="0.25">
      <c r="A5085" s="445" t="s">
        <v>5242</v>
      </c>
      <c r="B5085" s="445" t="s">
        <v>15674</v>
      </c>
      <c r="C5085" s="445" t="s">
        <v>15675</v>
      </c>
    </row>
    <row r="5086" spans="1:3" x14ac:dyDescent="0.25">
      <c r="A5086" s="445" t="s">
        <v>5242</v>
      </c>
      <c r="B5086" s="445" t="s">
        <v>15676</v>
      </c>
      <c r="C5086" s="445" t="s">
        <v>14028</v>
      </c>
    </row>
    <row r="5087" spans="1:3" x14ac:dyDescent="0.25">
      <c r="A5087" s="445" t="s">
        <v>15677</v>
      </c>
      <c r="B5087" s="445" t="s">
        <v>4899</v>
      </c>
      <c r="C5087" s="445" t="s">
        <v>5822</v>
      </c>
    </row>
    <row r="5088" spans="1:3" x14ac:dyDescent="0.25">
      <c r="A5088" s="445" t="s">
        <v>15677</v>
      </c>
      <c r="B5088" s="445" t="s">
        <v>5785</v>
      </c>
      <c r="C5088" s="445" t="s">
        <v>5784</v>
      </c>
    </row>
    <row r="5089" spans="1:3" x14ac:dyDescent="0.25">
      <c r="A5089" s="445" t="s">
        <v>15678</v>
      </c>
      <c r="B5089" s="445" t="s">
        <v>15679</v>
      </c>
      <c r="C5089" s="445" t="s">
        <v>15680</v>
      </c>
    </row>
    <row r="5090" spans="1:3" x14ac:dyDescent="0.25">
      <c r="A5090" s="445" t="s">
        <v>15678</v>
      </c>
      <c r="B5090" s="445" t="s">
        <v>15681</v>
      </c>
      <c r="C5090" s="445" t="s">
        <v>15682</v>
      </c>
    </row>
    <row r="5091" spans="1:3" x14ac:dyDescent="0.25">
      <c r="A5091" s="445" t="s">
        <v>15678</v>
      </c>
      <c r="B5091" s="445" t="s">
        <v>15683</v>
      </c>
      <c r="C5091" s="445" t="s">
        <v>15684</v>
      </c>
    </row>
    <row r="5092" spans="1:3" x14ac:dyDescent="0.25">
      <c r="A5092" s="445" t="s">
        <v>15678</v>
      </c>
      <c r="B5092" s="445" t="s">
        <v>15685</v>
      </c>
      <c r="C5092" s="445" t="s">
        <v>15686</v>
      </c>
    </row>
    <row r="5093" spans="1:3" x14ac:dyDescent="0.25">
      <c r="A5093" s="445" t="s">
        <v>15678</v>
      </c>
      <c r="B5093" s="445" t="s">
        <v>15687</v>
      </c>
      <c r="C5093" s="445" t="s">
        <v>15688</v>
      </c>
    </row>
    <row r="5094" spans="1:3" x14ac:dyDescent="0.25">
      <c r="A5094" s="445" t="s">
        <v>15678</v>
      </c>
      <c r="B5094" s="445" t="s">
        <v>15689</v>
      </c>
      <c r="C5094" s="445" t="s">
        <v>15680</v>
      </c>
    </row>
    <row r="5095" spans="1:3" x14ac:dyDescent="0.25">
      <c r="A5095" s="445" t="s">
        <v>15678</v>
      </c>
      <c r="B5095" s="445" t="s">
        <v>15690</v>
      </c>
      <c r="C5095" s="445" t="s">
        <v>15682</v>
      </c>
    </row>
    <row r="5096" spans="1:3" x14ac:dyDescent="0.25">
      <c r="A5096" s="445" t="s">
        <v>15678</v>
      </c>
      <c r="B5096" s="445" t="s">
        <v>15691</v>
      </c>
      <c r="C5096" s="445" t="s">
        <v>15684</v>
      </c>
    </row>
    <row r="5097" spans="1:3" x14ac:dyDescent="0.25">
      <c r="A5097" s="445" t="s">
        <v>15678</v>
      </c>
      <c r="B5097" s="445" t="s">
        <v>15692</v>
      </c>
      <c r="C5097" s="445" t="s">
        <v>15686</v>
      </c>
    </row>
    <row r="5098" spans="1:3" x14ac:dyDescent="0.25">
      <c r="A5098" s="445" t="s">
        <v>15678</v>
      </c>
      <c r="B5098" s="445" t="s">
        <v>15693</v>
      </c>
      <c r="C5098" s="445" t="s">
        <v>15688</v>
      </c>
    </row>
    <row r="5099" spans="1:3" x14ac:dyDescent="0.25">
      <c r="A5099" s="445" t="s">
        <v>15678</v>
      </c>
      <c r="B5099" s="445" t="s">
        <v>15694</v>
      </c>
      <c r="C5099" s="445" t="s">
        <v>15682</v>
      </c>
    </row>
    <row r="5100" spans="1:3" x14ac:dyDescent="0.25">
      <c r="A5100" s="445" t="s">
        <v>15678</v>
      </c>
      <c r="B5100" s="445" t="s">
        <v>15695</v>
      </c>
      <c r="C5100" s="445" t="s">
        <v>15684</v>
      </c>
    </row>
    <row r="5101" spans="1:3" x14ac:dyDescent="0.25">
      <c r="A5101" s="445" t="s">
        <v>15678</v>
      </c>
      <c r="B5101" s="445" t="s">
        <v>15696</v>
      </c>
      <c r="C5101" s="445" t="s">
        <v>15686</v>
      </c>
    </row>
    <row r="5102" spans="1:3" x14ac:dyDescent="0.25">
      <c r="A5102" s="445" t="s">
        <v>15678</v>
      </c>
      <c r="B5102" s="445" t="s">
        <v>15697</v>
      </c>
      <c r="C5102" s="445" t="s">
        <v>15688</v>
      </c>
    </row>
    <row r="5103" spans="1:3" x14ac:dyDescent="0.25">
      <c r="A5103" s="445" t="s">
        <v>15678</v>
      </c>
      <c r="B5103" s="445" t="s">
        <v>15698</v>
      </c>
      <c r="C5103" s="445" t="s">
        <v>15682</v>
      </c>
    </row>
    <row r="5104" spans="1:3" x14ac:dyDescent="0.25">
      <c r="A5104" s="445" t="s">
        <v>15678</v>
      </c>
      <c r="B5104" s="445" t="s">
        <v>15699</v>
      </c>
      <c r="C5104" s="445" t="s">
        <v>15680</v>
      </c>
    </row>
    <row r="5105" spans="1:3" x14ac:dyDescent="0.25">
      <c r="A5105" s="445" t="s">
        <v>15678</v>
      </c>
      <c r="B5105" s="445" t="s">
        <v>15700</v>
      </c>
      <c r="C5105" s="445" t="s">
        <v>15684</v>
      </c>
    </row>
    <row r="5106" spans="1:3" x14ac:dyDescent="0.25">
      <c r="A5106" s="445" t="s">
        <v>15678</v>
      </c>
      <c r="B5106" s="445" t="s">
        <v>15701</v>
      </c>
      <c r="C5106" s="445" t="s">
        <v>15686</v>
      </c>
    </row>
    <row r="5107" spans="1:3" x14ac:dyDescent="0.25">
      <c r="A5107" s="445" t="s">
        <v>15678</v>
      </c>
      <c r="B5107" s="445" t="s">
        <v>15702</v>
      </c>
      <c r="C5107" s="445" t="s">
        <v>15688</v>
      </c>
    </row>
    <row r="5108" spans="1:3" x14ac:dyDescent="0.25">
      <c r="A5108" s="445" t="s">
        <v>15678</v>
      </c>
      <c r="B5108" s="445" t="s">
        <v>15703</v>
      </c>
      <c r="C5108" s="445" t="s">
        <v>15704</v>
      </c>
    </row>
    <row r="5109" spans="1:3" x14ac:dyDescent="0.25">
      <c r="A5109" s="445" t="s">
        <v>15678</v>
      </c>
      <c r="B5109" s="445" t="s">
        <v>15705</v>
      </c>
      <c r="C5109" s="445" t="s">
        <v>15706</v>
      </c>
    </row>
    <row r="5110" spans="1:3" x14ac:dyDescent="0.25">
      <c r="A5110" s="445" t="s">
        <v>15678</v>
      </c>
      <c r="B5110" s="445" t="s">
        <v>15707</v>
      </c>
      <c r="C5110" s="445" t="s">
        <v>15708</v>
      </c>
    </row>
    <row r="5111" spans="1:3" x14ac:dyDescent="0.25">
      <c r="A5111" s="445" t="s">
        <v>15678</v>
      </c>
      <c r="B5111" s="445" t="s">
        <v>15709</v>
      </c>
      <c r="C5111" s="445" t="s">
        <v>15710</v>
      </c>
    </row>
    <row r="5112" spans="1:3" x14ac:dyDescent="0.25">
      <c r="A5112" s="445" t="s">
        <v>15678</v>
      </c>
      <c r="B5112" s="445" t="s">
        <v>15711</v>
      </c>
      <c r="C5112" s="445" t="s">
        <v>15712</v>
      </c>
    </row>
    <row r="5113" spans="1:3" x14ac:dyDescent="0.25">
      <c r="A5113" s="445" t="s">
        <v>15678</v>
      </c>
      <c r="B5113" s="445" t="s">
        <v>15713</v>
      </c>
      <c r="C5113" s="445" t="s">
        <v>15714</v>
      </c>
    </row>
    <row r="5114" spans="1:3" x14ac:dyDescent="0.25">
      <c r="A5114" s="445" t="s">
        <v>15678</v>
      </c>
      <c r="B5114" s="445" t="s">
        <v>15715</v>
      </c>
      <c r="C5114" s="445" t="s">
        <v>15716</v>
      </c>
    </row>
    <row r="5115" spans="1:3" x14ac:dyDescent="0.25">
      <c r="A5115" s="445" t="s">
        <v>15678</v>
      </c>
      <c r="B5115" s="445" t="s">
        <v>15717</v>
      </c>
      <c r="C5115" s="445" t="s">
        <v>13970</v>
      </c>
    </row>
    <row r="5116" spans="1:3" x14ac:dyDescent="0.25">
      <c r="A5116" s="445" t="s">
        <v>15678</v>
      </c>
      <c r="B5116" s="445" t="s">
        <v>15718</v>
      </c>
      <c r="C5116" s="445" t="s">
        <v>13970</v>
      </c>
    </row>
    <row r="5117" spans="1:3" x14ac:dyDescent="0.25">
      <c r="A5117" s="445" t="s">
        <v>15678</v>
      </c>
      <c r="B5117" s="445" t="s">
        <v>15719</v>
      </c>
      <c r="C5117" s="445" t="s">
        <v>13970</v>
      </c>
    </row>
    <row r="5118" spans="1:3" x14ac:dyDescent="0.25">
      <c r="A5118" s="445" t="s">
        <v>15678</v>
      </c>
      <c r="B5118" s="445" t="s">
        <v>15720</v>
      </c>
      <c r="C5118" s="445" t="s">
        <v>13970</v>
      </c>
    </row>
    <row r="5119" spans="1:3" x14ac:dyDescent="0.25">
      <c r="A5119" s="445" t="s">
        <v>15678</v>
      </c>
      <c r="B5119" s="445" t="s">
        <v>15721</v>
      </c>
      <c r="C5119" s="445" t="s">
        <v>13970</v>
      </c>
    </row>
    <row r="5120" spans="1:3" x14ac:dyDescent="0.25">
      <c r="A5120" s="445" t="s">
        <v>15678</v>
      </c>
      <c r="B5120" s="445" t="s">
        <v>15722</v>
      </c>
      <c r="C5120" s="445" t="s">
        <v>13970</v>
      </c>
    </row>
    <row r="5121" spans="1:3" x14ac:dyDescent="0.25">
      <c r="A5121" s="445" t="s">
        <v>15678</v>
      </c>
      <c r="B5121" s="445" t="s">
        <v>15723</v>
      </c>
      <c r="C5121" s="445" t="s">
        <v>13970</v>
      </c>
    </row>
    <row r="5122" spans="1:3" x14ac:dyDescent="0.25">
      <c r="A5122" s="445" t="s">
        <v>15678</v>
      </c>
      <c r="B5122" s="445" t="s">
        <v>15724</v>
      </c>
      <c r="C5122" s="445" t="s">
        <v>13970</v>
      </c>
    </row>
    <row r="5123" spans="1:3" x14ac:dyDescent="0.25">
      <c r="A5123" s="445" t="s">
        <v>15678</v>
      </c>
      <c r="B5123" s="445" t="s">
        <v>15725</v>
      </c>
      <c r="C5123" s="445" t="s">
        <v>13970</v>
      </c>
    </row>
    <row r="5124" spans="1:3" x14ac:dyDescent="0.25">
      <c r="A5124" s="445" t="s">
        <v>15678</v>
      </c>
      <c r="B5124" s="445" t="s">
        <v>15726</v>
      </c>
      <c r="C5124" s="445" t="s">
        <v>13970</v>
      </c>
    </row>
    <row r="5125" spans="1:3" x14ac:dyDescent="0.25">
      <c r="A5125" s="445" t="s">
        <v>15678</v>
      </c>
      <c r="B5125" s="445" t="s">
        <v>15727</v>
      </c>
      <c r="C5125" s="445" t="s">
        <v>13970</v>
      </c>
    </row>
    <row r="5126" spans="1:3" x14ac:dyDescent="0.25">
      <c r="A5126" s="445" t="s">
        <v>15678</v>
      </c>
      <c r="B5126" s="445" t="s">
        <v>15728</v>
      </c>
      <c r="C5126" s="445" t="s">
        <v>13970</v>
      </c>
    </row>
    <row r="5127" spans="1:3" x14ac:dyDescent="0.25">
      <c r="A5127" s="445" t="s">
        <v>15678</v>
      </c>
      <c r="B5127" s="445" t="s">
        <v>15729</v>
      </c>
      <c r="C5127" s="445" t="s">
        <v>13970</v>
      </c>
    </row>
    <row r="5128" spans="1:3" x14ac:dyDescent="0.25">
      <c r="A5128" s="445" t="s">
        <v>15678</v>
      </c>
      <c r="B5128" s="445" t="s">
        <v>15730</v>
      </c>
      <c r="C5128" s="445" t="s">
        <v>13970</v>
      </c>
    </row>
    <row r="5129" spans="1:3" x14ac:dyDescent="0.25">
      <c r="A5129" s="445" t="s">
        <v>15678</v>
      </c>
      <c r="B5129" s="445" t="s">
        <v>15731</v>
      </c>
      <c r="C5129" s="445" t="s">
        <v>13970</v>
      </c>
    </row>
    <row r="5130" spans="1:3" x14ac:dyDescent="0.25">
      <c r="A5130" s="445" t="s">
        <v>15678</v>
      </c>
      <c r="B5130" s="445" t="s">
        <v>15732</v>
      </c>
      <c r="C5130" s="445" t="s">
        <v>13970</v>
      </c>
    </row>
    <row r="5131" spans="1:3" x14ac:dyDescent="0.25">
      <c r="A5131" s="445" t="s">
        <v>15678</v>
      </c>
      <c r="B5131" s="445" t="s">
        <v>15733</v>
      </c>
      <c r="C5131" s="445" t="s">
        <v>13970</v>
      </c>
    </row>
    <row r="5132" spans="1:3" x14ac:dyDescent="0.25">
      <c r="A5132" s="445" t="s">
        <v>15678</v>
      </c>
      <c r="B5132" s="445" t="s">
        <v>15734</v>
      </c>
      <c r="C5132" s="445" t="s">
        <v>13970</v>
      </c>
    </row>
    <row r="5133" spans="1:3" x14ac:dyDescent="0.25">
      <c r="A5133" s="445" t="s">
        <v>15678</v>
      </c>
      <c r="B5133" s="445" t="s">
        <v>15735</v>
      </c>
      <c r="C5133" s="445" t="s">
        <v>13970</v>
      </c>
    </row>
    <row r="5134" spans="1:3" x14ac:dyDescent="0.25">
      <c r="A5134" s="445" t="s">
        <v>15678</v>
      </c>
      <c r="B5134" s="445" t="s">
        <v>15736</v>
      </c>
      <c r="C5134" s="445" t="s">
        <v>13970</v>
      </c>
    </row>
    <row r="5135" spans="1:3" x14ac:dyDescent="0.25">
      <c r="A5135" s="445" t="s">
        <v>15678</v>
      </c>
      <c r="B5135" s="445" t="s">
        <v>15737</v>
      </c>
      <c r="C5135" s="445" t="s">
        <v>13970</v>
      </c>
    </row>
    <row r="5136" spans="1:3" x14ac:dyDescent="0.25">
      <c r="A5136" s="445" t="s">
        <v>15678</v>
      </c>
      <c r="B5136" s="445" t="s">
        <v>15738</v>
      </c>
      <c r="C5136" s="445" t="s">
        <v>13970</v>
      </c>
    </row>
    <row r="5137" spans="1:3" x14ac:dyDescent="0.25">
      <c r="A5137" s="445" t="s">
        <v>15678</v>
      </c>
      <c r="B5137" s="445" t="s">
        <v>15739</v>
      </c>
      <c r="C5137" s="445" t="s">
        <v>13970</v>
      </c>
    </row>
    <row r="5138" spans="1:3" x14ac:dyDescent="0.25">
      <c r="A5138" s="445" t="s">
        <v>15678</v>
      </c>
      <c r="B5138" s="445" t="s">
        <v>15740</v>
      </c>
      <c r="C5138" s="445" t="s">
        <v>13970</v>
      </c>
    </row>
    <row r="5139" spans="1:3" x14ac:dyDescent="0.25">
      <c r="A5139" s="445" t="s">
        <v>15678</v>
      </c>
      <c r="B5139" s="445" t="s">
        <v>15741</v>
      </c>
      <c r="C5139" s="445" t="s">
        <v>13970</v>
      </c>
    </row>
    <row r="5140" spans="1:3" x14ac:dyDescent="0.25">
      <c r="A5140" s="445" t="s">
        <v>15678</v>
      </c>
      <c r="B5140" s="445" t="s">
        <v>15742</v>
      </c>
      <c r="C5140" s="445" t="s">
        <v>13970</v>
      </c>
    </row>
    <row r="5141" spans="1:3" x14ac:dyDescent="0.25">
      <c r="A5141" s="445" t="s">
        <v>15678</v>
      </c>
      <c r="B5141" s="445" t="s">
        <v>15743</v>
      </c>
      <c r="C5141" s="445" t="s">
        <v>13970</v>
      </c>
    </row>
    <row r="5142" spans="1:3" x14ac:dyDescent="0.25">
      <c r="A5142" s="445" t="s">
        <v>15678</v>
      </c>
      <c r="B5142" s="445" t="s">
        <v>15744</v>
      </c>
      <c r="C5142" s="445" t="s">
        <v>13970</v>
      </c>
    </row>
    <row r="5143" spans="1:3" x14ac:dyDescent="0.25">
      <c r="A5143" s="445" t="s">
        <v>15678</v>
      </c>
      <c r="B5143" s="445" t="s">
        <v>15745</v>
      </c>
      <c r="C5143" s="445" t="s">
        <v>13970</v>
      </c>
    </row>
    <row r="5144" spans="1:3" x14ac:dyDescent="0.25">
      <c r="A5144" s="445" t="s">
        <v>15678</v>
      </c>
      <c r="B5144" s="445" t="s">
        <v>15746</v>
      </c>
      <c r="C5144" s="445" t="s">
        <v>13970</v>
      </c>
    </row>
    <row r="5145" spans="1:3" x14ac:dyDescent="0.25">
      <c r="A5145" s="445" t="s">
        <v>15678</v>
      </c>
      <c r="B5145" s="445" t="s">
        <v>15747</v>
      </c>
      <c r="C5145" s="445" t="s">
        <v>13970</v>
      </c>
    </row>
    <row r="5146" spans="1:3" x14ac:dyDescent="0.25">
      <c r="A5146" s="445" t="s">
        <v>15678</v>
      </c>
      <c r="B5146" s="445" t="s">
        <v>15748</v>
      </c>
      <c r="C5146" s="445" t="s">
        <v>13970</v>
      </c>
    </row>
    <row r="5147" spans="1:3" x14ac:dyDescent="0.25">
      <c r="A5147" s="445" t="s">
        <v>15678</v>
      </c>
      <c r="B5147" s="445" t="s">
        <v>15749</v>
      </c>
      <c r="C5147" s="445" t="s">
        <v>13970</v>
      </c>
    </row>
    <row r="5148" spans="1:3" x14ac:dyDescent="0.25">
      <c r="A5148" s="445" t="s">
        <v>15678</v>
      </c>
      <c r="B5148" s="445" t="s">
        <v>15750</v>
      </c>
      <c r="C5148" s="445" t="s">
        <v>13970</v>
      </c>
    </row>
    <row r="5149" spans="1:3" x14ac:dyDescent="0.25">
      <c r="A5149" s="445" t="s">
        <v>15678</v>
      </c>
      <c r="B5149" s="445" t="s">
        <v>15751</v>
      </c>
      <c r="C5149" s="445" t="s">
        <v>13970</v>
      </c>
    </row>
    <row r="5150" spans="1:3" x14ac:dyDescent="0.25">
      <c r="A5150" s="445" t="s">
        <v>15678</v>
      </c>
      <c r="B5150" s="445" t="s">
        <v>15752</v>
      </c>
      <c r="C5150" s="445" t="s">
        <v>13970</v>
      </c>
    </row>
    <row r="5151" spans="1:3" x14ac:dyDescent="0.25">
      <c r="A5151" s="445" t="s">
        <v>15678</v>
      </c>
      <c r="B5151" s="445" t="s">
        <v>15753</v>
      </c>
      <c r="C5151" s="445" t="s">
        <v>13970</v>
      </c>
    </row>
    <row r="5152" spans="1:3" x14ac:dyDescent="0.25">
      <c r="A5152" s="445" t="s">
        <v>15678</v>
      </c>
      <c r="B5152" s="445" t="s">
        <v>15754</v>
      </c>
      <c r="C5152" s="445" t="s">
        <v>13970</v>
      </c>
    </row>
    <row r="5153" spans="1:3" x14ac:dyDescent="0.25">
      <c r="A5153" s="445" t="s">
        <v>15678</v>
      </c>
      <c r="B5153" s="445" t="s">
        <v>15755</v>
      </c>
      <c r="C5153" s="445" t="s">
        <v>13970</v>
      </c>
    </row>
    <row r="5154" spans="1:3" x14ac:dyDescent="0.25">
      <c r="A5154" s="445" t="s">
        <v>15678</v>
      </c>
      <c r="B5154" s="445" t="s">
        <v>15756</v>
      </c>
      <c r="C5154" s="445" t="s">
        <v>13970</v>
      </c>
    </row>
    <row r="5155" spans="1:3" x14ac:dyDescent="0.25">
      <c r="A5155" s="445" t="s">
        <v>15678</v>
      </c>
      <c r="B5155" s="445" t="s">
        <v>15757</v>
      </c>
      <c r="C5155" s="445" t="s">
        <v>13970</v>
      </c>
    </row>
    <row r="5156" spans="1:3" x14ac:dyDescent="0.25">
      <c r="A5156" s="445" t="s">
        <v>15678</v>
      </c>
      <c r="B5156" s="445" t="s">
        <v>15758</v>
      </c>
      <c r="C5156" s="445" t="s">
        <v>13970</v>
      </c>
    </row>
    <row r="5157" spans="1:3" x14ac:dyDescent="0.25">
      <c r="A5157" s="445" t="s">
        <v>15678</v>
      </c>
      <c r="B5157" s="445" t="s">
        <v>15759</v>
      </c>
      <c r="C5157" s="445" t="s">
        <v>13970</v>
      </c>
    </row>
    <row r="5158" spans="1:3" x14ac:dyDescent="0.25">
      <c r="A5158" s="445" t="s">
        <v>15678</v>
      </c>
      <c r="B5158" s="445" t="s">
        <v>15760</v>
      </c>
      <c r="C5158" s="445" t="s">
        <v>13970</v>
      </c>
    </row>
    <row r="5159" spans="1:3" x14ac:dyDescent="0.25">
      <c r="A5159" s="445" t="s">
        <v>15678</v>
      </c>
      <c r="B5159" s="445" t="s">
        <v>15761</v>
      </c>
      <c r="C5159" s="445" t="s">
        <v>13970</v>
      </c>
    </row>
    <row r="5160" spans="1:3" x14ac:dyDescent="0.25">
      <c r="A5160" s="445" t="s">
        <v>15678</v>
      </c>
      <c r="B5160" s="445" t="s">
        <v>15762</v>
      </c>
      <c r="C5160" s="445" t="s">
        <v>13970</v>
      </c>
    </row>
    <row r="5161" spans="1:3" x14ac:dyDescent="0.25">
      <c r="A5161" s="445" t="s">
        <v>15678</v>
      </c>
      <c r="B5161" s="445" t="s">
        <v>15763</v>
      </c>
      <c r="C5161" s="445" t="s">
        <v>13970</v>
      </c>
    </row>
    <row r="5162" spans="1:3" x14ac:dyDescent="0.25">
      <c r="A5162" s="445" t="s">
        <v>15678</v>
      </c>
      <c r="B5162" s="445" t="s">
        <v>15764</v>
      </c>
      <c r="C5162" s="445" t="s">
        <v>13970</v>
      </c>
    </row>
    <row r="5163" spans="1:3" x14ac:dyDescent="0.25">
      <c r="A5163" s="445" t="s">
        <v>15678</v>
      </c>
      <c r="B5163" s="445" t="s">
        <v>15765</v>
      </c>
      <c r="C5163" s="445" t="s">
        <v>13970</v>
      </c>
    </row>
    <row r="5164" spans="1:3" x14ac:dyDescent="0.25">
      <c r="A5164" s="445" t="s">
        <v>15678</v>
      </c>
      <c r="B5164" s="445" t="s">
        <v>15766</v>
      </c>
      <c r="C5164" s="445" t="s">
        <v>13970</v>
      </c>
    </row>
    <row r="5165" spans="1:3" x14ac:dyDescent="0.25">
      <c r="A5165" s="445" t="s">
        <v>15678</v>
      </c>
      <c r="B5165" s="445" t="s">
        <v>15767</v>
      </c>
      <c r="C5165" s="445" t="s">
        <v>13970</v>
      </c>
    </row>
    <row r="5166" spans="1:3" x14ac:dyDescent="0.25">
      <c r="A5166" s="445" t="s">
        <v>15678</v>
      </c>
      <c r="B5166" s="445" t="s">
        <v>15768</v>
      </c>
      <c r="C5166" s="445" t="s">
        <v>13970</v>
      </c>
    </row>
    <row r="5167" spans="1:3" x14ac:dyDescent="0.25">
      <c r="A5167" s="445" t="s">
        <v>15678</v>
      </c>
      <c r="B5167" s="445" t="s">
        <v>15769</v>
      </c>
      <c r="C5167" s="445" t="s">
        <v>13970</v>
      </c>
    </row>
    <row r="5168" spans="1:3" x14ac:dyDescent="0.25">
      <c r="A5168" s="445" t="s">
        <v>15678</v>
      </c>
      <c r="B5168" s="445" t="s">
        <v>15770</v>
      </c>
      <c r="C5168" s="445" t="s">
        <v>13970</v>
      </c>
    </row>
    <row r="5169" spans="1:3" x14ac:dyDescent="0.25">
      <c r="A5169" s="445" t="s">
        <v>15678</v>
      </c>
      <c r="B5169" s="445" t="s">
        <v>15771</v>
      </c>
      <c r="C5169" s="445" t="s">
        <v>13970</v>
      </c>
    </row>
    <row r="5170" spans="1:3" x14ac:dyDescent="0.25">
      <c r="A5170" s="445" t="s">
        <v>15678</v>
      </c>
      <c r="B5170" s="445" t="s">
        <v>15772</v>
      </c>
      <c r="C5170" s="445" t="s">
        <v>13970</v>
      </c>
    </row>
    <row r="5171" spans="1:3" x14ac:dyDescent="0.25">
      <c r="A5171" s="445" t="s">
        <v>15678</v>
      </c>
      <c r="B5171" s="445" t="s">
        <v>15773</v>
      </c>
      <c r="C5171" s="445" t="s">
        <v>13970</v>
      </c>
    </row>
    <row r="5172" spans="1:3" x14ac:dyDescent="0.25">
      <c r="A5172" s="445" t="s">
        <v>15678</v>
      </c>
      <c r="B5172" s="445" t="s">
        <v>15774</v>
      </c>
      <c r="C5172" s="445" t="s">
        <v>13970</v>
      </c>
    </row>
    <row r="5173" spans="1:3" x14ac:dyDescent="0.25">
      <c r="A5173" s="445" t="s">
        <v>15678</v>
      </c>
      <c r="B5173" s="445" t="s">
        <v>15775</v>
      </c>
      <c r="C5173" s="445" t="s">
        <v>13970</v>
      </c>
    </row>
    <row r="5174" spans="1:3" x14ac:dyDescent="0.25">
      <c r="A5174" s="445" t="s">
        <v>15678</v>
      </c>
      <c r="B5174" s="445" t="s">
        <v>15776</v>
      </c>
      <c r="C5174" s="445" t="s">
        <v>13970</v>
      </c>
    </row>
    <row r="5175" spans="1:3" x14ac:dyDescent="0.25">
      <c r="A5175" s="445" t="s">
        <v>15678</v>
      </c>
      <c r="B5175" s="445" t="s">
        <v>15777</v>
      </c>
      <c r="C5175" s="445" t="s">
        <v>13970</v>
      </c>
    </row>
    <row r="5176" spans="1:3" x14ac:dyDescent="0.25">
      <c r="A5176" s="445" t="s">
        <v>15678</v>
      </c>
      <c r="B5176" s="445" t="s">
        <v>15778</v>
      </c>
      <c r="C5176" s="445" t="s">
        <v>13970</v>
      </c>
    </row>
    <row r="5177" spans="1:3" x14ac:dyDescent="0.25">
      <c r="A5177" s="445" t="s">
        <v>15678</v>
      </c>
      <c r="B5177" s="445" t="s">
        <v>15779</v>
      </c>
      <c r="C5177" s="445" t="s">
        <v>13970</v>
      </c>
    </row>
    <row r="5178" spans="1:3" x14ac:dyDescent="0.25">
      <c r="A5178" s="445" t="s">
        <v>15678</v>
      </c>
      <c r="B5178" s="445" t="s">
        <v>15780</v>
      </c>
      <c r="C5178" s="445" t="s">
        <v>13970</v>
      </c>
    </row>
    <row r="5179" spans="1:3" x14ac:dyDescent="0.25">
      <c r="A5179" s="445" t="s">
        <v>15678</v>
      </c>
      <c r="B5179" s="445" t="s">
        <v>15781</v>
      </c>
      <c r="C5179" s="445" t="s">
        <v>13970</v>
      </c>
    </row>
    <row r="5180" spans="1:3" x14ac:dyDescent="0.25">
      <c r="A5180" s="445" t="s">
        <v>15678</v>
      </c>
      <c r="B5180" s="445" t="s">
        <v>15782</v>
      </c>
      <c r="C5180" s="445" t="s">
        <v>13970</v>
      </c>
    </row>
    <row r="5181" spans="1:3" x14ac:dyDescent="0.25">
      <c r="A5181" s="445" t="s">
        <v>15678</v>
      </c>
      <c r="B5181" s="445" t="s">
        <v>15783</v>
      </c>
      <c r="C5181" s="445" t="s">
        <v>13970</v>
      </c>
    </row>
    <row r="5182" spans="1:3" x14ac:dyDescent="0.25">
      <c r="A5182" s="445" t="s">
        <v>15678</v>
      </c>
      <c r="B5182" s="445" t="s">
        <v>15784</v>
      </c>
      <c r="C5182" s="445" t="s">
        <v>13970</v>
      </c>
    </row>
    <row r="5183" spans="1:3" x14ac:dyDescent="0.25">
      <c r="A5183" s="445" t="s">
        <v>15678</v>
      </c>
      <c r="B5183" s="445" t="s">
        <v>15785</v>
      </c>
      <c r="C5183" s="445" t="s">
        <v>13970</v>
      </c>
    </row>
    <row r="5184" spans="1:3" x14ac:dyDescent="0.25">
      <c r="A5184" s="445" t="s">
        <v>15678</v>
      </c>
      <c r="B5184" s="445" t="s">
        <v>15786</v>
      </c>
      <c r="C5184" s="445" t="s">
        <v>13970</v>
      </c>
    </row>
    <row r="5185" spans="1:3" x14ac:dyDescent="0.25">
      <c r="A5185" s="445" t="s">
        <v>15678</v>
      </c>
      <c r="B5185" s="445" t="s">
        <v>15787</v>
      </c>
      <c r="C5185" s="445" t="s">
        <v>13970</v>
      </c>
    </row>
    <row r="5186" spans="1:3" x14ac:dyDescent="0.25">
      <c r="A5186" s="445" t="s">
        <v>15678</v>
      </c>
      <c r="B5186" s="445" t="s">
        <v>15788</v>
      </c>
      <c r="C5186" s="445" t="s">
        <v>13970</v>
      </c>
    </row>
    <row r="5187" spans="1:3" x14ac:dyDescent="0.25">
      <c r="A5187" s="445" t="s">
        <v>15678</v>
      </c>
      <c r="B5187" s="445" t="s">
        <v>15789</v>
      </c>
      <c r="C5187" s="445" t="s">
        <v>13970</v>
      </c>
    </row>
    <row r="5188" spans="1:3" x14ac:dyDescent="0.25">
      <c r="A5188" s="445" t="s">
        <v>15678</v>
      </c>
      <c r="B5188" s="445" t="s">
        <v>15790</v>
      </c>
      <c r="C5188" s="445" t="s">
        <v>13970</v>
      </c>
    </row>
    <row r="5189" spans="1:3" x14ac:dyDescent="0.25">
      <c r="A5189" s="445" t="s">
        <v>15678</v>
      </c>
      <c r="B5189" s="445" t="s">
        <v>15791</v>
      </c>
      <c r="C5189" s="445" t="s">
        <v>13970</v>
      </c>
    </row>
    <row r="5190" spans="1:3" x14ac:dyDescent="0.25">
      <c r="A5190" s="445" t="s">
        <v>15678</v>
      </c>
      <c r="B5190" s="445" t="s">
        <v>15792</v>
      </c>
      <c r="C5190" s="445" t="s">
        <v>13970</v>
      </c>
    </row>
    <row r="5191" spans="1:3" x14ac:dyDescent="0.25">
      <c r="A5191" s="445" t="s">
        <v>15678</v>
      </c>
      <c r="B5191" s="445" t="s">
        <v>15793</v>
      </c>
      <c r="C5191" s="445" t="s">
        <v>13970</v>
      </c>
    </row>
    <row r="5192" spans="1:3" x14ac:dyDescent="0.25">
      <c r="A5192" s="445" t="s">
        <v>15678</v>
      </c>
      <c r="B5192" s="445" t="s">
        <v>15794</v>
      </c>
      <c r="C5192" s="445" t="s">
        <v>13970</v>
      </c>
    </row>
    <row r="5193" spans="1:3" x14ac:dyDescent="0.25">
      <c r="A5193" s="445" t="s">
        <v>15678</v>
      </c>
      <c r="B5193" s="445" t="s">
        <v>15795</v>
      </c>
      <c r="C5193" s="445" t="s">
        <v>13970</v>
      </c>
    </row>
    <row r="5194" spans="1:3" x14ac:dyDescent="0.25">
      <c r="A5194" s="445" t="s">
        <v>15678</v>
      </c>
      <c r="B5194" s="445" t="s">
        <v>15796</v>
      </c>
      <c r="C5194" s="445" t="s">
        <v>13970</v>
      </c>
    </row>
    <row r="5195" spans="1:3" x14ac:dyDescent="0.25">
      <c r="A5195" s="445" t="s">
        <v>15678</v>
      </c>
      <c r="B5195" s="445" t="s">
        <v>15797</v>
      </c>
      <c r="C5195" s="445" t="s">
        <v>13970</v>
      </c>
    </row>
    <row r="5196" spans="1:3" x14ac:dyDescent="0.25">
      <c r="A5196" s="445" t="s">
        <v>15678</v>
      </c>
      <c r="B5196" s="445" t="s">
        <v>15798</v>
      </c>
      <c r="C5196" s="445" t="s">
        <v>13970</v>
      </c>
    </row>
    <row r="5197" spans="1:3" x14ac:dyDescent="0.25">
      <c r="A5197" s="445" t="s">
        <v>15678</v>
      </c>
      <c r="B5197" s="445" t="s">
        <v>15799</v>
      </c>
      <c r="C5197" s="445" t="s">
        <v>13970</v>
      </c>
    </row>
    <row r="5198" spans="1:3" x14ac:dyDescent="0.25">
      <c r="A5198" s="445" t="s">
        <v>15678</v>
      </c>
      <c r="B5198" s="445" t="s">
        <v>15800</v>
      </c>
      <c r="C5198" s="445" t="s">
        <v>13970</v>
      </c>
    </row>
    <row r="5199" spans="1:3" x14ac:dyDescent="0.25">
      <c r="A5199" s="445" t="s">
        <v>15678</v>
      </c>
      <c r="B5199" s="445" t="s">
        <v>15801</v>
      </c>
      <c r="C5199" s="445" t="s">
        <v>13970</v>
      </c>
    </row>
    <row r="5200" spans="1:3" x14ac:dyDescent="0.25">
      <c r="A5200" s="445" t="s">
        <v>15678</v>
      </c>
      <c r="B5200" s="445" t="s">
        <v>15802</v>
      </c>
      <c r="C5200" s="445" t="s">
        <v>13970</v>
      </c>
    </row>
    <row r="5201" spans="1:3" x14ac:dyDescent="0.25">
      <c r="A5201" s="445" t="s">
        <v>15678</v>
      </c>
      <c r="B5201" s="445" t="s">
        <v>15803</v>
      </c>
      <c r="C5201" s="445" t="s">
        <v>13970</v>
      </c>
    </row>
    <row r="5202" spans="1:3" x14ac:dyDescent="0.25">
      <c r="A5202" s="445" t="s">
        <v>15678</v>
      </c>
      <c r="B5202" s="445" t="s">
        <v>15804</v>
      </c>
      <c r="C5202" s="445" t="s">
        <v>13970</v>
      </c>
    </row>
    <row r="5203" spans="1:3" x14ac:dyDescent="0.25">
      <c r="A5203" s="445" t="s">
        <v>15678</v>
      </c>
      <c r="B5203" s="445" t="s">
        <v>15805</v>
      </c>
      <c r="C5203" s="445" t="s">
        <v>13970</v>
      </c>
    </row>
    <row r="5204" spans="1:3" x14ac:dyDescent="0.25">
      <c r="A5204" s="445" t="s">
        <v>15678</v>
      </c>
      <c r="B5204" s="445" t="s">
        <v>15806</v>
      </c>
      <c r="C5204" s="445" t="s">
        <v>13970</v>
      </c>
    </row>
    <row r="5205" spans="1:3" x14ac:dyDescent="0.25">
      <c r="A5205" s="445" t="s">
        <v>15678</v>
      </c>
      <c r="B5205" s="445" t="s">
        <v>15807</v>
      </c>
      <c r="C5205" s="445" t="s">
        <v>15808</v>
      </c>
    </row>
    <row r="5206" spans="1:3" x14ac:dyDescent="0.25">
      <c r="A5206" s="445" t="s">
        <v>15678</v>
      </c>
      <c r="B5206" s="445" t="s">
        <v>15809</v>
      </c>
      <c r="C5206" s="445" t="s">
        <v>15810</v>
      </c>
    </row>
    <row r="5207" spans="1:3" x14ac:dyDescent="0.25">
      <c r="A5207" s="445" t="s">
        <v>15678</v>
      </c>
      <c r="B5207" s="445" t="s">
        <v>15811</v>
      </c>
      <c r="C5207" s="445" t="s">
        <v>15812</v>
      </c>
    </row>
    <row r="5208" spans="1:3" x14ac:dyDescent="0.25">
      <c r="A5208" s="445" t="s">
        <v>15678</v>
      </c>
      <c r="B5208" s="445" t="s">
        <v>15813</v>
      </c>
      <c r="C5208" s="445" t="s">
        <v>15814</v>
      </c>
    </row>
    <row r="5209" spans="1:3" x14ac:dyDescent="0.25">
      <c r="A5209" s="445" t="s">
        <v>15678</v>
      </c>
      <c r="B5209" s="445" t="s">
        <v>15815</v>
      </c>
      <c r="C5209" s="445" t="s">
        <v>15816</v>
      </c>
    </row>
    <row r="5210" spans="1:3" x14ac:dyDescent="0.25">
      <c r="A5210" s="445" t="s">
        <v>15678</v>
      </c>
      <c r="B5210" s="445" t="s">
        <v>15817</v>
      </c>
      <c r="C5210" s="445" t="s">
        <v>15818</v>
      </c>
    </row>
    <row r="5211" spans="1:3" x14ac:dyDescent="0.25">
      <c r="A5211" s="445" t="s">
        <v>15678</v>
      </c>
      <c r="B5211" s="445" t="s">
        <v>15819</v>
      </c>
      <c r="C5211" s="445" t="s">
        <v>15820</v>
      </c>
    </row>
    <row r="5212" spans="1:3" x14ac:dyDescent="0.25">
      <c r="A5212" s="445" t="s">
        <v>15678</v>
      </c>
      <c r="B5212" s="445" t="s">
        <v>15821</v>
      </c>
      <c r="C5212" s="445" t="s">
        <v>15822</v>
      </c>
    </row>
    <row r="5213" spans="1:3" x14ac:dyDescent="0.25">
      <c r="A5213" s="445" t="s">
        <v>15678</v>
      </c>
      <c r="B5213" s="445" t="s">
        <v>15823</v>
      </c>
      <c r="C5213" s="445" t="s">
        <v>13970</v>
      </c>
    </row>
    <row r="5214" spans="1:3" x14ac:dyDescent="0.25">
      <c r="A5214" s="445" t="s">
        <v>15678</v>
      </c>
      <c r="B5214" s="445" t="s">
        <v>15824</v>
      </c>
      <c r="C5214" s="445" t="s">
        <v>15825</v>
      </c>
    </row>
    <row r="5215" spans="1:3" x14ac:dyDescent="0.25">
      <c r="A5215" s="445" t="s">
        <v>15678</v>
      </c>
      <c r="B5215" s="445" t="s">
        <v>15826</v>
      </c>
      <c r="C5215" s="445" t="s">
        <v>15827</v>
      </c>
    </row>
    <row r="5216" spans="1:3" x14ac:dyDescent="0.25">
      <c r="A5216" s="445" t="s">
        <v>15678</v>
      </c>
      <c r="B5216" s="445" t="s">
        <v>15828</v>
      </c>
      <c r="C5216" s="445" t="s">
        <v>15829</v>
      </c>
    </row>
    <row r="5217" spans="1:3" x14ac:dyDescent="0.25">
      <c r="A5217" s="445" t="s">
        <v>15678</v>
      </c>
      <c r="B5217" s="445" t="s">
        <v>15830</v>
      </c>
      <c r="C5217" s="445" t="s">
        <v>15831</v>
      </c>
    </row>
    <row r="5218" spans="1:3" x14ac:dyDescent="0.25">
      <c r="A5218" s="445" t="s">
        <v>15678</v>
      </c>
      <c r="B5218" s="445" t="s">
        <v>15832</v>
      </c>
      <c r="C5218" s="445" t="s">
        <v>13970</v>
      </c>
    </row>
    <row r="5219" spans="1:3" x14ac:dyDescent="0.25">
      <c r="A5219" s="445" t="s">
        <v>15678</v>
      </c>
      <c r="B5219" s="445" t="s">
        <v>15833</v>
      </c>
      <c r="C5219" s="445" t="s">
        <v>13970</v>
      </c>
    </row>
    <row r="5220" spans="1:3" x14ac:dyDescent="0.25">
      <c r="A5220" s="445" t="s">
        <v>15678</v>
      </c>
      <c r="B5220" s="445" t="s">
        <v>15834</v>
      </c>
      <c r="C5220" s="445" t="s">
        <v>15835</v>
      </c>
    </row>
    <row r="5221" spans="1:3" x14ac:dyDescent="0.25">
      <c r="A5221" s="445" t="s">
        <v>15678</v>
      </c>
      <c r="B5221" s="445" t="s">
        <v>15836</v>
      </c>
      <c r="C5221" s="445" t="s">
        <v>15837</v>
      </c>
    </row>
    <row r="5222" spans="1:3" x14ac:dyDescent="0.25">
      <c r="A5222" s="445" t="s">
        <v>15678</v>
      </c>
      <c r="B5222" s="445" t="s">
        <v>15838</v>
      </c>
      <c r="C5222" s="445" t="s">
        <v>15839</v>
      </c>
    </row>
    <row r="5223" spans="1:3" x14ac:dyDescent="0.25">
      <c r="A5223" s="445" t="s">
        <v>15678</v>
      </c>
      <c r="B5223" s="445" t="s">
        <v>15840</v>
      </c>
      <c r="C5223" s="445" t="s">
        <v>15841</v>
      </c>
    </row>
    <row r="5224" spans="1:3" x14ac:dyDescent="0.25">
      <c r="A5224" s="445" t="s">
        <v>15678</v>
      </c>
      <c r="B5224" s="445" t="s">
        <v>15842</v>
      </c>
      <c r="C5224" s="445" t="s">
        <v>15843</v>
      </c>
    </row>
    <row r="5225" spans="1:3" x14ac:dyDescent="0.25">
      <c r="A5225" s="445" t="s">
        <v>15678</v>
      </c>
      <c r="B5225" s="445" t="s">
        <v>15844</v>
      </c>
      <c r="C5225" s="445" t="s">
        <v>15845</v>
      </c>
    </row>
    <row r="5226" spans="1:3" x14ac:dyDescent="0.25">
      <c r="A5226" s="445" t="s">
        <v>15678</v>
      </c>
      <c r="B5226" s="445" t="s">
        <v>15846</v>
      </c>
      <c r="C5226" s="445" t="s">
        <v>15847</v>
      </c>
    </row>
    <row r="5227" spans="1:3" x14ac:dyDescent="0.25">
      <c r="A5227" s="445" t="s">
        <v>15678</v>
      </c>
      <c r="B5227" s="445" t="s">
        <v>15848</v>
      </c>
      <c r="C5227" s="445" t="s">
        <v>15849</v>
      </c>
    </row>
    <row r="5228" spans="1:3" x14ac:dyDescent="0.25">
      <c r="A5228" s="445" t="s">
        <v>15678</v>
      </c>
      <c r="B5228" s="445" t="s">
        <v>15850</v>
      </c>
      <c r="C5228" s="445" t="s">
        <v>15851</v>
      </c>
    </row>
    <row r="5229" spans="1:3" x14ac:dyDescent="0.25">
      <c r="A5229" s="445" t="s">
        <v>15678</v>
      </c>
      <c r="B5229" s="445" t="s">
        <v>15852</v>
      </c>
      <c r="C5229" s="445" t="s">
        <v>15853</v>
      </c>
    </row>
    <row r="5230" spans="1:3" x14ac:dyDescent="0.25">
      <c r="A5230" s="445" t="s">
        <v>15678</v>
      </c>
      <c r="B5230" s="445" t="s">
        <v>15854</v>
      </c>
      <c r="C5230" s="445" t="s">
        <v>15855</v>
      </c>
    </row>
    <row r="5231" spans="1:3" x14ac:dyDescent="0.25">
      <c r="A5231" s="445" t="s">
        <v>15678</v>
      </c>
      <c r="B5231" s="445" t="s">
        <v>15856</v>
      </c>
      <c r="C5231" s="445" t="s">
        <v>15857</v>
      </c>
    </row>
    <row r="5232" spans="1:3" x14ac:dyDescent="0.25">
      <c r="A5232" s="445" t="s">
        <v>15678</v>
      </c>
      <c r="B5232" s="445" t="s">
        <v>15858</v>
      </c>
      <c r="C5232" s="445" t="s">
        <v>15859</v>
      </c>
    </row>
    <row r="5233" spans="1:3" x14ac:dyDescent="0.25">
      <c r="A5233" s="445" t="s">
        <v>15678</v>
      </c>
      <c r="B5233" s="445" t="s">
        <v>15860</v>
      </c>
      <c r="C5233" s="445" t="s">
        <v>15861</v>
      </c>
    </row>
    <row r="5234" spans="1:3" x14ac:dyDescent="0.25">
      <c r="A5234" s="445" t="s">
        <v>15678</v>
      </c>
      <c r="B5234" s="445" t="s">
        <v>15862</v>
      </c>
      <c r="C5234" s="445" t="s">
        <v>15863</v>
      </c>
    </row>
    <row r="5235" spans="1:3" x14ac:dyDescent="0.25">
      <c r="A5235" s="445" t="s">
        <v>15678</v>
      </c>
      <c r="B5235" s="445" t="s">
        <v>15864</v>
      </c>
      <c r="C5235" s="445" t="s">
        <v>15865</v>
      </c>
    </row>
    <row r="5236" spans="1:3" x14ac:dyDescent="0.25">
      <c r="A5236" s="445" t="s">
        <v>15678</v>
      </c>
      <c r="B5236" s="445" t="s">
        <v>15866</v>
      </c>
      <c r="C5236" s="445" t="s">
        <v>15867</v>
      </c>
    </row>
    <row r="5237" spans="1:3" x14ac:dyDescent="0.25">
      <c r="A5237" s="445" t="s">
        <v>15678</v>
      </c>
      <c r="B5237" s="445" t="s">
        <v>15868</v>
      </c>
      <c r="C5237" s="445" t="s">
        <v>15869</v>
      </c>
    </row>
    <row r="5238" spans="1:3" x14ac:dyDescent="0.25">
      <c r="A5238" s="445" t="s">
        <v>15678</v>
      </c>
      <c r="B5238" s="445" t="s">
        <v>15870</v>
      </c>
      <c r="C5238" s="445" t="s">
        <v>15871</v>
      </c>
    </row>
    <row r="5239" spans="1:3" x14ac:dyDescent="0.25">
      <c r="A5239" s="445" t="s">
        <v>15678</v>
      </c>
      <c r="B5239" s="445" t="s">
        <v>15872</v>
      </c>
      <c r="C5239" s="445" t="s">
        <v>15873</v>
      </c>
    </row>
    <row r="5240" spans="1:3" x14ac:dyDescent="0.25">
      <c r="A5240" s="445" t="s">
        <v>15678</v>
      </c>
      <c r="B5240" s="445" t="s">
        <v>15874</v>
      </c>
      <c r="C5240" s="445" t="s">
        <v>15875</v>
      </c>
    </row>
    <row r="5241" spans="1:3" x14ac:dyDescent="0.25">
      <c r="A5241" s="445" t="s">
        <v>15678</v>
      </c>
      <c r="B5241" s="445" t="s">
        <v>15876</v>
      </c>
      <c r="C5241" s="445" t="s">
        <v>15877</v>
      </c>
    </row>
    <row r="5242" spans="1:3" x14ac:dyDescent="0.25">
      <c r="A5242" s="445" t="s">
        <v>15678</v>
      </c>
      <c r="B5242" s="445" t="s">
        <v>15878</v>
      </c>
      <c r="C5242" s="445" t="s">
        <v>15879</v>
      </c>
    </row>
    <row r="5243" spans="1:3" x14ac:dyDescent="0.25">
      <c r="A5243" s="445" t="s">
        <v>15678</v>
      </c>
      <c r="B5243" s="445" t="s">
        <v>15880</v>
      </c>
      <c r="C5243" s="445" t="s">
        <v>15881</v>
      </c>
    </row>
    <row r="5244" spans="1:3" x14ac:dyDescent="0.25">
      <c r="A5244" s="445" t="s">
        <v>15678</v>
      </c>
      <c r="B5244" s="445" t="s">
        <v>15882</v>
      </c>
      <c r="C5244" s="445" t="s">
        <v>15883</v>
      </c>
    </row>
    <row r="5245" spans="1:3" x14ac:dyDescent="0.25">
      <c r="A5245" s="445" t="s">
        <v>15678</v>
      </c>
      <c r="B5245" s="445" t="s">
        <v>15884</v>
      </c>
      <c r="C5245" s="445" t="s">
        <v>15885</v>
      </c>
    </row>
    <row r="5246" spans="1:3" x14ac:dyDescent="0.25">
      <c r="A5246" s="445" t="s">
        <v>15678</v>
      </c>
      <c r="B5246" s="445" t="s">
        <v>15886</v>
      </c>
      <c r="C5246" s="445" t="s">
        <v>15887</v>
      </c>
    </row>
    <row r="5247" spans="1:3" x14ac:dyDescent="0.25">
      <c r="A5247" s="445" t="s">
        <v>15678</v>
      </c>
      <c r="B5247" s="445" t="s">
        <v>15888</v>
      </c>
      <c r="C5247" s="445" t="s">
        <v>15889</v>
      </c>
    </row>
    <row r="5248" spans="1:3" x14ac:dyDescent="0.25">
      <c r="A5248" s="445" t="s">
        <v>15678</v>
      </c>
      <c r="B5248" s="445" t="s">
        <v>15890</v>
      </c>
      <c r="C5248" s="445" t="s">
        <v>15891</v>
      </c>
    </row>
    <row r="5249" spans="1:3" x14ac:dyDescent="0.25">
      <c r="A5249" s="445" t="s">
        <v>15678</v>
      </c>
      <c r="B5249" s="445" t="s">
        <v>15892</v>
      </c>
      <c r="C5249" s="445" t="s">
        <v>15893</v>
      </c>
    </row>
    <row r="5250" spans="1:3" x14ac:dyDescent="0.25">
      <c r="A5250" s="445" t="s">
        <v>15678</v>
      </c>
      <c r="B5250" s="445" t="s">
        <v>15894</v>
      </c>
      <c r="C5250" s="445" t="s">
        <v>15895</v>
      </c>
    </row>
    <row r="5251" spans="1:3" x14ac:dyDescent="0.25">
      <c r="A5251" s="445" t="s">
        <v>15678</v>
      </c>
      <c r="B5251" s="445" t="s">
        <v>15896</v>
      </c>
      <c r="C5251" s="445" t="s">
        <v>15712</v>
      </c>
    </row>
    <row r="5252" spans="1:3" x14ac:dyDescent="0.25">
      <c r="A5252" s="445" t="s">
        <v>15678</v>
      </c>
      <c r="B5252" s="445" t="s">
        <v>15897</v>
      </c>
      <c r="C5252" s="445" t="s">
        <v>15704</v>
      </c>
    </row>
    <row r="5253" spans="1:3" x14ac:dyDescent="0.25">
      <c r="A5253" s="445" t="s">
        <v>15678</v>
      </c>
      <c r="B5253" s="445" t="s">
        <v>15898</v>
      </c>
      <c r="C5253" s="445" t="s">
        <v>15899</v>
      </c>
    </row>
    <row r="5254" spans="1:3" x14ac:dyDescent="0.25">
      <c r="A5254" s="445" t="s">
        <v>15678</v>
      </c>
      <c r="B5254" s="445" t="s">
        <v>15900</v>
      </c>
      <c r="C5254" s="445" t="s">
        <v>15901</v>
      </c>
    </row>
    <row r="5255" spans="1:3" x14ac:dyDescent="0.25">
      <c r="A5255" s="445" t="s">
        <v>15678</v>
      </c>
      <c r="B5255" s="445" t="s">
        <v>15902</v>
      </c>
      <c r="C5255" s="445" t="s">
        <v>15903</v>
      </c>
    </row>
    <row r="5256" spans="1:3" x14ac:dyDescent="0.25">
      <c r="A5256" s="445" t="s">
        <v>15678</v>
      </c>
      <c r="B5256" s="445" t="s">
        <v>15904</v>
      </c>
      <c r="C5256" s="445" t="s">
        <v>15905</v>
      </c>
    </row>
    <row r="5257" spans="1:3" x14ac:dyDescent="0.25">
      <c r="A5257" s="445" t="s">
        <v>15678</v>
      </c>
      <c r="B5257" s="445" t="s">
        <v>15906</v>
      </c>
      <c r="C5257" s="445" t="s">
        <v>15810</v>
      </c>
    </row>
    <row r="5258" spans="1:3" x14ac:dyDescent="0.25">
      <c r="A5258" s="445" t="s">
        <v>15678</v>
      </c>
      <c r="B5258" s="445" t="s">
        <v>15907</v>
      </c>
      <c r="C5258" s="445" t="s">
        <v>15908</v>
      </c>
    </row>
    <row r="5259" spans="1:3" x14ac:dyDescent="0.25">
      <c r="A5259" s="445" t="s">
        <v>15678</v>
      </c>
      <c r="B5259" s="445" t="s">
        <v>15909</v>
      </c>
      <c r="C5259" s="445" t="s">
        <v>15910</v>
      </c>
    </row>
    <row r="5260" spans="1:3" x14ac:dyDescent="0.25">
      <c r="A5260" s="445" t="s">
        <v>15678</v>
      </c>
      <c r="B5260" s="445" t="s">
        <v>15911</v>
      </c>
      <c r="C5260" s="445" t="s">
        <v>15912</v>
      </c>
    </row>
    <row r="5261" spans="1:3" x14ac:dyDescent="0.25">
      <c r="A5261" s="445" t="s">
        <v>15678</v>
      </c>
      <c r="B5261" s="445" t="s">
        <v>15913</v>
      </c>
      <c r="C5261" s="445" t="s">
        <v>15914</v>
      </c>
    </row>
    <row r="5262" spans="1:3" x14ac:dyDescent="0.25">
      <c r="A5262" s="445" t="s">
        <v>15678</v>
      </c>
      <c r="B5262" s="445" t="s">
        <v>15915</v>
      </c>
      <c r="C5262" s="445" t="s">
        <v>15916</v>
      </c>
    </row>
    <row r="5263" spans="1:3" x14ac:dyDescent="0.25">
      <c r="A5263" s="445" t="s">
        <v>15678</v>
      </c>
      <c r="B5263" s="445" t="s">
        <v>15917</v>
      </c>
      <c r="C5263" s="445" t="s">
        <v>15918</v>
      </c>
    </row>
    <row r="5264" spans="1:3" x14ac:dyDescent="0.25">
      <c r="A5264" s="445" t="s">
        <v>15678</v>
      </c>
      <c r="B5264" s="445" t="s">
        <v>15919</v>
      </c>
      <c r="C5264" s="445" t="s">
        <v>15920</v>
      </c>
    </row>
    <row r="5265" spans="1:3" x14ac:dyDescent="0.25">
      <c r="A5265" s="445" t="s">
        <v>15678</v>
      </c>
      <c r="B5265" s="445" t="s">
        <v>15921</v>
      </c>
      <c r="C5265" s="445" t="s">
        <v>15922</v>
      </c>
    </row>
    <row r="5266" spans="1:3" x14ac:dyDescent="0.25">
      <c r="A5266" s="445" t="s">
        <v>15678</v>
      </c>
      <c r="B5266" s="445" t="s">
        <v>15923</v>
      </c>
      <c r="C5266" s="445" t="s">
        <v>15924</v>
      </c>
    </row>
    <row r="5267" spans="1:3" x14ac:dyDescent="0.25">
      <c r="A5267" s="445" t="s">
        <v>15678</v>
      </c>
      <c r="B5267" s="445" t="s">
        <v>15925</v>
      </c>
      <c r="C5267" s="445" t="s">
        <v>15926</v>
      </c>
    </row>
    <row r="5268" spans="1:3" x14ac:dyDescent="0.25">
      <c r="A5268" s="445" t="s">
        <v>15678</v>
      </c>
      <c r="B5268" s="445" t="s">
        <v>15927</v>
      </c>
      <c r="C5268" s="445" t="s">
        <v>15928</v>
      </c>
    </row>
    <row r="5269" spans="1:3" x14ac:dyDescent="0.25">
      <c r="A5269" s="445" t="s">
        <v>15678</v>
      </c>
      <c r="B5269" s="445" t="s">
        <v>15929</v>
      </c>
      <c r="C5269" s="445" t="s">
        <v>15930</v>
      </c>
    </row>
    <row r="5270" spans="1:3" x14ac:dyDescent="0.25">
      <c r="A5270" s="445" t="s">
        <v>15678</v>
      </c>
      <c r="B5270" s="445" t="s">
        <v>15931</v>
      </c>
      <c r="C5270" s="445" t="s">
        <v>15932</v>
      </c>
    </row>
    <row r="5271" spans="1:3" x14ac:dyDescent="0.25">
      <c r="A5271" s="445" t="s">
        <v>15678</v>
      </c>
      <c r="B5271" s="445" t="s">
        <v>15933</v>
      </c>
      <c r="C5271" s="445" t="s">
        <v>15934</v>
      </c>
    </row>
    <row r="5272" spans="1:3" x14ac:dyDescent="0.25">
      <c r="A5272" s="445" t="s">
        <v>15678</v>
      </c>
      <c r="B5272" s="445" t="s">
        <v>15935</v>
      </c>
      <c r="C5272" s="445" t="s">
        <v>15936</v>
      </c>
    </row>
    <row r="5273" spans="1:3" x14ac:dyDescent="0.25">
      <c r="A5273" s="445" t="s">
        <v>15678</v>
      </c>
      <c r="B5273" s="445" t="s">
        <v>15937</v>
      </c>
      <c r="C5273" s="445" t="s">
        <v>15938</v>
      </c>
    </row>
    <row r="5274" spans="1:3" x14ac:dyDescent="0.25">
      <c r="A5274" s="445" t="s">
        <v>15678</v>
      </c>
      <c r="B5274" s="445" t="s">
        <v>15939</v>
      </c>
      <c r="C5274" s="445" t="s">
        <v>15940</v>
      </c>
    </row>
    <row r="5275" spans="1:3" x14ac:dyDescent="0.25">
      <c r="A5275" s="445" t="s">
        <v>15678</v>
      </c>
      <c r="B5275" s="445" t="s">
        <v>15941</v>
      </c>
      <c r="C5275" s="445" t="s">
        <v>15942</v>
      </c>
    </row>
    <row r="5276" spans="1:3" x14ac:dyDescent="0.25">
      <c r="A5276" s="445" t="s">
        <v>15678</v>
      </c>
      <c r="B5276" s="445" t="s">
        <v>15943</v>
      </c>
      <c r="C5276" s="445" t="s">
        <v>13970</v>
      </c>
    </row>
    <row r="5277" spans="1:3" x14ac:dyDescent="0.25">
      <c r="A5277" s="445" t="s">
        <v>15678</v>
      </c>
      <c r="B5277" s="445" t="s">
        <v>15944</v>
      </c>
      <c r="C5277" s="445" t="s">
        <v>15945</v>
      </c>
    </row>
    <row r="5278" spans="1:3" x14ac:dyDescent="0.25">
      <c r="A5278" s="445" t="s">
        <v>15678</v>
      </c>
      <c r="B5278" s="445" t="s">
        <v>15946</v>
      </c>
      <c r="C5278" s="445" t="s">
        <v>15947</v>
      </c>
    </row>
    <row r="5279" spans="1:3" x14ac:dyDescent="0.25">
      <c r="A5279" s="445" t="s">
        <v>15678</v>
      </c>
      <c r="B5279" s="445" t="s">
        <v>15948</v>
      </c>
      <c r="C5279" s="445" t="s">
        <v>15949</v>
      </c>
    </row>
    <row r="5280" spans="1:3" x14ac:dyDescent="0.25">
      <c r="A5280" s="445" t="s">
        <v>15678</v>
      </c>
      <c r="B5280" s="445" t="s">
        <v>15950</v>
      </c>
      <c r="C5280" s="445" t="s">
        <v>15951</v>
      </c>
    </row>
    <row r="5281" spans="1:3" x14ac:dyDescent="0.25">
      <c r="A5281" s="445" t="s">
        <v>15678</v>
      </c>
      <c r="B5281" s="445" t="s">
        <v>15952</v>
      </c>
      <c r="C5281" s="445" t="s">
        <v>15953</v>
      </c>
    </row>
    <row r="5282" spans="1:3" x14ac:dyDescent="0.25">
      <c r="A5282" s="445" t="s">
        <v>15678</v>
      </c>
      <c r="B5282" s="445" t="s">
        <v>15954</v>
      </c>
      <c r="C5282" s="445" t="s">
        <v>15955</v>
      </c>
    </row>
    <row r="5283" spans="1:3" x14ac:dyDescent="0.25">
      <c r="A5283" s="445" t="s">
        <v>15678</v>
      </c>
      <c r="B5283" s="445" t="s">
        <v>15956</v>
      </c>
      <c r="C5283" s="445" t="s">
        <v>15957</v>
      </c>
    </row>
    <row r="5284" spans="1:3" x14ac:dyDescent="0.25">
      <c r="A5284" s="445" t="s">
        <v>15678</v>
      </c>
      <c r="B5284" s="445" t="s">
        <v>15958</v>
      </c>
      <c r="C5284" s="445" t="s">
        <v>13970</v>
      </c>
    </row>
    <row r="5285" spans="1:3" x14ac:dyDescent="0.25">
      <c r="A5285" s="445" t="s">
        <v>15678</v>
      </c>
      <c r="B5285" s="445" t="s">
        <v>15959</v>
      </c>
      <c r="C5285" s="445" t="s">
        <v>13970</v>
      </c>
    </row>
    <row r="5286" spans="1:3" x14ac:dyDescent="0.25">
      <c r="A5286" s="445" t="s">
        <v>15678</v>
      </c>
      <c r="B5286" s="445" t="s">
        <v>15960</v>
      </c>
      <c r="C5286" s="445" t="s">
        <v>13970</v>
      </c>
    </row>
    <row r="5287" spans="1:3" x14ac:dyDescent="0.25">
      <c r="A5287" s="445" t="s">
        <v>15678</v>
      </c>
      <c r="B5287" s="445" t="s">
        <v>15961</v>
      </c>
      <c r="C5287" s="445" t="s">
        <v>13970</v>
      </c>
    </row>
    <row r="5288" spans="1:3" x14ac:dyDescent="0.25">
      <c r="A5288" s="445" t="s">
        <v>15678</v>
      </c>
      <c r="B5288" s="445" t="s">
        <v>15962</v>
      </c>
      <c r="C5288" s="445" t="s">
        <v>13970</v>
      </c>
    </row>
    <row r="5289" spans="1:3" x14ac:dyDescent="0.25">
      <c r="A5289" s="445" t="s">
        <v>15678</v>
      </c>
      <c r="B5289" s="445" t="s">
        <v>15963</v>
      </c>
      <c r="C5289" s="445" t="s">
        <v>13970</v>
      </c>
    </row>
    <row r="5290" spans="1:3" x14ac:dyDescent="0.25">
      <c r="A5290" s="445" t="s">
        <v>15678</v>
      </c>
      <c r="B5290" s="445" t="s">
        <v>15964</v>
      </c>
      <c r="C5290" s="445" t="s">
        <v>13970</v>
      </c>
    </row>
    <row r="5291" spans="1:3" x14ac:dyDescent="0.25">
      <c r="A5291" s="445" t="s">
        <v>15678</v>
      </c>
      <c r="B5291" s="445" t="s">
        <v>15965</v>
      </c>
      <c r="C5291" s="445" t="s">
        <v>13970</v>
      </c>
    </row>
    <row r="5292" spans="1:3" x14ac:dyDescent="0.25">
      <c r="A5292" s="445" t="s">
        <v>15678</v>
      </c>
      <c r="B5292" s="445" t="s">
        <v>15966</v>
      </c>
      <c r="C5292" s="445" t="s">
        <v>13970</v>
      </c>
    </row>
    <row r="5293" spans="1:3" x14ac:dyDescent="0.25">
      <c r="A5293" s="445" t="s">
        <v>15678</v>
      </c>
      <c r="B5293" s="445" t="s">
        <v>15967</v>
      </c>
      <c r="C5293" s="445" t="s">
        <v>13970</v>
      </c>
    </row>
    <row r="5294" spans="1:3" x14ac:dyDescent="0.25">
      <c r="A5294" s="445" t="s">
        <v>15678</v>
      </c>
      <c r="B5294" s="445" t="s">
        <v>15968</v>
      </c>
      <c r="C5294" s="445" t="s">
        <v>13970</v>
      </c>
    </row>
    <row r="5295" spans="1:3" x14ac:dyDescent="0.25">
      <c r="A5295" s="445" t="s">
        <v>15678</v>
      </c>
      <c r="B5295" s="445" t="s">
        <v>15969</v>
      </c>
      <c r="C5295" s="445" t="s">
        <v>13970</v>
      </c>
    </row>
    <row r="5296" spans="1:3" x14ac:dyDescent="0.25">
      <c r="A5296" s="445" t="s">
        <v>15678</v>
      </c>
      <c r="B5296" s="445" t="s">
        <v>15970</v>
      </c>
      <c r="C5296" s="445" t="s">
        <v>13970</v>
      </c>
    </row>
    <row r="5297" spans="1:3" x14ac:dyDescent="0.25">
      <c r="A5297" s="445" t="s">
        <v>15678</v>
      </c>
      <c r="B5297" s="445" t="s">
        <v>15971</v>
      </c>
      <c r="C5297" s="445" t="s">
        <v>13970</v>
      </c>
    </row>
    <row r="5298" spans="1:3" x14ac:dyDescent="0.25">
      <c r="A5298" s="445" t="s">
        <v>15678</v>
      </c>
      <c r="B5298" s="445" t="s">
        <v>15972</v>
      </c>
      <c r="C5298" s="445" t="s">
        <v>13970</v>
      </c>
    </row>
    <row r="5299" spans="1:3" x14ac:dyDescent="0.25">
      <c r="A5299" s="445" t="s">
        <v>15678</v>
      </c>
      <c r="B5299" s="445" t="s">
        <v>15973</v>
      </c>
      <c r="C5299" s="445" t="s">
        <v>13970</v>
      </c>
    </row>
    <row r="5300" spans="1:3" x14ac:dyDescent="0.25">
      <c r="A5300" s="445" t="s">
        <v>15678</v>
      </c>
      <c r="B5300" s="445" t="s">
        <v>15974</v>
      </c>
      <c r="C5300" s="445" t="s">
        <v>13970</v>
      </c>
    </row>
    <row r="5301" spans="1:3" x14ac:dyDescent="0.25">
      <c r="A5301" s="445" t="s">
        <v>15678</v>
      </c>
      <c r="B5301" s="445" t="s">
        <v>15975</v>
      </c>
      <c r="C5301" s="445" t="s">
        <v>13970</v>
      </c>
    </row>
    <row r="5302" spans="1:3" x14ac:dyDescent="0.25">
      <c r="A5302" s="445" t="s">
        <v>15678</v>
      </c>
      <c r="B5302" s="445" t="s">
        <v>15976</v>
      </c>
      <c r="C5302" s="445" t="s">
        <v>13970</v>
      </c>
    </row>
    <row r="5303" spans="1:3" x14ac:dyDescent="0.25">
      <c r="A5303" s="445" t="s">
        <v>15678</v>
      </c>
      <c r="B5303" s="445" t="s">
        <v>15977</v>
      </c>
      <c r="C5303" s="445" t="s">
        <v>13970</v>
      </c>
    </row>
    <row r="5304" spans="1:3" x14ac:dyDescent="0.25">
      <c r="A5304" s="445" t="s">
        <v>15678</v>
      </c>
      <c r="B5304" s="445" t="s">
        <v>15978</v>
      </c>
      <c r="C5304" s="445" t="s">
        <v>13970</v>
      </c>
    </row>
    <row r="5305" spans="1:3" x14ac:dyDescent="0.25">
      <c r="A5305" s="445" t="s">
        <v>15678</v>
      </c>
      <c r="B5305" s="445" t="s">
        <v>15979</v>
      </c>
      <c r="C5305" s="445" t="s">
        <v>13970</v>
      </c>
    </row>
    <row r="5306" spans="1:3" x14ac:dyDescent="0.25">
      <c r="A5306" s="445" t="s">
        <v>15678</v>
      </c>
      <c r="B5306" s="445" t="s">
        <v>15980</v>
      </c>
      <c r="C5306" s="445" t="s">
        <v>13970</v>
      </c>
    </row>
    <row r="5307" spans="1:3" x14ac:dyDescent="0.25">
      <c r="A5307" s="445" t="s">
        <v>15678</v>
      </c>
      <c r="B5307" s="445" t="s">
        <v>15981</v>
      </c>
      <c r="C5307" s="445" t="s">
        <v>13970</v>
      </c>
    </row>
    <row r="5308" spans="1:3" x14ac:dyDescent="0.25">
      <c r="A5308" s="445" t="s">
        <v>15678</v>
      </c>
      <c r="B5308" s="445" t="s">
        <v>15982</v>
      </c>
      <c r="C5308" s="445" t="s">
        <v>13970</v>
      </c>
    </row>
    <row r="5309" spans="1:3" x14ac:dyDescent="0.25">
      <c r="A5309" s="445" t="s">
        <v>15678</v>
      </c>
      <c r="B5309" s="445" t="s">
        <v>15983</v>
      </c>
      <c r="C5309" s="445" t="s">
        <v>13970</v>
      </c>
    </row>
    <row r="5310" spans="1:3" x14ac:dyDescent="0.25">
      <c r="A5310" s="445" t="s">
        <v>15678</v>
      </c>
      <c r="B5310" s="445" t="s">
        <v>15984</v>
      </c>
      <c r="C5310" s="445" t="s">
        <v>13970</v>
      </c>
    </row>
    <row r="5311" spans="1:3" x14ac:dyDescent="0.25">
      <c r="A5311" s="445" t="s">
        <v>15678</v>
      </c>
      <c r="B5311" s="445" t="s">
        <v>15985</v>
      </c>
      <c r="C5311" s="445" t="s">
        <v>13970</v>
      </c>
    </row>
    <row r="5312" spans="1:3" x14ac:dyDescent="0.25">
      <c r="A5312" s="445" t="s">
        <v>15678</v>
      </c>
      <c r="B5312" s="445" t="s">
        <v>15986</v>
      </c>
      <c r="C5312" s="445" t="s">
        <v>13970</v>
      </c>
    </row>
    <row r="5313" spans="1:3" x14ac:dyDescent="0.25">
      <c r="A5313" s="445" t="s">
        <v>15678</v>
      </c>
      <c r="B5313" s="445" t="s">
        <v>15987</v>
      </c>
      <c r="C5313" s="445" t="s">
        <v>13970</v>
      </c>
    </row>
    <row r="5314" spans="1:3" x14ac:dyDescent="0.25">
      <c r="A5314" s="445" t="s">
        <v>15678</v>
      </c>
      <c r="B5314" s="445" t="s">
        <v>15988</v>
      </c>
      <c r="C5314" s="445" t="s">
        <v>13970</v>
      </c>
    </row>
    <row r="5315" spans="1:3" x14ac:dyDescent="0.25">
      <c r="A5315" s="445" t="s">
        <v>15678</v>
      </c>
      <c r="B5315" s="445" t="s">
        <v>15989</v>
      </c>
      <c r="C5315" s="445" t="s">
        <v>13970</v>
      </c>
    </row>
    <row r="5316" spans="1:3" x14ac:dyDescent="0.25">
      <c r="A5316" s="445" t="s">
        <v>15678</v>
      </c>
      <c r="B5316" s="445" t="s">
        <v>15990</v>
      </c>
      <c r="C5316" s="445" t="s">
        <v>13970</v>
      </c>
    </row>
    <row r="5317" spans="1:3" x14ac:dyDescent="0.25">
      <c r="A5317" s="445" t="s">
        <v>15678</v>
      </c>
      <c r="B5317" s="445" t="s">
        <v>15991</v>
      </c>
      <c r="C5317" s="445" t="s">
        <v>13970</v>
      </c>
    </row>
    <row r="5318" spans="1:3" x14ac:dyDescent="0.25">
      <c r="A5318" s="445" t="s">
        <v>15678</v>
      </c>
      <c r="B5318" s="445" t="s">
        <v>15992</v>
      </c>
      <c r="C5318" s="445" t="s">
        <v>13970</v>
      </c>
    </row>
    <row r="5319" spans="1:3" x14ac:dyDescent="0.25">
      <c r="A5319" s="445" t="s">
        <v>15678</v>
      </c>
      <c r="B5319" s="445" t="s">
        <v>15993</v>
      </c>
      <c r="C5319" s="445" t="s">
        <v>13970</v>
      </c>
    </row>
    <row r="5320" spans="1:3" x14ac:dyDescent="0.25">
      <c r="A5320" s="445" t="s">
        <v>15678</v>
      </c>
      <c r="B5320" s="445" t="s">
        <v>15994</v>
      </c>
      <c r="C5320" s="445" t="s">
        <v>13970</v>
      </c>
    </row>
    <row r="5321" spans="1:3" x14ac:dyDescent="0.25">
      <c r="A5321" s="445" t="s">
        <v>15678</v>
      </c>
      <c r="B5321" s="445" t="s">
        <v>15995</v>
      </c>
      <c r="C5321" s="445" t="s">
        <v>13970</v>
      </c>
    </row>
    <row r="5322" spans="1:3" x14ac:dyDescent="0.25">
      <c r="A5322" s="445" t="s">
        <v>15678</v>
      </c>
      <c r="B5322" s="445" t="s">
        <v>15996</v>
      </c>
      <c r="C5322" s="445" t="s">
        <v>13970</v>
      </c>
    </row>
    <row r="5323" spans="1:3" x14ac:dyDescent="0.25">
      <c r="A5323" s="445" t="s">
        <v>15678</v>
      </c>
      <c r="B5323" s="445" t="s">
        <v>15997</v>
      </c>
      <c r="C5323" s="445" t="s">
        <v>13970</v>
      </c>
    </row>
    <row r="5324" spans="1:3" x14ac:dyDescent="0.25">
      <c r="A5324" s="445" t="s">
        <v>15678</v>
      </c>
      <c r="B5324" s="445" t="s">
        <v>15998</v>
      </c>
      <c r="C5324" s="445" t="s">
        <v>13970</v>
      </c>
    </row>
    <row r="5325" spans="1:3" x14ac:dyDescent="0.25">
      <c r="A5325" s="445" t="s">
        <v>15678</v>
      </c>
      <c r="B5325" s="445" t="s">
        <v>15999</v>
      </c>
      <c r="C5325" s="445" t="s">
        <v>13970</v>
      </c>
    </row>
    <row r="5326" spans="1:3" x14ac:dyDescent="0.25">
      <c r="A5326" s="445" t="s">
        <v>15678</v>
      </c>
      <c r="B5326" s="445" t="s">
        <v>16000</v>
      </c>
      <c r="C5326" s="445" t="s">
        <v>13970</v>
      </c>
    </row>
    <row r="5327" spans="1:3" x14ac:dyDescent="0.25">
      <c r="A5327" s="445" t="s">
        <v>15678</v>
      </c>
      <c r="B5327" s="445" t="s">
        <v>16001</v>
      </c>
      <c r="C5327" s="445" t="s">
        <v>13970</v>
      </c>
    </row>
    <row r="5328" spans="1:3" x14ac:dyDescent="0.25">
      <c r="A5328" s="445" t="s">
        <v>15678</v>
      </c>
      <c r="B5328" s="445" t="s">
        <v>16002</v>
      </c>
      <c r="C5328" s="445" t="s">
        <v>13970</v>
      </c>
    </row>
    <row r="5329" spans="1:3" x14ac:dyDescent="0.25">
      <c r="A5329" s="445" t="s">
        <v>15678</v>
      </c>
      <c r="B5329" s="445" t="s">
        <v>16003</v>
      </c>
      <c r="C5329" s="445" t="s">
        <v>13970</v>
      </c>
    </row>
    <row r="5330" spans="1:3" x14ac:dyDescent="0.25">
      <c r="A5330" s="445" t="s">
        <v>15678</v>
      </c>
      <c r="B5330" s="445" t="s">
        <v>16004</v>
      </c>
      <c r="C5330" s="445" t="s">
        <v>13970</v>
      </c>
    </row>
    <row r="5331" spans="1:3" x14ac:dyDescent="0.25">
      <c r="A5331" s="445" t="s">
        <v>15678</v>
      </c>
      <c r="B5331" s="445" t="s">
        <v>16005</v>
      </c>
      <c r="C5331" s="445" t="s">
        <v>13970</v>
      </c>
    </row>
    <row r="5332" spans="1:3" x14ac:dyDescent="0.25">
      <c r="A5332" s="445" t="s">
        <v>15678</v>
      </c>
      <c r="B5332" s="445" t="s">
        <v>16006</v>
      </c>
      <c r="C5332" s="445" t="s">
        <v>13970</v>
      </c>
    </row>
    <row r="5333" spans="1:3" x14ac:dyDescent="0.25">
      <c r="A5333" s="445" t="s">
        <v>15678</v>
      </c>
      <c r="B5333" s="445" t="s">
        <v>16007</v>
      </c>
      <c r="C5333" s="445" t="s">
        <v>13970</v>
      </c>
    </row>
    <row r="5334" spans="1:3" x14ac:dyDescent="0.25">
      <c r="A5334" s="445" t="s">
        <v>15678</v>
      </c>
      <c r="B5334" s="445" t="s">
        <v>16008</v>
      </c>
      <c r="C5334" s="445" t="s">
        <v>13970</v>
      </c>
    </row>
    <row r="5335" spans="1:3" x14ac:dyDescent="0.25">
      <c r="A5335" s="445" t="s">
        <v>15678</v>
      </c>
      <c r="B5335" s="445" t="s">
        <v>16009</v>
      </c>
      <c r="C5335" s="445" t="s">
        <v>13970</v>
      </c>
    </row>
    <row r="5336" spans="1:3" x14ac:dyDescent="0.25">
      <c r="A5336" s="445" t="s">
        <v>15678</v>
      </c>
      <c r="B5336" s="445" t="s">
        <v>16010</v>
      </c>
      <c r="C5336" s="445" t="s">
        <v>13970</v>
      </c>
    </row>
    <row r="5337" spans="1:3" x14ac:dyDescent="0.25">
      <c r="A5337" s="445" t="s">
        <v>15678</v>
      </c>
      <c r="B5337" s="445" t="s">
        <v>16011</v>
      </c>
      <c r="C5337" s="445" t="s">
        <v>13970</v>
      </c>
    </row>
    <row r="5338" spans="1:3" x14ac:dyDescent="0.25">
      <c r="A5338" s="445" t="s">
        <v>15678</v>
      </c>
      <c r="B5338" s="445" t="s">
        <v>16012</v>
      </c>
      <c r="C5338" s="445" t="s">
        <v>13970</v>
      </c>
    </row>
    <row r="5339" spans="1:3" x14ac:dyDescent="0.25">
      <c r="A5339" s="445" t="s">
        <v>15678</v>
      </c>
      <c r="B5339" s="445" t="s">
        <v>16013</v>
      </c>
      <c r="C5339" s="445" t="s">
        <v>13970</v>
      </c>
    </row>
    <row r="5340" spans="1:3" x14ac:dyDescent="0.25">
      <c r="A5340" s="445" t="s">
        <v>15678</v>
      </c>
      <c r="B5340" s="445" t="s">
        <v>16014</v>
      </c>
      <c r="C5340" s="445" t="s">
        <v>13970</v>
      </c>
    </row>
    <row r="5341" spans="1:3" x14ac:dyDescent="0.25">
      <c r="A5341" s="445" t="s">
        <v>15678</v>
      </c>
      <c r="B5341" s="445" t="s">
        <v>16015</v>
      </c>
      <c r="C5341" s="445" t="s">
        <v>13970</v>
      </c>
    </row>
    <row r="5342" spans="1:3" x14ac:dyDescent="0.25">
      <c r="A5342" s="445" t="s">
        <v>15678</v>
      </c>
      <c r="B5342" s="445" t="s">
        <v>16016</v>
      </c>
      <c r="C5342" s="445" t="s">
        <v>13970</v>
      </c>
    </row>
    <row r="5343" spans="1:3" x14ac:dyDescent="0.25">
      <c r="A5343" s="445" t="s">
        <v>15678</v>
      </c>
      <c r="B5343" s="445" t="s">
        <v>16017</v>
      </c>
      <c r="C5343" s="445" t="s">
        <v>13970</v>
      </c>
    </row>
    <row r="5344" spans="1:3" x14ac:dyDescent="0.25">
      <c r="A5344" s="445" t="s">
        <v>15678</v>
      </c>
      <c r="B5344" s="445" t="s">
        <v>16018</v>
      </c>
      <c r="C5344" s="445" t="s">
        <v>13970</v>
      </c>
    </row>
    <row r="5345" spans="1:3" x14ac:dyDescent="0.25">
      <c r="A5345" s="445" t="s">
        <v>15678</v>
      </c>
      <c r="B5345" s="445" t="s">
        <v>16019</v>
      </c>
      <c r="C5345" s="445" t="s">
        <v>13970</v>
      </c>
    </row>
    <row r="5346" spans="1:3" x14ac:dyDescent="0.25">
      <c r="A5346" s="445" t="s">
        <v>15678</v>
      </c>
      <c r="B5346" s="445" t="s">
        <v>16020</v>
      </c>
      <c r="C5346" s="445" t="s">
        <v>13970</v>
      </c>
    </row>
    <row r="5347" spans="1:3" x14ac:dyDescent="0.25">
      <c r="A5347" s="445" t="s">
        <v>15678</v>
      </c>
      <c r="B5347" s="445" t="s">
        <v>16021</v>
      </c>
      <c r="C5347" s="445" t="s">
        <v>13970</v>
      </c>
    </row>
    <row r="5348" spans="1:3" x14ac:dyDescent="0.25">
      <c r="A5348" s="445" t="s">
        <v>15678</v>
      </c>
      <c r="B5348" s="445" t="s">
        <v>16022</v>
      </c>
      <c r="C5348" s="445" t="s">
        <v>13970</v>
      </c>
    </row>
    <row r="5349" spans="1:3" x14ac:dyDescent="0.25">
      <c r="A5349" s="445" t="s">
        <v>15678</v>
      </c>
      <c r="B5349" s="445" t="s">
        <v>16023</v>
      </c>
      <c r="C5349" s="445" t="s">
        <v>13970</v>
      </c>
    </row>
    <row r="5350" spans="1:3" x14ac:dyDescent="0.25">
      <c r="A5350" s="445" t="s">
        <v>15678</v>
      </c>
      <c r="B5350" s="445" t="s">
        <v>16024</v>
      </c>
      <c r="C5350" s="445" t="s">
        <v>13970</v>
      </c>
    </row>
    <row r="5351" spans="1:3" x14ac:dyDescent="0.25">
      <c r="A5351" s="445" t="s">
        <v>15678</v>
      </c>
      <c r="B5351" s="445" t="s">
        <v>16025</v>
      </c>
      <c r="C5351" s="445" t="s">
        <v>13970</v>
      </c>
    </row>
    <row r="5352" spans="1:3" x14ac:dyDescent="0.25">
      <c r="A5352" s="445" t="s">
        <v>15678</v>
      </c>
      <c r="B5352" s="445" t="s">
        <v>16026</v>
      </c>
      <c r="C5352" s="445" t="s">
        <v>16027</v>
      </c>
    </row>
    <row r="5353" spans="1:3" x14ac:dyDescent="0.25">
      <c r="A5353" s="445" t="s">
        <v>15678</v>
      </c>
      <c r="B5353" s="445" t="s">
        <v>16028</v>
      </c>
      <c r="C5353" s="445" t="s">
        <v>13970</v>
      </c>
    </row>
    <row r="5354" spans="1:3" x14ac:dyDescent="0.25">
      <c r="A5354" s="445" t="s">
        <v>15678</v>
      </c>
      <c r="B5354" s="445" t="s">
        <v>16029</v>
      </c>
      <c r="C5354" s="445" t="s">
        <v>13970</v>
      </c>
    </row>
    <row r="5355" spans="1:3" x14ac:dyDescent="0.25">
      <c r="A5355" s="445" t="s">
        <v>15678</v>
      </c>
      <c r="B5355" s="445" t="s">
        <v>16030</v>
      </c>
      <c r="C5355" s="445" t="s">
        <v>13970</v>
      </c>
    </row>
    <row r="5356" spans="1:3" x14ac:dyDescent="0.25">
      <c r="A5356" s="445" t="s">
        <v>15678</v>
      </c>
      <c r="B5356" s="445" t="s">
        <v>16031</v>
      </c>
      <c r="C5356" s="445" t="s">
        <v>13970</v>
      </c>
    </row>
    <row r="5357" spans="1:3" x14ac:dyDescent="0.25">
      <c r="A5357" s="445" t="s">
        <v>15678</v>
      </c>
      <c r="B5357" s="445" t="s">
        <v>16032</v>
      </c>
      <c r="C5357" s="445" t="s">
        <v>13970</v>
      </c>
    </row>
    <row r="5358" spans="1:3" x14ac:dyDescent="0.25">
      <c r="A5358" s="445" t="s">
        <v>15678</v>
      </c>
      <c r="B5358" s="445" t="s">
        <v>16033</v>
      </c>
      <c r="C5358" s="445" t="s">
        <v>13970</v>
      </c>
    </row>
    <row r="5359" spans="1:3" x14ac:dyDescent="0.25">
      <c r="A5359" s="445" t="s">
        <v>15678</v>
      </c>
      <c r="B5359" s="445" t="s">
        <v>16034</v>
      </c>
      <c r="C5359" s="445" t="s">
        <v>13970</v>
      </c>
    </row>
    <row r="5360" spans="1:3" x14ac:dyDescent="0.25">
      <c r="A5360" s="445" t="s">
        <v>15678</v>
      </c>
      <c r="B5360" s="445" t="s">
        <v>16035</v>
      </c>
      <c r="C5360" s="445" t="s">
        <v>13970</v>
      </c>
    </row>
    <row r="5361" spans="1:3" x14ac:dyDescent="0.25">
      <c r="A5361" s="445" t="s">
        <v>15678</v>
      </c>
      <c r="B5361" s="445" t="s">
        <v>16036</v>
      </c>
      <c r="C5361" s="445" t="s">
        <v>13970</v>
      </c>
    </row>
    <row r="5362" spans="1:3" x14ac:dyDescent="0.25">
      <c r="A5362" s="445" t="s">
        <v>15678</v>
      </c>
      <c r="B5362" s="445" t="s">
        <v>16037</v>
      </c>
      <c r="C5362" s="445" t="s">
        <v>13970</v>
      </c>
    </row>
    <row r="5363" spans="1:3" x14ac:dyDescent="0.25">
      <c r="A5363" s="445" t="s">
        <v>15678</v>
      </c>
      <c r="B5363" s="445" t="s">
        <v>16038</v>
      </c>
      <c r="C5363" s="445" t="s">
        <v>13970</v>
      </c>
    </row>
    <row r="5364" spans="1:3" x14ac:dyDescent="0.25">
      <c r="A5364" s="445" t="s">
        <v>15678</v>
      </c>
      <c r="B5364" s="445" t="s">
        <v>16039</v>
      </c>
      <c r="C5364" s="445" t="s">
        <v>13970</v>
      </c>
    </row>
    <row r="5365" spans="1:3" x14ac:dyDescent="0.25">
      <c r="A5365" s="445" t="s">
        <v>15678</v>
      </c>
      <c r="B5365" s="445" t="s">
        <v>16040</v>
      </c>
      <c r="C5365" s="445" t="s">
        <v>13970</v>
      </c>
    </row>
    <row r="5366" spans="1:3" x14ac:dyDescent="0.25">
      <c r="A5366" s="445" t="s">
        <v>15678</v>
      </c>
      <c r="B5366" s="445" t="s">
        <v>16041</v>
      </c>
      <c r="C5366" s="445" t="s">
        <v>13970</v>
      </c>
    </row>
    <row r="5367" spans="1:3" x14ac:dyDescent="0.25">
      <c r="A5367" s="445" t="s">
        <v>15678</v>
      </c>
      <c r="B5367" s="445" t="s">
        <v>16042</v>
      </c>
      <c r="C5367" s="445" t="s">
        <v>13970</v>
      </c>
    </row>
    <row r="5368" spans="1:3" x14ac:dyDescent="0.25">
      <c r="A5368" s="445" t="s">
        <v>15678</v>
      </c>
      <c r="B5368" s="445" t="s">
        <v>16043</v>
      </c>
      <c r="C5368" s="445" t="s">
        <v>13970</v>
      </c>
    </row>
    <row r="5369" spans="1:3" x14ac:dyDescent="0.25">
      <c r="A5369" s="445" t="s">
        <v>15678</v>
      </c>
      <c r="B5369" s="445" t="s">
        <v>16044</v>
      </c>
      <c r="C5369" s="445" t="s">
        <v>13970</v>
      </c>
    </row>
    <row r="5370" spans="1:3" x14ac:dyDescent="0.25">
      <c r="A5370" s="445" t="s">
        <v>15678</v>
      </c>
      <c r="B5370" s="445" t="s">
        <v>16045</v>
      </c>
      <c r="C5370" s="445" t="s">
        <v>13970</v>
      </c>
    </row>
    <row r="5371" spans="1:3" x14ac:dyDescent="0.25">
      <c r="A5371" s="445" t="s">
        <v>15678</v>
      </c>
      <c r="B5371" s="445" t="s">
        <v>16046</v>
      </c>
      <c r="C5371" s="445" t="s">
        <v>13970</v>
      </c>
    </row>
    <row r="5372" spans="1:3" x14ac:dyDescent="0.25">
      <c r="A5372" s="445" t="s">
        <v>15678</v>
      </c>
      <c r="B5372" s="445" t="s">
        <v>16047</v>
      </c>
      <c r="C5372" s="445" t="s">
        <v>13970</v>
      </c>
    </row>
    <row r="5373" spans="1:3" x14ac:dyDescent="0.25">
      <c r="A5373" s="445" t="s">
        <v>15678</v>
      </c>
      <c r="B5373" s="445" t="s">
        <v>16048</v>
      </c>
      <c r="C5373" s="445" t="s">
        <v>13970</v>
      </c>
    </row>
    <row r="5374" spans="1:3" x14ac:dyDescent="0.25">
      <c r="A5374" s="445" t="s">
        <v>15678</v>
      </c>
      <c r="B5374" s="445" t="s">
        <v>16049</v>
      </c>
      <c r="C5374" s="445" t="s">
        <v>13970</v>
      </c>
    </row>
    <row r="5375" spans="1:3" x14ac:dyDescent="0.25">
      <c r="A5375" s="445" t="s">
        <v>15678</v>
      </c>
      <c r="B5375" s="445" t="s">
        <v>16050</v>
      </c>
      <c r="C5375" s="445" t="s">
        <v>13970</v>
      </c>
    </row>
    <row r="5376" spans="1:3" x14ac:dyDescent="0.25">
      <c r="A5376" s="445" t="s">
        <v>15678</v>
      </c>
      <c r="B5376" s="445" t="s">
        <v>16051</v>
      </c>
      <c r="C5376" s="445" t="s">
        <v>13970</v>
      </c>
    </row>
    <row r="5377" spans="1:3" x14ac:dyDescent="0.25">
      <c r="A5377" s="445" t="s">
        <v>15678</v>
      </c>
      <c r="B5377" s="445" t="s">
        <v>16052</v>
      </c>
      <c r="C5377" s="445" t="s">
        <v>13970</v>
      </c>
    </row>
    <row r="5378" spans="1:3" x14ac:dyDescent="0.25">
      <c r="A5378" s="445" t="s">
        <v>15678</v>
      </c>
      <c r="B5378" s="445" t="s">
        <v>16053</v>
      </c>
      <c r="C5378" s="445" t="s">
        <v>13970</v>
      </c>
    </row>
    <row r="5379" spans="1:3" x14ac:dyDescent="0.25">
      <c r="A5379" s="445" t="s">
        <v>15678</v>
      </c>
      <c r="B5379" s="445" t="s">
        <v>16054</v>
      </c>
      <c r="C5379" s="445" t="s">
        <v>13970</v>
      </c>
    </row>
    <row r="5380" spans="1:3" x14ac:dyDescent="0.25">
      <c r="A5380" s="445" t="s">
        <v>15678</v>
      </c>
      <c r="B5380" s="445" t="s">
        <v>16055</v>
      </c>
      <c r="C5380" s="445" t="s">
        <v>13970</v>
      </c>
    </row>
    <row r="5381" spans="1:3" x14ac:dyDescent="0.25">
      <c r="A5381" s="445" t="s">
        <v>15678</v>
      </c>
      <c r="B5381" s="445" t="s">
        <v>16056</v>
      </c>
      <c r="C5381" s="445" t="s">
        <v>13970</v>
      </c>
    </row>
    <row r="5382" spans="1:3" x14ac:dyDescent="0.25">
      <c r="A5382" s="445" t="s">
        <v>15678</v>
      </c>
      <c r="B5382" s="445" t="s">
        <v>16057</v>
      </c>
      <c r="C5382" s="445" t="s">
        <v>13970</v>
      </c>
    </row>
    <row r="5383" spans="1:3" x14ac:dyDescent="0.25">
      <c r="A5383" s="445" t="s">
        <v>15678</v>
      </c>
      <c r="B5383" s="445" t="s">
        <v>16058</v>
      </c>
      <c r="C5383" s="445" t="s">
        <v>13970</v>
      </c>
    </row>
    <row r="5384" spans="1:3" x14ac:dyDescent="0.25">
      <c r="A5384" s="445" t="s">
        <v>15678</v>
      </c>
      <c r="B5384" s="445" t="s">
        <v>16059</v>
      </c>
      <c r="C5384" s="445" t="s">
        <v>13970</v>
      </c>
    </row>
    <row r="5385" spans="1:3" x14ac:dyDescent="0.25">
      <c r="A5385" s="445" t="s">
        <v>15678</v>
      </c>
      <c r="B5385" s="445" t="s">
        <v>16060</v>
      </c>
      <c r="C5385" s="445" t="s">
        <v>13970</v>
      </c>
    </row>
    <row r="5386" spans="1:3" x14ac:dyDescent="0.25">
      <c r="A5386" s="445" t="s">
        <v>15678</v>
      </c>
      <c r="B5386" s="445" t="s">
        <v>16061</v>
      </c>
      <c r="C5386" s="445" t="s">
        <v>13970</v>
      </c>
    </row>
    <row r="5387" spans="1:3" x14ac:dyDescent="0.25">
      <c r="A5387" s="445" t="s">
        <v>15678</v>
      </c>
      <c r="B5387" s="445" t="s">
        <v>16062</v>
      </c>
      <c r="C5387" s="445" t="s">
        <v>13970</v>
      </c>
    </row>
    <row r="5388" spans="1:3" x14ac:dyDescent="0.25">
      <c r="A5388" s="445" t="s">
        <v>15678</v>
      </c>
      <c r="B5388" s="445" t="s">
        <v>16063</v>
      </c>
      <c r="C5388" s="445" t="s">
        <v>13970</v>
      </c>
    </row>
    <row r="5389" spans="1:3" x14ac:dyDescent="0.25">
      <c r="A5389" s="445" t="s">
        <v>15678</v>
      </c>
      <c r="B5389" s="445" t="s">
        <v>16064</v>
      </c>
      <c r="C5389" s="445" t="s">
        <v>13970</v>
      </c>
    </row>
    <row r="5390" spans="1:3" x14ac:dyDescent="0.25">
      <c r="A5390" s="445" t="s">
        <v>15678</v>
      </c>
      <c r="B5390" s="445" t="s">
        <v>16065</v>
      </c>
      <c r="C5390" s="445" t="s">
        <v>13970</v>
      </c>
    </row>
    <row r="5391" spans="1:3" x14ac:dyDescent="0.25">
      <c r="A5391" s="445" t="s">
        <v>15678</v>
      </c>
      <c r="B5391" s="445" t="s">
        <v>16066</v>
      </c>
      <c r="C5391" s="445" t="s">
        <v>13970</v>
      </c>
    </row>
    <row r="5392" spans="1:3" x14ac:dyDescent="0.25">
      <c r="A5392" s="445" t="s">
        <v>15678</v>
      </c>
      <c r="B5392" s="445" t="s">
        <v>16067</v>
      </c>
      <c r="C5392" s="445" t="s">
        <v>13970</v>
      </c>
    </row>
    <row r="5393" spans="1:3" x14ac:dyDescent="0.25">
      <c r="A5393" s="445" t="s">
        <v>15678</v>
      </c>
      <c r="B5393" s="445" t="s">
        <v>16068</v>
      </c>
      <c r="C5393" s="445" t="s">
        <v>13970</v>
      </c>
    </row>
    <row r="5394" spans="1:3" x14ac:dyDescent="0.25">
      <c r="A5394" s="445" t="s">
        <v>15678</v>
      </c>
      <c r="B5394" s="445" t="s">
        <v>16069</v>
      </c>
      <c r="C5394" s="445" t="s">
        <v>13970</v>
      </c>
    </row>
    <row r="5395" spans="1:3" x14ac:dyDescent="0.25">
      <c r="A5395" s="445" t="s">
        <v>15678</v>
      </c>
      <c r="B5395" s="445" t="s">
        <v>16070</v>
      </c>
      <c r="C5395" s="445" t="s">
        <v>13970</v>
      </c>
    </row>
    <row r="5396" spans="1:3" x14ac:dyDescent="0.25">
      <c r="A5396" s="445" t="s">
        <v>15678</v>
      </c>
      <c r="B5396" s="445" t="s">
        <v>16071</v>
      </c>
      <c r="C5396" s="445" t="s">
        <v>13970</v>
      </c>
    </row>
    <row r="5397" spans="1:3" x14ac:dyDescent="0.25">
      <c r="A5397" s="445" t="s">
        <v>15678</v>
      </c>
      <c r="B5397" s="445" t="s">
        <v>16072</v>
      </c>
      <c r="C5397" s="445" t="s">
        <v>13970</v>
      </c>
    </row>
    <row r="5398" spans="1:3" x14ac:dyDescent="0.25">
      <c r="A5398" s="445" t="s">
        <v>15678</v>
      </c>
      <c r="B5398" s="445" t="s">
        <v>16073</v>
      </c>
      <c r="C5398" s="445" t="s">
        <v>13970</v>
      </c>
    </row>
    <row r="5399" spans="1:3" x14ac:dyDescent="0.25">
      <c r="A5399" s="445" t="s">
        <v>15678</v>
      </c>
      <c r="B5399" s="445" t="s">
        <v>16074</v>
      </c>
      <c r="C5399" s="445" t="s">
        <v>13970</v>
      </c>
    </row>
    <row r="5400" spans="1:3" x14ac:dyDescent="0.25">
      <c r="A5400" s="445" t="s">
        <v>15678</v>
      </c>
      <c r="B5400" s="445" t="s">
        <v>16075</v>
      </c>
      <c r="C5400" s="445" t="s">
        <v>13970</v>
      </c>
    </row>
    <row r="5401" spans="1:3" x14ac:dyDescent="0.25">
      <c r="A5401" s="445" t="s">
        <v>15678</v>
      </c>
      <c r="B5401" s="445" t="s">
        <v>16076</v>
      </c>
      <c r="C5401" s="445" t="s">
        <v>13970</v>
      </c>
    </row>
    <row r="5402" spans="1:3" x14ac:dyDescent="0.25">
      <c r="A5402" s="445" t="s">
        <v>15678</v>
      </c>
      <c r="B5402" s="445" t="s">
        <v>16077</v>
      </c>
      <c r="C5402" s="445" t="s">
        <v>13970</v>
      </c>
    </row>
    <row r="5403" spans="1:3" x14ac:dyDescent="0.25">
      <c r="A5403" s="445" t="s">
        <v>15678</v>
      </c>
      <c r="B5403" s="445" t="s">
        <v>16078</v>
      </c>
      <c r="C5403" s="445" t="s">
        <v>13970</v>
      </c>
    </row>
    <row r="5404" spans="1:3" x14ac:dyDescent="0.25">
      <c r="A5404" s="445" t="s">
        <v>15678</v>
      </c>
      <c r="B5404" s="445" t="s">
        <v>16079</v>
      </c>
      <c r="C5404" s="445" t="s">
        <v>13970</v>
      </c>
    </row>
    <row r="5405" spans="1:3" x14ac:dyDescent="0.25">
      <c r="A5405" s="445" t="s">
        <v>15678</v>
      </c>
      <c r="B5405" s="445" t="s">
        <v>16080</v>
      </c>
      <c r="C5405" s="445" t="s">
        <v>13970</v>
      </c>
    </row>
    <row r="5406" spans="1:3" x14ac:dyDescent="0.25">
      <c r="A5406" s="445" t="s">
        <v>15678</v>
      </c>
      <c r="B5406" s="445" t="s">
        <v>16081</v>
      </c>
      <c r="C5406" s="445" t="s">
        <v>13970</v>
      </c>
    </row>
    <row r="5407" spans="1:3" x14ac:dyDescent="0.25">
      <c r="A5407" s="445" t="s">
        <v>15678</v>
      </c>
      <c r="B5407" s="445" t="s">
        <v>16082</v>
      </c>
      <c r="C5407" s="445" t="s">
        <v>13970</v>
      </c>
    </row>
    <row r="5408" spans="1:3" x14ac:dyDescent="0.25">
      <c r="A5408" s="445" t="s">
        <v>15678</v>
      </c>
      <c r="B5408" s="445" t="s">
        <v>16083</v>
      </c>
      <c r="C5408" s="445" t="s">
        <v>13970</v>
      </c>
    </row>
    <row r="5409" spans="1:3" x14ac:dyDescent="0.25">
      <c r="A5409" s="445" t="s">
        <v>15678</v>
      </c>
      <c r="B5409" s="445" t="s">
        <v>16084</v>
      </c>
      <c r="C5409" s="445" t="s">
        <v>13970</v>
      </c>
    </row>
    <row r="5410" spans="1:3" x14ac:dyDescent="0.25">
      <c r="A5410" s="445" t="s">
        <v>15678</v>
      </c>
      <c r="B5410" s="445" t="s">
        <v>16085</v>
      </c>
      <c r="C5410" s="445" t="s">
        <v>13970</v>
      </c>
    </row>
    <row r="5411" spans="1:3" x14ac:dyDescent="0.25">
      <c r="A5411" s="445" t="s">
        <v>15678</v>
      </c>
      <c r="B5411" s="445" t="s">
        <v>16086</v>
      </c>
      <c r="C5411" s="445" t="s">
        <v>13970</v>
      </c>
    </row>
    <row r="5412" spans="1:3" x14ac:dyDescent="0.25">
      <c r="A5412" s="445" t="s">
        <v>15678</v>
      </c>
      <c r="B5412" s="445" t="s">
        <v>16087</v>
      </c>
      <c r="C5412" s="445" t="s">
        <v>13970</v>
      </c>
    </row>
    <row r="5413" spans="1:3" x14ac:dyDescent="0.25">
      <c r="A5413" s="445" t="s">
        <v>15678</v>
      </c>
      <c r="B5413" s="445" t="s">
        <v>16088</v>
      </c>
      <c r="C5413" s="445" t="s">
        <v>13970</v>
      </c>
    </row>
    <row r="5414" spans="1:3" x14ac:dyDescent="0.25">
      <c r="A5414" s="445" t="s">
        <v>15678</v>
      </c>
      <c r="B5414" s="445" t="s">
        <v>16089</v>
      </c>
      <c r="C5414" s="445" t="s">
        <v>13970</v>
      </c>
    </row>
    <row r="5415" spans="1:3" x14ac:dyDescent="0.25">
      <c r="A5415" s="445" t="s">
        <v>15678</v>
      </c>
      <c r="B5415" s="445" t="s">
        <v>16090</v>
      </c>
      <c r="C5415" s="445" t="s">
        <v>13970</v>
      </c>
    </row>
    <row r="5416" spans="1:3" x14ac:dyDescent="0.25">
      <c r="A5416" s="445" t="s">
        <v>15678</v>
      </c>
      <c r="B5416" s="445" t="s">
        <v>16091</v>
      </c>
      <c r="C5416" s="445" t="s">
        <v>13970</v>
      </c>
    </row>
    <row r="5417" spans="1:3" x14ac:dyDescent="0.25">
      <c r="A5417" s="445" t="s">
        <v>15678</v>
      </c>
      <c r="B5417" s="445" t="s">
        <v>16092</v>
      </c>
      <c r="C5417" s="445" t="s">
        <v>13970</v>
      </c>
    </row>
    <row r="5418" spans="1:3" x14ac:dyDescent="0.25">
      <c r="A5418" s="445" t="s">
        <v>15678</v>
      </c>
      <c r="B5418" s="445" t="s">
        <v>16093</v>
      </c>
      <c r="C5418" s="445" t="s">
        <v>13970</v>
      </c>
    </row>
    <row r="5419" spans="1:3" x14ac:dyDescent="0.25">
      <c r="A5419" s="445" t="s">
        <v>15678</v>
      </c>
      <c r="B5419" s="445" t="s">
        <v>16094</v>
      </c>
      <c r="C5419" s="445" t="s">
        <v>13970</v>
      </c>
    </row>
    <row r="5420" spans="1:3" x14ac:dyDescent="0.25">
      <c r="A5420" s="445" t="s">
        <v>15678</v>
      </c>
      <c r="B5420" s="445" t="s">
        <v>16095</v>
      </c>
      <c r="C5420" s="445" t="s">
        <v>13970</v>
      </c>
    </row>
    <row r="5421" spans="1:3" x14ac:dyDescent="0.25">
      <c r="A5421" s="445" t="s">
        <v>15678</v>
      </c>
      <c r="B5421" s="445" t="s">
        <v>16096</v>
      </c>
      <c r="C5421" s="445" t="s">
        <v>13970</v>
      </c>
    </row>
    <row r="5422" spans="1:3" x14ac:dyDescent="0.25">
      <c r="A5422" s="445" t="s">
        <v>15678</v>
      </c>
      <c r="B5422" s="445" t="s">
        <v>16097</v>
      </c>
      <c r="C5422" s="445" t="s">
        <v>13970</v>
      </c>
    </row>
    <row r="5423" spans="1:3" x14ac:dyDescent="0.25">
      <c r="A5423" s="445" t="s">
        <v>15678</v>
      </c>
      <c r="B5423" s="445" t="s">
        <v>16098</v>
      </c>
      <c r="C5423" s="445" t="s">
        <v>13970</v>
      </c>
    </row>
    <row r="5424" spans="1:3" x14ac:dyDescent="0.25">
      <c r="A5424" s="445" t="s">
        <v>15678</v>
      </c>
      <c r="B5424" s="445" t="s">
        <v>16099</v>
      </c>
      <c r="C5424" s="445" t="s">
        <v>13970</v>
      </c>
    </row>
    <row r="5425" spans="1:3" x14ac:dyDescent="0.25">
      <c r="A5425" s="445" t="s">
        <v>15678</v>
      </c>
      <c r="B5425" s="445" t="s">
        <v>16100</v>
      </c>
      <c r="C5425" s="445" t="s">
        <v>13970</v>
      </c>
    </row>
    <row r="5426" spans="1:3" x14ac:dyDescent="0.25">
      <c r="A5426" s="445" t="s">
        <v>15678</v>
      </c>
      <c r="B5426" s="445" t="s">
        <v>16101</v>
      </c>
      <c r="C5426" s="445" t="s">
        <v>13970</v>
      </c>
    </row>
    <row r="5427" spans="1:3" x14ac:dyDescent="0.25">
      <c r="A5427" s="445" t="s">
        <v>15678</v>
      </c>
      <c r="B5427" s="445" t="s">
        <v>16102</v>
      </c>
      <c r="C5427" s="445" t="s">
        <v>13970</v>
      </c>
    </row>
    <row r="5428" spans="1:3" x14ac:dyDescent="0.25">
      <c r="A5428" s="445" t="s">
        <v>15678</v>
      </c>
      <c r="B5428" s="445" t="s">
        <v>16103</v>
      </c>
      <c r="C5428" s="445" t="s">
        <v>13970</v>
      </c>
    </row>
    <row r="5429" spans="1:3" x14ac:dyDescent="0.25">
      <c r="A5429" s="445" t="s">
        <v>15678</v>
      </c>
      <c r="B5429" s="445" t="s">
        <v>16104</v>
      </c>
      <c r="C5429" s="445" t="s">
        <v>13970</v>
      </c>
    </row>
    <row r="5430" spans="1:3" x14ac:dyDescent="0.25">
      <c r="A5430" s="445" t="s">
        <v>15678</v>
      </c>
      <c r="B5430" s="445" t="s">
        <v>16105</v>
      </c>
      <c r="C5430" s="445" t="s">
        <v>13970</v>
      </c>
    </row>
    <row r="5431" spans="1:3" x14ac:dyDescent="0.25">
      <c r="A5431" s="445" t="s">
        <v>15678</v>
      </c>
      <c r="B5431" s="445" t="s">
        <v>16106</v>
      </c>
      <c r="C5431" s="445" t="s">
        <v>13970</v>
      </c>
    </row>
    <row r="5432" spans="1:3" x14ac:dyDescent="0.25">
      <c r="A5432" s="445" t="s">
        <v>15678</v>
      </c>
      <c r="B5432" s="445" t="s">
        <v>16107</v>
      </c>
      <c r="C5432" s="445" t="s">
        <v>13970</v>
      </c>
    </row>
    <row r="5433" spans="1:3" x14ac:dyDescent="0.25">
      <c r="A5433" s="445" t="s">
        <v>15678</v>
      </c>
      <c r="B5433" s="445" t="s">
        <v>16108</v>
      </c>
      <c r="C5433" s="445" t="s">
        <v>13970</v>
      </c>
    </row>
    <row r="5434" spans="1:3" x14ac:dyDescent="0.25">
      <c r="A5434" s="445" t="s">
        <v>15678</v>
      </c>
      <c r="B5434" s="445" t="s">
        <v>16109</v>
      </c>
      <c r="C5434" s="445" t="s">
        <v>13970</v>
      </c>
    </row>
    <row r="5435" spans="1:3" x14ac:dyDescent="0.25">
      <c r="A5435" s="445" t="s">
        <v>15678</v>
      </c>
      <c r="B5435" s="445" t="s">
        <v>16110</v>
      </c>
      <c r="C5435" s="445" t="s">
        <v>13970</v>
      </c>
    </row>
    <row r="5436" spans="1:3" x14ac:dyDescent="0.25">
      <c r="A5436" s="445" t="s">
        <v>15678</v>
      </c>
      <c r="B5436" s="445" t="s">
        <v>16111</v>
      </c>
      <c r="C5436" s="445" t="s">
        <v>13970</v>
      </c>
    </row>
    <row r="5437" spans="1:3" x14ac:dyDescent="0.25">
      <c r="A5437" s="445" t="s">
        <v>15678</v>
      </c>
      <c r="B5437" s="445" t="s">
        <v>16112</v>
      </c>
      <c r="C5437" s="445" t="s">
        <v>13970</v>
      </c>
    </row>
    <row r="5438" spans="1:3" x14ac:dyDescent="0.25">
      <c r="A5438" s="445" t="s">
        <v>15678</v>
      </c>
      <c r="B5438" s="445" t="s">
        <v>16113</v>
      </c>
      <c r="C5438" s="445" t="s">
        <v>13970</v>
      </c>
    </row>
    <row r="5439" spans="1:3" x14ac:dyDescent="0.25">
      <c r="A5439" s="445" t="s">
        <v>15678</v>
      </c>
      <c r="B5439" s="445" t="s">
        <v>16114</v>
      </c>
      <c r="C5439" s="445" t="s">
        <v>13970</v>
      </c>
    </row>
    <row r="5440" spans="1:3" x14ac:dyDescent="0.25">
      <c r="A5440" s="445" t="s">
        <v>15678</v>
      </c>
      <c r="B5440" s="445" t="s">
        <v>16115</v>
      </c>
      <c r="C5440" s="445" t="s">
        <v>13970</v>
      </c>
    </row>
    <row r="5441" spans="1:3" x14ac:dyDescent="0.25">
      <c r="A5441" s="445" t="s">
        <v>15678</v>
      </c>
      <c r="B5441" s="445" t="s">
        <v>16116</v>
      </c>
      <c r="C5441" s="445" t="s">
        <v>13970</v>
      </c>
    </row>
    <row r="5442" spans="1:3" x14ac:dyDescent="0.25">
      <c r="A5442" s="445" t="s">
        <v>15678</v>
      </c>
      <c r="B5442" s="445" t="s">
        <v>16117</v>
      </c>
      <c r="C5442" s="445" t="s">
        <v>13970</v>
      </c>
    </row>
    <row r="5443" spans="1:3" x14ac:dyDescent="0.25">
      <c r="A5443" s="445" t="s">
        <v>15678</v>
      </c>
      <c r="B5443" s="445" t="s">
        <v>16118</v>
      </c>
      <c r="C5443" s="445" t="s">
        <v>13970</v>
      </c>
    </row>
    <row r="5444" spans="1:3" x14ac:dyDescent="0.25">
      <c r="A5444" s="445" t="s">
        <v>15678</v>
      </c>
      <c r="B5444" s="445" t="s">
        <v>16119</v>
      </c>
      <c r="C5444" s="445" t="s">
        <v>13970</v>
      </c>
    </row>
    <row r="5445" spans="1:3" x14ac:dyDescent="0.25">
      <c r="A5445" s="445" t="s">
        <v>15678</v>
      </c>
      <c r="B5445" s="445" t="s">
        <v>16120</v>
      </c>
      <c r="C5445" s="445" t="s">
        <v>13970</v>
      </c>
    </row>
    <row r="5446" spans="1:3" x14ac:dyDescent="0.25">
      <c r="A5446" s="445" t="s">
        <v>15678</v>
      </c>
      <c r="B5446" s="445" t="s">
        <v>16121</v>
      </c>
      <c r="C5446" s="445" t="s">
        <v>13970</v>
      </c>
    </row>
    <row r="5447" spans="1:3" x14ac:dyDescent="0.25">
      <c r="A5447" s="445" t="s">
        <v>15678</v>
      </c>
      <c r="B5447" s="445" t="s">
        <v>16122</v>
      </c>
      <c r="C5447" s="445" t="s">
        <v>13970</v>
      </c>
    </row>
    <row r="5448" spans="1:3" x14ac:dyDescent="0.25">
      <c r="A5448" s="445" t="s">
        <v>15678</v>
      </c>
      <c r="B5448" s="445" t="s">
        <v>16123</v>
      </c>
      <c r="C5448" s="445" t="s">
        <v>13970</v>
      </c>
    </row>
    <row r="5449" spans="1:3" x14ac:dyDescent="0.25">
      <c r="A5449" s="445" t="s">
        <v>15678</v>
      </c>
      <c r="B5449" s="445" t="s">
        <v>16124</v>
      </c>
      <c r="C5449" s="445" t="s">
        <v>13970</v>
      </c>
    </row>
    <row r="5450" spans="1:3" x14ac:dyDescent="0.25">
      <c r="A5450" s="445" t="s">
        <v>15678</v>
      </c>
      <c r="B5450" s="445" t="s">
        <v>16125</v>
      </c>
      <c r="C5450" s="445" t="s">
        <v>13970</v>
      </c>
    </row>
    <row r="5451" spans="1:3" x14ac:dyDescent="0.25">
      <c r="A5451" s="445" t="s">
        <v>15678</v>
      </c>
      <c r="B5451" s="445" t="s">
        <v>16126</v>
      </c>
      <c r="C5451" s="445" t="s">
        <v>13970</v>
      </c>
    </row>
    <row r="5452" spans="1:3" x14ac:dyDescent="0.25">
      <c r="A5452" s="445" t="s">
        <v>15678</v>
      </c>
      <c r="B5452" s="445" t="s">
        <v>16127</v>
      </c>
      <c r="C5452" s="445" t="s">
        <v>13970</v>
      </c>
    </row>
    <row r="5453" spans="1:3" x14ac:dyDescent="0.25">
      <c r="A5453" s="445" t="s">
        <v>15678</v>
      </c>
      <c r="B5453" s="445" t="s">
        <v>16128</v>
      </c>
      <c r="C5453" s="445" t="s">
        <v>13970</v>
      </c>
    </row>
    <row r="5454" spans="1:3" x14ac:dyDescent="0.25">
      <c r="A5454" s="445" t="s">
        <v>15678</v>
      </c>
      <c r="B5454" s="445" t="s">
        <v>16129</v>
      </c>
      <c r="C5454" s="445" t="s">
        <v>13970</v>
      </c>
    </row>
    <row r="5455" spans="1:3" x14ac:dyDescent="0.25">
      <c r="A5455" s="445" t="s">
        <v>15678</v>
      </c>
      <c r="B5455" s="445" t="s">
        <v>16130</v>
      </c>
      <c r="C5455" s="445" t="s">
        <v>13970</v>
      </c>
    </row>
    <row r="5456" spans="1:3" x14ac:dyDescent="0.25">
      <c r="A5456" s="445" t="s">
        <v>15678</v>
      </c>
      <c r="B5456" s="445" t="s">
        <v>16131</v>
      </c>
      <c r="C5456" s="445" t="s">
        <v>13970</v>
      </c>
    </row>
    <row r="5457" spans="1:3" x14ac:dyDescent="0.25">
      <c r="A5457" s="445" t="s">
        <v>15678</v>
      </c>
      <c r="B5457" s="445" t="s">
        <v>16132</v>
      </c>
      <c r="C5457" s="445" t="s">
        <v>13970</v>
      </c>
    </row>
    <row r="5458" spans="1:3" x14ac:dyDescent="0.25">
      <c r="A5458" s="445" t="s">
        <v>15678</v>
      </c>
      <c r="B5458" s="445" t="s">
        <v>16133</v>
      </c>
      <c r="C5458" s="445" t="s">
        <v>13970</v>
      </c>
    </row>
    <row r="5459" spans="1:3" x14ac:dyDescent="0.25">
      <c r="A5459" s="445" t="s">
        <v>15678</v>
      </c>
      <c r="B5459" s="445" t="s">
        <v>16134</v>
      </c>
      <c r="C5459" s="445" t="s">
        <v>13970</v>
      </c>
    </row>
    <row r="5460" spans="1:3" x14ac:dyDescent="0.25">
      <c r="A5460" s="445" t="s">
        <v>15678</v>
      </c>
      <c r="B5460" s="445" t="s">
        <v>16135</v>
      </c>
      <c r="C5460" s="445" t="s">
        <v>13970</v>
      </c>
    </row>
    <row r="5461" spans="1:3" x14ac:dyDescent="0.25">
      <c r="A5461" s="445" t="s">
        <v>15678</v>
      </c>
      <c r="B5461" s="445" t="s">
        <v>16136</v>
      </c>
      <c r="C5461" s="445" t="s">
        <v>13970</v>
      </c>
    </row>
    <row r="5462" spans="1:3" x14ac:dyDescent="0.25">
      <c r="A5462" s="445" t="s">
        <v>15678</v>
      </c>
      <c r="B5462" s="445" t="s">
        <v>16137</v>
      </c>
      <c r="C5462" s="445" t="s">
        <v>13970</v>
      </c>
    </row>
    <row r="5463" spans="1:3" x14ac:dyDescent="0.25">
      <c r="A5463" s="445" t="s">
        <v>15678</v>
      </c>
      <c r="B5463" s="445" t="s">
        <v>16138</v>
      </c>
      <c r="C5463" s="445" t="s">
        <v>16139</v>
      </c>
    </row>
    <row r="5464" spans="1:3" x14ac:dyDescent="0.25">
      <c r="A5464" s="445" t="s">
        <v>15678</v>
      </c>
      <c r="B5464" s="445" t="s">
        <v>16140</v>
      </c>
      <c r="C5464" s="445" t="s">
        <v>16141</v>
      </c>
    </row>
    <row r="5465" spans="1:3" x14ac:dyDescent="0.25">
      <c r="A5465" s="445" t="s">
        <v>15678</v>
      </c>
      <c r="B5465" s="445" t="s">
        <v>16142</v>
      </c>
      <c r="C5465" s="445" t="s">
        <v>16143</v>
      </c>
    </row>
    <row r="5466" spans="1:3" x14ac:dyDescent="0.25">
      <c r="A5466" s="445" t="s">
        <v>15678</v>
      </c>
      <c r="B5466" s="445" t="s">
        <v>16144</v>
      </c>
      <c r="C5466" s="445" t="s">
        <v>16145</v>
      </c>
    </row>
    <row r="5467" spans="1:3" x14ac:dyDescent="0.25">
      <c r="A5467" s="445" t="s">
        <v>15678</v>
      </c>
      <c r="B5467" s="445" t="s">
        <v>16146</v>
      </c>
      <c r="C5467" s="445" t="s">
        <v>16147</v>
      </c>
    </row>
    <row r="5468" spans="1:3" x14ac:dyDescent="0.25">
      <c r="A5468" s="445" t="s">
        <v>15678</v>
      </c>
      <c r="B5468" s="445" t="s">
        <v>16148</v>
      </c>
      <c r="C5468" s="445" t="s">
        <v>16149</v>
      </c>
    </row>
    <row r="5469" spans="1:3" x14ac:dyDescent="0.25">
      <c r="A5469" s="445" t="s">
        <v>15678</v>
      </c>
      <c r="B5469" s="445" t="s">
        <v>16150</v>
      </c>
      <c r="C5469" s="445" t="s">
        <v>16151</v>
      </c>
    </row>
    <row r="5470" spans="1:3" x14ac:dyDescent="0.25">
      <c r="A5470" s="445" t="s">
        <v>15678</v>
      </c>
      <c r="B5470" s="445" t="s">
        <v>16152</v>
      </c>
      <c r="C5470" s="445" t="s">
        <v>16153</v>
      </c>
    </row>
    <row r="5471" spans="1:3" x14ac:dyDescent="0.25">
      <c r="A5471" s="445" t="s">
        <v>15678</v>
      </c>
      <c r="B5471" s="445" t="s">
        <v>16154</v>
      </c>
      <c r="C5471" s="445" t="s">
        <v>16155</v>
      </c>
    </row>
    <row r="5472" spans="1:3" x14ac:dyDescent="0.25">
      <c r="A5472" s="445" t="s">
        <v>15678</v>
      </c>
      <c r="B5472" s="445" t="s">
        <v>16156</v>
      </c>
      <c r="C5472" s="445" t="s">
        <v>16157</v>
      </c>
    </row>
    <row r="5473" spans="1:3" x14ac:dyDescent="0.25">
      <c r="A5473" s="445" t="s">
        <v>15678</v>
      </c>
      <c r="B5473" s="445" t="s">
        <v>16158</v>
      </c>
      <c r="C5473" s="445" t="s">
        <v>16159</v>
      </c>
    </row>
    <row r="5474" spans="1:3" x14ac:dyDescent="0.25">
      <c r="A5474" s="445" t="s">
        <v>15678</v>
      </c>
      <c r="B5474" s="445" t="s">
        <v>16160</v>
      </c>
      <c r="C5474" s="445" t="s">
        <v>16161</v>
      </c>
    </row>
    <row r="5475" spans="1:3" x14ac:dyDescent="0.25">
      <c r="A5475" s="445" t="s">
        <v>15678</v>
      </c>
      <c r="B5475" s="445" t="s">
        <v>16162</v>
      </c>
      <c r="C5475" s="445" t="s">
        <v>16163</v>
      </c>
    </row>
    <row r="5476" spans="1:3" x14ac:dyDescent="0.25">
      <c r="A5476" s="445" t="s">
        <v>15678</v>
      </c>
      <c r="B5476" s="445" t="s">
        <v>16164</v>
      </c>
      <c r="C5476" s="445" t="s">
        <v>16165</v>
      </c>
    </row>
    <row r="5477" spans="1:3" x14ac:dyDescent="0.25">
      <c r="A5477" s="445" t="s">
        <v>15678</v>
      </c>
      <c r="B5477" s="445" t="s">
        <v>16166</v>
      </c>
      <c r="C5477" s="445" t="s">
        <v>16167</v>
      </c>
    </row>
    <row r="5478" spans="1:3" x14ac:dyDescent="0.25">
      <c r="A5478" s="445" t="s">
        <v>15678</v>
      </c>
      <c r="B5478" s="445" t="s">
        <v>16168</v>
      </c>
      <c r="C5478" s="445" t="s">
        <v>16169</v>
      </c>
    </row>
    <row r="5479" spans="1:3" x14ac:dyDescent="0.25">
      <c r="A5479" s="445" t="s">
        <v>15678</v>
      </c>
      <c r="B5479" s="445" t="s">
        <v>16170</v>
      </c>
      <c r="C5479" s="445" t="s">
        <v>16171</v>
      </c>
    </row>
    <row r="5480" spans="1:3" x14ac:dyDescent="0.25">
      <c r="A5480" s="445" t="s">
        <v>15678</v>
      </c>
      <c r="B5480" s="445" t="s">
        <v>16172</v>
      </c>
      <c r="C5480" s="445" t="s">
        <v>16139</v>
      </c>
    </row>
    <row r="5481" spans="1:3" x14ac:dyDescent="0.25">
      <c r="A5481" s="445" t="s">
        <v>15678</v>
      </c>
      <c r="B5481" s="445" t="s">
        <v>16173</v>
      </c>
      <c r="C5481" s="445" t="s">
        <v>16141</v>
      </c>
    </row>
    <row r="5482" spans="1:3" x14ac:dyDescent="0.25">
      <c r="A5482" s="445" t="s">
        <v>15678</v>
      </c>
      <c r="B5482" s="445" t="s">
        <v>16174</v>
      </c>
      <c r="C5482" s="445" t="s">
        <v>16143</v>
      </c>
    </row>
    <row r="5483" spans="1:3" x14ac:dyDescent="0.25">
      <c r="A5483" s="445" t="s">
        <v>15678</v>
      </c>
      <c r="B5483" s="445" t="s">
        <v>16175</v>
      </c>
      <c r="C5483" s="445" t="s">
        <v>16145</v>
      </c>
    </row>
    <row r="5484" spans="1:3" x14ac:dyDescent="0.25">
      <c r="A5484" s="445" t="s">
        <v>15678</v>
      </c>
      <c r="B5484" s="445" t="s">
        <v>16176</v>
      </c>
      <c r="C5484" s="445" t="s">
        <v>16147</v>
      </c>
    </row>
    <row r="5485" spans="1:3" x14ac:dyDescent="0.25">
      <c r="A5485" s="445" t="s">
        <v>15678</v>
      </c>
      <c r="B5485" s="445" t="s">
        <v>16177</v>
      </c>
      <c r="C5485" s="445" t="s">
        <v>16149</v>
      </c>
    </row>
    <row r="5486" spans="1:3" x14ac:dyDescent="0.25">
      <c r="A5486" s="445" t="s">
        <v>15678</v>
      </c>
      <c r="B5486" s="445" t="s">
        <v>16178</v>
      </c>
      <c r="C5486" s="445" t="s">
        <v>16151</v>
      </c>
    </row>
    <row r="5487" spans="1:3" x14ac:dyDescent="0.25">
      <c r="A5487" s="445" t="s">
        <v>15678</v>
      </c>
      <c r="B5487" s="445" t="s">
        <v>16179</v>
      </c>
      <c r="C5487" s="445" t="s">
        <v>16153</v>
      </c>
    </row>
    <row r="5488" spans="1:3" x14ac:dyDescent="0.25">
      <c r="A5488" s="445" t="s">
        <v>15678</v>
      </c>
      <c r="B5488" s="445" t="s">
        <v>16180</v>
      </c>
      <c r="C5488" s="445" t="s">
        <v>16155</v>
      </c>
    </row>
    <row r="5489" spans="1:3" x14ac:dyDescent="0.25">
      <c r="A5489" s="445" t="s">
        <v>15678</v>
      </c>
      <c r="B5489" s="445" t="s">
        <v>16181</v>
      </c>
      <c r="C5489" s="445" t="s">
        <v>16157</v>
      </c>
    </row>
    <row r="5490" spans="1:3" x14ac:dyDescent="0.25">
      <c r="A5490" s="445" t="s">
        <v>15678</v>
      </c>
      <c r="B5490" s="445" t="s">
        <v>16182</v>
      </c>
      <c r="C5490" s="445" t="s">
        <v>16159</v>
      </c>
    </row>
    <row r="5491" spans="1:3" x14ac:dyDescent="0.25">
      <c r="A5491" s="445" t="s">
        <v>15678</v>
      </c>
      <c r="B5491" s="445" t="s">
        <v>16183</v>
      </c>
      <c r="C5491" s="445" t="s">
        <v>16184</v>
      </c>
    </row>
    <row r="5492" spans="1:3" x14ac:dyDescent="0.25">
      <c r="A5492" s="445" t="s">
        <v>15678</v>
      </c>
      <c r="B5492" s="445" t="s">
        <v>16185</v>
      </c>
      <c r="C5492" s="445" t="s">
        <v>16161</v>
      </c>
    </row>
    <row r="5493" spans="1:3" x14ac:dyDescent="0.25">
      <c r="A5493" s="445" t="s">
        <v>15678</v>
      </c>
      <c r="B5493" s="445" t="s">
        <v>16186</v>
      </c>
      <c r="C5493" s="445" t="s">
        <v>16163</v>
      </c>
    </row>
    <row r="5494" spans="1:3" x14ac:dyDescent="0.25">
      <c r="A5494" s="445" t="s">
        <v>15678</v>
      </c>
      <c r="B5494" s="445" t="s">
        <v>16187</v>
      </c>
      <c r="C5494" s="445" t="s">
        <v>16165</v>
      </c>
    </row>
    <row r="5495" spans="1:3" x14ac:dyDescent="0.25">
      <c r="A5495" s="445" t="s">
        <v>15678</v>
      </c>
      <c r="B5495" s="445" t="s">
        <v>16188</v>
      </c>
      <c r="C5495" s="445" t="s">
        <v>16167</v>
      </c>
    </row>
    <row r="5496" spans="1:3" x14ac:dyDescent="0.25">
      <c r="A5496" s="445" t="s">
        <v>15678</v>
      </c>
      <c r="B5496" s="445" t="s">
        <v>16189</v>
      </c>
      <c r="C5496" s="445" t="s">
        <v>16169</v>
      </c>
    </row>
    <row r="5497" spans="1:3" x14ac:dyDescent="0.25">
      <c r="A5497" s="445" t="s">
        <v>15678</v>
      </c>
      <c r="B5497" s="445" t="s">
        <v>16190</v>
      </c>
      <c r="C5497" s="445" t="s">
        <v>16171</v>
      </c>
    </row>
    <row r="5498" spans="1:3" x14ac:dyDescent="0.25">
      <c r="A5498" s="445" t="s">
        <v>15678</v>
      </c>
      <c r="B5498" s="445" t="s">
        <v>16191</v>
      </c>
      <c r="C5498" s="445" t="s">
        <v>13970</v>
      </c>
    </row>
    <row r="5499" spans="1:3" x14ac:dyDescent="0.25">
      <c r="A5499" s="445" t="s">
        <v>15678</v>
      </c>
      <c r="B5499" s="445" t="s">
        <v>16192</v>
      </c>
      <c r="C5499" s="445" t="s">
        <v>13970</v>
      </c>
    </row>
    <row r="5500" spans="1:3" x14ac:dyDescent="0.25">
      <c r="A5500" s="445" t="s">
        <v>15678</v>
      </c>
      <c r="B5500" s="445" t="s">
        <v>16193</v>
      </c>
      <c r="C5500" s="445" t="s">
        <v>13970</v>
      </c>
    </row>
    <row r="5501" spans="1:3" x14ac:dyDescent="0.25">
      <c r="A5501" s="445" t="s">
        <v>15678</v>
      </c>
      <c r="B5501" s="445" t="s">
        <v>16194</v>
      </c>
      <c r="C5501" s="445" t="s">
        <v>13970</v>
      </c>
    </row>
    <row r="5502" spans="1:3" x14ac:dyDescent="0.25">
      <c r="A5502" s="445" t="s">
        <v>15678</v>
      </c>
      <c r="B5502" s="445" t="s">
        <v>16195</v>
      </c>
      <c r="C5502" s="445" t="s">
        <v>13970</v>
      </c>
    </row>
    <row r="5503" spans="1:3" x14ac:dyDescent="0.25">
      <c r="A5503" s="445" t="s">
        <v>15678</v>
      </c>
      <c r="B5503" s="445" t="s">
        <v>16196</v>
      </c>
      <c r="C5503" s="445" t="s">
        <v>13970</v>
      </c>
    </row>
    <row r="5504" spans="1:3" x14ac:dyDescent="0.25">
      <c r="A5504" s="445" t="s">
        <v>15678</v>
      </c>
      <c r="B5504" s="445" t="s">
        <v>16197</v>
      </c>
      <c r="C5504" s="445" t="s">
        <v>13970</v>
      </c>
    </row>
    <row r="5505" spans="1:3" x14ac:dyDescent="0.25">
      <c r="A5505" s="445" t="s">
        <v>15678</v>
      </c>
      <c r="B5505" s="445" t="s">
        <v>16198</v>
      </c>
      <c r="C5505" s="445" t="s">
        <v>13970</v>
      </c>
    </row>
    <row r="5506" spans="1:3" x14ac:dyDescent="0.25">
      <c r="A5506" s="445" t="s">
        <v>15678</v>
      </c>
      <c r="B5506" s="445" t="s">
        <v>16199</v>
      </c>
      <c r="C5506" s="445" t="s">
        <v>13970</v>
      </c>
    </row>
    <row r="5507" spans="1:3" x14ac:dyDescent="0.25">
      <c r="A5507" s="445" t="s">
        <v>15678</v>
      </c>
      <c r="B5507" s="445" t="s">
        <v>16200</v>
      </c>
      <c r="C5507" s="445" t="s">
        <v>13970</v>
      </c>
    </row>
    <row r="5508" spans="1:3" x14ac:dyDescent="0.25">
      <c r="A5508" s="445" t="s">
        <v>15678</v>
      </c>
      <c r="B5508" s="445" t="s">
        <v>16201</v>
      </c>
      <c r="C5508" s="445" t="s">
        <v>13970</v>
      </c>
    </row>
    <row r="5509" spans="1:3" x14ac:dyDescent="0.25">
      <c r="A5509" s="445" t="s">
        <v>15678</v>
      </c>
      <c r="B5509" s="445" t="s">
        <v>16202</v>
      </c>
      <c r="C5509" s="445" t="s">
        <v>13970</v>
      </c>
    </row>
    <row r="5510" spans="1:3" x14ac:dyDescent="0.25">
      <c r="A5510" s="445" t="s">
        <v>15678</v>
      </c>
      <c r="B5510" s="445" t="s">
        <v>16203</v>
      </c>
      <c r="C5510" s="445" t="s">
        <v>13970</v>
      </c>
    </row>
    <row r="5511" spans="1:3" x14ac:dyDescent="0.25">
      <c r="A5511" s="445" t="s">
        <v>15678</v>
      </c>
      <c r="B5511" s="445" t="s">
        <v>16204</v>
      </c>
      <c r="C5511" s="445" t="s">
        <v>13970</v>
      </c>
    </row>
    <row r="5512" spans="1:3" x14ac:dyDescent="0.25">
      <c r="A5512" s="445" t="s">
        <v>15678</v>
      </c>
      <c r="B5512" s="445" t="s">
        <v>16205</v>
      </c>
      <c r="C5512" s="445" t="s">
        <v>13970</v>
      </c>
    </row>
    <row r="5513" spans="1:3" x14ac:dyDescent="0.25">
      <c r="A5513" s="445" t="s">
        <v>15678</v>
      </c>
      <c r="B5513" s="445" t="s">
        <v>16206</v>
      </c>
      <c r="C5513" s="445" t="s">
        <v>13970</v>
      </c>
    </row>
    <row r="5514" spans="1:3" x14ac:dyDescent="0.25">
      <c r="A5514" s="445" t="s">
        <v>15678</v>
      </c>
      <c r="B5514" s="445" t="s">
        <v>16207</v>
      </c>
      <c r="C5514" s="445" t="s">
        <v>13970</v>
      </c>
    </row>
    <row r="5515" spans="1:3" x14ac:dyDescent="0.25">
      <c r="A5515" s="445" t="s">
        <v>15678</v>
      </c>
      <c r="B5515" s="445" t="s">
        <v>16208</v>
      </c>
      <c r="C5515" s="445" t="s">
        <v>13970</v>
      </c>
    </row>
    <row r="5516" spans="1:3" x14ac:dyDescent="0.25">
      <c r="A5516" s="445" t="s">
        <v>15678</v>
      </c>
      <c r="B5516" s="445" t="s">
        <v>16209</v>
      </c>
      <c r="C5516" s="445" t="s">
        <v>13970</v>
      </c>
    </row>
    <row r="5517" spans="1:3" x14ac:dyDescent="0.25">
      <c r="A5517" s="445" t="s">
        <v>15678</v>
      </c>
      <c r="B5517" s="445" t="s">
        <v>16210</v>
      </c>
      <c r="C5517" s="445" t="s">
        <v>13970</v>
      </c>
    </row>
    <row r="5518" spans="1:3" x14ac:dyDescent="0.25">
      <c r="A5518" s="445" t="s">
        <v>15678</v>
      </c>
      <c r="B5518" s="445" t="s">
        <v>16211</v>
      </c>
      <c r="C5518" s="445" t="s">
        <v>13970</v>
      </c>
    </row>
    <row r="5519" spans="1:3" x14ac:dyDescent="0.25">
      <c r="A5519" s="445" t="s">
        <v>15678</v>
      </c>
      <c r="B5519" s="445" t="s">
        <v>16212</v>
      </c>
      <c r="C5519" s="445" t="s">
        <v>13970</v>
      </c>
    </row>
    <row r="5520" spans="1:3" x14ac:dyDescent="0.25">
      <c r="A5520" s="445" t="s">
        <v>15678</v>
      </c>
      <c r="B5520" s="445" t="s">
        <v>16213</v>
      </c>
      <c r="C5520" s="445" t="s">
        <v>13970</v>
      </c>
    </row>
    <row r="5521" spans="1:3" x14ac:dyDescent="0.25">
      <c r="A5521" s="445" t="s">
        <v>15678</v>
      </c>
      <c r="B5521" s="445" t="s">
        <v>16214</v>
      </c>
      <c r="C5521" s="445" t="s">
        <v>13970</v>
      </c>
    </row>
    <row r="5522" spans="1:3" x14ac:dyDescent="0.25">
      <c r="A5522" s="445" t="s">
        <v>15678</v>
      </c>
      <c r="B5522" s="445" t="s">
        <v>16215</v>
      </c>
      <c r="C5522" s="445" t="s">
        <v>13970</v>
      </c>
    </row>
    <row r="5523" spans="1:3" x14ac:dyDescent="0.25">
      <c r="A5523" s="445" t="s">
        <v>15678</v>
      </c>
      <c r="B5523" s="445" t="s">
        <v>16216</v>
      </c>
      <c r="C5523" s="445" t="s">
        <v>13970</v>
      </c>
    </row>
    <row r="5524" spans="1:3" x14ac:dyDescent="0.25">
      <c r="A5524" s="445" t="s">
        <v>15678</v>
      </c>
      <c r="B5524" s="445" t="s">
        <v>16217</v>
      </c>
      <c r="C5524" s="445" t="s">
        <v>13970</v>
      </c>
    </row>
    <row r="5525" spans="1:3" x14ac:dyDescent="0.25">
      <c r="A5525" s="445" t="s">
        <v>15678</v>
      </c>
      <c r="B5525" s="445" t="s">
        <v>16218</v>
      </c>
      <c r="C5525" s="445" t="s">
        <v>13970</v>
      </c>
    </row>
    <row r="5526" spans="1:3" x14ac:dyDescent="0.25">
      <c r="A5526" s="445" t="s">
        <v>15678</v>
      </c>
      <c r="B5526" s="445" t="s">
        <v>16219</v>
      </c>
      <c r="C5526" s="445" t="s">
        <v>13970</v>
      </c>
    </row>
    <row r="5527" spans="1:3" x14ac:dyDescent="0.25">
      <c r="A5527" s="445" t="s">
        <v>15678</v>
      </c>
      <c r="B5527" s="445" t="s">
        <v>16220</v>
      </c>
      <c r="C5527" s="445" t="s">
        <v>13970</v>
      </c>
    </row>
    <row r="5528" spans="1:3" x14ac:dyDescent="0.25">
      <c r="A5528" s="445" t="s">
        <v>15678</v>
      </c>
      <c r="B5528" s="445" t="s">
        <v>16221</v>
      </c>
      <c r="C5528" s="445" t="s">
        <v>13970</v>
      </c>
    </row>
    <row r="5529" spans="1:3" x14ac:dyDescent="0.25">
      <c r="A5529" s="445" t="s">
        <v>15678</v>
      </c>
      <c r="B5529" s="445" t="s">
        <v>16222</v>
      </c>
      <c r="C5529" s="445" t="s">
        <v>13970</v>
      </c>
    </row>
    <row r="5530" spans="1:3" x14ac:dyDescent="0.25">
      <c r="A5530" s="445" t="s">
        <v>15678</v>
      </c>
      <c r="B5530" s="445" t="s">
        <v>16223</v>
      </c>
      <c r="C5530" s="445" t="s">
        <v>13970</v>
      </c>
    </row>
    <row r="5531" spans="1:3" x14ac:dyDescent="0.25">
      <c r="A5531" s="445" t="s">
        <v>15678</v>
      </c>
      <c r="B5531" s="445" t="s">
        <v>16224</v>
      </c>
      <c r="C5531" s="445" t="s">
        <v>13970</v>
      </c>
    </row>
    <row r="5532" spans="1:3" x14ac:dyDescent="0.25">
      <c r="A5532" s="445" t="s">
        <v>15678</v>
      </c>
      <c r="B5532" s="445" t="s">
        <v>16225</v>
      </c>
      <c r="C5532" s="445" t="s">
        <v>13970</v>
      </c>
    </row>
    <row r="5533" spans="1:3" x14ac:dyDescent="0.25">
      <c r="A5533" s="445" t="s">
        <v>15678</v>
      </c>
      <c r="B5533" s="445" t="s">
        <v>16226</v>
      </c>
      <c r="C5533" s="445" t="s">
        <v>13970</v>
      </c>
    </row>
    <row r="5534" spans="1:3" x14ac:dyDescent="0.25">
      <c r="A5534" s="445" t="s">
        <v>15678</v>
      </c>
      <c r="B5534" s="445" t="s">
        <v>16227</v>
      </c>
      <c r="C5534" s="445" t="s">
        <v>13970</v>
      </c>
    </row>
    <row r="5535" spans="1:3" x14ac:dyDescent="0.25">
      <c r="A5535" s="445" t="s">
        <v>15678</v>
      </c>
      <c r="B5535" s="445" t="s">
        <v>16228</v>
      </c>
      <c r="C5535" s="445" t="s">
        <v>13970</v>
      </c>
    </row>
    <row r="5536" spans="1:3" x14ac:dyDescent="0.25">
      <c r="A5536" s="445" t="s">
        <v>15678</v>
      </c>
      <c r="B5536" s="445" t="s">
        <v>16229</v>
      </c>
      <c r="C5536" s="445" t="s">
        <v>13970</v>
      </c>
    </row>
    <row r="5537" spans="1:3" x14ac:dyDescent="0.25">
      <c r="A5537" s="445" t="s">
        <v>15678</v>
      </c>
      <c r="B5537" s="445" t="s">
        <v>16230</v>
      </c>
      <c r="C5537" s="445" t="s">
        <v>13970</v>
      </c>
    </row>
    <row r="5538" spans="1:3" x14ac:dyDescent="0.25">
      <c r="A5538" s="445" t="s">
        <v>15678</v>
      </c>
      <c r="B5538" s="445" t="s">
        <v>16231</v>
      </c>
      <c r="C5538" s="445" t="s">
        <v>13970</v>
      </c>
    </row>
    <row r="5539" spans="1:3" x14ac:dyDescent="0.25">
      <c r="A5539" s="445" t="s">
        <v>15678</v>
      </c>
      <c r="B5539" s="445" t="s">
        <v>16232</v>
      </c>
      <c r="C5539" s="445" t="s">
        <v>13970</v>
      </c>
    </row>
    <row r="5540" spans="1:3" x14ac:dyDescent="0.25">
      <c r="A5540" s="445" t="s">
        <v>15678</v>
      </c>
      <c r="B5540" s="445" t="s">
        <v>16233</v>
      </c>
      <c r="C5540" s="445" t="s">
        <v>13970</v>
      </c>
    </row>
    <row r="5541" spans="1:3" x14ac:dyDescent="0.25">
      <c r="A5541" s="445" t="s">
        <v>15678</v>
      </c>
      <c r="B5541" s="445" t="s">
        <v>16234</v>
      </c>
      <c r="C5541" s="445" t="s">
        <v>13970</v>
      </c>
    </row>
    <row r="5542" spans="1:3" x14ac:dyDescent="0.25">
      <c r="A5542" s="445" t="s">
        <v>15678</v>
      </c>
      <c r="B5542" s="445" t="s">
        <v>16235</v>
      </c>
      <c r="C5542" s="445" t="s">
        <v>13970</v>
      </c>
    </row>
    <row r="5543" spans="1:3" x14ac:dyDescent="0.25">
      <c r="A5543" s="445" t="s">
        <v>15678</v>
      </c>
      <c r="B5543" s="445" t="s">
        <v>16236</v>
      </c>
      <c r="C5543" s="445" t="s">
        <v>13970</v>
      </c>
    </row>
    <row r="5544" spans="1:3" x14ac:dyDescent="0.25">
      <c r="A5544" s="445" t="s">
        <v>15678</v>
      </c>
      <c r="B5544" s="445" t="s">
        <v>16237</v>
      </c>
      <c r="C5544" s="445" t="s">
        <v>13970</v>
      </c>
    </row>
    <row r="5545" spans="1:3" x14ac:dyDescent="0.25">
      <c r="A5545" s="445" t="s">
        <v>15678</v>
      </c>
      <c r="B5545" s="445" t="s">
        <v>16238</v>
      </c>
      <c r="C5545" s="445" t="s">
        <v>13970</v>
      </c>
    </row>
    <row r="5546" spans="1:3" x14ac:dyDescent="0.25">
      <c r="A5546" s="445" t="s">
        <v>15678</v>
      </c>
      <c r="B5546" s="445" t="s">
        <v>16239</v>
      </c>
      <c r="C5546" s="445" t="s">
        <v>13970</v>
      </c>
    </row>
    <row r="5547" spans="1:3" x14ac:dyDescent="0.25">
      <c r="A5547" s="445" t="s">
        <v>15678</v>
      </c>
      <c r="B5547" s="445" t="s">
        <v>16240</v>
      </c>
      <c r="C5547" s="445" t="s">
        <v>13970</v>
      </c>
    </row>
    <row r="5548" spans="1:3" x14ac:dyDescent="0.25">
      <c r="A5548" s="445" t="s">
        <v>15678</v>
      </c>
      <c r="B5548" s="445" t="s">
        <v>16241</v>
      </c>
      <c r="C5548" s="445" t="s">
        <v>13970</v>
      </c>
    </row>
    <row r="5549" spans="1:3" x14ac:dyDescent="0.25">
      <c r="A5549" s="445" t="s">
        <v>15678</v>
      </c>
      <c r="B5549" s="445" t="s">
        <v>16242</v>
      </c>
      <c r="C5549" s="445" t="s">
        <v>13970</v>
      </c>
    </row>
    <row r="5550" spans="1:3" x14ac:dyDescent="0.25">
      <c r="A5550" s="445" t="s">
        <v>15678</v>
      </c>
      <c r="B5550" s="445" t="s">
        <v>16243</v>
      </c>
      <c r="C5550" s="445" t="s">
        <v>13970</v>
      </c>
    </row>
    <row r="5551" spans="1:3" x14ac:dyDescent="0.25">
      <c r="A5551" s="445" t="s">
        <v>15678</v>
      </c>
      <c r="B5551" s="445" t="s">
        <v>16244</v>
      </c>
      <c r="C5551" s="445" t="s">
        <v>13970</v>
      </c>
    </row>
    <row r="5552" spans="1:3" x14ac:dyDescent="0.25">
      <c r="A5552" s="445" t="s">
        <v>15678</v>
      </c>
      <c r="B5552" s="445" t="s">
        <v>16245</v>
      </c>
      <c r="C5552" s="445" t="s">
        <v>13970</v>
      </c>
    </row>
    <row r="5553" spans="1:3" x14ac:dyDescent="0.25">
      <c r="A5553" s="445" t="s">
        <v>15678</v>
      </c>
      <c r="B5553" s="445" t="s">
        <v>16246</v>
      </c>
      <c r="C5553" s="445" t="s">
        <v>13970</v>
      </c>
    </row>
    <row r="5554" spans="1:3" x14ac:dyDescent="0.25">
      <c r="A5554" s="445" t="s">
        <v>15678</v>
      </c>
      <c r="B5554" s="445" t="s">
        <v>16247</v>
      </c>
      <c r="C5554" s="445" t="s">
        <v>13970</v>
      </c>
    </row>
    <row r="5555" spans="1:3" x14ac:dyDescent="0.25">
      <c r="A5555" s="445" t="s">
        <v>15678</v>
      </c>
      <c r="B5555" s="445" t="s">
        <v>16248</v>
      </c>
      <c r="C5555" s="445" t="s">
        <v>13970</v>
      </c>
    </row>
    <row r="5556" spans="1:3" x14ac:dyDescent="0.25">
      <c r="A5556" s="445" t="s">
        <v>15678</v>
      </c>
      <c r="B5556" s="445" t="s">
        <v>16249</v>
      </c>
      <c r="C5556" s="445" t="s">
        <v>13970</v>
      </c>
    </row>
    <row r="5557" spans="1:3" x14ac:dyDescent="0.25">
      <c r="A5557" s="445" t="s">
        <v>15678</v>
      </c>
      <c r="B5557" s="445" t="s">
        <v>16250</v>
      </c>
      <c r="C5557" s="445" t="s">
        <v>13970</v>
      </c>
    </row>
    <row r="5558" spans="1:3" x14ac:dyDescent="0.25">
      <c r="A5558" s="445" t="s">
        <v>15678</v>
      </c>
      <c r="B5558" s="445" t="s">
        <v>16251</v>
      </c>
      <c r="C5558" s="445" t="s">
        <v>13970</v>
      </c>
    </row>
    <row r="5559" spans="1:3" x14ac:dyDescent="0.25">
      <c r="A5559" s="445" t="s">
        <v>15678</v>
      </c>
      <c r="B5559" s="445" t="s">
        <v>16252</v>
      </c>
      <c r="C5559" s="445" t="s">
        <v>13970</v>
      </c>
    </row>
    <row r="5560" spans="1:3" x14ac:dyDescent="0.25">
      <c r="A5560" s="445" t="s">
        <v>15678</v>
      </c>
      <c r="B5560" s="445" t="s">
        <v>16253</v>
      </c>
      <c r="C5560" s="445" t="s">
        <v>13970</v>
      </c>
    </row>
    <row r="5561" spans="1:3" x14ac:dyDescent="0.25">
      <c r="A5561" s="445" t="s">
        <v>15678</v>
      </c>
      <c r="B5561" s="445" t="s">
        <v>16254</v>
      </c>
      <c r="C5561" s="445" t="s">
        <v>16255</v>
      </c>
    </row>
    <row r="5562" spans="1:3" x14ac:dyDescent="0.25">
      <c r="A5562" s="445" t="s">
        <v>15678</v>
      </c>
      <c r="B5562" s="445" t="s">
        <v>16256</v>
      </c>
      <c r="C5562" s="445" t="s">
        <v>16257</v>
      </c>
    </row>
    <row r="5563" spans="1:3" x14ac:dyDescent="0.25">
      <c r="A5563" s="445" t="s">
        <v>15678</v>
      </c>
      <c r="B5563" s="445" t="s">
        <v>16258</v>
      </c>
      <c r="C5563" s="445" t="s">
        <v>16259</v>
      </c>
    </row>
    <row r="5564" spans="1:3" x14ac:dyDescent="0.25">
      <c r="A5564" s="445" t="s">
        <v>15678</v>
      </c>
      <c r="B5564" s="445" t="s">
        <v>16260</v>
      </c>
      <c r="C5564" s="445" t="s">
        <v>16261</v>
      </c>
    </row>
    <row r="5565" spans="1:3" x14ac:dyDescent="0.25">
      <c r="A5565" s="445" t="s">
        <v>15678</v>
      </c>
      <c r="B5565" s="445" t="s">
        <v>16262</v>
      </c>
      <c r="C5565" s="445" t="s">
        <v>16263</v>
      </c>
    </row>
    <row r="5566" spans="1:3" x14ac:dyDescent="0.25">
      <c r="A5566" s="445" t="s">
        <v>15678</v>
      </c>
      <c r="B5566" s="445" t="s">
        <v>16264</v>
      </c>
      <c r="C5566" s="445" t="s">
        <v>16265</v>
      </c>
    </row>
    <row r="5567" spans="1:3" x14ac:dyDescent="0.25">
      <c r="A5567" s="445" t="s">
        <v>15678</v>
      </c>
      <c r="B5567" s="445" t="s">
        <v>16266</v>
      </c>
      <c r="C5567" s="445" t="s">
        <v>16267</v>
      </c>
    </row>
    <row r="5568" spans="1:3" x14ac:dyDescent="0.25">
      <c r="A5568" s="445" t="s">
        <v>15678</v>
      </c>
      <c r="B5568" s="445" t="s">
        <v>16268</v>
      </c>
      <c r="C5568" s="445" t="s">
        <v>16269</v>
      </c>
    </row>
    <row r="5569" spans="1:3" x14ac:dyDescent="0.25">
      <c r="A5569" s="445" t="s">
        <v>15678</v>
      </c>
      <c r="B5569" s="445" t="s">
        <v>16270</v>
      </c>
      <c r="C5569" s="445" t="s">
        <v>16271</v>
      </c>
    </row>
    <row r="5570" spans="1:3" x14ac:dyDescent="0.25">
      <c r="A5570" s="445" t="s">
        <v>15678</v>
      </c>
      <c r="B5570" s="445" t="s">
        <v>16272</v>
      </c>
      <c r="C5570" s="445" t="s">
        <v>16273</v>
      </c>
    </row>
    <row r="5571" spans="1:3" x14ac:dyDescent="0.25">
      <c r="A5571" s="445" t="s">
        <v>15678</v>
      </c>
      <c r="B5571" s="445" t="s">
        <v>16274</v>
      </c>
      <c r="C5571" s="445" t="s">
        <v>16275</v>
      </c>
    </row>
    <row r="5572" spans="1:3" x14ac:dyDescent="0.25">
      <c r="A5572" s="445" t="s">
        <v>15678</v>
      </c>
      <c r="B5572" s="445" t="s">
        <v>16276</v>
      </c>
      <c r="C5572" s="445" t="s">
        <v>16277</v>
      </c>
    </row>
    <row r="5573" spans="1:3" x14ac:dyDescent="0.25">
      <c r="A5573" s="445" t="s">
        <v>15678</v>
      </c>
      <c r="B5573" s="445" t="s">
        <v>16278</v>
      </c>
      <c r="C5573" s="445" t="s">
        <v>16279</v>
      </c>
    </row>
    <row r="5574" spans="1:3" x14ac:dyDescent="0.25">
      <c r="A5574" s="445" t="s">
        <v>15678</v>
      </c>
      <c r="B5574" s="445" t="s">
        <v>16280</v>
      </c>
      <c r="C5574" s="445" t="s">
        <v>16281</v>
      </c>
    </row>
    <row r="5575" spans="1:3" x14ac:dyDescent="0.25">
      <c r="A5575" s="445" t="s">
        <v>15678</v>
      </c>
      <c r="B5575" s="445" t="s">
        <v>16282</v>
      </c>
      <c r="C5575" s="445" t="s">
        <v>16283</v>
      </c>
    </row>
    <row r="5576" spans="1:3" x14ac:dyDescent="0.25">
      <c r="A5576" s="445" t="s">
        <v>15678</v>
      </c>
      <c r="B5576" s="445" t="s">
        <v>16284</v>
      </c>
      <c r="C5576" s="445" t="s">
        <v>16285</v>
      </c>
    </row>
    <row r="5577" spans="1:3" x14ac:dyDescent="0.25">
      <c r="A5577" s="445" t="s">
        <v>15678</v>
      </c>
      <c r="B5577" s="445" t="s">
        <v>16286</v>
      </c>
      <c r="C5577" s="445" t="s">
        <v>16287</v>
      </c>
    </row>
    <row r="5578" spans="1:3" x14ac:dyDescent="0.25">
      <c r="A5578" s="445" t="s">
        <v>15678</v>
      </c>
      <c r="B5578" s="445" t="s">
        <v>16288</v>
      </c>
      <c r="C5578" s="445" t="s">
        <v>16289</v>
      </c>
    </row>
    <row r="5579" spans="1:3" x14ac:dyDescent="0.25">
      <c r="A5579" s="445" t="s">
        <v>15678</v>
      </c>
      <c r="B5579" s="445" t="s">
        <v>16290</v>
      </c>
      <c r="C5579" s="445" t="s">
        <v>16291</v>
      </c>
    </row>
    <row r="5580" spans="1:3" x14ac:dyDescent="0.25">
      <c r="A5580" s="445" t="s">
        <v>15678</v>
      </c>
      <c r="B5580" s="445" t="s">
        <v>16292</v>
      </c>
      <c r="C5580" s="445" t="s">
        <v>16293</v>
      </c>
    </row>
    <row r="5581" spans="1:3" x14ac:dyDescent="0.25">
      <c r="A5581" s="445" t="s">
        <v>15678</v>
      </c>
      <c r="B5581" s="445" t="s">
        <v>16294</v>
      </c>
      <c r="C5581" s="445" t="s">
        <v>15808</v>
      </c>
    </row>
    <row r="5582" spans="1:3" x14ac:dyDescent="0.25">
      <c r="A5582" s="445" t="s">
        <v>15678</v>
      </c>
      <c r="B5582" s="445" t="s">
        <v>16295</v>
      </c>
      <c r="C5582" s="445" t="s">
        <v>16296</v>
      </c>
    </row>
    <row r="5583" spans="1:3" x14ac:dyDescent="0.25">
      <c r="A5583" s="445" t="s">
        <v>15678</v>
      </c>
      <c r="B5583" s="445" t="s">
        <v>16297</v>
      </c>
      <c r="C5583" s="445" t="s">
        <v>16298</v>
      </c>
    </row>
    <row r="5584" spans="1:3" x14ac:dyDescent="0.25">
      <c r="A5584" s="445" t="s">
        <v>15678</v>
      </c>
      <c r="B5584" s="445" t="s">
        <v>16299</v>
      </c>
      <c r="C5584" s="445" t="s">
        <v>15810</v>
      </c>
    </row>
    <row r="5585" spans="1:3" x14ac:dyDescent="0.25">
      <c r="A5585" s="445" t="s">
        <v>15678</v>
      </c>
      <c r="B5585" s="445" t="s">
        <v>16300</v>
      </c>
      <c r="C5585" s="445" t="s">
        <v>15812</v>
      </c>
    </row>
    <row r="5586" spans="1:3" x14ac:dyDescent="0.25">
      <c r="A5586" s="445" t="s">
        <v>15678</v>
      </c>
      <c r="B5586" s="445" t="s">
        <v>16301</v>
      </c>
      <c r="C5586" s="445" t="s">
        <v>15814</v>
      </c>
    </row>
    <row r="5587" spans="1:3" x14ac:dyDescent="0.25">
      <c r="A5587" s="445" t="s">
        <v>15678</v>
      </c>
      <c r="B5587" s="445" t="s">
        <v>16302</v>
      </c>
      <c r="C5587" s="445" t="s">
        <v>15818</v>
      </c>
    </row>
    <row r="5588" spans="1:3" x14ac:dyDescent="0.25">
      <c r="A5588" s="445" t="s">
        <v>15678</v>
      </c>
      <c r="B5588" s="445" t="s">
        <v>16303</v>
      </c>
      <c r="C5588" s="445" t="s">
        <v>15820</v>
      </c>
    </row>
    <row r="5589" spans="1:3" x14ac:dyDescent="0.25">
      <c r="A5589" s="445" t="s">
        <v>15678</v>
      </c>
      <c r="B5589" s="445" t="s">
        <v>16304</v>
      </c>
      <c r="C5589" s="445" t="s">
        <v>16305</v>
      </c>
    </row>
    <row r="5590" spans="1:3" x14ac:dyDescent="0.25">
      <c r="A5590" s="445" t="s">
        <v>15678</v>
      </c>
      <c r="B5590" s="445" t="s">
        <v>16306</v>
      </c>
      <c r="C5590" s="445" t="s">
        <v>16307</v>
      </c>
    </row>
    <row r="5591" spans="1:3" x14ac:dyDescent="0.25">
      <c r="A5591" s="445" t="s">
        <v>15678</v>
      </c>
      <c r="B5591" s="445" t="s">
        <v>16308</v>
      </c>
      <c r="C5591" s="445" t="s">
        <v>16309</v>
      </c>
    </row>
    <row r="5592" spans="1:3" x14ac:dyDescent="0.25">
      <c r="A5592" s="445" t="s">
        <v>15678</v>
      </c>
      <c r="B5592" s="445" t="s">
        <v>16310</v>
      </c>
      <c r="C5592" s="445" t="s">
        <v>15822</v>
      </c>
    </row>
    <row r="5593" spans="1:3" x14ac:dyDescent="0.25">
      <c r="A5593" s="445" t="s">
        <v>15678</v>
      </c>
      <c r="B5593" s="445" t="s">
        <v>16311</v>
      </c>
      <c r="C5593" s="445" t="s">
        <v>13970</v>
      </c>
    </row>
    <row r="5594" spans="1:3" x14ac:dyDescent="0.25">
      <c r="A5594" s="445" t="s">
        <v>15678</v>
      </c>
      <c r="B5594" s="445" t="s">
        <v>16312</v>
      </c>
      <c r="C5594" s="445" t="s">
        <v>16313</v>
      </c>
    </row>
    <row r="5595" spans="1:3" x14ac:dyDescent="0.25">
      <c r="A5595" s="445" t="s">
        <v>15678</v>
      </c>
      <c r="B5595" s="445" t="s">
        <v>16314</v>
      </c>
      <c r="C5595" s="445" t="s">
        <v>16315</v>
      </c>
    </row>
    <row r="5596" spans="1:3" x14ac:dyDescent="0.25">
      <c r="A5596" s="445" t="s">
        <v>15678</v>
      </c>
      <c r="B5596" s="445" t="s">
        <v>16316</v>
      </c>
      <c r="C5596" s="445" t="s">
        <v>16317</v>
      </c>
    </row>
    <row r="5597" spans="1:3" x14ac:dyDescent="0.25">
      <c r="A5597" s="445" t="s">
        <v>15678</v>
      </c>
      <c r="B5597" s="445" t="s">
        <v>16318</v>
      </c>
      <c r="C5597" s="445" t="s">
        <v>15825</v>
      </c>
    </row>
    <row r="5598" spans="1:3" x14ac:dyDescent="0.25">
      <c r="A5598" s="445" t="s">
        <v>15678</v>
      </c>
      <c r="B5598" s="445" t="s">
        <v>16319</v>
      </c>
      <c r="C5598" s="445" t="s">
        <v>15827</v>
      </c>
    </row>
    <row r="5599" spans="1:3" x14ac:dyDescent="0.25">
      <c r="A5599" s="445" t="s">
        <v>15678</v>
      </c>
      <c r="B5599" s="445" t="s">
        <v>16320</v>
      </c>
      <c r="C5599" s="445" t="s">
        <v>16321</v>
      </c>
    </row>
    <row r="5600" spans="1:3" x14ac:dyDescent="0.25">
      <c r="A5600" s="445" t="s">
        <v>15678</v>
      </c>
      <c r="B5600" s="445" t="s">
        <v>16322</v>
      </c>
      <c r="C5600" s="445" t="s">
        <v>15831</v>
      </c>
    </row>
    <row r="5601" spans="1:3" x14ac:dyDescent="0.25">
      <c r="A5601" s="445" t="s">
        <v>15678</v>
      </c>
      <c r="B5601" s="445" t="s">
        <v>16323</v>
      </c>
      <c r="C5601" s="445" t="s">
        <v>16324</v>
      </c>
    </row>
    <row r="5602" spans="1:3" x14ac:dyDescent="0.25">
      <c r="A5602" s="445" t="s">
        <v>15678</v>
      </c>
      <c r="B5602" s="445" t="s">
        <v>16325</v>
      </c>
      <c r="C5602" s="445" t="s">
        <v>13970</v>
      </c>
    </row>
    <row r="5603" spans="1:3" x14ac:dyDescent="0.25">
      <c r="A5603" s="445" t="s">
        <v>15678</v>
      </c>
      <c r="B5603" s="445" t="s">
        <v>16326</v>
      </c>
      <c r="C5603" s="445" t="s">
        <v>13970</v>
      </c>
    </row>
    <row r="5604" spans="1:3" x14ac:dyDescent="0.25">
      <c r="A5604" s="445" t="s">
        <v>15678</v>
      </c>
      <c r="B5604" s="445" t="s">
        <v>16327</v>
      </c>
      <c r="C5604" s="445" t="s">
        <v>16328</v>
      </c>
    </row>
    <row r="5605" spans="1:3" x14ac:dyDescent="0.25">
      <c r="A5605" s="445" t="s">
        <v>15678</v>
      </c>
      <c r="B5605" s="445" t="s">
        <v>16329</v>
      </c>
      <c r="C5605" s="445" t="s">
        <v>13970</v>
      </c>
    </row>
    <row r="5606" spans="1:3" x14ac:dyDescent="0.25">
      <c r="A5606" s="445" t="s">
        <v>15678</v>
      </c>
      <c r="B5606" s="445" t="s">
        <v>16330</v>
      </c>
      <c r="C5606" s="445" t="s">
        <v>15835</v>
      </c>
    </row>
    <row r="5607" spans="1:3" x14ac:dyDescent="0.25">
      <c r="A5607" s="445" t="s">
        <v>15678</v>
      </c>
      <c r="B5607" s="445" t="s">
        <v>16331</v>
      </c>
      <c r="C5607" s="445" t="s">
        <v>15706</v>
      </c>
    </row>
    <row r="5608" spans="1:3" x14ac:dyDescent="0.25">
      <c r="A5608" s="445" t="s">
        <v>15678</v>
      </c>
      <c r="B5608" s="445" t="s">
        <v>16332</v>
      </c>
      <c r="C5608" s="445" t="s">
        <v>15708</v>
      </c>
    </row>
    <row r="5609" spans="1:3" x14ac:dyDescent="0.25">
      <c r="A5609" s="445" t="s">
        <v>15678</v>
      </c>
      <c r="B5609" s="445" t="s">
        <v>16333</v>
      </c>
      <c r="C5609" s="445" t="s">
        <v>15839</v>
      </c>
    </row>
    <row r="5610" spans="1:3" x14ac:dyDescent="0.25">
      <c r="A5610" s="445" t="s">
        <v>15678</v>
      </c>
      <c r="B5610" s="445" t="s">
        <v>16334</v>
      </c>
      <c r="C5610" s="445" t="s">
        <v>15841</v>
      </c>
    </row>
    <row r="5611" spans="1:3" x14ac:dyDescent="0.25">
      <c r="A5611" s="445" t="s">
        <v>15678</v>
      </c>
      <c r="B5611" s="445" t="s">
        <v>16335</v>
      </c>
      <c r="C5611" s="445" t="s">
        <v>16336</v>
      </c>
    </row>
    <row r="5612" spans="1:3" x14ac:dyDescent="0.25">
      <c r="A5612" s="445" t="s">
        <v>15678</v>
      </c>
      <c r="B5612" s="445" t="s">
        <v>16337</v>
      </c>
      <c r="C5612" s="445" t="s">
        <v>16338</v>
      </c>
    </row>
    <row r="5613" spans="1:3" x14ac:dyDescent="0.25">
      <c r="A5613" s="445" t="s">
        <v>15678</v>
      </c>
      <c r="B5613" s="445" t="s">
        <v>16339</v>
      </c>
      <c r="C5613" s="445" t="s">
        <v>15845</v>
      </c>
    </row>
    <row r="5614" spans="1:3" x14ac:dyDescent="0.25">
      <c r="A5614" s="445" t="s">
        <v>15678</v>
      </c>
      <c r="B5614" s="445" t="s">
        <v>16340</v>
      </c>
      <c r="C5614" s="445" t="s">
        <v>16341</v>
      </c>
    </row>
    <row r="5615" spans="1:3" x14ac:dyDescent="0.25">
      <c r="A5615" s="445" t="s">
        <v>15678</v>
      </c>
      <c r="B5615" s="445" t="s">
        <v>16342</v>
      </c>
      <c r="C5615" s="445" t="s">
        <v>16343</v>
      </c>
    </row>
    <row r="5616" spans="1:3" x14ac:dyDescent="0.25">
      <c r="A5616" s="445" t="s">
        <v>15678</v>
      </c>
      <c r="B5616" s="445" t="s">
        <v>16344</v>
      </c>
      <c r="C5616" s="445" t="s">
        <v>15849</v>
      </c>
    </row>
    <row r="5617" spans="1:3" x14ac:dyDescent="0.25">
      <c r="A5617" s="445" t="s">
        <v>15678</v>
      </c>
      <c r="B5617" s="445" t="s">
        <v>16345</v>
      </c>
      <c r="C5617" s="445" t="s">
        <v>15851</v>
      </c>
    </row>
    <row r="5618" spans="1:3" x14ac:dyDescent="0.25">
      <c r="A5618" s="445" t="s">
        <v>15678</v>
      </c>
      <c r="B5618" s="445" t="s">
        <v>16346</v>
      </c>
      <c r="C5618" s="445" t="s">
        <v>15855</v>
      </c>
    </row>
    <row r="5619" spans="1:3" x14ac:dyDescent="0.25">
      <c r="A5619" s="445" t="s">
        <v>15678</v>
      </c>
      <c r="B5619" s="445" t="s">
        <v>16347</v>
      </c>
      <c r="C5619" s="445" t="s">
        <v>16348</v>
      </c>
    </row>
    <row r="5620" spans="1:3" x14ac:dyDescent="0.25">
      <c r="A5620" s="445" t="s">
        <v>15678</v>
      </c>
      <c r="B5620" s="445" t="s">
        <v>16349</v>
      </c>
      <c r="C5620" s="445" t="s">
        <v>16350</v>
      </c>
    </row>
    <row r="5621" spans="1:3" x14ac:dyDescent="0.25">
      <c r="A5621" s="445" t="s">
        <v>15678</v>
      </c>
      <c r="B5621" s="445" t="s">
        <v>16351</v>
      </c>
      <c r="C5621" s="445" t="s">
        <v>16352</v>
      </c>
    </row>
    <row r="5622" spans="1:3" x14ac:dyDescent="0.25">
      <c r="A5622" s="445" t="s">
        <v>15678</v>
      </c>
      <c r="B5622" s="445" t="s">
        <v>16353</v>
      </c>
      <c r="C5622" s="445" t="s">
        <v>15857</v>
      </c>
    </row>
    <row r="5623" spans="1:3" x14ac:dyDescent="0.25">
      <c r="A5623" s="445" t="s">
        <v>15678</v>
      </c>
      <c r="B5623" s="445" t="s">
        <v>16354</v>
      </c>
      <c r="C5623" s="445" t="s">
        <v>15859</v>
      </c>
    </row>
    <row r="5624" spans="1:3" x14ac:dyDescent="0.25">
      <c r="A5624" s="445" t="s">
        <v>15678</v>
      </c>
      <c r="B5624" s="445" t="s">
        <v>16355</v>
      </c>
      <c r="C5624" s="445" t="s">
        <v>16356</v>
      </c>
    </row>
    <row r="5625" spans="1:3" x14ac:dyDescent="0.25">
      <c r="A5625" s="445" t="s">
        <v>15678</v>
      </c>
      <c r="B5625" s="445" t="s">
        <v>16357</v>
      </c>
      <c r="C5625" s="445" t="s">
        <v>16358</v>
      </c>
    </row>
    <row r="5626" spans="1:3" x14ac:dyDescent="0.25">
      <c r="A5626" s="445" t="s">
        <v>15678</v>
      </c>
      <c r="B5626" s="445" t="s">
        <v>16359</v>
      </c>
      <c r="C5626" s="445" t="s">
        <v>16360</v>
      </c>
    </row>
    <row r="5627" spans="1:3" x14ac:dyDescent="0.25">
      <c r="A5627" s="445" t="s">
        <v>15678</v>
      </c>
      <c r="B5627" s="445" t="s">
        <v>16361</v>
      </c>
      <c r="C5627" s="445" t="s">
        <v>16362</v>
      </c>
    </row>
    <row r="5628" spans="1:3" x14ac:dyDescent="0.25">
      <c r="A5628" s="445" t="s">
        <v>15678</v>
      </c>
      <c r="B5628" s="445" t="s">
        <v>16363</v>
      </c>
      <c r="C5628" s="445" t="s">
        <v>16364</v>
      </c>
    </row>
    <row r="5629" spans="1:3" x14ac:dyDescent="0.25">
      <c r="A5629" s="445" t="s">
        <v>15678</v>
      </c>
      <c r="B5629" s="445" t="s">
        <v>16365</v>
      </c>
      <c r="C5629" s="445" t="s">
        <v>15865</v>
      </c>
    </row>
    <row r="5630" spans="1:3" x14ac:dyDescent="0.25">
      <c r="A5630" s="445" t="s">
        <v>15678</v>
      </c>
      <c r="B5630" s="445" t="s">
        <v>16366</v>
      </c>
      <c r="C5630" s="445" t="s">
        <v>15867</v>
      </c>
    </row>
    <row r="5631" spans="1:3" x14ac:dyDescent="0.25">
      <c r="A5631" s="445" t="s">
        <v>15678</v>
      </c>
      <c r="B5631" s="445" t="s">
        <v>16367</v>
      </c>
      <c r="C5631" s="445" t="s">
        <v>15869</v>
      </c>
    </row>
    <row r="5632" spans="1:3" x14ac:dyDescent="0.25">
      <c r="A5632" s="445" t="s">
        <v>15678</v>
      </c>
      <c r="B5632" s="445" t="s">
        <v>16368</v>
      </c>
      <c r="C5632" s="445" t="s">
        <v>15871</v>
      </c>
    </row>
    <row r="5633" spans="1:3" x14ac:dyDescent="0.25">
      <c r="A5633" s="445" t="s">
        <v>15678</v>
      </c>
      <c r="B5633" s="445" t="s">
        <v>16369</v>
      </c>
      <c r="C5633" s="445" t="s">
        <v>16370</v>
      </c>
    </row>
    <row r="5634" spans="1:3" x14ac:dyDescent="0.25">
      <c r="A5634" s="445" t="s">
        <v>15678</v>
      </c>
      <c r="B5634" s="445" t="s">
        <v>16371</v>
      </c>
      <c r="C5634" s="445" t="s">
        <v>15877</v>
      </c>
    </row>
    <row r="5635" spans="1:3" x14ac:dyDescent="0.25">
      <c r="A5635" s="445" t="s">
        <v>15678</v>
      </c>
      <c r="B5635" s="445" t="s">
        <v>16372</v>
      </c>
      <c r="C5635" s="445" t="s">
        <v>15879</v>
      </c>
    </row>
    <row r="5636" spans="1:3" x14ac:dyDescent="0.25">
      <c r="A5636" s="445" t="s">
        <v>15678</v>
      </c>
      <c r="B5636" s="445" t="s">
        <v>16373</v>
      </c>
      <c r="C5636" s="445" t="s">
        <v>13970</v>
      </c>
    </row>
    <row r="5637" spans="1:3" x14ac:dyDescent="0.25">
      <c r="A5637" s="445" t="s">
        <v>15678</v>
      </c>
      <c r="B5637" s="445" t="s">
        <v>16374</v>
      </c>
      <c r="C5637" s="445" t="s">
        <v>16375</v>
      </c>
    </row>
    <row r="5638" spans="1:3" x14ac:dyDescent="0.25">
      <c r="A5638" s="445" t="s">
        <v>15678</v>
      </c>
      <c r="B5638" s="445" t="s">
        <v>16376</v>
      </c>
      <c r="C5638" s="445" t="s">
        <v>15885</v>
      </c>
    </row>
    <row r="5639" spans="1:3" x14ac:dyDescent="0.25">
      <c r="A5639" s="445" t="s">
        <v>15678</v>
      </c>
      <c r="B5639" s="445" t="s">
        <v>16377</v>
      </c>
      <c r="C5639" s="445" t="s">
        <v>15887</v>
      </c>
    </row>
    <row r="5640" spans="1:3" x14ac:dyDescent="0.25">
      <c r="A5640" s="445" t="s">
        <v>15678</v>
      </c>
      <c r="B5640" s="445" t="s">
        <v>16378</v>
      </c>
      <c r="C5640" s="445" t="s">
        <v>16379</v>
      </c>
    </row>
    <row r="5641" spans="1:3" x14ac:dyDescent="0.25">
      <c r="A5641" s="445" t="s">
        <v>15678</v>
      </c>
      <c r="B5641" s="445" t="s">
        <v>16380</v>
      </c>
      <c r="C5641" s="445" t="s">
        <v>15895</v>
      </c>
    </row>
    <row r="5642" spans="1:3" x14ac:dyDescent="0.25">
      <c r="A5642" s="445" t="s">
        <v>15678</v>
      </c>
      <c r="B5642" s="445" t="s">
        <v>16381</v>
      </c>
      <c r="C5642" s="445" t="s">
        <v>15704</v>
      </c>
    </row>
    <row r="5643" spans="1:3" x14ac:dyDescent="0.25">
      <c r="A5643" s="445" t="s">
        <v>15678</v>
      </c>
      <c r="B5643" s="445" t="s">
        <v>16382</v>
      </c>
      <c r="C5643" s="445" t="s">
        <v>15716</v>
      </c>
    </row>
    <row r="5644" spans="1:3" x14ac:dyDescent="0.25">
      <c r="A5644" s="445" t="s">
        <v>15678</v>
      </c>
      <c r="B5644" s="445" t="s">
        <v>16383</v>
      </c>
      <c r="C5644" s="445" t="s">
        <v>16384</v>
      </c>
    </row>
    <row r="5645" spans="1:3" x14ac:dyDescent="0.25">
      <c r="A5645" s="445" t="s">
        <v>15678</v>
      </c>
      <c r="B5645" s="445" t="s">
        <v>16385</v>
      </c>
      <c r="C5645" s="445" t="s">
        <v>16386</v>
      </c>
    </row>
    <row r="5646" spans="1:3" x14ac:dyDescent="0.25">
      <c r="A5646" s="445" t="s">
        <v>15678</v>
      </c>
      <c r="B5646" s="445" t="s">
        <v>16387</v>
      </c>
      <c r="C5646" s="445" t="s">
        <v>15905</v>
      </c>
    </row>
    <row r="5647" spans="1:3" x14ac:dyDescent="0.25">
      <c r="A5647" s="445" t="s">
        <v>15678</v>
      </c>
      <c r="B5647" s="445" t="s">
        <v>16388</v>
      </c>
      <c r="C5647" s="445" t="s">
        <v>13970</v>
      </c>
    </row>
    <row r="5648" spans="1:3" x14ac:dyDescent="0.25">
      <c r="A5648" s="445" t="s">
        <v>15678</v>
      </c>
      <c r="B5648" s="445" t="s">
        <v>16389</v>
      </c>
      <c r="C5648" s="445" t="s">
        <v>13970</v>
      </c>
    </row>
    <row r="5649" spans="1:3" x14ac:dyDescent="0.25">
      <c r="A5649" s="445" t="s">
        <v>15678</v>
      </c>
      <c r="B5649" s="445" t="s">
        <v>16390</v>
      </c>
      <c r="C5649" s="445" t="s">
        <v>13970</v>
      </c>
    </row>
    <row r="5650" spans="1:3" x14ac:dyDescent="0.25">
      <c r="A5650" s="445" t="s">
        <v>15678</v>
      </c>
      <c r="B5650" s="445" t="s">
        <v>16391</v>
      </c>
      <c r="C5650" s="445" t="s">
        <v>13970</v>
      </c>
    </row>
    <row r="5651" spans="1:3" x14ac:dyDescent="0.25">
      <c r="A5651" s="445" t="s">
        <v>15678</v>
      </c>
      <c r="B5651" s="445" t="s">
        <v>16392</v>
      </c>
      <c r="C5651" s="445" t="s">
        <v>13970</v>
      </c>
    </row>
    <row r="5652" spans="1:3" x14ac:dyDescent="0.25">
      <c r="A5652" s="445" t="s">
        <v>15678</v>
      </c>
      <c r="B5652" s="445" t="s">
        <v>16393</v>
      </c>
      <c r="C5652" s="445" t="s">
        <v>13970</v>
      </c>
    </row>
    <row r="5653" spans="1:3" x14ac:dyDescent="0.25">
      <c r="A5653" s="445" t="s">
        <v>15678</v>
      </c>
      <c r="B5653" s="445" t="s">
        <v>16394</v>
      </c>
      <c r="C5653" s="445" t="s">
        <v>13970</v>
      </c>
    </row>
    <row r="5654" spans="1:3" x14ac:dyDescent="0.25">
      <c r="A5654" s="445" t="s">
        <v>15678</v>
      </c>
      <c r="B5654" s="445" t="s">
        <v>16395</v>
      </c>
      <c r="C5654" s="445" t="s">
        <v>13970</v>
      </c>
    </row>
    <row r="5655" spans="1:3" x14ac:dyDescent="0.25">
      <c r="A5655" s="445" t="s">
        <v>15678</v>
      </c>
      <c r="B5655" s="445" t="s">
        <v>16396</v>
      </c>
      <c r="C5655" s="445" t="s">
        <v>13970</v>
      </c>
    </row>
    <row r="5656" spans="1:3" x14ac:dyDescent="0.25">
      <c r="A5656" s="445" t="s">
        <v>15678</v>
      </c>
      <c r="B5656" s="445" t="s">
        <v>16397</v>
      </c>
      <c r="C5656" s="445" t="s">
        <v>13970</v>
      </c>
    </row>
    <row r="5657" spans="1:3" x14ac:dyDescent="0.25">
      <c r="A5657" s="445" t="s">
        <v>15678</v>
      </c>
      <c r="B5657" s="445" t="s">
        <v>16398</v>
      </c>
      <c r="C5657" s="445" t="s">
        <v>13970</v>
      </c>
    </row>
    <row r="5658" spans="1:3" x14ac:dyDescent="0.25">
      <c r="A5658" s="445" t="s">
        <v>15678</v>
      </c>
      <c r="B5658" s="445" t="s">
        <v>16399</v>
      </c>
      <c r="C5658" s="445" t="s">
        <v>13970</v>
      </c>
    </row>
    <row r="5659" spans="1:3" x14ac:dyDescent="0.25">
      <c r="A5659" s="445" t="s">
        <v>15678</v>
      </c>
      <c r="B5659" s="445" t="s">
        <v>16400</v>
      </c>
      <c r="C5659" s="445" t="s">
        <v>13970</v>
      </c>
    </row>
    <row r="5660" spans="1:3" x14ac:dyDescent="0.25">
      <c r="A5660" s="445" t="s">
        <v>15678</v>
      </c>
      <c r="B5660" s="445" t="s">
        <v>16401</v>
      </c>
      <c r="C5660" s="445" t="s">
        <v>13970</v>
      </c>
    </row>
    <row r="5661" spans="1:3" x14ac:dyDescent="0.25">
      <c r="A5661" s="445" t="s">
        <v>15678</v>
      </c>
      <c r="B5661" s="445" t="s">
        <v>16402</v>
      </c>
      <c r="C5661" s="445" t="s">
        <v>13970</v>
      </c>
    </row>
    <row r="5662" spans="1:3" x14ac:dyDescent="0.25">
      <c r="A5662" s="445" t="s">
        <v>15678</v>
      </c>
      <c r="B5662" s="445" t="s">
        <v>16403</v>
      </c>
      <c r="C5662" s="445" t="s">
        <v>13970</v>
      </c>
    </row>
    <row r="5663" spans="1:3" x14ac:dyDescent="0.25">
      <c r="A5663" s="445" t="s">
        <v>15678</v>
      </c>
      <c r="B5663" s="445" t="s">
        <v>16404</v>
      </c>
      <c r="C5663" s="445" t="s">
        <v>13970</v>
      </c>
    </row>
    <row r="5664" spans="1:3" x14ac:dyDescent="0.25">
      <c r="A5664" s="445" t="s">
        <v>15678</v>
      </c>
      <c r="B5664" s="445" t="s">
        <v>16405</v>
      </c>
      <c r="C5664" s="445" t="s">
        <v>13970</v>
      </c>
    </row>
    <row r="5665" spans="1:3" x14ac:dyDescent="0.25">
      <c r="A5665" s="445" t="s">
        <v>15678</v>
      </c>
      <c r="B5665" s="445" t="s">
        <v>16406</v>
      </c>
      <c r="C5665" s="445" t="s">
        <v>13970</v>
      </c>
    </row>
    <row r="5666" spans="1:3" x14ac:dyDescent="0.25">
      <c r="A5666" s="445" t="s">
        <v>15678</v>
      </c>
      <c r="B5666" s="445" t="s">
        <v>16407</v>
      </c>
      <c r="C5666" s="445" t="s">
        <v>13970</v>
      </c>
    </row>
    <row r="5667" spans="1:3" x14ac:dyDescent="0.25">
      <c r="A5667" s="445" t="s">
        <v>15678</v>
      </c>
      <c r="B5667" s="445" t="s">
        <v>16408</v>
      </c>
      <c r="C5667" s="445" t="s">
        <v>13970</v>
      </c>
    </row>
    <row r="5668" spans="1:3" x14ac:dyDescent="0.25">
      <c r="A5668" s="445" t="s">
        <v>15678</v>
      </c>
      <c r="B5668" s="445" t="s">
        <v>16409</v>
      </c>
      <c r="C5668" s="445" t="s">
        <v>13970</v>
      </c>
    </row>
    <row r="5669" spans="1:3" x14ac:dyDescent="0.25">
      <c r="A5669" s="445" t="s">
        <v>15678</v>
      </c>
      <c r="B5669" s="445" t="s">
        <v>16410</v>
      </c>
      <c r="C5669" s="445" t="s">
        <v>13970</v>
      </c>
    </row>
    <row r="5670" spans="1:3" x14ac:dyDescent="0.25">
      <c r="A5670" s="445" t="s">
        <v>15678</v>
      </c>
      <c r="B5670" s="445" t="s">
        <v>16411</v>
      </c>
      <c r="C5670" s="445" t="s">
        <v>13970</v>
      </c>
    </row>
    <row r="5671" spans="1:3" x14ac:dyDescent="0.25">
      <c r="A5671" s="445" t="s">
        <v>15678</v>
      </c>
      <c r="B5671" s="445" t="s">
        <v>16412</v>
      </c>
      <c r="C5671" s="445" t="s">
        <v>13970</v>
      </c>
    </row>
    <row r="5672" spans="1:3" x14ac:dyDescent="0.25">
      <c r="A5672" s="445" t="s">
        <v>15678</v>
      </c>
      <c r="B5672" s="445" t="s">
        <v>16413</v>
      </c>
      <c r="C5672" s="445" t="s">
        <v>13970</v>
      </c>
    </row>
    <row r="5673" spans="1:3" x14ac:dyDescent="0.25">
      <c r="A5673" s="445" t="s">
        <v>15678</v>
      </c>
      <c r="B5673" s="445" t="s">
        <v>16414</v>
      </c>
      <c r="C5673" s="445" t="s">
        <v>13970</v>
      </c>
    </row>
    <row r="5674" spans="1:3" x14ac:dyDescent="0.25">
      <c r="A5674" s="445" t="s">
        <v>15678</v>
      </c>
      <c r="B5674" s="445" t="s">
        <v>16415</v>
      </c>
      <c r="C5674" s="445" t="s">
        <v>13970</v>
      </c>
    </row>
    <row r="5675" spans="1:3" x14ac:dyDescent="0.25">
      <c r="A5675" s="445" t="s">
        <v>15678</v>
      </c>
      <c r="B5675" s="445" t="s">
        <v>16416</v>
      </c>
      <c r="C5675" s="445" t="s">
        <v>13970</v>
      </c>
    </row>
    <row r="5676" spans="1:3" x14ac:dyDescent="0.25">
      <c r="A5676" s="445" t="s">
        <v>15678</v>
      </c>
      <c r="B5676" s="445" t="s">
        <v>16417</v>
      </c>
      <c r="C5676" s="445" t="s">
        <v>13970</v>
      </c>
    </row>
    <row r="5677" spans="1:3" x14ac:dyDescent="0.25">
      <c r="A5677" s="445" t="s">
        <v>15678</v>
      </c>
      <c r="B5677" s="445" t="s">
        <v>16418</v>
      </c>
      <c r="C5677" s="445" t="s">
        <v>13970</v>
      </c>
    </row>
    <row r="5678" spans="1:3" x14ac:dyDescent="0.25">
      <c r="A5678" s="445" t="s">
        <v>15678</v>
      </c>
      <c r="B5678" s="445" t="s">
        <v>16419</v>
      </c>
      <c r="C5678" s="445" t="s">
        <v>13970</v>
      </c>
    </row>
    <row r="5679" spans="1:3" x14ac:dyDescent="0.25">
      <c r="A5679" s="445" t="s">
        <v>15678</v>
      </c>
      <c r="B5679" s="445" t="s">
        <v>16420</v>
      </c>
      <c r="C5679" s="445" t="s">
        <v>13970</v>
      </c>
    </row>
    <row r="5680" spans="1:3" x14ac:dyDescent="0.25">
      <c r="A5680" s="445" t="s">
        <v>15678</v>
      </c>
      <c r="B5680" s="445" t="s">
        <v>16421</v>
      </c>
      <c r="C5680" s="445" t="s">
        <v>13970</v>
      </c>
    </row>
    <row r="5681" spans="1:3" x14ac:dyDescent="0.25">
      <c r="A5681" s="445" t="s">
        <v>15678</v>
      </c>
      <c r="B5681" s="445" t="s">
        <v>16422</v>
      </c>
      <c r="C5681" s="445" t="s">
        <v>13970</v>
      </c>
    </row>
    <row r="5682" spans="1:3" x14ac:dyDescent="0.25">
      <c r="A5682" s="445" t="s">
        <v>15678</v>
      </c>
      <c r="B5682" s="445" t="s">
        <v>16423</v>
      </c>
      <c r="C5682" s="445" t="s">
        <v>13970</v>
      </c>
    </row>
    <row r="5683" spans="1:3" x14ac:dyDescent="0.25">
      <c r="A5683" s="445" t="s">
        <v>15678</v>
      </c>
      <c r="B5683" s="445" t="s">
        <v>16424</v>
      </c>
      <c r="C5683" s="445" t="s">
        <v>13970</v>
      </c>
    </row>
    <row r="5684" spans="1:3" x14ac:dyDescent="0.25">
      <c r="A5684" s="445" t="s">
        <v>15678</v>
      </c>
      <c r="B5684" s="445" t="s">
        <v>16425</v>
      </c>
      <c r="C5684" s="445" t="s">
        <v>13970</v>
      </c>
    </row>
    <row r="5685" spans="1:3" x14ac:dyDescent="0.25">
      <c r="A5685" s="445" t="s">
        <v>15678</v>
      </c>
      <c r="B5685" s="445" t="s">
        <v>16426</v>
      </c>
      <c r="C5685" s="445" t="s">
        <v>13970</v>
      </c>
    </row>
    <row r="5686" spans="1:3" x14ac:dyDescent="0.25">
      <c r="A5686" s="445" t="s">
        <v>15678</v>
      </c>
      <c r="B5686" s="445" t="s">
        <v>16427</v>
      </c>
      <c r="C5686" s="445" t="s">
        <v>13970</v>
      </c>
    </row>
    <row r="5687" spans="1:3" x14ac:dyDescent="0.25">
      <c r="A5687" s="445" t="s">
        <v>15678</v>
      </c>
      <c r="B5687" s="445" t="s">
        <v>16428</v>
      </c>
      <c r="C5687" s="445" t="s">
        <v>13970</v>
      </c>
    </row>
    <row r="5688" spans="1:3" x14ac:dyDescent="0.25">
      <c r="A5688" s="445" t="s">
        <v>15678</v>
      </c>
      <c r="B5688" s="445" t="s">
        <v>16429</v>
      </c>
      <c r="C5688" s="445" t="s">
        <v>13970</v>
      </c>
    </row>
    <row r="5689" spans="1:3" x14ac:dyDescent="0.25">
      <c r="A5689" s="445" t="s">
        <v>15678</v>
      </c>
      <c r="B5689" s="445" t="s">
        <v>16430</v>
      </c>
      <c r="C5689" s="445" t="s">
        <v>13970</v>
      </c>
    </row>
    <row r="5690" spans="1:3" x14ac:dyDescent="0.25">
      <c r="A5690" s="445" t="s">
        <v>15678</v>
      </c>
      <c r="B5690" s="445" t="s">
        <v>16431</v>
      </c>
      <c r="C5690" s="445" t="s">
        <v>13970</v>
      </c>
    </row>
    <row r="5691" spans="1:3" x14ac:dyDescent="0.25">
      <c r="A5691" s="445" t="s">
        <v>15678</v>
      </c>
      <c r="B5691" s="445" t="s">
        <v>16432</v>
      </c>
      <c r="C5691" s="445" t="s">
        <v>13970</v>
      </c>
    </row>
    <row r="5692" spans="1:3" x14ac:dyDescent="0.25">
      <c r="A5692" s="445" t="s">
        <v>15678</v>
      </c>
      <c r="B5692" s="445" t="s">
        <v>16433</v>
      </c>
      <c r="C5692" s="445" t="s">
        <v>13970</v>
      </c>
    </row>
    <row r="5693" spans="1:3" x14ac:dyDescent="0.25">
      <c r="A5693" s="445" t="s">
        <v>15678</v>
      </c>
      <c r="B5693" s="445" t="s">
        <v>16434</v>
      </c>
      <c r="C5693" s="445" t="s">
        <v>13970</v>
      </c>
    </row>
    <row r="5694" spans="1:3" x14ac:dyDescent="0.25">
      <c r="A5694" s="445" t="s">
        <v>15678</v>
      </c>
      <c r="B5694" s="445" t="s">
        <v>16435</v>
      </c>
      <c r="C5694" s="445" t="s">
        <v>13970</v>
      </c>
    </row>
    <row r="5695" spans="1:3" x14ac:dyDescent="0.25">
      <c r="A5695" s="445" t="s">
        <v>15678</v>
      </c>
      <c r="B5695" s="445" t="s">
        <v>16436</v>
      </c>
      <c r="C5695" s="445" t="s">
        <v>13970</v>
      </c>
    </row>
    <row r="5696" spans="1:3" x14ac:dyDescent="0.25">
      <c r="A5696" s="445" t="s">
        <v>15678</v>
      </c>
      <c r="B5696" s="445" t="s">
        <v>16437</v>
      </c>
      <c r="C5696" s="445" t="s">
        <v>13970</v>
      </c>
    </row>
    <row r="5697" spans="1:3" x14ac:dyDescent="0.25">
      <c r="A5697" s="445" t="s">
        <v>15678</v>
      </c>
      <c r="B5697" s="445" t="s">
        <v>16438</v>
      </c>
      <c r="C5697" s="445" t="s">
        <v>13970</v>
      </c>
    </row>
    <row r="5698" spans="1:3" x14ac:dyDescent="0.25">
      <c r="A5698" s="445" t="s">
        <v>15678</v>
      </c>
      <c r="B5698" s="445" t="s">
        <v>16439</v>
      </c>
      <c r="C5698" s="445" t="s">
        <v>13970</v>
      </c>
    </row>
    <row r="5699" spans="1:3" x14ac:dyDescent="0.25">
      <c r="A5699" s="445" t="s">
        <v>15678</v>
      </c>
      <c r="B5699" s="445" t="s">
        <v>16440</v>
      </c>
      <c r="C5699" s="445" t="s">
        <v>13970</v>
      </c>
    </row>
    <row r="5700" spans="1:3" x14ac:dyDescent="0.25">
      <c r="A5700" s="445" t="s">
        <v>15678</v>
      </c>
      <c r="B5700" s="445" t="s">
        <v>16441</v>
      </c>
      <c r="C5700" s="445" t="s">
        <v>13970</v>
      </c>
    </row>
    <row r="5701" spans="1:3" x14ac:dyDescent="0.25">
      <c r="A5701" s="445" t="s">
        <v>15678</v>
      </c>
      <c r="B5701" s="445" t="s">
        <v>16442</v>
      </c>
      <c r="C5701" s="445" t="s">
        <v>13970</v>
      </c>
    </row>
    <row r="5702" spans="1:3" x14ac:dyDescent="0.25">
      <c r="A5702" s="445" t="s">
        <v>15678</v>
      </c>
      <c r="B5702" s="445" t="s">
        <v>16443</v>
      </c>
      <c r="C5702" s="445" t="s">
        <v>13970</v>
      </c>
    </row>
    <row r="5703" spans="1:3" x14ac:dyDescent="0.25">
      <c r="A5703" s="445" t="s">
        <v>15678</v>
      </c>
      <c r="B5703" s="445" t="s">
        <v>16444</v>
      </c>
      <c r="C5703" s="445" t="s">
        <v>13970</v>
      </c>
    </row>
    <row r="5704" spans="1:3" x14ac:dyDescent="0.25">
      <c r="A5704" s="445" t="s">
        <v>15678</v>
      </c>
      <c r="B5704" s="445" t="s">
        <v>16445</v>
      </c>
      <c r="C5704" s="445" t="s">
        <v>13970</v>
      </c>
    </row>
    <row r="5705" spans="1:3" x14ac:dyDescent="0.25">
      <c r="A5705" s="445" t="s">
        <v>15678</v>
      </c>
      <c r="B5705" s="445" t="s">
        <v>16446</v>
      </c>
      <c r="C5705" s="445" t="s">
        <v>13970</v>
      </c>
    </row>
    <row r="5706" spans="1:3" x14ac:dyDescent="0.25">
      <c r="A5706" s="445" t="s">
        <v>15678</v>
      </c>
      <c r="B5706" s="445" t="s">
        <v>16447</v>
      </c>
      <c r="C5706" s="445" t="s">
        <v>13970</v>
      </c>
    </row>
    <row r="5707" spans="1:3" x14ac:dyDescent="0.25">
      <c r="A5707" s="445" t="s">
        <v>15678</v>
      </c>
      <c r="B5707" s="445" t="s">
        <v>16448</v>
      </c>
      <c r="C5707" s="445" t="s">
        <v>13970</v>
      </c>
    </row>
    <row r="5708" spans="1:3" x14ac:dyDescent="0.25">
      <c r="A5708" s="445" t="s">
        <v>15678</v>
      </c>
      <c r="B5708" s="445" t="s">
        <v>16449</v>
      </c>
      <c r="C5708" s="445" t="s">
        <v>13970</v>
      </c>
    </row>
    <row r="5709" spans="1:3" x14ac:dyDescent="0.25">
      <c r="A5709" s="445" t="s">
        <v>15678</v>
      </c>
      <c r="B5709" s="445" t="s">
        <v>16450</v>
      </c>
      <c r="C5709" s="445" t="s">
        <v>13970</v>
      </c>
    </row>
    <row r="5710" spans="1:3" x14ac:dyDescent="0.25">
      <c r="A5710" s="445" t="s">
        <v>15678</v>
      </c>
      <c r="B5710" s="445" t="s">
        <v>16451</v>
      </c>
      <c r="C5710" s="445" t="s">
        <v>13970</v>
      </c>
    </row>
    <row r="5711" spans="1:3" x14ac:dyDescent="0.25">
      <c r="A5711" s="445" t="s">
        <v>15678</v>
      </c>
      <c r="B5711" s="445" t="s">
        <v>16452</v>
      </c>
      <c r="C5711" s="445" t="s">
        <v>13970</v>
      </c>
    </row>
    <row r="5712" spans="1:3" x14ac:dyDescent="0.25">
      <c r="A5712" s="445" t="s">
        <v>15678</v>
      </c>
      <c r="B5712" s="445" t="s">
        <v>16453</v>
      </c>
      <c r="C5712" s="445" t="s">
        <v>13970</v>
      </c>
    </row>
    <row r="5713" spans="1:3" x14ac:dyDescent="0.25">
      <c r="A5713" s="445" t="s">
        <v>15678</v>
      </c>
      <c r="B5713" s="445" t="s">
        <v>16454</v>
      </c>
      <c r="C5713" s="445" t="s">
        <v>13970</v>
      </c>
    </row>
    <row r="5714" spans="1:3" x14ac:dyDescent="0.25">
      <c r="A5714" s="445" t="s">
        <v>15678</v>
      </c>
      <c r="B5714" s="445" t="s">
        <v>16455</v>
      </c>
      <c r="C5714" s="445" t="s">
        <v>13970</v>
      </c>
    </row>
    <row r="5715" spans="1:3" x14ac:dyDescent="0.25">
      <c r="A5715" s="445" t="s">
        <v>15678</v>
      </c>
      <c r="B5715" s="445" t="s">
        <v>16456</v>
      </c>
      <c r="C5715" s="445" t="s">
        <v>13970</v>
      </c>
    </row>
    <row r="5716" spans="1:3" x14ac:dyDescent="0.25">
      <c r="A5716" s="445" t="s">
        <v>15678</v>
      </c>
      <c r="B5716" s="445" t="s">
        <v>16457</v>
      </c>
      <c r="C5716" s="445" t="s">
        <v>13970</v>
      </c>
    </row>
    <row r="5717" spans="1:3" x14ac:dyDescent="0.25">
      <c r="A5717" s="445" t="s">
        <v>15678</v>
      </c>
      <c r="B5717" s="445" t="s">
        <v>16458</v>
      </c>
      <c r="C5717" s="445" t="s">
        <v>13970</v>
      </c>
    </row>
    <row r="5718" spans="1:3" x14ac:dyDescent="0.25">
      <c r="A5718" s="445" t="s">
        <v>15678</v>
      </c>
      <c r="B5718" s="445" t="s">
        <v>16459</v>
      </c>
      <c r="C5718" s="445" t="s">
        <v>13970</v>
      </c>
    </row>
    <row r="5719" spans="1:3" x14ac:dyDescent="0.25">
      <c r="A5719" s="445" t="s">
        <v>15678</v>
      </c>
      <c r="B5719" s="445" t="s">
        <v>16460</v>
      </c>
      <c r="C5719" s="445" t="s">
        <v>13970</v>
      </c>
    </row>
    <row r="5720" spans="1:3" x14ac:dyDescent="0.25">
      <c r="A5720" s="445" t="s">
        <v>15678</v>
      </c>
      <c r="B5720" s="445" t="s">
        <v>16461</v>
      </c>
      <c r="C5720" s="445" t="s">
        <v>13970</v>
      </c>
    </row>
    <row r="5721" spans="1:3" x14ac:dyDescent="0.25">
      <c r="A5721" s="445" t="s">
        <v>15678</v>
      </c>
      <c r="B5721" s="445" t="s">
        <v>16462</v>
      </c>
      <c r="C5721" s="445" t="s">
        <v>13970</v>
      </c>
    </row>
    <row r="5722" spans="1:3" x14ac:dyDescent="0.25">
      <c r="A5722" s="445" t="s">
        <v>15678</v>
      </c>
      <c r="B5722" s="445" t="s">
        <v>16463</v>
      </c>
      <c r="C5722" s="445" t="s">
        <v>13970</v>
      </c>
    </row>
    <row r="5723" spans="1:3" x14ac:dyDescent="0.25">
      <c r="A5723" s="445" t="s">
        <v>15678</v>
      </c>
      <c r="B5723" s="445" t="s">
        <v>16464</v>
      </c>
      <c r="C5723" s="445" t="s">
        <v>13970</v>
      </c>
    </row>
    <row r="5724" spans="1:3" x14ac:dyDescent="0.25">
      <c r="A5724" s="445" t="s">
        <v>15678</v>
      </c>
      <c r="B5724" s="445" t="s">
        <v>16465</v>
      </c>
      <c r="C5724" s="445" t="s">
        <v>13970</v>
      </c>
    </row>
    <row r="5725" spans="1:3" x14ac:dyDescent="0.25">
      <c r="A5725" s="445" t="s">
        <v>15678</v>
      </c>
      <c r="B5725" s="445" t="s">
        <v>16466</v>
      </c>
      <c r="C5725" s="445" t="s">
        <v>13970</v>
      </c>
    </row>
    <row r="5726" spans="1:3" x14ac:dyDescent="0.25">
      <c r="A5726" s="445" t="s">
        <v>15678</v>
      </c>
      <c r="B5726" s="445" t="s">
        <v>16467</v>
      </c>
      <c r="C5726" s="445" t="s">
        <v>13970</v>
      </c>
    </row>
    <row r="5727" spans="1:3" x14ac:dyDescent="0.25">
      <c r="A5727" s="445" t="s">
        <v>15678</v>
      </c>
      <c r="B5727" s="445" t="s">
        <v>16468</v>
      </c>
      <c r="C5727" s="445" t="s">
        <v>13970</v>
      </c>
    </row>
    <row r="5728" spans="1:3" x14ac:dyDescent="0.25">
      <c r="A5728" s="445" t="s">
        <v>15678</v>
      </c>
      <c r="B5728" s="445" t="s">
        <v>16469</v>
      </c>
      <c r="C5728" s="445" t="s">
        <v>13970</v>
      </c>
    </row>
    <row r="5729" spans="1:3" x14ac:dyDescent="0.25">
      <c r="A5729" s="445" t="s">
        <v>15678</v>
      </c>
      <c r="B5729" s="445" t="s">
        <v>16470</v>
      </c>
      <c r="C5729" s="445" t="s">
        <v>13970</v>
      </c>
    </row>
    <row r="5730" spans="1:3" x14ac:dyDescent="0.25">
      <c r="A5730" s="445" t="s">
        <v>15678</v>
      </c>
      <c r="B5730" s="445" t="s">
        <v>16471</v>
      </c>
      <c r="C5730" s="445" t="s">
        <v>13970</v>
      </c>
    </row>
    <row r="5731" spans="1:3" x14ac:dyDescent="0.25">
      <c r="A5731" s="445" t="s">
        <v>15678</v>
      </c>
      <c r="B5731" s="445" t="s">
        <v>16472</v>
      </c>
      <c r="C5731" s="445" t="s">
        <v>13970</v>
      </c>
    </row>
    <row r="5732" spans="1:3" x14ac:dyDescent="0.25">
      <c r="A5732" s="445" t="s">
        <v>15678</v>
      </c>
      <c r="B5732" s="445" t="s">
        <v>16473</v>
      </c>
      <c r="C5732" s="445" t="s">
        <v>13970</v>
      </c>
    </row>
    <row r="5733" spans="1:3" x14ac:dyDescent="0.25">
      <c r="A5733" s="445" t="s">
        <v>15678</v>
      </c>
      <c r="B5733" s="445" t="s">
        <v>16474</v>
      </c>
      <c r="C5733" s="445" t="s">
        <v>13970</v>
      </c>
    </row>
    <row r="5734" spans="1:3" x14ac:dyDescent="0.25">
      <c r="A5734" s="445" t="s">
        <v>15678</v>
      </c>
      <c r="B5734" s="445" t="s">
        <v>16475</v>
      </c>
      <c r="C5734" s="445" t="s">
        <v>13970</v>
      </c>
    </row>
    <row r="5735" spans="1:3" x14ac:dyDescent="0.25">
      <c r="A5735" s="445" t="s">
        <v>15678</v>
      </c>
      <c r="B5735" s="445" t="s">
        <v>16476</v>
      </c>
      <c r="C5735" s="445" t="s">
        <v>13970</v>
      </c>
    </row>
    <row r="5736" spans="1:3" x14ac:dyDescent="0.25">
      <c r="A5736" s="445" t="s">
        <v>15678</v>
      </c>
      <c r="B5736" s="445" t="s">
        <v>16477</v>
      </c>
      <c r="C5736" s="445" t="s">
        <v>13970</v>
      </c>
    </row>
    <row r="5737" spans="1:3" x14ac:dyDescent="0.25">
      <c r="A5737" s="445" t="s">
        <v>15678</v>
      </c>
      <c r="B5737" s="445" t="s">
        <v>16478</v>
      </c>
      <c r="C5737" s="445" t="s">
        <v>13970</v>
      </c>
    </row>
    <row r="5738" spans="1:3" x14ac:dyDescent="0.25">
      <c r="A5738" s="445" t="s">
        <v>15678</v>
      </c>
      <c r="B5738" s="445" t="s">
        <v>16479</v>
      </c>
      <c r="C5738" s="445" t="s">
        <v>13970</v>
      </c>
    </row>
    <row r="5739" spans="1:3" x14ac:dyDescent="0.25">
      <c r="A5739" s="445" t="s">
        <v>15678</v>
      </c>
      <c r="B5739" s="445" t="s">
        <v>16480</v>
      </c>
      <c r="C5739" s="445" t="s">
        <v>13970</v>
      </c>
    </row>
    <row r="5740" spans="1:3" x14ac:dyDescent="0.25">
      <c r="A5740" s="445" t="s">
        <v>15678</v>
      </c>
      <c r="B5740" s="445" t="s">
        <v>16481</v>
      </c>
      <c r="C5740" s="445" t="s">
        <v>13970</v>
      </c>
    </row>
    <row r="5741" spans="1:3" x14ac:dyDescent="0.25">
      <c r="A5741" s="445" t="s">
        <v>15678</v>
      </c>
      <c r="B5741" s="445" t="s">
        <v>16482</v>
      </c>
      <c r="C5741" s="445" t="s">
        <v>16483</v>
      </c>
    </row>
    <row r="5742" spans="1:3" x14ac:dyDescent="0.25">
      <c r="A5742" s="445" t="s">
        <v>15678</v>
      </c>
      <c r="B5742" s="445" t="s">
        <v>16484</v>
      </c>
      <c r="C5742" s="445" t="s">
        <v>16321</v>
      </c>
    </row>
    <row r="5743" spans="1:3" x14ac:dyDescent="0.25">
      <c r="A5743" s="445" t="s">
        <v>15678</v>
      </c>
      <c r="B5743" s="445" t="s">
        <v>16485</v>
      </c>
      <c r="C5743" s="445" t="s">
        <v>16486</v>
      </c>
    </row>
    <row r="5744" spans="1:3" x14ac:dyDescent="0.25">
      <c r="A5744" s="445" t="s">
        <v>15678</v>
      </c>
      <c r="B5744" s="445" t="s">
        <v>16487</v>
      </c>
      <c r="C5744" s="445" t="s">
        <v>16291</v>
      </c>
    </row>
    <row r="5745" spans="1:3" x14ac:dyDescent="0.25">
      <c r="A5745" s="445" t="s">
        <v>15678</v>
      </c>
      <c r="B5745" s="445" t="s">
        <v>16488</v>
      </c>
      <c r="C5745" s="445" t="s">
        <v>13970</v>
      </c>
    </row>
    <row r="5746" spans="1:3" x14ac:dyDescent="0.25">
      <c r="A5746" s="445" t="s">
        <v>15678</v>
      </c>
      <c r="B5746" s="445" t="s">
        <v>16489</v>
      </c>
      <c r="C5746" s="445" t="s">
        <v>13970</v>
      </c>
    </row>
    <row r="5747" spans="1:3" x14ac:dyDescent="0.25">
      <c r="A5747" s="445" t="s">
        <v>15678</v>
      </c>
      <c r="B5747" s="445" t="s">
        <v>16490</v>
      </c>
      <c r="C5747" s="445" t="s">
        <v>13970</v>
      </c>
    </row>
    <row r="5748" spans="1:3" x14ac:dyDescent="0.25">
      <c r="A5748" s="445" t="s">
        <v>15678</v>
      </c>
      <c r="B5748" s="445" t="s">
        <v>16491</v>
      </c>
      <c r="C5748" s="445" t="s">
        <v>13970</v>
      </c>
    </row>
    <row r="5749" spans="1:3" x14ac:dyDescent="0.25">
      <c r="A5749" s="445" t="s">
        <v>15678</v>
      </c>
      <c r="B5749" s="445" t="s">
        <v>16492</v>
      </c>
      <c r="C5749" s="445" t="s">
        <v>13970</v>
      </c>
    </row>
    <row r="5750" spans="1:3" x14ac:dyDescent="0.25">
      <c r="A5750" s="445" t="s">
        <v>15678</v>
      </c>
      <c r="B5750" s="445" t="s">
        <v>16493</v>
      </c>
      <c r="C5750" s="445" t="s">
        <v>13970</v>
      </c>
    </row>
    <row r="5751" spans="1:3" x14ac:dyDescent="0.25">
      <c r="A5751" s="445" t="s">
        <v>15678</v>
      </c>
      <c r="B5751" s="445" t="s">
        <v>16494</v>
      </c>
      <c r="C5751" s="445" t="s">
        <v>13970</v>
      </c>
    </row>
    <row r="5752" spans="1:3" x14ac:dyDescent="0.25">
      <c r="A5752" s="445" t="s">
        <v>15678</v>
      </c>
      <c r="B5752" s="445" t="s">
        <v>16495</v>
      </c>
      <c r="C5752" s="445" t="s">
        <v>13970</v>
      </c>
    </row>
    <row r="5753" spans="1:3" x14ac:dyDescent="0.25">
      <c r="A5753" s="445" t="s">
        <v>15678</v>
      </c>
      <c r="B5753" s="445" t="s">
        <v>16496</v>
      </c>
      <c r="C5753" s="445" t="s">
        <v>13970</v>
      </c>
    </row>
    <row r="5754" spans="1:3" x14ac:dyDescent="0.25">
      <c r="A5754" s="445" t="s">
        <v>15678</v>
      </c>
      <c r="B5754" s="445" t="s">
        <v>16497</v>
      </c>
      <c r="C5754" s="445" t="s">
        <v>13970</v>
      </c>
    </row>
    <row r="5755" spans="1:3" x14ac:dyDescent="0.25">
      <c r="A5755" s="445" t="s">
        <v>15678</v>
      </c>
      <c r="B5755" s="445" t="s">
        <v>16498</v>
      </c>
      <c r="C5755" s="445" t="s">
        <v>13970</v>
      </c>
    </row>
    <row r="5756" spans="1:3" x14ac:dyDescent="0.25">
      <c r="A5756" s="445" t="s">
        <v>15678</v>
      </c>
      <c r="B5756" s="445" t="s">
        <v>16499</v>
      </c>
      <c r="C5756" s="445" t="s">
        <v>13970</v>
      </c>
    </row>
    <row r="5757" spans="1:3" x14ac:dyDescent="0.25">
      <c r="A5757" s="445" t="s">
        <v>15678</v>
      </c>
      <c r="B5757" s="445" t="s">
        <v>16500</v>
      </c>
      <c r="C5757" s="445" t="s">
        <v>13970</v>
      </c>
    </row>
    <row r="5758" spans="1:3" x14ac:dyDescent="0.25">
      <c r="A5758" s="445" t="s">
        <v>15678</v>
      </c>
      <c r="B5758" s="445" t="s">
        <v>16501</v>
      </c>
      <c r="C5758" s="445" t="s">
        <v>13970</v>
      </c>
    </row>
    <row r="5759" spans="1:3" x14ac:dyDescent="0.25">
      <c r="A5759" s="445" t="s">
        <v>15678</v>
      </c>
      <c r="B5759" s="445" t="s">
        <v>16502</v>
      </c>
      <c r="C5759" s="445" t="s">
        <v>13970</v>
      </c>
    </row>
    <row r="5760" spans="1:3" x14ac:dyDescent="0.25">
      <c r="A5760" s="445" t="s">
        <v>15678</v>
      </c>
      <c r="B5760" s="445" t="s">
        <v>16503</v>
      </c>
      <c r="C5760" s="445" t="s">
        <v>13970</v>
      </c>
    </row>
    <row r="5761" spans="1:3" x14ac:dyDescent="0.25">
      <c r="A5761" s="445" t="s">
        <v>15678</v>
      </c>
      <c r="B5761" s="445" t="s">
        <v>16504</v>
      </c>
      <c r="C5761" s="445" t="s">
        <v>13970</v>
      </c>
    </row>
    <row r="5762" spans="1:3" x14ac:dyDescent="0.25">
      <c r="A5762" s="445" t="s">
        <v>15678</v>
      </c>
      <c r="B5762" s="445" t="s">
        <v>16505</v>
      </c>
      <c r="C5762" s="445" t="s">
        <v>13970</v>
      </c>
    </row>
    <row r="5763" spans="1:3" x14ac:dyDescent="0.25">
      <c r="A5763" s="445" t="s">
        <v>15678</v>
      </c>
      <c r="B5763" s="445" t="s">
        <v>16506</v>
      </c>
      <c r="C5763" s="445" t="s">
        <v>13970</v>
      </c>
    </row>
    <row r="5764" spans="1:3" x14ac:dyDescent="0.25">
      <c r="A5764" s="445" t="s">
        <v>15678</v>
      </c>
      <c r="B5764" s="445" t="s">
        <v>16507</v>
      </c>
      <c r="C5764" s="445" t="s">
        <v>13970</v>
      </c>
    </row>
    <row r="5765" spans="1:3" x14ac:dyDescent="0.25">
      <c r="A5765" s="445" t="s">
        <v>15678</v>
      </c>
      <c r="B5765" s="445" t="s">
        <v>16508</v>
      </c>
      <c r="C5765" s="445" t="s">
        <v>13970</v>
      </c>
    </row>
    <row r="5766" spans="1:3" x14ac:dyDescent="0.25">
      <c r="A5766" s="445" t="s">
        <v>15678</v>
      </c>
      <c r="B5766" s="445" t="s">
        <v>16509</v>
      </c>
      <c r="C5766" s="445" t="s">
        <v>13970</v>
      </c>
    </row>
    <row r="5767" spans="1:3" x14ac:dyDescent="0.25">
      <c r="A5767" s="445" t="s">
        <v>15678</v>
      </c>
      <c r="B5767" s="445" t="s">
        <v>16510</v>
      </c>
      <c r="C5767" s="445" t="s">
        <v>13970</v>
      </c>
    </row>
    <row r="5768" spans="1:3" x14ac:dyDescent="0.25">
      <c r="A5768" s="445" t="s">
        <v>15678</v>
      </c>
      <c r="B5768" s="445" t="s">
        <v>16511</v>
      </c>
      <c r="C5768" s="445" t="s">
        <v>13970</v>
      </c>
    </row>
    <row r="5769" spans="1:3" x14ac:dyDescent="0.25">
      <c r="A5769" s="445" t="s">
        <v>15678</v>
      </c>
      <c r="B5769" s="445" t="s">
        <v>16512</v>
      </c>
      <c r="C5769" s="445" t="s">
        <v>13970</v>
      </c>
    </row>
    <row r="5770" spans="1:3" x14ac:dyDescent="0.25">
      <c r="A5770" s="445" t="s">
        <v>15678</v>
      </c>
      <c r="B5770" s="445" t="s">
        <v>16513</v>
      </c>
      <c r="C5770" s="445" t="s">
        <v>13970</v>
      </c>
    </row>
    <row r="5771" spans="1:3" x14ac:dyDescent="0.25">
      <c r="A5771" s="445" t="s">
        <v>15678</v>
      </c>
      <c r="B5771" s="445" t="s">
        <v>16514</v>
      </c>
      <c r="C5771" s="445" t="s">
        <v>13970</v>
      </c>
    </row>
    <row r="5772" spans="1:3" x14ac:dyDescent="0.25">
      <c r="A5772" s="445" t="s">
        <v>15678</v>
      </c>
      <c r="B5772" s="445" t="s">
        <v>16515</v>
      </c>
      <c r="C5772" s="445" t="s">
        <v>13970</v>
      </c>
    </row>
    <row r="5773" spans="1:3" x14ac:dyDescent="0.25">
      <c r="A5773" s="445" t="s">
        <v>15678</v>
      </c>
      <c r="B5773" s="445" t="s">
        <v>16516</v>
      </c>
      <c r="C5773" s="445" t="s">
        <v>13970</v>
      </c>
    </row>
    <row r="5774" spans="1:3" x14ac:dyDescent="0.25">
      <c r="A5774" s="445" t="s">
        <v>15678</v>
      </c>
      <c r="B5774" s="445" t="s">
        <v>16517</v>
      </c>
      <c r="C5774" s="445" t="s">
        <v>13970</v>
      </c>
    </row>
    <row r="5775" spans="1:3" x14ac:dyDescent="0.25">
      <c r="A5775" s="445" t="s">
        <v>15678</v>
      </c>
      <c r="B5775" s="445" t="s">
        <v>16518</v>
      </c>
      <c r="C5775" s="445" t="s">
        <v>13970</v>
      </c>
    </row>
    <row r="5776" spans="1:3" x14ac:dyDescent="0.25">
      <c r="A5776" s="445" t="s">
        <v>15678</v>
      </c>
      <c r="B5776" s="445" t="s">
        <v>16519</v>
      </c>
      <c r="C5776" s="445" t="s">
        <v>13970</v>
      </c>
    </row>
    <row r="5777" spans="1:3" x14ac:dyDescent="0.25">
      <c r="A5777" s="445" t="s">
        <v>15678</v>
      </c>
      <c r="B5777" s="445" t="s">
        <v>16520</v>
      </c>
      <c r="C5777" s="445" t="s">
        <v>13970</v>
      </c>
    </row>
    <row r="5778" spans="1:3" x14ac:dyDescent="0.25">
      <c r="A5778" s="445" t="s">
        <v>15678</v>
      </c>
      <c r="B5778" s="445" t="s">
        <v>16521</v>
      </c>
      <c r="C5778" s="445" t="s">
        <v>13970</v>
      </c>
    </row>
    <row r="5779" spans="1:3" x14ac:dyDescent="0.25">
      <c r="A5779" s="445" t="s">
        <v>15678</v>
      </c>
      <c r="B5779" s="445" t="s">
        <v>16522</v>
      </c>
      <c r="C5779" s="445" t="s">
        <v>13970</v>
      </c>
    </row>
    <row r="5780" spans="1:3" x14ac:dyDescent="0.25">
      <c r="A5780" s="445" t="s">
        <v>15678</v>
      </c>
      <c r="B5780" s="445" t="s">
        <v>16523</v>
      </c>
      <c r="C5780" s="445" t="s">
        <v>13970</v>
      </c>
    </row>
    <row r="5781" spans="1:3" x14ac:dyDescent="0.25">
      <c r="A5781" s="445" t="s">
        <v>15678</v>
      </c>
      <c r="B5781" s="445" t="s">
        <v>16524</v>
      </c>
      <c r="C5781" s="445" t="s">
        <v>13970</v>
      </c>
    </row>
    <row r="5782" spans="1:3" x14ac:dyDescent="0.25">
      <c r="A5782" s="445" t="s">
        <v>15678</v>
      </c>
      <c r="B5782" s="445" t="s">
        <v>16525</v>
      </c>
      <c r="C5782" s="445" t="s">
        <v>13970</v>
      </c>
    </row>
    <row r="5783" spans="1:3" x14ac:dyDescent="0.25">
      <c r="A5783" s="445" t="s">
        <v>15678</v>
      </c>
      <c r="B5783" s="445" t="s">
        <v>16526</v>
      </c>
      <c r="C5783" s="445" t="s">
        <v>13970</v>
      </c>
    </row>
    <row r="5784" spans="1:3" x14ac:dyDescent="0.25">
      <c r="A5784" s="445" t="s">
        <v>15678</v>
      </c>
      <c r="B5784" s="445" t="s">
        <v>16527</v>
      </c>
      <c r="C5784" s="445" t="s">
        <v>13970</v>
      </c>
    </row>
    <row r="5785" spans="1:3" x14ac:dyDescent="0.25">
      <c r="A5785" s="445" t="s">
        <v>15678</v>
      </c>
      <c r="B5785" s="445" t="s">
        <v>16528</v>
      </c>
      <c r="C5785" s="445" t="s">
        <v>13970</v>
      </c>
    </row>
    <row r="5786" spans="1:3" x14ac:dyDescent="0.25">
      <c r="A5786" s="445" t="s">
        <v>15678</v>
      </c>
      <c r="B5786" s="445" t="s">
        <v>16529</v>
      </c>
      <c r="C5786" s="445" t="s">
        <v>13970</v>
      </c>
    </row>
    <row r="5787" spans="1:3" x14ac:dyDescent="0.25">
      <c r="A5787" s="445" t="s">
        <v>15678</v>
      </c>
      <c r="B5787" s="445" t="s">
        <v>16530</v>
      </c>
      <c r="C5787" s="445" t="s">
        <v>13970</v>
      </c>
    </row>
    <row r="5788" spans="1:3" x14ac:dyDescent="0.25">
      <c r="A5788" s="445" t="s">
        <v>15678</v>
      </c>
      <c r="B5788" s="445" t="s">
        <v>16531</v>
      </c>
      <c r="C5788" s="445" t="s">
        <v>13970</v>
      </c>
    </row>
    <row r="5789" spans="1:3" x14ac:dyDescent="0.25">
      <c r="A5789" s="445" t="s">
        <v>15678</v>
      </c>
      <c r="B5789" s="445" t="s">
        <v>16532</v>
      </c>
      <c r="C5789" s="445" t="s">
        <v>13970</v>
      </c>
    </row>
    <row r="5790" spans="1:3" x14ac:dyDescent="0.25">
      <c r="A5790" s="445" t="s">
        <v>15678</v>
      </c>
      <c r="B5790" s="445" t="s">
        <v>16533</v>
      </c>
      <c r="C5790" s="445" t="s">
        <v>13970</v>
      </c>
    </row>
    <row r="5791" spans="1:3" x14ac:dyDescent="0.25">
      <c r="A5791" s="445" t="s">
        <v>15678</v>
      </c>
      <c r="B5791" s="445" t="s">
        <v>16534</v>
      </c>
      <c r="C5791" s="445" t="s">
        <v>13970</v>
      </c>
    </row>
    <row r="5792" spans="1:3" x14ac:dyDescent="0.25">
      <c r="A5792" s="445" t="s">
        <v>15678</v>
      </c>
      <c r="B5792" s="445" t="s">
        <v>16535</v>
      </c>
      <c r="C5792" s="445" t="s">
        <v>13970</v>
      </c>
    </row>
    <row r="5793" spans="1:3" x14ac:dyDescent="0.25">
      <c r="A5793" s="445" t="s">
        <v>15678</v>
      </c>
      <c r="B5793" s="445" t="s">
        <v>16536</v>
      </c>
      <c r="C5793" s="445" t="s">
        <v>13970</v>
      </c>
    </row>
    <row r="5794" spans="1:3" x14ac:dyDescent="0.25">
      <c r="A5794" s="445" t="s">
        <v>15678</v>
      </c>
      <c r="B5794" s="445" t="s">
        <v>16537</v>
      </c>
      <c r="C5794" s="445" t="s">
        <v>13970</v>
      </c>
    </row>
    <row r="5795" spans="1:3" x14ac:dyDescent="0.25">
      <c r="A5795" s="445" t="s">
        <v>15678</v>
      </c>
      <c r="B5795" s="445" t="s">
        <v>16538</v>
      </c>
      <c r="C5795" s="445" t="s">
        <v>13970</v>
      </c>
    </row>
    <row r="5796" spans="1:3" x14ac:dyDescent="0.25">
      <c r="A5796" s="445" t="s">
        <v>15678</v>
      </c>
      <c r="B5796" s="445" t="s">
        <v>16539</v>
      </c>
      <c r="C5796" s="445" t="s">
        <v>13970</v>
      </c>
    </row>
    <row r="5797" spans="1:3" x14ac:dyDescent="0.25">
      <c r="A5797" s="445" t="s">
        <v>15678</v>
      </c>
      <c r="B5797" s="445" t="s">
        <v>16540</v>
      </c>
      <c r="C5797" s="445" t="s">
        <v>13970</v>
      </c>
    </row>
    <row r="5798" spans="1:3" x14ac:dyDescent="0.25">
      <c r="A5798" s="445" t="s">
        <v>15678</v>
      </c>
      <c r="B5798" s="445" t="s">
        <v>16541</v>
      </c>
      <c r="C5798" s="445" t="s">
        <v>13970</v>
      </c>
    </row>
    <row r="5799" spans="1:3" x14ac:dyDescent="0.25">
      <c r="A5799" s="445" t="s">
        <v>15678</v>
      </c>
      <c r="B5799" s="445" t="s">
        <v>16542</v>
      </c>
      <c r="C5799" s="445" t="s">
        <v>13970</v>
      </c>
    </row>
    <row r="5800" spans="1:3" x14ac:dyDescent="0.25">
      <c r="A5800" s="445" t="s">
        <v>15678</v>
      </c>
      <c r="B5800" s="445" t="s">
        <v>16543</v>
      </c>
      <c r="C5800" s="445" t="s">
        <v>13970</v>
      </c>
    </row>
    <row r="5801" spans="1:3" x14ac:dyDescent="0.25">
      <c r="A5801" s="445" t="s">
        <v>15678</v>
      </c>
      <c r="B5801" s="445" t="s">
        <v>16544</v>
      </c>
      <c r="C5801" s="445" t="s">
        <v>13970</v>
      </c>
    </row>
    <row r="5802" spans="1:3" x14ac:dyDescent="0.25">
      <c r="A5802" s="445" t="s">
        <v>15678</v>
      </c>
      <c r="B5802" s="445" t="s">
        <v>16545</v>
      </c>
      <c r="C5802" s="445" t="s">
        <v>13970</v>
      </c>
    </row>
    <row r="5803" spans="1:3" x14ac:dyDescent="0.25">
      <c r="A5803" s="445" t="s">
        <v>15678</v>
      </c>
      <c r="B5803" s="445" t="s">
        <v>16546</v>
      </c>
      <c r="C5803" s="445" t="s">
        <v>13970</v>
      </c>
    </row>
    <row r="5804" spans="1:3" x14ac:dyDescent="0.25">
      <c r="A5804" s="445" t="s">
        <v>15678</v>
      </c>
      <c r="B5804" s="445" t="s">
        <v>16547</v>
      </c>
      <c r="C5804" s="445" t="s">
        <v>13970</v>
      </c>
    </row>
    <row r="5805" spans="1:3" x14ac:dyDescent="0.25">
      <c r="A5805" s="445" t="s">
        <v>15678</v>
      </c>
      <c r="B5805" s="445" t="s">
        <v>16548</v>
      </c>
      <c r="C5805" s="445" t="s">
        <v>13970</v>
      </c>
    </row>
    <row r="5806" spans="1:3" x14ac:dyDescent="0.25">
      <c r="A5806" s="445" t="s">
        <v>15678</v>
      </c>
      <c r="B5806" s="445" t="s">
        <v>16549</v>
      </c>
      <c r="C5806" s="445" t="s">
        <v>13970</v>
      </c>
    </row>
    <row r="5807" spans="1:3" x14ac:dyDescent="0.25">
      <c r="A5807" s="445" t="s">
        <v>15678</v>
      </c>
      <c r="B5807" s="445" t="s">
        <v>16550</v>
      </c>
      <c r="C5807" s="445" t="s">
        <v>13970</v>
      </c>
    </row>
    <row r="5808" spans="1:3" x14ac:dyDescent="0.25">
      <c r="A5808" s="445" t="s">
        <v>15678</v>
      </c>
      <c r="B5808" s="445" t="s">
        <v>16551</v>
      </c>
      <c r="C5808" s="445" t="s">
        <v>13970</v>
      </c>
    </row>
    <row r="5809" spans="1:3" x14ac:dyDescent="0.25">
      <c r="A5809" s="445" t="s">
        <v>15678</v>
      </c>
      <c r="B5809" s="445" t="s">
        <v>16552</v>
      </c>
      <c r="C5809" s="445" t="s">
        <v>13970</v>
      </c>
    </row>
    <row r="5810" spans="1:3" x14ac:dyDescent="0.25">
      <c r="A5810" s="445" t="s">
        <v>15678</v>
      </c>
      <c r="B5810" s="445" t="s">
        <v>16553</v>
      </c>
      <c r="C5810" s="445" t="s">
        <v>13970</v>
      </c>
    </row>
    <row r="5811" spans="1:3" x14ac:dyDescent="0.25">
      <c r="A5811" s="445" t="s">
        <v>15678</v>
      </c>
      <c r="B5811" s="445" t="s">
        <v>16554</v>
      </c>
      <c r="C5811" s="445" t="s">
        <v>13970</v>
      </c>
    </row>
    <row r="5812" spans="1:3" x14ac:dyDescent="0.25">
      <c r="A5812" s="445" t="s">
        <v>15678</v>
      </c>
      <c r="B5812" s="445" t="s">
        <v>16555</v>
      </c>
      <c r="C5812" s="445" t="s">
        <v>13970</v>
      </c>
    </row>
    <row r="5813" spans="1:3" x14ac:dyDescent="0.25">
      <c r="A5813" s="445" t="s">
        <v>15678</v>
      </c>
      <c r="B5813" s="445" t="s">
        <v>16556</v>
      </c>
      <c r="C5813" s="445" t="s">
        <v>13970</v>
      </c>
    </row>
    <row r="5814" spans="1:3" x14ac:dyDescent="0.25">
      <c r="A5814" s="445" t="s">
        <v>15678</v>
      </c>
      <c r="B5814" s="445" t="s">
        <v>16557</v>
      </c>
      <c r="C5814" s="445" t="s">
        <v>13970</v>
      </c>
    </row>
    <row r="5815" spans="1:3" x14ac:dyDescent="0.25">
      <c r="A5815" s="445" t="s">
        <v>15678</v>
      </c>
      <c r="B5815" s="445" t="s">
        <v>16558</v>
      </c>
      <c r="C5815" s="445" t="s">
        <v>13970</v>
      </c>
    </row>
    <row r="5816" spans="1:3" x14ac:dyDescent="0.25">
      <c r="A5816" s="445" t="s">
        <v>15678</v>
      </c>
      <c r="B5816" s="445" t="s">
        <v>16559</v>
      </c>
      <c r="C5816" s="445" t="s">
        <v>13970</v>
      </c>
    </row>
    <row r="5817" spans="1:3" x14ac:dyDescent="0.25">
      <c r="A5817" s="445" t="s">
        <v>15678</v>
      </c>
      <c r="B5817" s="445" t="s">
        <v>16560</v>
      </c>
      <c r="C5817" s="445" t="s">
        <v>13970</v>
      </c>
    </row>
    <row r="5818" spans="1:3" x14ac:dyDescent="0.25">
      <c r="A5818" s="445" t="s">
        <v>15678</v>
      </c>
      <c r="B5818" s="445" t="s">
        <v>16561</v>
      </c>
      <c r="C5818" s="445" t="s">
        <v>13970</v>
      </c>
    </row>
    <row r="5819" spans="1:3" x14ac:dyDescent="0.25">
      <c r="A5819" s="445" t="s">
        <v>15678</v>
      </c>
      <c r="B5819" s="445" t="s">
        <v>16562</v>
      </c>
      <c r="C5819" s="445" t="s">
        <v>13970</v>
      </c>
    </row>
    <row r="5820" spans="1:3" x14ac:dyDescent="0.25">
      <c r="A5820" s="445" t="s">
        <v>15678</v>
      </c>
      <c r="B5820" s="445" t="s">
        <v>16563</v>
      </c>
      <c r="C5820" s="445" t="s">
        <v>13970</v>
      </c>
    </row>
    <row r="5821" spans="1:3" x14ac:dyDescent="0.25">
      <c r="A5821" s="445" t="s">
        <v>15678</v>
      </c>
      <c r="B5821" s="445" t="s">
        <v>16564</v>
      </c>
      <c r="C5821" s="445" t="s">
        <v>13970</v>
      </c>
    </row>
    <row r="5822" spans="1:3" x14ac:dyDescent="0.25">
      <c r="A5822" s="445" t="s">
        <v>15678</v>
      </c>
      <c r="B5822" s="445" t="s">
        <v>16565</v>
      </c>
      <c r="C5822" s="445" t="s">
        <v>13970</v>
      </c>
    </row>
    <row r="5823" spans="1:3" x14ac:dyDescent="0.25">
      <c r="A5823" s="445" t="s">
        <v>15678</v>
      </c>
      <c r="B5823" s="445" t="s">
        <v>16566</v>
      </c>
      <c r="C5823" s="445" t="s">
        <v>13970</v>
      </c>
    </row>
    <row r="5824" spans="1:3" x14ac:dyDescent="0.25">
      <c r="A5824" s="445" t="s">
        <v>15678</v>
      </c>
      <c r="B5824" s="445" t="s">
        <v>16567</v>
      </c>
      <c r="C5824" s="445" t="s">
        <v>13970</v>
      </c>
    </row>
    <row r="5825" spans="1:3" x14ac:dyDescent="0.25">
      <c r="A5825" s="445" t="s">
        <v>15678</v>
      </c>
      <c r="B5825" s="445" t="s">
        <v>16568</v>
      </c>
      <c r="C5825" s="445" t="s">
        <v>13970</v>
      </c>
    </row>
    <row r="5826" spans="1:3" x14ac:dyDescent="0.25">
      <c r="A5826" s="445" t="s">
        <v>15678</v>
      </c>
      <c r="B5826" s="445" t="s">
        <v>16569</v>
      </c>
      <c r="C5826" s="445" t="s">
        <v>13970</v>
      </c>
    </row>
    <row r="5827" spans="1:3" x14ac:dyDescent="0.25">
      <c r="A5827" s="445" t="s">
        <v>15678</v>
      </c>
      <c r="B5827" s="445" t="s">
        <v>16570</v>
      </c>
      <c r="C5827" s="445" t="s">
        <v>13970</v>
      </c>
    </row>
    <row r="5828" spans="1:3" x14ac:dyDescent="0.25">
      <c r="A5828" s="445" t="s">
        <v>15678</v>
      </c>
      <c r="B5828" s="445" t="s">
        <v>16571</v>
      </c>
      <c r="C5828" s="445" t="s">
        <v>13970</v>
      </c>
    </row>
    <row r="5829" spans="1:3" x14ac:dyDescent="0.25">
      <c r="A5829" s="445" t="s">
        <v>15678</v>
      </c>
      <c r="B5829" s="445" t="s">
        <v>16572</v>
      </c>
      <c r="C5829" s="445" t="s">
        <v>13970</v>
      </c>
    </row>
    <row r="5830" spans="1:3" x14ac:dyDescent="0.25">
      <c r="A5830" s="445" t="s">
        <v>15678</v>
      </c>
      <c r="B5830" s="445" t="s">
        <v>16573</v>
      </c>
      <c r="C5830" s="445" t="s">
        <v>13970</v>
      </c>
    </row>
    <row r="5831" spans="1:3" x14ac:dyDescent="0.25">
      <c r="A5831" s="445" t="s">
        <v>15678</v>
      </c>
      <c r="B5831" s="445" t="s">
        <v>14847</v>
      </c>
      <c r="C5831" s="445" t="s">
        <v>16384</v>
      </c>
    </row>
    <row r="5832" spans="1:3" x14ac:dyDescent="0.25">
      <c r="A5832" s="445" t="s">
        <v>15678</v>
      </c>
      <c r="B5832" s="445" t="s">
        <v>16574</v>
      </c>
      <c r="C5832" s="445" t="s">
        <v>13970</v>
      </c>
    </row>
    <row r="5833" spans="1:3" x14ac:dyDescent="0.25">
      <c r="A5833" s="445" t="s">
        <v>15678</v>
      </c>
      <c r="B5833" s="445" t="s">
        <v>16575</v>
      </c>
      <c r="C5833" s="445" t="s">
        <v>13970</v>
      </c>
    </row>
    <row r="5834" spans="1:3" x14ac:dyDescent="0.25">
      <c r="A5834" s="445" t="s">
        <v>15678</v>
      </c>
      <c r="B5834" s="445" t="s">
        <v>16576</v>
      </c>
      <c r="C5834" s="445" t="s">
        <v>13970</v>
      </c>
    </row>
    <row r="5835" spans="1:3" x14ac:dyDescent="0.25">
      <c r="A5835" s="445" t="s">
        <v>15678</v>
      </c>
      <c r="B5835" s="445" t="s">
        <v>16577</v>
      </c>
      <c r="C5835" s="445" t="s">
        <v>13970</v>
      </c>
    </row>
    <row r="5836" spans="1:3" x14ac:dyDescent="0.25">
      <c r="A5836" s="445" t="s">
        <v>15678</v>
      </c>
      <c r="B5836" s="445" t="s">
        <v>16578</v>
      </c>
      <c r="C5836" s="445" t="s">
        <v>13970</v>
      </c>
    </row>
    <row r="5837" spans="1:3" x14ac:dyDescent="0.25">
      <c r="A5837" s="445" t="s">
        <v>15678</v>
      </c>
      <c r="B5837" s="445" t="s">
        <v>16579</v>
      </c>
      <c r="C5837" s="445" t="s">
        <v>13970</v>
      </c>
    </row>
    <row r="5838" spans="1:3" x14ac:dyDescent="0.25">
      <c r="A5838" s="445" t="s">
        <v>15678</v>
      </c>
      <c r="B5838" s="445" t="s">
        <v>16580</v>
      </c>
      <c r="C5838" s="445" t="s">
        <v>13970</v>
      </c>
    </row>
    <row r="5839" spans="1:3" x14ac:dyDescent="0.25">
      <c r="A5839" s="445" t="s">
        <v>15678</v>
      </c>
      <c r="B5839" s="445" t="s">
        <v>16581</v>
      </c>
      <c r="C5839" s="445" t="s">
        <v>13970</v>
      </c>
    </row>
    <row r="5840" spans="1:3" x14ac:dyDescent="0.25">
      <c r="A5840" s="445" t="s">
        <v>15678</v>
      </c>
      <c r="B5840" s="445" t="s">
        <v>16582</v>
      </c>
      <c r="C5840" s="445" t="s">
        <v>13970</v>
      </c>
    </row>
    <row r="5841" spans="1:3" x14ac:dyDescent="0.25">
      <c r="A5841" s="445" t="s">
        <v>15678</v>
      </c>
      <c r="B5841" s="445" t="s">
        <v>16583</v>
      </c>
      <c r="C5841" s="445" t="s">
        <v>13970</v>
      </c>
    </row>
    <row r="5842" spans="1:3" x14ac:dyDescent="0.25">
      <c r="A5842" s="445" t="s">
        <v>15678</v>
      </c>
      <c r="B5842" s="445" t="s">
        <v>16584</v>
      </c>
      <c r="C5842" s="445" t="s">
        <v>13970</v>
      </c>
    </row>
    <row r="5843" spans="1:3" x14ac:dyDescent="0.25">
      <c r="A5843" s="445" t="s">
        <v>15678</v>
      </c>
      <c r="B5843" s="445" t="s">
        <v>16585</v>
      </c>
      <c r="C5843" s="445" t="s">
        <v>16027</v>
      </c>
    </row>
    <row r="5844" spans="1:3" x14ac:dyDescent="0.25">
      <c r="A5844" s="445" t="s">
        <v>15678</v>
      </c>
      <c r="B5844" s="445" t="s">
        <v>16586</v>
      </c>
      <c r="C5844" s="445" t="s">
        <v>13970</v>
      </c>
    </row>
    <row r="5845" spans="1:3" x14ac:dyDescent="0.25">
      <c r="A5845" s="445" t="s">
        <v>15678</v>
      </c>
      <c r="B5845" s="445" t="s">
        <v>16587</v>
      </c>
      <c r="C5845" s="445" t="s">
        <v>13970</v>
      </c>
    </row>
    <row r="5846" spans="1:3" x14ac:dyDescent="0.25">
      <c r="A5846" s="445" t="s">
        <v>15678</v>
      </c>
      <c r="B5846" s="445" t="s">
        <v>16588</v>
      </c>
      <c r="C5846" s="445" t="s">
        <v>13970</v>
      </c>
    </row>
    <row r="5847" spans="1:3" x14ac:dyDescent="0.25">
      <c r="A5847" s="445" t="s">
        <v>15678</v>
      </c>
      <c r="B5847" s="445" t="s">
        <v>16589</v>
      </c>
      <c r="C5847" s="445" t="s">
        <v>13970</v>
      </c>
    </row>
    <row r="5848" spans="1:3" x14ac:dyDescent="0.25">
      <c r="A5848" s="445" t="s">
        <v>15678</v>
      </c>
      <c r="B5848" s="445" t="s">
        <v>16590</v>
      </c>
      <c r="C5848" s="445" t="s">
        <v>13970</v>
      </c>
    </row>
    <row r="5849" spans="1:3" x14ac:dyDescent="0.25">
      <c r="A5849" s="445" t="s">
        <v>15678</v>
      </c>
      <c r="B5849" s="445" t="s">
        <v>16591</v>
      </c>
      <c r="C5849" s="445" t="s">
        <v>13970</v>
      </c>
    </row>
    <row r="5850" spans="1:3" x14ac:dyDescent="0.25">
      <c r="A5850" s="445" t="s">
        <v>15678</v>
      </c>
      <c r="B5850" s="445" t="s">
        <v>16592</v>
      </c>
      <c r="C5850" s="445" t="s">
        <v>13970</v>
      </c>
    </row>
    <row r="5851" spans="1:3" x14ac:dyDescent="0.25">
      <c r="A5851" s="445" t="s">
        <v>15678</v>
      </c>
      <c r="B5851" s="445" t="s">
        <v>16593</v>
      </c>
      <c r="C5851" s="445" t="s">
        <v>13970</v>
      </c>
    </row>
    <row r="5852" spans="1:3" x14ac:dyDescent="0.25">
      <c r="A5852" s="445" t="s">
        <v>15678</v>
      </c>
      <c r="B5852" s="445" t="s">
        <v>16594</v>
      </c>
      <c r="C5852" s="445" t="s">
        <v>13970</v>
      </c>
    </row>
    <row r="5853" spans="1:3" x14ac:dyDescent="0.25">
      <c r="A5853" s="445" t="s">
        <v>15678</v>
      </c>
      <c r="B5853" s="445" t="s">
        <v>16595</v>
      </c>
      <c r="C5853" s="445" t="s">
        <v>13970</v>
      </c>
    </row>
    <row r="5854" spans="1:3" x14ac:dyDescent="0.25">
      <c r="A5854" s="445" t="s">
        <v>15678</v>
      </c>
      <c r="B5854" s="445" t="s">
        <v>16596</v>
      </c>
      <c r="C5854" s="445" t="s">
        <v>13970</v>
      </c>
    </row>
    <row r="5855" spans="1:3" x14ac:dyDescent="0.25">
      <c r="A5855" s="445" t="s">
        <v>15678</v>
      </c>
      <c r="B5855" s="445" t="s">
        <v>16597</v>
      </c>
      <c r="C5855" s="445" t="s">
        <v>13970</v>
      </c>
    </row>
    <row r="5856" spans="1:3" x14ac:dyDescent="0.25">
      <c r="A5856" s="445" t="s">
        <v>15678</v>
      </c>
      <c r="B5856" s="445" t="s">
        <v>16598</v>
      </c>
      <c r="C5856" s="445" t="s">
        <v>13970</v>
      </c>
    </row>
    <row r="5857" spans="1:3" x14ac:dyDescent="0.25">
      <c r="A5857" s="445" t="s">
        <v>15678</v>
      </c>
      <c r="B5857" s="445" t="s">
        <v>16599</v>
      </c>
      <c r="C5857" s="445" t="s">
        <v>13970</v>
      </c>
    </row>
    <row r="5858" spans="1:3" x14ac:dyDescent="0.25">
      <c r="A5858" s="445" t="s">
        <v>15678</v>
      </c>
      <c r="B5858" s="445" t="s">
        <v>16600</v>
      </c>
      <c r="C5858" s="445" t="s">
        <v>16601</v>
      </c>
    </row>
    <row r="5859" spans="1:3" x14ac:dyDescent="0.25">
      <c r="A5859" s="445" t="s">
        <v>15678</v>
      </c>
      <c r="B5859" s="445" t="s">
        <v>16602</v>
      </c>
      <c r="C5859" s="445" t="s">
        <v>13970</v>
      </c>
    </row>
    <row r="5860" spans="1:3" x14ac:dyDescent="0.25">
      <c r="A5860" s="445" t="s">
        <v>15678</v>
      </c>
      <c r="B5860" s="445" t="s">
        <v>16603</v>
      </c>
      <c r="C5860" s="445" t="s">
        <v>13970</v>
      </c>
    </row>
    <row r="5861" spans="1:3" x14ac:dyDescent="0.25">
      <c r="A5861" s="445" t="s">
        <v>15678</v>
      </c>
      <c r="B5861" s="445" t="s">
        <v>16604</v>
      </c>
      <c r="C5861" s="445" t="s">
        <v>13970</v>
      </c>
    </row>
    <row r="5862" spans="1:3" x14ac:dyDescent="0.25">
      <c r="A5862" s="445" t="s">
        <v>15678</v>
      </c>
      <c r="B5862" s="445" t="s">
        <v>16605</v>
      </c>
      <c r="C5862" s="445" t="s">
        <v>13970</v>
      </c>
    </row>
    <row r="5863" spans="1:3" x14ac:dyDescent="0.25">
      <c r="A5863" s="445" t="s">
        <v>15678</v>
      </c>
      <c r="B5863" s="445" t="s">
        <v>16606</v>
      </c>
      <c r="C5863" s="445" t="s">
        <v>13970</v>
      </c>
    </row>
    <row r="5864" spans="1:3" x14ac:dyDescent="0.25">
      <c r="A5864" s="445" t="s">
        <v>15678</v>
      </c>
      <c r="B5864" s="445" t="s">
        <v>16607</v>
      </c>
      <c r="C5864" s="445" t="s">
        <v>13970</v>
      </c>
    </row>
    <row r="5865" spans="1:3" x14ac:dyDescent="0.25">
      <c r="A5865" s="445" t="s">
        <v>15678</v>
      </c>
      <c r="B5865" s="445" t="s">
        <v>16608</v>
      </c>
      <c r="C5865" s="445" t="s">
        <v>13970</v>
      </c>
    </row>
    <row r="5866" spans="1:3" x14ac:dyDescent="0.25">
      <c r="A5866" s="445" t="s">
        <v>15678</v>
      </c>
      <c r="B5866" s="445" t="s">
        <v>16609</v>
      </c>
      <c r="C5866" s="445" t="s">
        <v>13970</v>
      </c>
    </row>
    <row r="5867" spans="1:3" x14ac:dyDescent="0.25">
      <c r="A5867" s="445" t="s">
        <v>15678</v>
      </c>
      <c r="B5867" s="445" t="s">
        <v>16610</v>
      </c>
      <c r="C5867" s="445" t="s">
        <v>13970</v>
      </c>
    </row>
    <row r="5868" spans="1:3" x14ac:dyDescent="0.25">
      <c r="A5868" s="445" t="s">
        <v>15678</v>
      </c>
      <c r="B5868" s="445" t="s">
        <v>16611</v>
      </c>
      <c r="C5868" s="445" t="s">
        <v>13970</v>
      </c>
    </row>
    <row r="5869" spans="1:3" x14ac:dyDescent="0.25">
      <c r="A5869" s="445" t="s">
        <v>15678</v>
      </c>
      <c r="B5869" s="445" t="s">
        <v>16612</v>
      </c>
      <c r="C5869" s="445" t="s">
        <v>13970</v>
      </c>
    </row>
    <row r="5870" spans="1:3" x14ac:dyDescent="0.25">
      <c r="A5870" s="445" t="s">
        <v>15678</v>
      </c>
      <c r="B5870" s="445" t="s">
        <v>16613</v>
      </c>
      <c r="C5870" s="445" t="s">
        <v>13970</v>
      </c>
    </row>
    <row r="5871" spans="1:3" x14ac:dyDescent="0.25">
      <c r="A5871" s="445" t="s">
        <v>15678</v>
      </c>
      <c r="B5871" s="445" t="s">
        <v>16614</v>
      </c>
      <c r="C5871" s="445" t="s">
        <v>13970</v>
      </c>
    </row>
    <row r="5872" spans="1:3" x14ac:dyDescent="0.25">
      <c r="A5872" s="445" t="s">
        <v>15678</v>
      </c>
      <c r="B5872" s="445" t="s">
        <v>16615</v>
      </c>
      <c r="C5872" s="445" t="s">
        <v>13970</v>
      </c>
    </row>
    <row r="5873" spans="1:3" x14ac:dyDescent="0.25">
      <c r="A5873" s="445" t="s">
        <v>15678</v>
      </c>
      <c r="B5873" s="445" t="s">
        <v>16616</v>
      </c>
      <c r="C5873" s="445" t="s">
        <v>13970</v>
      </c>
    </row>
    <row r="5874" spans="1:3" x14ac:dyDescent="0.25">
      <c r="A5874" s="445" t="s">
        <v>15678</v>
      </c>
      <c r="B5874" s="445" t="s">
        <v>16617</v>
      </c>
      <c r="C5874" s="445" t="s">
        <v>13970</v>
      </c>
    </row>
    <row r="5875" spans="1:3" x14ac:dyDescent="0.25">
      <c r="A5875" s="445" t="s">
        <v>15678</v>
      </c>
      <c r="B5875" s="445" t="s">
        <v>16618</v>
      </c>
      <c r="C5875" s="445" t="s">
        <v>13970</v>
      </c>
    </row>
    <row r="5876" spans="1:3" x14ac:dyDescent="0.25">
      <c r="A5876" s="445" t="s">
        <v>15678</v>
      </c>
      <c r="B5876" s="445" t="s">
        <v>16619</v>
      </c>
      <c r="C5876" s="445" t="s">
        <v>13970</v>
      </c>
    </row>
    <row r="5877" spans="1:3" x14ac:dyDescent="0.25">
      <c r="A5877" s="445" t="s">
        <v>15678</v>
      </c>
      <c r="B5877" s="445" t="s">
        <v>16620</v>
      </c>
      <c r="C5877" s="445" t="s">
        <v>13970</v>
      </c>
    </row>
    <row r="5878" spans="1:3" x14ac:dyDescent="0.25">
      <c r="A5878" s="445" t="s">
        <v>15678</v>
      </c>
      <c r="B5878" s="445" t="s">
        <v>16621</v>
      </c>
      <c r="C5878" s="445" t="s">
        <v>13970</v>
      </c>
    </row>
    <row r="5879" spans="1:3" x14ac:dyDescent="0.25">
      <c r="A5879" s="445" t="s">
        <v>15678</v>
      </c>
      <c r="B5879" s="445" t="s">
        <v>16622</v>
      </c>
      <c r="C5879" s="445" t="s">
        <v>13970</v>
      </c>
    </row>
    <row r="5880" spans="1:3" x14ac:dyDescent="0.25">
      <c r="A5880" s="445" t="s">
        <v>15678</v>
      </c>
      <c r="B5880" s="445" t="s">
        <v>16623</v>
      </c>
      <c r="C5880" s="445" t="s">
        <v>13970</v>
      </c>
    </row>
    <row r="5881" spans="1:3" x14ac:dyDescent="0.25">
      <c r="A5881" s="445" t="s">
        <v>15678</v>
      </c>
      <c r="B5881" s="445" t="s">
        <v>16624</v>
      </c>
      <c r="C5881" s="445" t="s">
        <v>13970</v>
      </c>
    </row>
    <row r="5882" spans="1:3" x14ac:dyDescent="0.25">
      <c r="A5882" s="445" t="s">
        <v>15678</v>
      </c>
      <c r="B5882" s="445" t="s">
        <v>16625</v>
      </c>
      <c r="C5882" s="445" t="s">
        <v>13970</v>
      </c>
    </row>
    <row r="5883" spans="1:3" x14ac:dyDescent="0.25">
      <c r="A5883" s="445" t="s">
        <v>15678</v>
      </c>
      <c r="B5883" s="445" t="s">
        <v>16626</v>
      </c>
      <c r="C5883" s="445" t="s">
        <v>13970</v>
      </c>
    </row>
    <row r="5884" spans="1:3" x14ac:dyDescent="0.25">
      <c r="A5884" s="445" t="s">
        <v>15678</v>
      </c>
      <c r="B5884" s="445" t="s">
        <v>16627</v>
      </c>
      <c r="C5884" s="445" t="s">
        <v>13970</v>
      </c>
    </row>
    <row r="5885" spans="1:3" x14ac:dyDescent="0.25">
      <c r="A5885" s="445" t="s">
        <v>15678</v>
      </c>
      <c r="B5885" s="445" t="s">
        <v>16628</v>
      </c>
      <c r="C5885" s="445" t="s">
        <v>13970</v>
      </c>
    </row>
    <row r="5886" spans="1:3" x14ac:dyDescent="0.25">
      <c r="A5886" s="445" t="s">
        <v>15678</v>
      </c>
      <c r="B5886" s="445" t="s">
        <v>16629</v>
      </c>
      <c r="C5886" s="445" t="s">
        <v>13970</v>
      </c>
    </row>
    <row r="5887" spans="1:3" x14ac:dyDescent="0.25">
      <c r="A5887" s="445" t="s">
        <v>15678</v>
      </c>
      <c r="B5887" s="445" t="s">
        <v>16630</v>
      </c>
      <c r="C5887" s="445" t="s">
        <v>13970</v>
      </c>
    </row>
    <row r="5888" spans="1:3" x14ac:dyDescent="0.25">
      <c r="A5888" s="445" t="s">
        <v>15678</v>
      </c>
      <c r="B5888" s="445" t="s">
        <v>16631</v>
      </c>
      <c r="C5888" s="445" t="s">
        <v>13970</v>
      </c>
    </row>
    <row r="5889" spans="1:3" x14ac:dyDescent="0.25">
      <c r="A5889" s="445" t="s">
        <v>15678</v>
      </c>
      <c r="B5889" s="445" t="s">
        <v>16632</v>
      </c>
      <c r="C5889" s="445" t="s">
        <v>13970</v>
      </c>
    </row>
    <row r="5890" spans="1:3" x14ac:dyDescent="0.25">
      <c r="A5890" s="445" t="s">
        <v>15678</v>
      </c>
      <c r="B5890" s="445" t="s">
        <v>16633</v>
      </c>
      <c r="C5890" s="445" t="s">
        <v>13970</v>
      </c>
    </row>
    <row r="5891" spans="1:3" x14ac:dyDescent="0.25">
      <c r="A5891" s="445" t="s">
        <v>15678</v>
      </c>
      <c r="B5891" s="445" t="s">
        <v>16634</v>
      </c>
      <c r="C5891" s="445" t="s">
        <v>13970</v>
      </c>
    </row>
    <row r="5892" spans="1:3" x14ac:dyDescent="0.25">
      <c r="A5892" s="445" t="s">
        <v>15678</v>
      </c>
      <c r="B5892" s="445" t="s">
        <v>16635</v>
      </c>
      <c r="C5892" s="445" t="s">
        <v>13970</v>
      </c>
    </row>
    <row r="5893" spans="1:3" x14ac:dyDescent="0.25">
      <c r="A5893" s="445" t="s">
        <v>15678</v>
      </c>
      <c r="B5893" s="445" t="s">
        <v>16636</v>
      </c>
      <c r="C5893" s="445" t="s">
        <v>13970</v>
      </c>
    </row>
    <row r="5894" spans="1:3" x14ac:dyDescent="0.25">
      <c r="A5894" s="445" t="s">
        <v>15678</v>
      </c>
      <c r="B5894" s="445" t="s">
        <v>16637</v>
      </c>
      <c r="C5894" s="445" t="s">
        <v>13970</v>
      </c>
    </row>
    <row r="5895" spans="1:3" x14ac:dyDescent="0.25">
      <c r="A5895" s="445" t="s">
        <v>15678</v>
      </c>
      <c r="B5895" s="445" t="s">
        <v>16638</v>
      </c>
      <c r="C5895" s="445" t="s">
        <v>13970</v>
      </c>
    </row>
    <row r="5896" spans="1:3" x14ac:dyDescent="0.25">
      <c r="A5896" s="445" t="s">
        <v>15678</v>
      </c>
      <c r="B5896" s="445" t="s">
        <v>16639</v>
      </c>
      <c r="C5896" s="445" t="s">
        <v>13970</v>
      </c>
    </row>
    <row r="5897" spans="1:3" x14ac:dyDescent="0.25">
      <c r="A5897" s="445" t="s">
        <v>15678</v>
      </c>
      <c r="B5897" s="445" t="s">
        <v>16640</v>
      </c>
      <c r="C5897" s="445" t="s">
        <v>13970</v>
      </c>
    </row>
    <row r="5898" spans="1:3" x14ac:dyDescent="0.25">
      <c r="A5898" s="445" t="s">
        <v>15678</v>
      </c>
      <c r="B5898" s="445" t="s">
        <v>16641</v>
      </c>
      <c r="C5898" s="445" t="s">
        <v>13970</v>
      </c>
    </row>
    <row r="5899" spans="1:3" x14ac:dyDescent="0.25">
      <c r="A5899" s="445" t="s">
        <v>15678</v>
      </c>
      <c r="B5899" s="445" t="s">
        <v>16642</v>
      </c>
      <c r="C5899" s="445" t="s">
        <v>13970</v>
      </c>
    </row>
    <row r="5900" spans="1:3" x14ac:dyDescent="0.25">
      <c r="A5900" s="445" t="s">
        <v>15678</v>
      </c>
      <c r="B5900" s="445" t="s">
        <v>16643</v>
      </c>
      <c r="C5900" s="445" t="s">
        <v>13970</v>
      </c>
    </row>
    <row r="5901" spans="1:3" x14ac:dyDescent="0.25">
      <c r="A5901" s="445" t="s">
        <v>15678</v>
      </c>
      <c r="B5901" s="445" t="s">
        <v>16644</v>
      </c>
      <c r="C5901" s="445" t="s">
        <v>13970</v>
      </c>
    </row>
    <row r="5902" spans="1:3" x14ac:dyDescent="0.25">
      <c r="A5902" s="445" t="s">
        <v>15678</v>
      </c>
      <c r="B5902" s="445" t="s">
        <v>16645</v>
      </c>
      <c r="C5902" s="445" t="s">
        <v>13970</v>
      </c>
    </row>
    <row r="5903" spans="1:3" x14ac:dyDescent="0.25">
      <c r="A5903" s="445" t="s">
        <v>15678</v>
      </c>
      <c r="B5903" s="445" t="s">
        <v>16646</v>
      </c>
      <c r="C5903" s="445" t="s">
        <v>13970</v>
      </c>
    </row>
    <row r="5904" spans="1:3" x14ac:dyDescent="0.25">
      <c r="A5904" s="445" t="s">
        <v>15678</v>
      </c>
      <c r="B5904" s="445" t="s">
        <v>16647</v>
      </c>
      <c r="C5904" s="445" t="s">
        <v>13970</v>
      </c>
    </row>
    <row r="5905" spans="1:3" x14ac:dyDescent="0.25">
      <c r="A5905" s="445" t="s">
        <v>15678</v>
      </c>
      <c r="B5905" s="445" t="s">
        <v>16648</v>
      </c>
      <c r="C5905" s="445" t="s">
        <v>13970</v>
      </c>
    </row>
    <row r="5906" spans="1:3" x14ac:dyDescent="0.25">
      <c r="A5906" s="445" t="s">
        <v>15678</v>
      </c>
      <c r="B5906" s="445" t="s">
        <v>16649</v>
      </c>
      <c r="C5906" s="445" t="s">
        <v>13970</v>
      </c>
    </row>
    <row r="5907" spans="1:3" x14ac:dyDescent="0.25">
      <c r="A5907" s="445" t="s">
        <v>15678</v>
      </c>
      <c r="B5907" s="445" t="s">
        <v>16650</v>
      </c>
      <c r="C5907" s="445" t="s">
        <v>13970</v>
      </c>
    </row>
    <row r="5908" spans="1:3" x14ac:dyDescent="0.25">
      <c r="A5908" s="445" t="s">
        <v>15678</v>
      </c>
      <c r="B5908" s="445" t="s">
        <v>16651</v>
      </c>
      <c r="C5908" s="445" t="s">
        <v>13970</v>
      </c>
    </row>
    <row r="5909" spans="1:3" x14ac:dyDescent="0.25">
      <c r="A5909" s="445" t="s">
        <v>15678</v>
      </c>
      <c r="B5909" s="445" t="s">
        <v>16652</v>
      </c>
      <c r="C5909" s="445" t="s">
        <v>15810</v>
      </c>
    </row>
    <row r="5910" spans="1:3" x14ac:dyDescent="0.25">
      <c r="A5910" s="445" t="s">
        <v>15678</v>
      </c>
      <c r="B5910" s="445" t="s">
        <v>16653</v>
      </c>
      <c r="C5910" s="445" t="s">
        <v>15914</v>
      </c>
    </row>
    <row r="5911" spans="1:3" x14ac:dyDescent="0.25">
      <c r="A5911" s="445" t="s">
        <v>15678</v>
      </c>
      <c r="B5911" s="445" t="s">
        <v>16654</v>
      </c>
      <c r="C5911" s="445" t="s">
        <v>15914</v>
      </c>
    </row>
    <row r="5912" spans="1:3" x14ac:dyDescent="0.25">
      <c r="A5912" s="445" t="s">
        <v>15678</v>
      </c>
      <c r="B5912" s="445" t="s">
        <v>16655</v>
      </c>
      <c r="C5912" s="445" t="s">
        <v>15922</v>
      </c>
    </row>
    <row r="5913" spans="1:3" x14ac:dyDescent="0.25">
      <c r="A5913" s="445" t="s">
        <v>15678</v>
      </c>
      <c r="B5913" s="445" t="s">
        <v>16656</v>
      </c>
      <c r="C5913" s="445" t="s">
        <v>16657</v>
      </c>
    </row>
    <row r="5914" spans="1:3" x14ac:dyDescent="0.25">
      <c r="A5914" s="445" t="s">
        <v>15678</v>
      </c>
      <c r="B5914" s="445" t="s">
        <v>16658</v>
      </c>
      <c r="C5914" s="445" t="s">
        <v>15926</v>
      </c>
    </row>
    <row r="5915" spans="1:3" x14ac:dyDescent="0.25">
      <c r="A5915" s="445" t="s">
        <v>15678</v>
      </c>
      <c r="B5915" s="445" t="s">
        <v>16659</v>
      </c>
      <c r="C5915" s="445" t="s">
        <v>15930</v>
      </c>
    </row>
    <row r="5916" spans="1:3" x14ac:dyDescent="0.25">
      <c r="A5916" s="445" t="s">
        <v>15678</v>
      </c>
      <c r="B5916" s="445" t="s">
        <v>16660</v>
      </c>
      <c r="C5916" s="445" t="s">
        <v>15932</v>
      </c>
    </row>
    <row r="5917" spans="1:3" x14ac:dyDescent="0.25">
      <c r="A5917" s="445" t="s">
        <v>15678</v>
      </c>
      <c r="B5917" s="445" t="s">
        <v>16661</v>
      </c>
      <c r="C5917" s="445" t="s">
        <v>15934</v>
      </c>
    </row>
    <row r="5918" spans="1:3" x14ac:dyDescent="0.25">
      <c r="A5918" s="445" t="s">
        <v>15678</v>
      </c>
      <c r="B5918" s="445" t="s">
        <v>16662</v>
      </c>
      <c r="C5918" s="445" t="s">
        <v>16663</v>
      </c>
    </row>
    <row r="5919" spans="1:3" x14ac:dyDescent="0.25">
      <c r="A5919" s="445" t="s">
        <v>15678</v>
      </c>
      <c r="B5919" s="445" t="s">
        <v>16664</v>
      </c>
      <c r="C5919" s="445" t="s">
        <v>13970</v>
      </c>
    </row>
    <row r="5920" spans="1:3" x14ac:dyDescent="0.25">
      <c r="A5920" s="445" t="s">
        <v>15678</v>
      </c>
      <c r="B5920" s="445" t="s">
        <v>16665</v>
      </c>
      <c r="C5920" s="445" t="s">
        <v>15951</v>
      </c>
    </row>
    <row r="5921" spans="1:3" x14ac:dyDescent="0.25">
      <c r="A5921" s="445" t="s">
        <v>15678</v>
      </c>
      <c r="B5921" s="445" t="s">
        <v>16666</v>
      </c>
      <c r="C5921" s="445" t="s">
        <v>15953</v>
      </c>
    </row>
    <row r="5922" spans="1:3" x14ac:dyDescent="0.25">
      <c r="A5922" s="445" t="s">
        <v>15678</v>
      </c>
      <c r="B5922" s="445" t="s">
        <v>16667</v>
      </c>
      <c r="C5922" s="445" t="s">
        <v>15955</v>
      </c>
    </row>
    <row r="5923" spans="1:3" x14ac:dyDescent="0.25">
      <c r="A5923" s="445" t="s">
        <v>15678</v>
      </c>
      <c r="B5923" s="445" t="s">
        <v>16668</v>
      </c>
      <c r="C5923" s="445" t="s">
        <v>15957</v>
      </c>
    </row>
    <row r="5924" spans="1:3" x14ac:dyDescent="0.25">
      <c r="A5924" s="445" t="s">
        <v>15678</v>
      </c>
      <c r="B5924" s="445" t="s">
        <v>16669</v>
      </c>
      <c r="C5924" s="445" t="s">
        <v>16255</v>
      </c>
    </row>
    <row r="5925" spans="1:3" x14ac:dyDescent="0.25">
      <c r="A5925" s="445" t="s">
        <v>15678</v>
      </c>
      <c r="B5925" s="445" t="s">
        <v>16670</v>
      </c>
      <c r="C5925" s="445" t="s">
        <v>16671</v>
      </c>
    </row>
    <row r="5926" spans="1:3" x14ac:dyDescent="0.25">
      <c r="A5926" s="445" t="s">
        <v>15678</v>
      </c>
      <c r="B5926" s="445" t="s">
        <v>16672</v>
      </c>
      <c r="C5926" s="445" t="s">
        <v>16267</v>
      </c>
    </row>
    <row r="5927" spans="1:3" x14ac:dyDescent="0.25">
      <c r="A5927" s="445" t="s">
        <v>15678</v>
      </c>
      <c r="B5927" s="445" t="s">
        <v>16673</v>
      </c>
      <c r="C5927" s="445" t="s">
        <v>16269</v>
      </c>
    </row>
    <row r="5928" spans="1:3" x14ac:dyDescent="0.25">
      <c r="A5928" s="445" t="s">
        <v>15678</v>
      </c>
      <c r="B5928" s="445" t="s">
        <v>16674</v>
      </c>
      <c r="C5928" s="445" t="s">
        <v>16271</v>
      </c>
    </row>
    <row r="5929" spans="1:3" x14ac:dyDescent="0.25">
      <c r="A5929" s="445" t="s">
        <v>15678</v>
      </c>
      <c r="B5929" s="445" t="s">
        <v>16675</v>
      </c>
      <c r="C5929" s="445" t="s">
        <v>16273</v>
      </c>
    </row>
    <row r="5930" spans="1:3" x14ac:dyDescent="0.25">
      <c r="A5930" s="445" t="s">
        <v>15678</v>
      </c>
      <c r="B5930" s="445" t="s">
        <v>16676</v>
      </c>
      <c r="C5930" s="445" t="s">
        <v>16275</v>
      </c>
    </row>
    <row r="5931" spans="1:3" x14ac:dyDescent="0.25">
      <c r="A5931" s="445" t="s">
        <v>15678</v>
      </c>
      <c r="B5931" s="445" t="s">
        <v>16677</v>
      </c>
      <c r="C5931" s="445" t="s">
        <v>16277</v>
      </c>
    </row>
    <row r="5932" spans="1:3" x14ac:dyDescent="0.25">
      <c r="A5932" s="445" t="s">
        <v>15678</v>
      </c>
      <c r="B5932" s="445" t="s">
        <v>16678</v>
      </c>
      <c r="C5932" s="445" t="s">
        <v>16285</v>
      </c>
    </row>
    <row r="5933" spans="1:3" x14ac:dyDescent="0.25">
      <c r="A5933" s="445" t="s">
        <v>15678</v>
      </c>
      <c r="B5933" s="445" t="s">
        <v>16679</v>
      </c>
      <c r="C5933" s="445" t="s">
        <v>16293</v>
      </c>
    </row>
    <row r="5934" spans="1:3" x14ac:dyDescent="0.25">
      <c r="A5934" s="445" t="s">
        <v>15678</v>
      </c>
      <c r="B5934" s="445" t="s">
        <v>16680</v>
      </c>
      <c r="C5934" s="445" t="s">
        <v>16681</v>
      </c>
    </row>
    <row r="5935" spans="1:3" x14ac:dyDescent="0.25">
      <c r="A5935" s="445" t="s">
        <v>15678</v>
      </c>
      <c r="B5935" s="445" t="s">
        <v>16682</v>
      </c>
      <c r="C5935" s="445" t="s">
        <v>16683</v>
      </c>
    </row>
    <row r="5936" spans="1:3" x14ac:dyDescent="0.25">
      <c r="A5936" s="445" t="s">
        <v>15678</v>
      </c>
      <c r="B5936" s="445" t="s">
        <v>16684</v>
      </c>
      <c r="C5936" s="445" t="s">
        <v>15808</v>
      </c>
    </row>
    <row r="5937" spans="1:3" x14ac:dyDescent="0.25">
      <c r="A5937" s="445" t="s">
        <v>15678</v>
      </c>
      <c r="B5937" s="445" t="s">
        <v>16685</v>
      </c>
      <c r="C5937" s="445" t="s">
        <v>15812</v>
      </c>
    </row>
    <row r="5938" spans="1:3" x14ac:dyDescent="0.25">
      <c r="A5938" s="445" t="s">
        <v>15678</v>
      </c>
      <c r="B5938" s="445" t="s">
        <v>16686</v>
      </c>
      <c r="C5938" s="445" t="s">
        <v>15814</v>
      </c>
    </row>
    <row r="5939" spans="1:3" x14ac:dyDescent="0.25">
      <c r="A5939" s="445" t="s">
        <v>15678</v>
      </c>
      <c r="B5939" s="445" t="s">
        <v>16687</v>
      </c>
      <c r="C5939" s="445" t="s">
        <v>15818</v>
      </c>
    </row>
    <row r="5940" spans="1:3" x14ac:dyDescent="0.25">
      <c r="A5940" s="445" t="s">
        <v>15678</v>
      </c>
      <c r="B5940" s="445" t="s">
        <v>16688</v>
      </c>
      <c r="C5940" s="445" t="s">
        <v>15820</v>
      </c>
    </row>
    <row r="5941" spans="1:3" x14ac:dyDescent="0.25">
      <c r="A5941" s="445" t="s">
        <v>15678</v>
      </c>
      <c r="B5941" s="445" t="s">
        <v>16689</v>
      </c>
      <c r="C5941" s="445" t="s">
        <v>15822</v>
      </c>
    </row>
    <row r="5942" spans="1:3" x14ac:dyDescent="0.25">
      <c r="A5942" s="445" t="s">
        <v>15678</v>
      </c>
      <c r="B5942" s="445" t="s">
        <v>16690</v>
      </c>
      <c r="C5942" s="445" t="s">
        <v>13970</v>
      </c>
    </row>
    <row r="5943" spans="1:3" x14ac:dyDescent="0.25">
      <c r="A5943" s="445" t="s">
        <v>15678</v>
      </c>
      <c r="B5943" s="445" t="s">
        <v>16691</v>
      </c>
      <c r="C5943" s="445" t="s">
        <v>15825</v>
      </c>
    </row>
    <row r="5944" spans="1:3" x14ac:dyDescent="0.25">
      <c r="A5944" s="445" t="s">
        <v>15678</v>
      </c>
      <c r="B5944" s="445" t="s">
        <v>16692</v>
      </c>
      <c r="C5944" s="445" t="s">
        <v>15831</v>
      </c>
    </row>
    <row r="5945" spans="1:3" x14ac:dyDescent="0.25">
      <c r="A5945" s="445" t="s">
        <v>15678</v>
      </c>
      <c r="B5945" s="445" t="s">
        <v>16693</v>
      </c>
      <c r="C5945" s="445" t="s">
        <v>13970</v>
      </c>
    </row>
    <row r="5946" spans="1:3" x14ac:dyDescent="0.25">
      <c r="A5946" s="445" t="s">
        <v>15678</v>
      </c>
      <c r="B5946" s="445" t="s">
        <v>16694</v>
      </c>
      <c r="C5946" s="445" t="s">
        <v>13970</v>
      </c>
    </row>
    <row r="5947" spans="1:3" x14ac:dyDescent="0.25">
      <c r="A5947" s="445" t="s">
        <v>15678</v>
      </c>
      <c r="B5947" s="445" t="s">
        <v>16695</v>
      </c>
      <c r="C5947" s="445" t="s">
        <v>16696</v>
      </c>
    </row>
    <row r="5948" spans="1:3" x14ac:dyDescent="0.25">
      <c r="A5948" s="445" t="s">
        <v>15678</v>
      </c>
      <c r="B5948" s="445" t="s">
        <v>16697</v>
      </c>
      <c r="C5948" s="445" t="s">
        <v>15835</v>
      </c>
    </row>
    <row r="5949" spans="1:3" x14ac:dyDescent="0.25">
      <c r="A5949" s="445" t="s">
        <v>15678</v>
      </c>
      <c r="B5949" s="445" t="s">
        <v>16698</v>
      </c>
      <c r="C5949" s="445" t="s">
        <v>15837</v>
      </c>
    </row>
    <row r="5950" spans="1:3" x14ac:dyDescent="0.25">
      <c r="A5950" s="445" t="s">
        <v>15678</v>
      </c>
      <c r="B5950" s="445" t="s">
        <v>16699</v>
      </c>
      <c r="C5950" s="445" t="s">
        <v>15839</v>
      </c>
    </row>
    <row r="5951" spans="1:3" x14ac:dyDescent="0.25">
      <c r="A5951" s="445" t="s">
        <v>15678</v>
      </c>
      <c r="B5951" s="445" t="s">
        <v>16700</v>
      </c>
      <c r="C5951" s="445" t="s">
        <v>15841</v>
      </c>
    </row>
    <row r="5952" spans="1:3" x14ac:dyDescent="0.25">
      <c r="A5952" s="445" t="s">
        <v>15678</v>
      </c>
      <c r="B5952" s="445" t="s">
        <v>16701</v>
      </c>
      <c r="C5952" s="445" t="s">
        <v>15843</v>
      </c>
    </row>
    <row r="5953" spans="1:3" x14ac:dyDescent="0.25">
      <c r="A5953" s="445" t="s">
        <v>15678</v>
      </c>
      <c r="B5953" s="445" t="s">
        <v>16702</v>
      </c>
      <c r="C5953" s="445" t="s">
        <v>15845</v>
      </c>
    </row>
    <row r="5954" spans="1:3" x14ac:dyDescent="0.25">
      <c r="A5954" s="445" t="s">
        <v>15678</v>
      </c>
      <c r="B5954" s="445" t="s">
        <v>16703</v>
      </c>
      <c r="C5954" s="445" t="s">
        <v>15847</v>
      </c>
    </row>
    <row r="5955" spans="1:3" x14ac:dyDescent="0.25">
      <c r="A5955" s="445" t="s">
        <v>15678</v>
      </c>
      <c r="B5955" s="445" t="s">
        <v>16704</v>
      </c>
      <c r="C5955" s="445" t="s">
        <v>15857</v>
      </c>
    </row>
    <row r="5956" spans="1:3" x14ac:dyDescent="0.25">
      <c r="A5956" s="445" t="s">
        <v>15678</v>
      </c>
      <c r="B5956" s="445" t="s">
        <v>16705</v>
      </c>
      <c r="C5956" s="445" t="s">
        <v>15859</v>
      </c>
    </row>
    <row r="5957" spans="1:3" x14ac:dyDescent="0.25">
      <c r="A5957" s="445" t="s">
        <v>15678</v>
      </c>
      <c r="B5957" s="445" t="s">
        <v>16706</v>
      </c>
      <c r="C5957" s="445" t="s">
        <v>15861</v>
      </c>
    </row>
    <row r="5958" spans="1:3" x14ac:dyDescent="0.25">
      <c r="A5958" s="445" t="s">
        <v>15678</v>
      </c>
      <c r="B5958" s="445" t="s">
        <v>16707</v>
      </c>
      <c r="C5958" s="445" t="s">
        <v>15863</v>
      </c>
    </row>
    <row r="5959" spans="1:3" x14ac:dyDescent="0.25">
      <c r="A5959" s="445" t="s">
        <v>15678</v>
      </c>
      <c r="B5959" s="445" t="s">
        <v>16708</v>
      </c>
      <c r="C5959" s="445" t="s">
        <v>16709</v>
      </c>
    </row>
    <row r="5960" spans="1:3" x14ac:dyDescent="0.25">
      <c r="A5960" s="445" t="s">
        <v>15678</v>
      </c>
      <c r="B5960" s="445" t="s">
        <v>16710</v>
      </c>
      <c r="C5960" s="445" t="s">
        <v>16167</v>
      </c>
    </row>
    <row r="5961" spans="1:3" x14ac:dyDescent="0.25">
      <c r="A5961" s="445" t="s">
        <v>15678</v>
      </c>
      <c r="B5961" s="445" t="s">
        <v>16711</v>
      </c>
      <c r="C5961" s="445" t="s">
        <v>16712</v>
      </c>
    </row>
    <row r="5962" spans="1:3" x14ac:dyDescent="0.25">
      <c r="A5962" s="445" t="s">
        <v>15678</v>
      </c>
      <c r="B5962" s="445" t="s">
        <v>16713</v>
      </c>
      <c r="C5962" s="445" t="s">
        <v>16714</v>
      </c>
    </row>
    <row r="5963" spans="1:3" x14ac:dyDescent="0.25">
      <c r="A5963" s="445" t="s">
        <v>15678</v>
      </c>
      <c r="B5963" s="445" t="s">
        <v>16715</v>
      </c>
      <c r="C5963" s="445" t="s">
        <v>15865</v>
      </c>
    </row>
    <row r="5964" spans="1:3" x14ac:dyDescent="0.25">
      <c r="A5964" s="445" t="s">
        <v>15678</v>
      </c>
      <c r="B5964" s="445" t="s">
        <v>16716</v>
      </c>
      <c r="C5964" s="445" t="s">
        <v>15867</v>
      </c>
    </row>
    <row r="5965" spans="1:3" x14ac:dyDescent="0.25">
      <c r="A5965" s="445" t="s">
        <v>15678</v>
      </c>
      <c r="B5965" s="445" t="s">
        <v>16717</v>
      </c>
      <c r="C5965" s="445" t="s">
        <v>15869</v>
      </c>
    </row>
    <row r="5966" spans="1:3" x14ac:dyDescent="0.25">
      <c r="A5966" s="445" t="s">
        <v>15678</v>
      </c>
      <c r="B5966" s="445" t="s">
        <v>16718</v>
      </c>
      <c r="C5966" s="445" t="s">
        <v>15871</v>
      </c>
    </row>
    <row r="5967" spans="1:3" x14ac:dyDescent="0.25">
      <c r="A5967" s="445" t="s">
        <v>15678</v>
      </c>
      <c r="B5967" s="445" t="s">
        <v>16719</v>
      </c>
      <c r="C5967" s="445" t="s">
        <v>15873</v>
      </c>
    </row>
    <row r="5968" spans="1:3" x14ac:dyDescent="0.25">
      <c r="A5968" s="445" t="s">
        <v>15678</v>
      </c>
      <c r="B5968" s="445" t="s">
        <v>16720</v>
      </c>
      <c r="C5968" s="445" t="s">
        <v>15875</v>
      </c>
    </row>
    <row r="5969" spans="1:3" x14ac:dyDescent="0.25">
      <c r="A5969" s="445" t="s">
        <v>15678</v>
      </c>
      <c r="B5969" s="445" t="s">
        <v>16721</v>
      </c>
      <c r="C5969" s="445" t="s">
        <v>16370</v>
      </c>
    </row>
    <row r="5970" spans="1:3" x14ac:dyDescent="0.25">
      <c r="A5970" s="445" t="s">
        <v>15678</v>
      </c>
      <c r="B5970" s="445" t="s">
        <v>16722</v>
      </c>
      <c r="C5970" s="445" t="s">
        <v>15877</v>
      </c>
    </row>
    <row r="5971" spans="1:3" x14ac:dyDescent="0.25">
      <c r="A5971" s="445" t="s">
        <v>15678</v>
      </c>
      <c r="B5971" s="445" t="s">
        <v>16723</v>
      </c>
      <c r="C5971" s="445" t="s">
        <v>15879</v>
      </c>
    </row>
    <row r="5972" spans="1:3" x14ac:dyDescent="0.25">
      <c r="A5972" s="445" t="s">
        <v>15678</v>
      </c>
      <c r="B5972" s="445" t="s">
        <v>16724</v>
      </c>
      <c r="C5972" s="445" t="s">
        <v>15881</v>
      </c>
    </row>
    <row r="5973" spans="1:3" x14ac:dyDescent="0.25">
      <c r="A5973" s="445" t="s">
        <v>15678</v>
      </c>
      <c r="B5973" s="445" t="s">
        <v>16725</v>
      </c>
      <c r="C5973" s="445" t="s">
        <v>15883</v>
      </c>
    </row>
    <row r="5974" spans="1:3" x14ac:dyDescent="0.25">
      <c r="A5974" s="445" t="s">
        <v>15678</v>
      </c>
      <c r="B5974" s="445" t="s">
        <v>16726</v>
      </c>
      <c r="C5974" s="445" t="s">
        <v>16375</v>
      </c>
    </row>
    <row r="5975" spans="1:3" x14ac:dyDescent="0.25">
      <c r="A5975" s="445" t="s">
        <v>15678</v>
      </c>
      <c r="B5975" s="445" t="s">
        <v>16727</v>
      </c>
      <c r="C5975" s="445" t="s">
        <v>16728</v>
      </c>
    </row>
    <row r="5976" spans="1:3" x14ac:dyDescent="0.25">
      <c r="A5976" s="445" t="s">
        <v>15678</v>
      </c>
      <c r="B5976" s="445" t="s">
        <v>16729</v>
      </c>
      <c r="C5976" s="445" t="s">
        <v>15885</v>
      </c>
    </row>
    <row r="5977" spans="1:3" x14ac:dyDescent="0.25">
      <c r="A5977" s="445" t="s">
        <v>15678</v>
      </c>
      <c r="B5977" s="445" t="s">
        <v>16730</v>
      </c>
      <c r="C5977" s="445" t="s">
        <v>15887</v>
      </c>
    </row>
    <row r="5978" spans="1:3" x14ac:dyDescent="0.25">
      <c r="A5978" s="445" t="s">
        <v>15678</v>
      </c>
      <c r="B5978" s="445" t="s">
        <v>16731</v>
      </c>
      <c r="C5978" s="445" t="s">
        <v>16379</v>
      </c>
    </row>
    <row r="5979" spans="1:3" x14ac:dyDescent="0.25">
      <c r="A5979" s="445" t="s">
        <v>15678</v>
      </c>
      <c r="B5979" s="445" t="s">
        <v>16732</v>
      </c>
      <c r="C5979" s="445" t="s">
        <v>15895</v>
      </c>
    </row>
    <row r="5980" spans="1:3" x14ac:dyDescent="0.25">
      <c r="A5980" s="445" t="s">
        <v>15678</v>
      </c>
      <c r="B5980" s="445" t="s">
        <v>16733</v>
      </c>
      <c r="C5980" s="445" t="s">
        <v>15712</v>
      </c>
    </row>
    <row r="5981" spans="1:3" x14ac:dyDescent="0.25">
      <c r="A5981" s="445" t="s">
        <v>15678</v>
      </c>
      <c r="B5981" s="445" t="s">
        <v>16734</v>
      </c>
      <c r="C5981" s="445" t="s">
        <v>15704</v>
      </c>
    </row>
    <row r="5982" spans="1:3" x14ac:dyDescent="0.25">
      <c r="A5982" s="445" t="s">
        <v>15678</v>
      </c>
      <c r="B5982" s="445" t="s">
        <v>16735</v>
      </c>
      <c r="C5982" s="445" t="s">
        <v>16736</v>
      </c>
    </row>
    <row r="5983" spans="1:3" x14ac:dyDescent="0.25">
      <c r="A5983" s="445" t="s">
        <v>15678</v>
      </c>
      <c r="B5983" s="445" t="s">
        <v>16737</v>
      </c>
      <c r="C5983" s="445" t="s">
        <v>13970</v>
      </c>
    </row>
    <row r="5984" spans="1:3" x14ac:dyDescent="0.25">
      <c r="A5984" s="445" t="s">
        <v>15678</v>
      </c>
      <c r="B5984" s="445" t="s">
        <v>16738</v>
      </c>
      <c r="C5984" s="445" t="s">
        <v>15905</v>
      </c>
    </row>
    <row r="5985" spans="1:3" x14ac:dyDescent="0.25">
      <c r="A5985" s="445" t="s">
        <v>15678</v>
      </c>
      <c r="B5985" s="445" t="s">
        <v>16739</v>
      </c>
      <c r="C5985" s="445" t="s">
        <v>15810</v>
      </c>
    </row>
    <row r="5986" spans="1:3" x14ac:dyDescent="0.25">
      <c r="A5986" s="445" t="s">
        <v>15678</v>
      </c>
      <c r="B5986" s="445" t="s">
        <v>16740</v>
      </c>
      <c r="C5986" s="445" t="s">
        <v>13970</v>
      </c>
    </row>
    <row r="5987" spans="1:3" x14ac:dyDescent="0.25">
      <c r="A5987" s="445" t="s">
        <v>15678</v>
      </c>
      <c r="B5987" s="445" t="s">
        <v>16741</v>
      </c>
      <c r="C5987" s="445" t="s">
        <v>13970</v>
      </c>
    </row>
    <row r="5988" spans="1:3" x14ac:dyDescent="0.25">
      <c r="A5988" s="445" t="s">
        <v>15678</v>
      </c>
      <c r="B5988" s="445" t="s">
        <v>16742</v>
      </c>
      <c r="C5988" s="445" t="s">
        <v>13970</v>
      </c>
    </row>
    <row r="5989" spans="1:3" x14ac:dyDescent="0.25">
      <c r="A5989" s="445" t="s">
        <v>15678</v>
      </c>
      <c r="B5989" s="445" t="s">
        <v>16743</v>
      </c>
      <c r="C5989" s="445" t="s">
        <v>13970</v>
      </c>
    </row>
    <row r="5990" spans="1:3" x14ac:dyDescent="0.25">
      <c r="A5990" s="445" t="s">
        <v>15678</v>
      </c>
      <c r="B5990" s="445" t="s">
        <v>16744</v>
      </c>
      <c r="C5990" s="445" t="s">
        <v>13970</v>
      </c>
    </row>
    <row r="5991" spans="1:3" x14ac:dyDescent="0.25">
      <c r="A5991" s="445" t="s">
        <v>15678</v>
      </c>
      <c r="B5991" s="445" t="s">
        <v>16745</v>
      </c>
      <c r="C5991" s="445" t="s">
        <v>13970</v>
      </c>
    </row>
    <row r="5992" spans="1:3" x14ac:dyDescent="0.25">
      <c r="A5992" s="445" t="s">
        <v>15678</v>
      </c>
      <c r="B5992" s="445" t="s">
        <v>16746</v>
      </c>
      <c r="C5992" s="445" t="s">
        <v>13970</v>
      </c>
    </row>
    <row r="5993" spans="1:3" x14ac:dyDescent="0.25">
      <c r="A5993" s="445" t="s">
        <v>15678</v>
      </c>
      <c r="B5993" s="445" t="s">
        <v>16747</v>
      </c>
      <c r="C5993" s="445" t="s">
        <v>13970</v>
      </c>
    </row>
    <row r="5994" spans="1:3" x14ac:dyDescent="0.25">
      <c r="A5994" s="445" t="s">
        <v>15678</v>
      </c>
      <c r="B5994" s="445" t="s">
        <v>16748</v>
      </c>
      <c r="C5994" s="445" t="s">
        <v>13970</v>
      </c>
    </row>
    <row r="5995" spans="1:3" x14ac:dyDescent="0.25">
      <c r="A5995" s="445" t="s">
        <v>15678</v>
      </c>
      <c r="B5995" s="445" t="s">
        <v>16749</v>
      </c>
      <c r="C5995" s="445" t="s">
        <v>13970</v>
      </c>
    </row>
    <row r="5996" spans="1:3" x14ac:dyDescent="0.25">
      <c r="A5996" s="445" t="s">
        <v>15678</v>
      </c>
      <c r="B5996" s="445" t="s">
        <v>16750</v>
      </c>
      <c r="C5996" s="445" t="s">
        <v>13970</v>
      </c>
    </row>
    <row r="5997" spans="1:3" x14ac:dyDescent="0.25">
      <c r="A5997" s="445" t="s">
        <v>15678</v>
      </c>
      <c r="B5997" s="445" t="s">
        <v>16751</v>
      </c>
      <c r="C5997" s="445" t="s">
        <v>13970</v>
      </c>
    </row>
    <row r="5998" spans="1:3" x14ac:dyDescent="0.25">
      <c r="A5998" s="445" t="s">
        <v>15678</v>
      </c>
      <c r="B5998" s="445" t="s">
        <v>16752</v>
      </c>
      <c r="C5998" s="445" t="s">
        <v>13970</v>
      </c>
    </row>
    <row r="5999" spans="1:3" x14ac:dyDescent="0.25">
      <c r="A5999" s="445" t="s">
        <v>15678</v>
      </c>
      <c r="B5999" s="445" t="s">
        <v>16753</v>
      </c>
      <c r="C5999" s="445" t="s">
        <v>13970</v>
      </c>
    </row>
    <row r="6000" spans="1:3" x14ac:dyDescent="0.25">
      <c r="A6000" s="445" t="s">
        <v>15678</v>
      </c>
      <c r="B6000" s="445" t="s">
        <v>16754</v>
      </c>
      <c r="C6000" s="445" t="s">
        <v>13970</v>
      </c>
    </row>
    <row r="6001" spans="1:3" x14ac:dyDescent="0.25">
      <c r="A6001" s="445" t="s">
        <v>15678</v>
      </c>
      <c r="B6001" s="445" t="s">
        <v>16755</v>
      </c>
      <c r="C6001" s="445" t="s">
        <v>13970</v>
      </c>
    </row>
    <row r="6002" spans="1:3" x14ac:dyDescent="0.25">
      <c r="A6002" s="445" t="s">
        <v>15678</v>
      </c>
      <c r="B6002" s="445" t="s">
        <v>16756</v>
      </c>
      <c r="C6002" s="445" t="s">
        <v>13970</v>
      </c>
    </row>
    <row r="6003" spans="1:3" x14ac:dyDescent="0.25">
      <c r="A6003" s="445" t="s">
        <v>15678</v>
      </c>
      <c r="B6003" s="445" t="s">
        <v>16757</v>
      </c>
      <c r="C6003" s="445" t="s">
        <v>13970</v>
      </c>
    </row>
    <row r="6004" spans="1:3" x14ac:dyDescent="0.25">
      <c r="A6004" s="445" t="s">
        <v>15678</v>
      </c>
      <c r="B6004" s="445" t="s">
        <v>16758</v>
      </c>
      <c r="C6004" s="445" t="s">
        <v>13970</v>
      </c>
    </row>
    <row r="6005" spans="1:3" x14ac:dyDescent="0.25">
      <c r="A6005" s="445" t="s">
        <v>15678</v>
      </c>
      <c r="B6005" s="445" t="s">
        <v>16759</v>
      </c>
      <c r="C6005" s="445" t="s">
        <v>13970</v>
      </c>
    </row>
    <row r="6006" spans="1:3" x14ac:dyDescent="0.25">
      <c r="A6006" s="445" t="s">
        <v>15678</v>
      </c>
      <c r="B6006" s="445" t="s">
        <v>16760</v>
      </c>
      <c r="C6006" s="445" t="s">
        <v>13970</v>
      </c>
    </row>
    <row r="6007" spans="1:3" x14ac:dyDescent="0.25">
      <c r="A6007" s="445" t="s">
        <v>15678</v>
      </c>
      <c r="B6007" s="445" t="s">
        <v>16761</v>
      </c>
      <c r="C6007" s="445" t="s">
        <v>13970</v>
      </c>
    </row>
    <row r="6008" spans="1:3" x14ac:dyDescent="0.25">
      <c r="A6008" s="445" t="s">
        <v>15678</v>
      </c>
      <c r="B6008" s="445" t="s">
        <v>16762</v>
      </c>
      <c r="C6008" s="445" t="s">
        <v>13970</v>
      </c>
    </row>
    <row r="6009" spans="1:3" x14ac:dyDescent="0.25">
      <c r="A6009" s="445" t="s">
        <v>15678</v>
      </c>
      <c r="B6009" s="445" t="s">
        <v>16763</v>
      </c>
      <c r="C6009" s="445" t="s">
        <v>13970</v>
      </c>
    </row>
    <row r="6010" spans="1:3" x14ac:dyDescent="0.25">
      <c r="A6010" s="445" t="s">
        <v>15678</v>
      </c>
      <c r="B6010" s="445" t="s">
        <v>16764</v>
      </c>
      <c r="C6010" s="445" t="s">
        <v>13970</v>
      </c>
    </row>
    <row r="6011" spans="1:3" x14ac:dyDescent="0.25">
      <c r="A6011" s="445" t="s">
        <v>15678</v>
      </c>
      <c r="B6011" s="445" t="s">
        <v>16765</v>
      </c>
      <c r="C6011" s="445" t="s">
        <v>13970</v>
      </c>
    </row>
    <row r="6012" spans="1:3" x14ac:dyDescent="0.25">
      <c r="A6012" s="445" t="s">
        <v>15678</v>
      </c>
      <c r="B6012" s="445" t="s">
        <v>16766</v>
      </c>
      <c r="C6012" s="445" t="s">
        <v>13970</v>
      </c>
    </row>
    <row r="6013" spans="1:3" x14ac:dyDescent="0.25">
      <c r="A6013" s="445" t="s">
        <v>15678</v>
      </c>
      <c r="B6013" s="445" t="s">
        <v>16767</v>
      </c>
      <c r="C6013" s="445" t="s">
        <v>13970</v>
      </c>
    </row>
    <row r="6014" spans="1:3" x14ac:dyDescent="0.25">
      <c r="A6014" s="445" t="s">
        <v>15678</v>
      </c>
      <c r="B6014" s="445" t="s">
        <v>16768</v>
      </c>
      <c r="C6014" s="445" t="s">
        <v>13970</v>
      </c>
    </row>
    <row r="6015" spans="1:3" x14ac:dyDescent="0.25">
      <c r="A6015" s="445" t="s">
        <v>15678</v>
      </c>
      <c r="B6015" s="445" t="s">
        <v>16769</v>
      </c>
      <c r="C6015" s="445" t="s">
        <v>13970</v>
      </c>
    </row>
    <row r="6016" spans="1:3" x14ac:dyDescent="0.25">
      <c r="A6016" s="445" t="s">
        <v>15678</v>
      </c>
      <c r="B6016" s="445" t="s">
        <v>16770</v>
      </c>
      <c r="C6016" s="445" t="s">
        <v>13970</v>
      </c>
    </row>
    <row r="6017" spans="1:3" x14ac:dyDescent="0.25">
      <c r="A6017" s="445" t="s">
        <v>15678</v>
      </c>
      <c r="B6017" s="445" t="s">
        <v>16771</v>
      </c>
      <c r="C6017" s="445" t="s">
        <v>13970</v>
      </c>
    </row>
    <row r="6018" spans="1:3" x14ac:dyDescent="0.25">
      <c r="A6018" s="445" t="s">
        <v>15678</v>
      </c>
      <c r="B6018" s="445" t="s">
        <v>16772</v>
      </c>
      <c r="C6018" s="445" t="s">
        <v>13970</v>
      </c>
    </row>
    <row r="6019" spans="1:3" x14ac:dyDescent="0.25">
      <c r="A6019" s="445" t="s">
        <v>15678</v>
      </c>
      <c r="B6019" s="445" t="s">
        <v>16773</v>
      </c>
      <c r="C6019" s="445" t="s">
        <v>13970</v>
      </c>
    </row>
    <row r="6020" spans="1:3" x14ac:dyDescent="0.25">
      <c r="A6020" s="445" t="s">
        <v>15678</v>
      </c>
      <c r="B6020" s="445" t="s">
        <v>16774</v>
      </c>
      <c r="C6020" s="445" t="s">
        <v>13970</v>
      </c>
    </row>
    <row r="6021" spans="1:3" x14ac:dyDescent="0.25">
      <c r="A6021" s="445" t="s">
        <v>15678</v>
      </c>
      <c r="B6021" s="445" t="s">
        <v>16775</v>
      </c>
      <c r="C6021" s="445" t="s">
        <v>13970</v>
      </c>
    </row>
    <row r="6022" spans="1:3" x14ac:dyDescent="0.25">
      <c r="A6022" s="445" t="s">
        <v>15678</v>
      </c>
      <c r="B6022" s="445" t="s">
        <v>16776</v>
      </c>
      <c r="C6022" s="445" t="s">
        <v>13970</v>
      </c>
    </row>
    <row r="6023" spans="1:3" x14ac:dyDescent="0.25">
      <c r="A6023" s="445" t="s">
        <v>15678</v>
      </c>
      <c r="B6023" s="445" t="s">
        <v>16777</v>
      </c>
      <c r="C6023" s="445" t="s">
        <v>13970</v>
      </c>
    </row>
    <row r="6024" spans="1:3" x14ac:dyDescent="0.25">
      <c r="A6024" s="445" t="s">
        <v>15678</v>
      </c>
      <c r="B6024" s="445" t="s">
        <v>16778</v>
      </c>
      <c r="C6024" s="445" t="s">
        <v>13970</v>
      </c>
    </row>
    <row r="6025" spans="1:3" x14ac:dyDescent="0.25">
      <c r="A6025" s="445" t="s">
        <v>15678</v>
      </c>
      <c r="B6025" s="445" t="s">
        <v>16779</v>
      </c>
      <c r="C6025" s="445" t="s">
        <v>13970</v>
      </c>
    </row>
    <row r="6026" spans="1:3" x14ac:dyDescent="0.25">
      <c r="A6026" s="445" t="s">
        <v>15678</v>
      </c>
      <c r="B6026" s="445" t="s">
        <v>16780</v>
      </c>
      <c r="C6026" s="445" t="s">
        <v>13970</v>
      </c>
    </row>
    <row r="6027" spans="1:3" x14ac:dyDescent="0.25">
      <c r="A6027" s="445" t="s">
        <v>15678</v>
      </c>
      <c r="B6027" s="445" t="s">
        <v>16781</v>
      </c>
      <c r="C6027" s="445" t="s">
        <v>13970</v>
      </c>
    </row>
    <row r="6028" spans="1:3" x14ac:dyDescent="0.25">
      <c r="A6028" s="445" t="s">
        <v>15678</v>
      </c>
      <c r="B6028" s="445" t="s">
        <v>16782</v>
      </c>
      <c r="C6028" s="445" t="s">
        <v>13970</v>
      </c>
    </row>
    <row r="6029" spans="1:3" x14ac:dyDescent="0.25">
      <c r="A6029" s="445" t="s">
        <v>15678</v>
      </c>
      <c r="B6029" s="445" t="s">
        <v>16783</v>
      </c>
      <c r="C6029" s="445" t="s">
        <v>13970</v>
      </c>
    </row>
    <row r="6030" spans="1:3" x14ac:dyDescent="0.25">
      <c r="A6030" s="445" t="s">
        <v>15678</v>
      </c>
      <c r="B6030" s="445" t="s">
        <v>16784</v>
      </c>
      <c r="C6030" s="445" t="s">
        <v>13970</v>
      </c>
    </row>
    <row r="6031" spans="1:3" x14ac:dyDescent="0.25">
      <c r="A6031" s="445" t="s">
        <v>15678</v>
      </c>
      <c r="B6031" s="445" t="s">
        <v>16785</v>
      </c>
      <c r="C6031" s="445" t="s">
        <v>13970</v>
      </c>
    </row>
    <row r="6032" spans="1:3" x14ac:dyDescent="0.25">
      <c r="A6032" s="445" t="s">
        <v>15678</v>
      </c>
      <c r="B6032" s="445" t="s">
        <v>16786</v>
      </c>
      <c r="C6032" s="445" t="s">
        <v>13970</v>
      </c>
    </row>
    <row r="6033" spans="1:3" x14ac:dyDescent="0.25">
      <c r="A6033" s="445" t="s">
        <v>15678</v>
      </c>
      <c r="B6033" s="445" t="s">
        <v>16787</v>
      </c>
      <c r="C6033" s="445" t="s">
        <v>13970</v>
      </c>
    </row>
    <row r="6034" spans="1:3" x14ac:dyDescent="0.25">
      <c r="A6034" s="445" t="s">
        <v>15678</v>
      </c>
      <c r="B6034" s="445" t="s">
        <v>16788</v>
      </c>
      <c r="C6034" s="445" t="s">
        <v>13970</v>
      </c>
    </row>
    <row r="6035" spans="1:3" x14ac:dyDescent="0.25">
      <c r="A6035" s="445" t="s">
        <v>15678</v>
      </c>
      <c r="B6035" s="445" t="s">
        <v>16789</v>
      </c>
      <c r="C6035" s="445" t="s">
        <v>13970</v>
      </c>
    </row>
    <row r="6036" spans="1:3" x14ac:dyDescent="0.25">
      <c r="A6036" s="445" t="s">
        <v>15678</v>
      </c>
      <c r="B6036" s="445" t="s">
        <v>16790</v>
      </c>
      <c r="C6036" s="445" t="s">
        <v>13970</v>
      </c>
    </row>
    <row r="6037" spans="1:3" x14ac:dyDescent="0.25">
      <c r="A6037" s="445" t="s">
        <v>15678</v>
      </c>
      <c r="B6037" s="445" t="s">
        <v>16791</v>
      </c>
      <c r="C6037" s="445" t="s">
        <v>13970</v>
      </c>
    </row>
    <row r="6038" spans="1:3" x14ac:dyDescent="0.25">
      <c r="A6038" s="445" t="s">
        <v>15678</v>
      </c>
      <c r="B6038" s="445" t="s">
        <v>16792</v>
      </c>
      <c r="C6038" s="445" t="s">
        <v>13970</v>
      </c>
    </row>
    <row r="6039" spans="1:3" x14ac:dyDescent="0.25">
      <c r="A6039" s="445" t="s">
        <v>15678</v>
      </c>
      <c r="B6039" s="445" t="s">
        <v>16793</v>
      </c>
      <c r="C6039" s="445" t="s">
        <v>13970</v>
      </c>
    </row>
    <row r="6040" spans="1:3" x14ac:dyDescent="0.25">
      <c r="A6040" s="445" t="s">
        <v>15678</v>
      </c>
      <c r="B6040" s="445" t="s">
        <v>16794</v>
      </c>
      <c r="C6040" s="445" t="s">
        <v>13970</v>
      </c>
    </row>
    <row r="6041" spans="1:3" x14ac:dyDescent="0.25">
      <c r="A6041" s="445" t="s">
        <v>15678</v>
      </c>
      <c r="B6041" s="445" t="s">
        <v>16795</v>
      </c>
      <c r="C6041" s="445" t="s">
        <v>13970</v>
      </c>
    </row>
    <row r="6042" spans="1:3" x14ac:dyDescent="0.25">
      <c r="A6042" s="445" t="s">
        <v>15678</v>
      </c>
      <c r="B6042" s="445" t="s">
        <v>16796</v>
      </c>
      <c r="C6042" s="445" t="s">
        <v>13970</v>
      </c>
    </row>
    <row r="6043" spans="1:3" x14ac:dyDescent="0.25">
      <c r="A6043" s="445" t="s">
        <v>15678</v>
      </c>
      <c r="B6043" s="445" t="s">
        <v>16797</v>
      </c>
      <c r="C6043" s="445" t="s">
        <v>13970</v>
      </c>
    </row>
    <row r="6044" spans="1:3" x14ac:dyDescent="0.25">
      <c r="A6044" s="445" t="s">
        <v>15678</v>
      </c>
      <c r="B6044" s="445" t="s">
        <v>16798</v>
      </c>
      <c r="C6044" s="445" t="s">
        <v>13970</v>
      </c>
    </row>
    <row r="6045" spans="1:3" x14ac:dyDescent="0.25">
      <c r="A6045" s="445" t="s">
        <v>15678</v>
      </c>
      <c r="B6045" s="445" t="s">
        <v>16799</v>
      </c>
      <c r="C6045" s="445" t="s">
        <v>13970</v>
      </c>
    </row>
    <row r="6046" spans="1:3" x14ac:dyDescent="0.25">
      <c r="A6046" s="445" t="s">
        <v>15678</v>
      </c>
      <c r="B6046" s="445" t="s">
        <v>16800</v>
      </c>
      <c r="C6046" s="445" t="s">
        <v>13970</v>
      </c>
    </row>
    <row r="6047" spans="1:3" x14ac:dyDescent="0.25">
      <c r="A6047" s="445" t="s">
        <v>15678</v>
      </c>
      <c r="B6047" s="445" t="s">
        <v>16801</v>
      </c>
      <c r="C6047" s="445" t="s">
        <v>13970</v>
      </c>
    </row>
    <row r="6048" spans="1:3" x14ac:dyDescent="0.25">
      <c r="A6048" s="445" t="s">
        <v>15678</v>
      </c>
      <c r="B6048" s="445" t="s">
        <v>16802</v>
      </c>
      <c r="C6048" s="445" t="s">
        <v>13970</v>
      </c>
    </row>
    <row r="6049" spans="1:3" x14ac:dyDescent="0.25">
      <c r="A6049" s="445" t="s">
        <v>15678</v>
      </c>
      <c r="B6049" s="445" t="s">
        <v>16803</v>
      </c>
      <c r="C6049" s="445" t="s">
        <v>13970</v>
      </c>
    </row>
    <row r="6050" spans="1:3" x14ac:dyDescent="0.25">
      <c r="A6050" s="445" t="s">
        <v>15678</v>
      </c>
      <c r="B6050" s="445" t="s">
        <v>16804</v>
      </c>
      <c r="C6050" s="445" t="s">
        <v>13970</v>
      </c>
    </row>
    <row r="6051" spans="1:3" x14ac:dyDescent="0.25">
      <c r="A6051" s="445" t="s">
        <v>15678</v>
      </c>
      <c r="B6051" s="445" t="s">
        <v>16805</v>
      </c>
      <c r="C6051" s="445" t="s">
        <v>13970</v>
      </c>
    </row>
    <row r="6052" spans="1:3" x14ac:dyDescent="0.25">
      <c r="A6052" s="445" t="s">
        <v>15678</v>
      </c>
      <c r="B6052" s="445" t="s">
        <v>16806</v>
      </c>
      <c r="C6052" s="445" t="s">
        <v>13970</v>
      </c>
    </row>
    <row r="6053" spans="1:3" x14ac:dyDescent="0.25">
      <c r="A6053" s="445" t="s">
        <v>15678</v>
      </c>
      <c r="B6053" s="445" t="s">
        <v>16807</v>
      </c>
      <c r="C6053" s="445" t="s">
        <v>13970</v>
      </c>
    </row>
    <row r="6054" spans="1:3" x14ac:dyDescent="0.25">
      <c r="A6054" s="445" t="s">
        <v>15678</v>
      </c>
      <c r="B6054" s="445" t="s">
        <v>16808</v>
      </c>
      <c r="C6054" s="445" t="s">
        <v>13970</v>
      </c>
    </row>
    <row r="6055" spans="1:3" x14ac:dyDescent="0.25">
      <c r="A6055" s="445" t="s">
        <v>15678</v>
      </c>
      <c r="B6055" s="445" t="s">
        <v>16809</v>
      </c>
      <c r="C6055" s="445" t="s">
        <v>13970</v>
      </c>
    </row>
    <row r="6056" spans="1:3" x14ac:dyDescent="0.25">
      <c r="A6056" s="445" t="s">
        <v>15678</v>
      </c>
      <c r="B6056" s="445" t="s">
        <v>16810</v>
      </c>
      <c r="C6056" s="445" t="s">
        <v>13970</v>
      </c>
    </row>
    <row r="6057" spans="1:3" x14ac:dyDescent="0.25">
      <c r="A6057" s="445" t="s">
        <v>15678</v>
      </c>
      <c r="B6057" s="445" t="s">
        <v>16811</v>
      </c>
      <c r="C6057" s="445" t="s">
        <v>13970</v>
      </c>
    </row>
    <row r="6058" spans="1:3" x14ac:dyDescent="0.25">
      <c r="A6058" s="445" t="s">
        <v>15678</v>
      </c>
      <c r="B6058" s="445" t="s">
        <v>16812</v>
      </c>
      <c r="C6058" s="445" t="s">
        <v>13970</v>
      </c>
    </row>
    <row r="6059" spans="1:3" x14ac:dyDescent="0.25">
      <c r="A6059" s="445" t="s">
        <v>15678</v>
      </c>
      <c r="B6059" s="445" t="s">
        <v>16813</v>
      </c>
      <c r="C6059" s="445" t="s">
        <v>13970</v>
      </c>
    </row>
    <row r="6060" spans="1:3" x14ac:dyDescent="0.25">
      <c r="A6060" s="445" t="s">
        <v>15678</v>
      </c>
      <c r="B6060" s="445" t="s">
        <v>16814</v>
      </c>
      <c r="C6060" s="445" t="s">
        <v>13970</v>
      </c>
    </row>
    <row r="6061" spans="1:3" x14ac:dyDescent="0.25">
      <c r="A6061" s="445" t="s">
        <v>15678</v>
      </c>
      <c r="B6061" s="445" t="s">
        <v>16815</v>
      </c>
      <c r="C6061" s="445" t="s">
        <v>13970</v>
      </c>
    </row>
    <row r="6062" spans="1:3" x14ac:dyDescent="0.25">
      <c r="A6062" s="445" t="s">
        <v>15678</v>
      </c>
      <c r="B6062" s="445" t="s">
        <v>16816</v>
      </c>
      <c r="C6062" s="445" t="s">
        <v>13970</v>
      </c>
    </row>
    <row r="6063" spans="1:3" x14ac:dyDescent="0.25">
      <c r="A6063" s="445" t="s">
        <v>15678</v>
      </c>
      <c r="B6063" s="445" t="s">
        <v>16817</v>
      </c>
      <c r="C6063" s="445" t="s">
        <v>13970</v>
      </c>
    </row>
    <row r="6064" spans="1:3" x14ac:dyDescent="0.25">
      <c r="A6064" s="445" t="s">
        <v>15678</v>
      </c>
      <c r="B6064" s="445" t="s">
        <v>16818</v>
      </c>
      <c r="C6064" s="445" t="s">
        <v>13970</v>
      </c>
    </row>
    <row r="6065" spans="1:3" x14ac:dyDescent="0.25">
      <c r="A6065" s="445" t="s">
        <v>15678</v>
      </c>
      <c r="B6065" s="445" t="s">
        <v>16819</v>
      </c>
      <c r="C6065" s="445" t="s">
        <v>13970</v>
      </c>
    </row>
    <row r="6066" spans="1:3" x14ac:dyDescent="0.25">
      <c r="A6066" s="445" t="s">
        <v>15678</v>
      </c>
      <c r="B6066" s="445" t="s">
        <v>16820</v>
      </c>
      <c r="C6066" s="445" t="s">
        <v>13970</v>
      </c>
    </row>
    <row r="6067" spans="1:3" x14ac:dyDescent="0.25">
      <c r="A6067" s="445" t="s">
        <v>15678</v>
      </c>
      <c r="B6067" s="445" t="s">
        <v>16821</v>
      </c>
      <c r="C6067" s="445" t="s">
        <v>13970</v>
      </c>
    </row>
    <row r="6068" spans="1:3" x14ac:dyDescent="0.25">
      <c r="A6068" s="445" t="s">
        <v>15678</v>
      </c>
      <c r="B6068" s="445" t="s">
        <v>16822</v>
      </c>
      <c r="C6068" s="445" t="s">
        <v>13970</v>
      </c>
    </row>
    <row r="6069" spans="1:3" x14ac:dyDescent="0.25">
      <c r="A6069" s="445" t="s">
        <v>15678</v>
      </c>
      <c r="B6069" s="445" t="s">
        <v>16823</v>
      </c>
      <c r="C6069" s="445" t="s">
        <v>13970</v>
      </c>
    </row>
    <row r="6070" spans="1:3" x14ac:dyDescent="0.25">
      <c r="A6070" s="445" t="s">
        <v>15678</v>
      </c>
      <c r="B6070" s="445" t="s">
        <v>16824</v>
      </c>
      <c r="C6070" s="445" t="s">
        <v>13970</v>
      </c>
    </row>
    <row r="6071" spans="1:3" x14ac:dyDescent="0.25">
      <c r="A6071" s="445" t="s">
        <v>15678</v>
      </c>
      <c r="B6071" s="445" t="s">
        <v>16825</v>
      </c>
      <c r="C6071" s="445" t="s">
        <v>13970</v>
      </c>
    </row>
    <row r="6072" spans="1:3" x14ac:dyDescent="0.25">
      <c r="A6072" s="445" t="s">
        <v>15678</v>
      </c>
      <c r="B6072" s="445" t="s">
        <v>16826</v>
      </c>
      <c r="C6072" s="445" t="s">
        <v>13970</v>
      </c>
    </row>
    <row r="6073" spans="1:3" x14ac:dyDescent="0.25">
      <c r="A6073" s="445" t="s">
        <v>15678</v>
      </c>
      <c r="B6073" s="445" t="s">
        <v>16827</v>
      </c>
      <c r="C6073" s="445" t="s">
        <v>13970</v>
      </c>
    </row>
    <row r="6074" spans="1:3" x14ac:dyDescent="0.25">
      <c r="A6074" s="445" t="s">
        <v>15678</v>
      </c>
      <c r="B6074" s="445" t="s">
        <v>16828</v>
      </c>
      <c r="C6074" s="445" t="s">
        <v>13970</v>
      </c>
    </row>
    <row r="6075" spans="1:3" x14ac:dyDescent="0.25">
      <c r="A6075" s="445" t="s">
        <v>15678</v>
      </c>
      <c r="B6075" s="445" t="s">
        <v>16829</v>
      </c>
      <c r="C6075" s="445" t="s">
        <v>13970</v>
      </c>
    </row>
    <row r="6076" spans="1:3" x14ac:dyDescent="0.25">
      <c r="A6076" s="445" t="s">
        <v>15678</v>
      </c>
      <c r="B6076" s="445" t="s">
        <v>16830</v>
      </c>
      <c r="C6076" s="445" t="s">
        <v>13970</v>
      </c>
    </row>
    <row r="6077" spans="1:3" x14ac:dyDescent="0.25">
      <c r="A6077" s="445" t="s">
        <v>15678</v>
      </c>
      <c r="B6077" s="445" t="s">
        <v>16831</v>
      </c>
      <c r="C6077" s="445" t="s">
        <v>13970</v>
      </c>
    </row>
    <row r="6078" spans="1:3" x14ac:dyDescent="0.25">
      <c r="A6078" s="445" t="s">
        <v>15678</v>
      </c>
      <c r="B6078" s="445" t="s">
        <v>16832</v>
      </c>
      <c r="C6078" s="445" t="s">
        <v>13970</v>
      </c>
    </row>
    <row r="6079" spans="1:3" x14ac:dyDescent="0.25">
      <c r="A6079" s="445" t="s">
        <v>15678</v>
      </c>
      <c r="B6079" s="445" t="s">
        <v>16833</v>
      </c>
      <c r="C6079" s="445" t="s">
        <v>13970</v>
      </c>
    </row>
    <row r="6080" spans="1:3" x14ac:dyDescent="0.25">
      <c r="A6080" s="445" t="s">
        <v>15678</v>
      </c>
      <c r="B6080" s="445" t="s">
        <v>16834</v>
      </c>
      <c r="C6080" s="445" t="s">
        <v>13970</v>
      </c>
    </row>
    <row r="6081" spans="1:3" x14ac:dyDescent="0.25">
      <c r="A6081" s="445" t="s">
        <v>15678</v>
      </c>
      <c r="B6081" s="445" t="s">
        <v>16835</v>
      </c>
      <c r="C6081" s="445" t="s">
        <v>13970</v>
      </c>
    </row>
    <row r="6082" spans="1:3" x14ac:dyDescent="0.25">
      <c r="A6082" s="445" t="s">
        <v>15678</v>
      </c>
      <c r="B6082" s="445" t="s">
        <v>16836</v>
      </c>
      <c r="C6082" s="445" t="s">
        <v>13970</v>
      </c>
    </row>
    <row r="6083" spans="1:3" x14ac:dyDescent="0.25">
      <c r="A6083" s="445" t="s">
        <v>15678</v>
      </c>
      <c r="B6083" s="445" t="s">
        <v>16837</v>
      </c>
      <c r="C6083" s="445" t="s">
        <v>13970</v>
      </c>
    </row>
    <row r="6084" spans="1:3" x14ac:dyDescent="0.25">
      <c r="A6084" s="445" t="s">
        <v>15678</v>
      </c>
      <c r="B6084" s="445" t="s">
        <v>16838</v>
      </c>
      <c r="C6084" s="445" t="s">
        <v>13970</v>
      </c>
    </row>
    <row r="6085" spans="1:3" x14ac:dyDescent="0.25">
      <c r="A6085" s="445" t="s">
        <v>15678</v>
      </c>
      <c r="B6085" s="445" t="s">
        <v>16839</v>
      </c>
      <c r="C6085" s="445" t="s">
        <v>13970</v>
      </c>
    </row>
    <row r="6086" spans="1:3" x14ac:dyDescent="0.25">
      <c r="A6086" s="445" t="s">
        <v>15678</v>
      </c>
      <c r="B6086" s="445" t="s">
        <v>16840</v>
      </c>
      <c r="C6086" s="445" t="s">
        <v>13970</v>
      </c>
    </row>
    <row r="6087" spans="1:3" x14ac:dyDescent="0.25">
      <c r="A6087" s="445" t="s">
        <v>15678</v>
      </c>
      <c r="B6087" s="445" t="s">
        <v>16841</v>
      </c>
      <c r="C6087" s="445" t="s">
        <v>13970</v>
      </c>
    </row>
    <row r="6088" spans="1:3" x14ac:dyDescent="0.25">
      <c r="A6088" s="445" t="s">
        <v>15678</v>
      </c>
      <c r="B6088" s="445" t="s">
        <v>16842</v>
      </c>
      <c r="C6088" s="445" t="s">
        <v>13970</v>
      </c>
    </row>
    <row r="6089" spans="1:3" x14ac:dyDescent="0.25">
      <c r="A6089" s="445" t="s">
        <v>15678</v>
      </c>
      <c r="B6089" s="445" t="s">
        <v>16843</v>
      </c>
      <c r="C6089" s="445" t="s">
        <v>13970</v>
      </c>
    </row>
    <row r="6090" spans="1:3" x14ac:dyDescent="0.25">
      <c r="A6090" s="445" t="s">
        <v>15678</v>
      </c>
      <c r="B6090" s="445" t="s">
        <v>16844</v>
      </c>
      <c r="C6090" s="445" t="s">
        <v>13970</v>
      </c>
    </row>
    <row r="6091" spans="1:3" x14ac:dyDescent="0.25">
      <c r="A6091" s="445" t="s">
        <v>15678</v>
      </c>
      <c r="B6091" s="445" t="s">
        <v>16845</v>
      </c>
      <c r="C6091" s="445" t="s">
        <v>13970</v>
      </c>
    </row>
    <row r="6092" spans="1:3" x14ac:dyDescent="0.25">
      <c r="A6092" s="445" t="s">
        <v>15678</v>
      </c>
      <c r="B6092" s="445" t="s">
        <v>16846</v>
      </c>
      <c r="C6092" s="445" t="s">
        <v>13970</v>
      </c>
    </row>
    <row r="6093" spans="1:3" x14ac:dyDescent="0.25">
      <c r="A6093" s="445" t="s">
        <v>15678</v>
      </c>
      <c r="B6093" s="445" t="s">
        <v>16847</v>
      </c>
      <c r="C6093" s="445" t="s">
        <v>13970</v>
      </c>
    </row>
    <row r="6094" spans="1:3" x14ac:dyDescent="0.25">
      <c r="A6094" s="445" t="s">
        <v>15678</v>
      </c>
      <c r="B6094" s="445" t="s">
        <v>16848</v>
      </c>
      <c r="C6094" s="445" t="s">
        <v>13970</v>
      </c>
    </row>
    <row r="6095" spans="1:3" x14ac:dyDescent="0.25">
      <c r="A6095" s="445" t="s">
        <v>15678</v>
      </c>
      <c r="B6095" s="445" t="s">
        <v>16849</v>
      </c>
      <c r="C6095" s="445" t="s">
        <v>13970</v>
      </c>
    </row>
    <row r="6096" spans="1:3" x14ac:dyDescent="0.25">
      <c r="A6096" s="445" t="s">
        <v>15678</v>
      </c>
      <c r="B6096" s="445" t="s">
        <v>16850</v>
      </c>
      <c r="C6096" s="445" t="s">
        <v>13970</v>
      </c>
    </row>
    <row r="6097" spans="1:3" x14ac:dyDescent="0.25">
      <c r="A6097" s="445" t="s">
        <v>15678</v>
      </c>
      <c r="B6097" s="445" t="s">
        <v>16851</v>
      </c>
      <c r="C6097" s="445" t="s">
        <v>13970</v>
      </c>
    </row>
    <row r="6098" spans="1:3" x14ac:dyDescent="0.25">
      <c r="A6098" s="445" t="s">
        <v>15678</v>
      </c>
      <c r="B6098" s="445" t="s">
        <v>16852</v>
      </c>
      <c r="C6098" s="445" t="s">
        <v>13970</v>
      </c>
    </row>
    <row r="6099" spans="1:3" x14ac:dyDescent="0.25">
      <c r="A6099" s="445" t="s">
        <v>15678</v>
      </c>
      <c r="B6099" s="445" t="s">
        <v>16853</v>
      </c>
      <c r="C6099" s="445" t="s">
        <v>13970</v>
      </c>
    </row>
    <row r="6100" spans="1:3" x14ac:dyDescent="0.25">
      <c r="A6100" s="445" t="s">
        <v>15678</v>
      </c>
      <c r="B6100" s="445" t="s">
        <v>16854</v>
      </c>
      <c r="C6100" s="445" t="s">
        <v>13970</v>
      </c>
    </row>
    <row r="6101" spans="1:3" x14ac:dyDescent="0.25">
      <c r="A6101" s="445" t="s">
        <v>15678</v>
      </c>
      <c r="B6101" s="445" t="s">
        <v>16855</v>
      </c>
      <c r="C6101" s="445" t="s">
        <v>13970</v>
      </c>
    </row>
    <row r="6102" spans="1:3" x14ac:dyDescent="0.25">
      <c r="A6102" s="445" t="s">
        <v>15678</v>
      </c>
      <c r="B6102" s="445" t="s">
        <v>16856</v>
      </c>
      <c r="C6102" s="445" t="s">
        <v>13970</v>
      </c>
    </row>
    <row r="6103" spans="1:3" x14ac:dyDescent="0.25">
      <c r="A6103" s="445" t="s">
        <v>15678</v>
      </c>
      <c r="B6103" s="445" t="s">
        <v>16857</v>
      </c>
      <c r="C6103" s="445" t="s">
        <v>13970</v>
      </c>
    </row>
    <row r="6104" spans="1:3" x14ac:dyDescent="0.25">
      <c r="A6104" s="445" t="s">
        <v>15678</v>
      </c>
      <c r="B6104" s="445" t="s">
        <v>16858</v>
      </c>
      <c r="C6104" s="445" t="s">
        <v>13970</v>
      </c>
    </row>
    <row r="6105" spans="1:3" x14ac:dyDescent="0.25">
      <c r="A6105" s="445" t="s">
        <v>15678</v>
      </c>
      <c r="B6105" s="445" t="s">
        <v>16859</v>
      </c>
      <c r="C6105" s="445" t="s">
        <v>13970</v>
      </c>
    </row>
    <row r="6106" spans="1:3" x14ac:dyDescent="0.25">
      <c r="A6106" s="445" t="s">
        <v>15678</v>
      </c>
      <c r="B6106" s="445" t="s">
        <v>16860</v>
      </c>
      <c r="C6106" s="445" t="s">
        <v>13970</v>
      </c>
    </row>
    <row r="6107" spans="1:3" x14ac:dyDescent="0.25">
      <c r="A6107" s="445" t="s">
        <v>15678</v>
      </c>
      <c r="B6107" s="445" t="s">
        <v>16861</v>
      </c>
      <c r="C6107" s="445" t="s">
        <v>13970</v>
      </c>
    </row>
    <row r="6108" spans="1:3" x14ac:dyDescent="0.25">
      <c r="A6108" s="445" t="s">
        <v>15678</v>
      </c>
      <c r="B6108" s="445" t="s">
        <v>16862</v>
      </c>
      <c r="C6108" s="445" t="s">
        <v>13970</v>
      </c>
    </row>
    <row r="6109" spans="1:3" x14ac:dyDescent="0.25">
      <c r="A6109" s="445" t="s">
        <v>15678</v>
      </c>
      <c r="B6109" s="445" t="s">
        <v>16863</v>
      </c>
      <c r="C6109" s="445" t="s">
        <v>13970</v>
      </c>
    </row>
    <row r="6110" spans="1:3" x14ac:dyDescent="0.25">
      <c r="A6110" s="445" t="s">
        <v>15678</v>
      </c>
      <c r="B6110" s="445" t="s">
        <v>16864</v>
      </c>
      <c r="C6110" s="445" t="s">
        <v>13970</v>
      </c>
    </row>
    <row r="6111" spans="1:3" x14ac:dyDescent="0.25">
      <c r="A6111" s="445" t="s">
        <v>15678</v>
      </c>
      <c r="B6111" s="445" t="s">
        <v>16865</v>
      </c>
      <c r="C6111" s="445" t="s">
        <v>13970</v>
      </c>
    </row>
    <row r="6112" spans="1:3" x14ac:dyDescent="0.25">
      <c r="A6112" s="445" t="s">
        <v>15678</v>
      </c>
      <c r="B6112" s="445" t="s">
        <v>16866</v>
      </c>
      <c r="C6112" s="445" t="s">
        <v>13970</v>
      </c>
    </row>
    <row r="6113" spans="1:3" x14ac:dyDescent="0.25">
      <c r="A6113" s="445" t="s">
        <v>15678</v>
      </c>
      <c r="B6113" s="445" t="s">
        <v>16867</v>
      </c>
      <c r="C6113" s="445" t="s">
        <v>13970</v>
      </c>
    </row>
    <row r="6114" spans="1:3" x14ac:dyDescent="0.25">
      <c r="A6114" s="445" t="s">
        <v>15678</v>
      </c>
      <c r="B6114" s="445" t="s">
        <v>16868</v>
      </c>
      <c r="C6114" s="445" t="s">
        <v>13970</v>
      </c>
    </row>
    <row r="6115" spans="1:3" x14ac:dyDescent="0.25">
      <c r="A6115" s="445" t="s">
        <v>15678</v>
      </c>
      <c r="B6115" s="445" t="s">
        <v>16869</v>
      </c>
      <c r="C6115" s="445" t="s">
        <v>13970</v>
      </c>
    </row>
    <row r="6116" spans="1:3" x14ac:dyDescent="0.25">
      <c r="A6116" s="445" t="s">
        <v>15678</v>
      </c>
      <c r="B6116" s="445" t="s">
        <v>16870</v>
      </c>
      <c r="C6116" s="445" t="s">
        <v>13970</v>
      </c>
    </row>
    <row r="6117" spans="1:3" x14ac:dyDescent="0.25">
      <c r="A6117" s="445" t="s">
        <v>15678</v>
      </c>
      <c r="B6117" s="445" t="s">
        <v>16871</v>
      </c>
      <c r="C6117" s="445" t="s">
        <v>13970</v>
      </c>
    </row>
    <row r="6118" spans="1:3" x14ac:dyDescent="0.25">
      <c r="A6118" s="445" t="s">
        <v>15678</v>
      </c>
      <c r="B6118" s="445" t="s">
        <v>16872</v>
      </c>
      <c r="C6118" s="445" t="s">
        <v>13970</v>
      </c>
    </row>
    <row r="6119" spans="1:3" x14ac:dyDescent="0.25">
      <c r="A6119" s="445" t="s">
        <v>15678</v>
      </c>
      <c r="B6119" s="445" t="s">
        <v>16873</v>
      </c>
      <c r="C6119" s="445" t="s">
        <v>13970</v>
      </c>
    </row>
    <row r="6120" spans="1:3" x14ac:dyDescent="0.25">
      <c r="A6120" s="445" t="s">
        <v>15678</v>
      </c>
      <c r="B6120" s="445" t="s">
        <v>16874</v>
      </c>
      <c r="C6120" s="445" t="s">
        <v>13970</v>
      </c>
    </row>
    <row r="6121" spans="1:3" x14ac:dyDescent="0.25">
      <c r="A6121" s="445" t="s">
        <v>15678</v>
      </c>
      <c r="B6121" s="445" t="s">
        <v>16875</v>
      </c>
      <c r="C6121" s="445" t="s">
        <v>13970</v>
      </c>
    </row>
    <row r="6122" spans="1:3" x14ac:dyDescent="0.25">
      <c r="A6122" s="445" t="s">
        <v>15678</v>
      </c>
      <c r="B6122" s="445" t="s">
        <v>16876</v>
      </c>
      <c r="C6122" s="445" t="s">
        <v>13970</v>
      </c>
    </row>
    <row r="6123" spans="1:3" x14ac:dyDescent="0.25">
      <c r="A6123" s="445" t="s">
        <v>15678</v>
      </c>
      <c r="B6123" s="445" t="s">
        <v>16877</v>
      </c>
      <c r="C6123" s="445" t="s">
        <v>13970</v>
      </c>
    </row>
    <row r="6124" spans="1:3" x14ac:dyDescent="0.25">
      <c r="A6124" s="445" t="s">
        <v>15678</v>
      </c>
      <c r="B6124" s="445" t="s">
        <v>16878</v>
      </c>
      <c r="C6124" s="445" t="s">
        <v>13970</v>
      </c>
    </row>
    <row r="6125" spans="1:3" x14ac:dyDescent="0.25">
      <c r="A6125" s="445" t="s">
        <v>15678</v>
      </c>
      <c r="B6125" s="445" t="s">
        <v>16879</v>
      </c>
      <c r="C6125" s="445" t="s">
        <v>13970</v>
      </c>
    </row>
    <row r="6126" spans="1:3" x14ac:dyDescent="0.25">
      <c r="A6126" s="445" t="s">
        <v>15678</v>
      </c>
      <c r="B6126" s="445" t="s">
        <v>16880</v>
      </c>
      <c r="C6126" s="445" t="s">
        <v>13970</v>
      </c>
    </row>
    <row r="6127" spans="1:3" x14ac:dyDescent="0.25">
      <c r="A6127" s="445" t="s">
        <v>15678</v>
      </c>
      <c r="B6127" s="445" t="s">
        <v>16881</v>
      </c>
      <c r="C6127" s="445" t="s">
        <v>13970</v>
      </c>
    </row>
    <row r="6128" spans="1:3" x14ac:dyDescent="0.25">
      <c r="A6128" s="445" t="s">
        <v>15678</v>
      </c>
      <c r="B6128" s="445" t="s">
        <v>16882</v>
      </c>
      <c r="C6128" s="445" t="s">
        <v>13970</v>
      </c>
    </row>
    <row r="6129" spans="1:3" x14ac:dyDescent="0.25">
      <c r="A6129" s="445" t="s">
        <v>15678</v>
      </c>
      <c r="B6129" s="445" t="s">
        <v>16883</v>
      </c>
      <c r="C6129" s="445" t="s">
        <v>13970</v>
      </c>
    </row>
    <row r="6130" spans="1:3" x14ac:dyDescent="0.25">
      <c r="A6130" s="445" t="s">
        <v>15678</v>
      </c>
      <c r="B6130" s="445" t="s">
        <v>16884</v>
      </c>
      <c r="C6130" s="445" t="s">
        <v>13970</v>
      </c>
    </row>
    <row r="6131" spans="1:3" x14ac:dyDescent="0.25">
      <c r="A6131" s="445" t="s">
        <v>15678</v>
      </c>
      <c r="B6131" s="445" t="s">
        <v>16885</v>
      </c>
      <c r="C6131" s="445" t="s">
        <v>13970</v>
      </c>
    </row>
    <row r="6132" spans="1:3" x14ac:dyDescent="0.25">
      <c r="A6132" s="445" t="s">
        <v>15678</v>
      </c>
      <c r="B6132" s="445" t="s">
        <v>16886</v>
      </c>
      <c r="C6132" s="445" t="s">
        <v>13970</v>
      </c>
    </row>
    <row r="6133" spans="1:3" x14ac:dyDescent="0.25">
      <c r="A6133" s="445" t="s">
        <v>15678</v>
      </c>
      <c r="B6133" s="445" t="s">
        <v>16887</v>
      </c>
      <c r="C6133" s="445" t="s">
        <v>13970</v>
      </c>
    </row>
    <row r="6134" spans="1:3" x14ac:dyDescent="0.25">
      <c r="A6134" s="445" t="s">
        <v>15678</v>
      </c>
      <c r="B6134" s="445" t="s">
        <v>16888</v>
      </c>
      <c r="C6134" s="445" t="s">
        <v>13970</v>
      </c>
    </row>
    <row r="6135" spans="1:3" x14ac:dyDescent="0.25">
      <c r="A6135" s="445" t="s">
        <v>15678</v>
      </c>
      <c r="B6135" s="445" t="s">
        <v>16889</v>
      </c>
      <c r="C6135" s="445" t="s">
        <v>13970</v>
      </c>
    </row>
    <row r="6136" spans="1:3" x14ac:dyDescent="0.25">
      <c r="A6136" s="445" t="s">
        <v>15678</v>
      </c>
      <c r="B6136" s="445" t="s">
        <v>16890</v>
      </c>
      <c r="C6136" s="445" t="s">
        <v>13970</v>
      </c>
    </row>
    <row r="6137" spans="1:3" x14ac:dyDescent="0.25">
      <c r="A6137" s="445" t="s">
        <v>15678</v>
      </c>
      <c r="B6137" s="445" t="s">
        <v>16891</v>
      </c>
      <c r="C6137" s="445" t="s">
        <v>13970</v>
      </c>
    </row>
    <row r="6138" spans="1:3" x14ac:dyDescent="0.25">
      <c r="A6138" s="445" t="s">
        <v>15678</v>
      </c>
      <c r="B6138" s="445" t="s">
        <v>16892</v>
      </c>
      <c r="C6138" s="445" t="s">
        <v>13970</v>
      </c>
    </row>
    <row r="6139" spans="1:3" x14ac:dyDescent="0.25">
      <c r="A6139" s="445" t="s">
        <v>15678</v>
      </c>
      <c r="B6139" s="445" t="s">
        <v>16893</v>
      </c>
      <c r="C6139" s="445" t="s">
        <v>13970</v>
      </c>
    </row>
    <row r="6140" spans="1:3" x14ac:dyDescent="0.25">
      <c r="A6140" s="445" t="s">
        <v>15678</v>
      </c>
      <c r="B6140" s="445" t="s">
        <v>16894</v>
      </c>
      <c r="C6140" s="445" t="s">
        <v>13970</v>
      </c>
    </row>
    <row r="6141" spans="1:3" x14ac:dyDescent="0.25">
      <c r="A6141" s="445" t="s">
        <v>15678</v>
      </c>
      <c r="B6141" s="445" t="s">
        <v>16895</v>
      </c>
      <c r="C6141" s="445" t="s">
        <v>13970</v>
      </c>
    </row>
    <row r="6142" spans="1:3" x14ac:dyDescent="0.25">
      <c r="A6142" s="445" t="s">
        <v>15678</v>
      </c>
      <c r="B6142" s="445" t="s">
        <v>16896</v>
      </c>
      <c r="C6142" s="445" t="s">
        <v>13970</v>
      </c>
    </row>
    <row r="6143" spans="1:3" x14ac:dyDescent="0.25">
      <c r="A6143" s="445" t="s">
        <v>15678</v>
      </c>
      <c r="B6143" s="445" t="s">
        <v>16897</v>
      </c>
      <c r="C6143" s="445" t="s">
        <v>13970</v>
      </c>
    </row>
    <row r="6144" spans="1:3" x14ac:dyDescent="0.25">
      <c r="A6144" s="445" t="s">
        <v>15678</v>
      </c>
      <c r="B6144" s="445" t="s">
        <v>16898</v>
      </c>
      <c r="C6144" s="445" t="s">
        <v>13970</v>
      </c>
    </row>
    <row r="6145" spans="1:3" x14ac:dyDescent="0.25">
      <c r="A6145" s="445" t="s">
        <v>15678</v>
      </c>
      <c r="B6145" s="445" t="s">
        <v>16899</v>
      </c>
      <c r="C6145" s="445" t="s">
        <v>13970</v>
      </c>
    </row>
    <row r="6146" spans="1:3" x14ac:dyDescent="0.25">
      <c r="A6146" s="445" t="s">
        <v>15678</v>
      </c>
      <c r="B6146" s="445" t="s">
        <v>16900</v>
      </c>
      <c r="C6146" s="445" t="s">
        <v>13970</v>
      </c>
    </row>
    <row r="6147" spans="1:3" x14ac:dyDescent="0.25">
      <c r="A6147" s="445" t="s">
        <v>15678</v>
      </c>
      <c r="B6147" s="445" t="s">
        <v>16901</v>
      </c>
      <c r="C6147" s="445" t="s">
        <v>13970</v>
      </c>
    </row>
    <row r="6148" spans="1:3" x14ac:dyDescent="0.25">
      <c r="A6148" s="445" t="s">
        <v>15678</v>
      </c>
      <c r="B6148" s="445" t="s">
        <v>16902</v>
      </c>
      <c r="C6148" s="445" t="s">
        <v>13970</v>
      </c>
    </row>
    <row r="6149" spans="1:3" x14ac:dyDescent="0.25">
      <c r="A6149" s="445" t="s">
        <v>15678</v>
      </c>
      <c r="B6149" s="445" t="s">
        <v>16903</v>
      </c>
      <c r="C6149" s="445" t="s">
        <v>13970</v>
      </c>
    </row>
    <row r="6150" spans="1:3" x14ac:dyDescent="0.25">
      <c r="A6150" s="445" t="s">
        <v>15678</v>
      </c>
      <c r="B6150" s="445" t="s">
        <v>16904</v>
      </c>
      <c r="C6150" s="445" t="s">
        <v>13970</v>
      </c>
    </row>
    <row r="6151" spans="1:3" x14ac:dyDescent="0.25">
      <c r="A6151" s="445" t="s">
        <v>15678</v>
      </c>
      <c r="B6151" s="445" t="s">
        <v>16905</v>
      </c>
      <c r="C6151" s="445" t="s">
        <v>13970</v>
      </c>
    </row>
    <row r="6152" spans="1:3" x14ac:dyDescent="0.25">
      <c r="A6152" s="445" t="s">
        <v>15678</v>
      </c>
      <c r="B6152" s="445" t="s">
        <v>16906</v>
      </c>
      <c r="C6152" s="445" t="s">
        <v>13970</v>
      </c>
    </row>
    <row r="6153" spans="1:3" x14ac:dyDescent="0.25">
      <c r="A6153" s="445" t="s">
        <v>15678</v>
      </c>
      <c r="B6153" s="445" t="s">
        <v>16907</v>
      </c>
      <c r="C6153" s="445" t="s">
        <v>13970</v>
      </c>
    </row>
    <row r="6154" spans="1:3" x14ac:dyDescent="0.25">
      <c r="A6154" s="445" t="s">
        <v>15678</v>
      </c>
      <c r="B6154" s="445" t="s">
        <v>16908</v>
      </c>
      <c r="C6154" s="445" t="s">
        <v>13970</v>
      </c>
    </row>
    <row r="6155" spans="1:3" x14ac:dyDescent="0.25">
      <c r="A6155" s="445" t="s">
        <v>15678</v>
      </c>
      <c r="B6155" s="445" t="s">
        <v>16909</v>
      </c>
      <c r="C6155" s="445" t="s">
        <v>13970</v>
      </c>
    </row>
    <row r="6156" spans="1:3" x14ac:dyDescent="0.25">
      <c r="A6156" s="445" t="s">
        <v>15678</v>
      </c>
      <c r="B6156" s="445" t="s">
        <v>16910</v>
      </c>
      <c r="C6156" s="445" t="s">
        <v>13970</v>
      </c>
    </row>
    <row r="6157" spans="1:3" x14ac:dyDescent="0.25">
      <c r="A6157" s="445" t="s">
        <v>15678</v>
      </c>
      <c r="B6157" s="445" t="s">
        <v>16911</v>
      </c>
      <c r="C6157" s="445" t="s">
        <v>13970</v>
      </c>
    </row>
    <row r="6158" spans="1:3" x14ac:dyDescent="0.25">
      <c r="A6158" s="445" t="s">
        <v>15678</v>
      </c>
      <c r="B6158" s="445" t="s">
        <v>16912</v>
      </c>
      <c r="C6158" s="445" t="s">
        <v>13970</v>
      </c>
    </row>
    <row r="6159" spans="1:3" x14ac:dyDescent="0.25">
      <c r="A6159" s="445" t="s">
        <v>15678</v>
      </c>
      <c r="B6159" s="445" t="s">
        <v>16913</v>
      </c>
      <c r="C6159" s="445" t="s">
        <v>13970</v>
      </c>
    </row>
    <row r="6160" spans="1:3" x14ac:dyDescent="0.25">
      <c r="A6160" s="445" t="s">
        <v>15678</v>
      </c>
      <c r="B6160" s="445" t="s">
        <v>16914</v>
      </c>
      <c r="C6160" s="445" t="s">
        <v>13970</v>
      </c>
    </row>
    <row r="6161" spans="1:3" x14ac:dyDescent="0.25">
      <c r="A6161" s="445" t="s">
        <v>15678</v>
      </c>
      <c r="B6161" s="445" t="s">
        <v>16915</v>
      </c>
      <c r="C6161" s="445" t="s">
        <v>13970</v>
      </c>
    </row>
    <row r="6162" spans="1:3" x14ac:dyDescent="0.25">
      <c r="A6162" s="445" t="s">
        <v>15678</v>
      </c>
      <c r="B6162" s="445" t="s">
        <v>16916</v>
      </c>
      <c r="C6162" s="445" t="s">
        <v>13970</v>
      </c>
    </row>
    <row r="6163" spans="1:3" x14ac:dyDescent="0.25">
      <c r="A6163" s="445" t="s">
        <v>15678</v>
      </c>
      <c r="B6163" s="445" t="s">
        <v>16917</v>
      </c>
      <c r="C6163" s="445" t="s">
        <v>13970</v>
      </c>
    </row>
    <row r="6164" spans="1:3" x14ac:dyDescent="0.25">
      <c r="A6164" s="445" t="s">
        <v>15678</v>
      </c>
      <c r="B6164" s="445" t="s">
        <v>16918</v>
      </c>
      <c r="C6164" s="445" t="s">
        <v>13970</v>
      </c>
    </row>
    <row r="6165" spans="1:3" x14ac:dyDescent="0.25">
      <c r="A6165" s="445" t="s">
        <v>15678</v>
      </c>
      <c r="B6165" s="445" t="s">
        <v>16919</v>
      </c>
      <c r="C6165" s="445" t="s">
        <v>13970</v>
      </c>
    </row>
    <row r="6166" spans="1:3" x14ac:dyDescent="0.25">
      <c r="A6166" s="445" t="s">
        <v>15678</v>
      </c>
      <c r="B6166" s="445" t="s">
        <v>16920</v>
      </c>
      <c r="C6166" s="445" t="s">
        <v>13970</v>
      </c>
    </row>
    <row r="6167" spans="1:3" x14ac:dyDescent="0.25">
      <c r="A6167" s="445" t="s">
        <v>15678</v>
      </c>
      <c r="B6167" s="445" t="s">
        <v>16921</v>
      </c>
      <c r="C6167" s="445" t="s">
        <v>13970</v>
      </c>
    </row>
    <row r="6168" spans="1:3" x14ac:dyDescent="0.25">
      <c r="A6168" s="445" t="s">
        <v>15678</v>
      </c>
      <c r="B6168" s="445" t="s">
        <v>16922</v>
      </c>
      <c r="C6168" s="445" t="s">
        <v>13970</v>
      </c>
    </row>
    <row r="6169" spans="1:3" x14ac:dyDescent="0.25">
      <c r="A6169" s="445" t="s">
        <v>15678</v>
      </c>
      <c r="B6169" s="445" t="s">
        <v>16923</v>
      </c>
      <c r="C6169" s="445" t="s">
        <v>13970</v>
      </c>
    </row>
    <row r="6170" spans="1:3" x14ac:dyDescent="0.25">
      <c r="A6170" s="445" t="s">
        <v>15678</v>
      </c>
      <c r="B6170" s="445" t="s">
        <v>16924</v>
      </c>
      <c r="C6170" s="445" t="s">
        <v>13970</v>
      </c>
    </row>
    <row r="6171" spans="1:3" x14ac:dyDescent="0.25">
      <c r="A6171" s="445" t="s">
        <v>15678</v>
      </c>
      <c r="B6171" s="445" t="s">
        <v>16925</v>
      </c>
      <c r="C6171" s="445" t="s">
        <v>13970</v>
      </c>
    </row>
    <row r="6172" spans="1:3" x14ac:dyDescent="0.25">
      <c r="A6172" s="445" t="s">
        <v>15678</v>
      </c>
      <c r="B6172" s="445" t="s">
        <v>16926</v>
      </c>
      <c r="C6172" s="445" t="s">
        <v>13970</v>
      </c>
    </row>
    <row r="6173" spans="1:3" x14ac:dyDescent="0.25">
      <c r="A6173" s="445" t="s">
        <v>15678</v>
      </c>
      <c r="B6173" s="445" t="s">
        <v>16927</v>
      </c>
      <c r="C6173" s="445" t="s">
        <v>13970</v>
      </c>
    </row>
    <row r="6174" spans="1:3" x14ac:dyDescent="0.25">
      <c r="A6174" s="445" t="s">
        <v>15678</v>
      </c>
      <c r="B6174" s="445" t="s">
        <v>16928</v>
      </c>
      <c r="C6174" s="445" t="s">
        <v>13970</v>
      </c>
    </row>
    <row r="6175" spans="1:3" x14ac:dyDescent="0.25">
      <c r="A6175" s="445" t="s">
        <v>15678</v>
      </c>
      <c r="B6175" s="445" t="s">
        <v>16929</v>
      </c>
      <c r="C6175" s="445" t="s">
        <v>13970</v>
      </c>
    </row>
    <row r="6176" spans="1:3" x14ac:dyDescent="0.25">
      <c r="A6176" s="445" t="s">
        <v>15678</v>
      </c>
      <c r="B6176" s="445" t="s">
        <v>16930</v>
      </c>
      <c r="C6176" s="445" t="s">
        <v>13970</v>
      </c>
    </row>
    <row r="6177" spans="1:3" x14ac:dyDescent="0.25">
      <c r="A6177" s="445" t="s">
        <v>15678</v>
      </c>
      <c r="B6177" s="445" t="s">
        <v>16931</v>
      </c>
      <c r="C6177" s="445" t="s">
        <v>13970</v>
      </c>
    </row>
    <row r="6178" spans="1:3" x14ac:dyDescent="0.25">
      <c r="A6178" s="445" t="s">
        <v>15678</v>
      </c>
      <c r="B6178" s="445" t="s">
        <v>16932</v>
      </c>
      <c r="C6178" s="445" t="s">
        <v>13970</v>
      </c>
    </row>
    <row r="6179" spans="1:3" x14ac:dyDescent="0.25">
      <c r="A6179" s="445" t="s">
        <v>15678</v>
      </c>
      <c r="B6179" s="445" t="s">
        <v>16933</v>
      </c>
      <c r="C6179" s="445" t="s">
        <v>13970</v>
      </c>
    </row>
    <row r="6180" spans="1:3" x14ac:dyDescent="0.25">
      <c r="A6180" s="445" t="s">
        <v>15678</v>
      </c>
      <c r="B6180" s="445" t="s">
        <v>16934</v>
      </c>
      <c r="C6180" s="445" t="s">
        <v>13970</v>
      </c>
    </row>
    <row r="6181" spans="1:3" x14ac:dyDescent="0.25">
      <c r="A6181" s="445" t="s">
        <v>15678</v>
      </c>
      <c r="B6181" s="445" t="s">
        <v>16935</v>
      </c>
      <c r="C6181" s="445" t="s">
        <v>13970</v>
      </c>
    </row>
    <row r="6182" spans="1:3" x14ac:dyDescent="0.25">
      <c r="A6182" s="445" t="s">
        <v>15678</v>
      </c>
      <c r="B6182" s="445" t="s">
        <v>16936</v>
      </c>
      <c r="C6182" s="445" t="s">
        <v>13970</v>
      </c>
    </row>
    <row r="6183" spans="1:3" x14ac:dyDescent="0.25">
      <c r="A6183" s="445" t="s">
        <v>15678</v>
      </c>
      <c r="B6183" s="445" t="s">
        <v>16937</v>
      </c>
      <c r="C6183" s="445" t="s">
        <v>13970</v>
      </c>
    </row>
    <row r="6184" spans="1:3" x14ac:dyDescent="0.25">
      <c r="A6184" s="445" t="s">
        <v>15678</v>
      </c>
      <c r="B6184" s="445" t="s">
        <v>16938</v>
      </c>
      <c r="C6184" s="445" t="s">
        <v>13970</v>
      </c>
    </row>
    <row r="6185" spans="1:3" x14ac:dyDescent="0.25">
      <c r="A6185" s="445" t="s">
        <v>15678</v>
      </c>
      <c r="B6185" s="445" t="s">
        <v>16939</v>
      </c>
      <c r="C6185" s="445" t="s">
        <v>13970</v>
      </c>
    </row>
    <row r="6186" spans="1:3" x14ac:dyDescent="0.25">
      <c r="A6186" s="445" t="s">
        <v>15678</v>
      </c>
      <c r="B6186" s="445" t="s">
        <v>16940</v>
      </c>
      <c r="C6186" s="445" t="s">
        <v>13970</v>
      </c>
    </row>
    <row r="6187" spans="1:3" x14ac:dyDescent="0.25">
      <c r="A6187" s="445" t="s">
        <v>15678</v>
      </c>
      <c r="B6187" s="445" t="s">
        <v>16941</v>
      </c>
      <c r="C6187" s="445" t="s">
        <v>13970</v>
      </c>
    </row>
    <row r="6188" spans="1:3" x14ac:dyDescent="0.25">
      <c r="A6188" s="445" t="s">
        <v>15678</v>
      </c>
      <c r="B6188" s="445" t="s">
        <v>16942</v>
      </c>
      <c r="C6188" s="445" t="s">
        <v>13970</v>
      </c>
    </row>
    <row r="6189" spans="1:3" x14ac:dyDescent="0.25">
      <c r="A6189" s="445" t="s">
        <v>15678</v>
      </c>
      <c r="B6189" s="445" t="s">
        <v>16943</v>
      </c>
      <c r="C6189" s="445" t="s">
        <v>13970</v>
      </c>
    </row>
    <row r="6190" spans="1:3" x14ac:dyDescent="0.25">
      <c r="A6190" s="445" t="s">
        <v>15678</v>
      </c>
      <c r="B6190" s="445" t="s">
        <v>16944</v>
      </c>
      <c r="C6190" s="445" t="s">
        <v>13970</v>
      </c>
    </row>
    <row r="6191" spans="1:3" x14ac:dyDescent="0.25">
      <c r="A6191" s="445" t="s">
        <v>15678</v>
      </c>
      <c r="B6191" s="445" t="s">
        <v>16945</v>
      </c>
      <c r="C6191" s="445" t="s">
        <v>13970</v>
      </c>
    </row>
    <row r="6192" spans="1:3" x14ac:dyDescent="0.25">
      <c r="A6192" s="445" t="s">
        <v>15678</v>
      </c>
      <c r="B6192" s="445" t="s">
        <v>16946</v>
      </c>
      <c r="C6192" s="445" t="s">
        <v>13970</v>
      </c>
    </row>
    <row r="6193" spans="1:3" x14ac:dyDescent="0.25">
      <c r="A6193" s="445" t="s">
        <v>15678</v>
      </c>
      <c r="B6193" s="445" t="s">
        <v>16947</v>
      </c>
      <c r="C6193" s="445" t="s">
        <v>13970</v>
      </c>
    </row>
    <row r="6194" spans="1:3" x14ac:dyDescent="0.25">
      <c r="A6194" s="445" t="s">
        <v>15678</v>
      </c>
      <c r="B6194" s="445" t="s">
        <v>16948</v>
      </c>
      <c r="C6194" s="445" t="s">
        <v>13970</v>
      </c>
    </row>
    <row r="6195" spans="1:3" x14ac:dyDescent="0.25">
      <c r="A6195" s="445" t="s">
        <v>15678</v>
      </c>
      <c r="B6195" s="445" t="s">
        <v>16949</v>
      </c>
      <c r="C6195" s="445" t="s">
        <v>13970</v>
      </c>
    </row>
    <row r="6196" spans="1:3" x14ac:dyDescent="0.25">
      <c r="A6196" s="445" t="s">
        <v>15678</v>
      </c>
      <c r="B6196" s="445" t="s">
        <v>16950</v>
      </c>
      <c r="C6196" s="445" t="s">
        <v>13970</v>
      </c>
    </row>
    <row r="6197" spans="1:3" x14ac:dyDescent="0.25">
      <c r="A6197" s="445" t="s">
        <v>15678</v>
      </c>
      <c r="B6197" s="445" t="s">
        <v>16951</v>
      </c>
      <c r="C6197" s="445" t="s">
        <v>13970</v>
      </c>
    </row>
    <row r="6198" spans="1:3" x14ac:dyDescent="0.25">
      <c r="A6198" s="445" t="s">
        <v>15678</v>
      </c>
      <c r="B6198" s="445" t="s">
        <v>16952</v>
      </c>
      <c r="C6198" s="445" t="s">
        <v>13970</v>
      </c>
    </row>
    <row r="6199" spans="1:3" x14ac:dyDescent="0.25">
      <c r="A6199" s="445" t="s">
        <v>15678</v>
      </c>
      <c r="B6199" s="445" t="s">
        <v>16953</v>
      </c>
      <c r="C6199" s="445" t="s">
        <v>13970</v>
      </c>
    </row>
    <row r="6200" spans="1:3" x14ac:dyDescent="0.25">
      <c r="A6200" s="445" t="s">
        <v>15678</v>
      </c>
      <c r="B6200" s="445" t="s">
        <v>16954</v>
      </c>
      <c r="C6200" s="445" t="s">
        <v>13970</v>
      </c>
    </row>
    <row r="6201" spans="1:3" x14ac:dyDescent="0.25">
      <c r="A6201" s="445" t="s">
        <v>15678</v>
      </c>
      <c r="B6201" s="445" t="s">
        <v>16955</v>
      </c>
      <c r="C6201" s="445" t="s">
        <v>13970</v>
      </c>
    </row>
    <row r="6202" spans="1:3" x14ac:dyDescent="0.25">
      <c r="A6202" s="445" t="s">
        <v>15678</v>
      </c>
      <c r="B6202" s="445" t="s">
        <v>16956</v>
      </c>
      <c r="C6202" s="445" t="s">
        <v>13970</v>
      </c>
    </row>
    <row r="6203" spans="1:3" x14ac:dyDescent="0.25">
      <c r="A6203" s="445" t="s">
        <v>15678</v>
      </c>
      <c r="B6203" s="445" t="s">
        <v>16957</v>
      </c>
      <c r="C6203" s="445" t="s">
        <v>13970</v>
      </c>
    </row>
    <row r="6204" spans="1:3" x14ac:dyDescent="0.25">
      <c r="A6204" s="445" t="s">
        <v>15678</v>
      </c>
      <c r="B6204" s="445" t="s">
        <v>16958</v>
      </c>
      <c r="C6204" s="445" t="s">
        <v>13970</v>
      </c>
    </row>
    <row r="6205" spans="1:3" x14ac:dyDescent="0.25">
      <c r="A6205" s="445" t="s">
        <v>15678</v>
      </c>
      <c r="B6205" s="445" t="s">
        <v>16959</v>
      </c>
      <c r="C6205" s="445" t="s">
        <v>13970</v>
      </c>
    </row>
    <row r="6206" spans="1:3" x14ac:dyDescent="0.25">
      <c r="A6206" s="445" t="s">
        <v>15678</v>
      </c>
      <c r="B6206" s="445" t="s">
        <v>16960</v>
      </c>
      <c r="C6206" s="445" t="s">
        <v>13970</v>
      </c>
    </row>
    <row r="6207" spans="1:3" x14ac:dyDescent="0.25">
      <c r="A6207" s="445" t="s">
        <v>15678</v>
      </c>
      <c r="B6207" s="445" t="s">
        <v>16961</v>
      </c>
      <c r="C6207" s="445" t="s">
        <v>13970</v>
      </c>
    </row>
    <row r="6208" spans="1:3" x14ac:dyDescent="0.25">
      <c r="A6208" s="445" t="s">
        <v>15678</v>
      </c>
      <c r="B6208" s="445" t="s">
        <v>16962</v>
      </c>
      <c r="C6208" s="445" t="s">
        <v>13970</v>
      </c>
    </row>
    <row r="6209" spans="1:3" x14ac:dyDescent="0.25">
      <c r="A6209" s="445" t="s">
        <v>15678</v>
      </c>
      <c r="B6209" s="445" t="s">
        <v>16963</v>
      </c>
      <c r="C6209" s="445" t="s">
        <v>13970</v>
      </c>
    </row>
    <row r="6210" spans="1:3" x14ac:dyDescent="0.25">
      <c r="A6210" s="445" t="s">
        <v>15678</v>
      </c>
      <c r="B6210" s="445" t="s">
        <v>16964</v>
      </c>
      <c r="C6210" s="445" t="s">
        <v>13970</v>
      </c>
    </row>
    <row r="6211" spans="1:3" x14ac:dyDescent="0.25">
      <c r="A6211" s="445" t="s">
        <v>15678</v>
      </c>
      <c r="B6211" s="445" t="s">
        <v>16965</v>
      </c>
      <c r="C6211" s="445" t="s">
        <v>13970</v>
      </c>
    </row>
    <row r="6212" spans="1:3" x14ac:dyDescent="0.25">
      <c r="A6212" s="445" t="s">
        <v>15678</v>
      </c>
      <c r="B6212" s="445" t="s">
        <v>16966</v>
      </c>
      <c r="C6212" s="445" t="s">
        <v>13970</v>
      </c>
    </row>
    <row r="6213" spans="1:3" x14ac:dyDescent="0.25">
      <c r="A6213" s="445" t="s">
        <v>15678</v>
      </c>
      <c r="B6213" s="445" t="s">
        <v>16967</v>
      </c>
      <c r="C6213" s="445" t="s">
        <v>13970</v>
      </c>
    </row>
    <row r="6214" spans="1:3" x14ac:dyDescent="0.25">
      <c r="A6214" s="445" t="s">
        <v>15678</v>
      </c>
      <c r="B6214" s="445" t="s">
        <v>16968</v>
      </c>
      <c r="C6214" s="445" t="s">
        <v>13970</v>
      </c>
    </row>
    <row r="6215" spans="1:3" x14ac:dyDescent="0.25">
      <c r="A6215" s="445" t="s">
        <v>15678</v>
      </c>
      <c r="B6215" s="445" t="s">
        <v>16969</v>
      </c>
      <c r="C6215" s="445" t="s">
        <v>13970</v>
      </c>
    </row>
    <row r="6216" spans="1:3" x14ac:dyDescent="0.25">
      <c r="A6216" s="445" t="s">
        <v>15678</v>
      </c>
      <c r="B6216" s="445" t="s">
        <v>16970</v>
      </c>
      <c r="C6216" s="445" t="s">
        <v>13970</v>
      </c>
    </row>
    <row r="6217" spans="1:3" x14ac:dyDescent="0.25">
      <c r="A6217" s="445" t="s">
        <v>15678</v>
      </c>
      <c r="B6217" s="445" t="s">
        <v>16971</v>
      </c>
      <c r="C6217" s="445" t="s">
        <v>13970</v>
      </c>
    </row>
    <row r="6218" spans="1:3" x14ac:dyDescent="0.25">
      <c r="A6218" s="445" t="s">
        <v>15678</v>
      </c>
      <c r="B6218" s="445" t="s">
        <v>16972</v>
      </c>
      <c r="C6218" s="445" t="s">
        <v>13970</v>
      </c>
    </row>
    <row r="6219" spans="1:3" x14ac:dyDescent="0.25">
      <c r="A6219" s="445" t="s">
        <v>15678</v>
      </c>
      <c r="B6219" s="445" t="s">
        <v>16973</v>
      </c>
      <c r="C6219" s="445" t="s">
        <v>13970</v>
      </c>
    </row>
    <row r="6220" spans="1:3" x14ac:dyDescent="0.25">
      <c r="A6220" s="445" t="s">
        <v>15678</v>
      </c>
      <c r="B6220" s="445" t="s">
        <v>16974</v>
      </c>
      <c r="C6220" s="445" t="s">
        <v>13970</v>
      </c>
    </row>
    <row r="6221" spans="1:3" x14ac:dyDescent="0.25">
      <c r="A6221" s="445" t="s">
        <v>15678</v>
      </c>
      <c r="B6221" s="445" t="s">
        <v>16975</v>
      </c>
      <c r="C6221" s="445" t="s">
        <v>13970</v>
      </c>
    </row>
    <row r="6222" spans="1:3" x14ac:dyDescent="0.25">
      <c r="A6222" s="445" t="s">
        <v>15678</v>
      </c>
      <c r="B6222" s="445" t="s">
        <v>16976</v>
      </c>
      <c r="C6222" s="445" t="s">
        <v>13970</v>
      </c>
    </row>
    <row r="6223" spans="1:3" x14ac:dyDescent="0.25">
      <c r="A6223" s="445" t="s">
        <v>15678</v>
      </c>
      <c r="B6223" s="445" t="s">
        <v>16977</v>
      </c>
      <c r="C6223" s="445" t="s">
        <v>13970</v>
      </c>
    </row>
    <row r="6224" spans="1:3" x14ac:dyDescent="0.25">
      <c r="A6224" s="445" t="s">
        <v>15678</v>
      </c>
      <c r="B6224" s="445" t="s">
        <v>16978</v>
      </c>
      <c r="C6224" s="445" t="s">
        <v>13970</v>
      </c>
    </row>
    <row r="6225" spans="1:3" x14ac:dyDescent="0.25">
      <c r="A6225" s="445" t="s">
        <v>15678</v>
      </c>
      <c r="B6225" s="445" t="s">
        <v>16979</v>
      </c>
      <c r="C6225" s="445" t="s">
        <v>13970</v>
      </c>
    </row>
    <row r="6226" spans="1:3" x14ac:dyDescent="0.25">
      <c r="A6226" s="445" t="s">
        <v>15678</v>
      </c>
      <c r="B6226" s="445" t="s">
        <v>16980</v>
      </c>
      <c r="C6226" s="445" t="s">
        <v>13970</v>
      </c>
    </row>
    <row r="6227" spans="1:3" x14ac:dyDescent="0.25">
      <c r="A6227" s="445" t="s">
        <v>15678</v>
      </c>
      <c r="B6227" s="445" t="s">
        <v>16981</v>
      </c>
      <c r="C6227" s="445" t="s">
        <v>13970</v>
      </c>
    </row>
    <row r="6228" spans="1:3" x14ac:dyDescent="0.25">
      <c r="A6228" s="445" t="s">
        <v>15678</v>
      </c>
      <c r="B6228" s="445" t="s">
        <v>16982</v>
      </c>
      <c r="C6228" s="445" t="s">
        <v>13970</v>
      </c>
    </row>
    <row r="6229" spans="1:3" x14ac:dyDescent="0.25">
      <c r="A6229" s="445" t="s">
        <v>15678</v>
      </c>
      <c r="B6229" s="445" t="s">
        <v>16983</v>
      </c>
      <c r="C6229" s="445" t="s">
        <v>13970</v>
      </c>
    </row>
    <row r="6230" spans="1:3" x14ac:dyDescent="0.25">
      <c r="A6230" s="445" t="s">
        <v>15678</v>
      </c>
      <c r="B6230" s="445" t="s">
        <v>16984</v>
      </c>
      <c r="C6230" s="445" t="s">
        <v>13970</v>
      </c>
    </row>
    <row r="6231" spans="1:3" x14ac:dyDescent="0.25">
      <c r="A6231" s="445" t="s">
        <v>15678</v>
      </c>
      <c r="B6231" s="445" t="s">
        <v>16985</v>
      </c>
      <c r="C6231" s="445" t="s">
        <v>13970</v>
      </c>
    </row>
    <row r="6232" spans="1:3" x14ac:dyDescent="0.25">
      <c r="A6232" s="445" t="s">
        <v>15678</v>
      </c>
      <c r="B6232" s="445" t="s">
        <v>16986</v>
      </c>
      <c r="C6232" s="445" t="s">
        <v>13970</v>
      </c>
    </row>
    <row r="6233" spans="1:3" x14ac:dyDescent="0.25">
      <c r="A6233" s="445" t="s">
        <v>15678</v>
      </c>
      <c r="B6233" s="445" t="s">
        <v>16987</v>
      </c>
      <c r="C6233" s="445" t="s">
        <v>13970</v>
      </c>
    </row>
    <row r="6234" spans="1:3" x14ac:dyDescent="0.25">
      <c r="A6234" s="445" t="s">
        <v>15678</v>
      </c>
      <c r="B6234" s="445" t="s">
        <v>16988</v>
      </c>
      <c r="C6234" s="445" t="s">
        <v>13970</v>
      </c>
    </row>
    <row r="6235" spans="1:3" x14ac:dyDescent="0.25">
      <c r="A6235" s="445" t="s">
        <v>15678</v>
      </c>
      <c r="B6235" s="445" t="s">
        <v>16989</v>
      </c>
      <c r="C6235" s="445" t="s">
        <v>13970</v>
      </c>
    </row>
    <row r="6236" spans="1:3" x14ac:dyDescent="0.25">
      <c r="A6236" s="445" t="s">
        <v>15678</v>
      </c>
      <c r="B6236" s="445" t="s">
        <v>16990</v>
      </c>
      <c r="C6236" s="445" t="s">
        <v>13970</v>
      </c>
    </row>
    <row r="6237" spans="1:3" x14ac:dyDescent="0.25">
      <c r="A6237" s="445" t="s">
        <v>15678</v>
      </c>
      <c r="B6237" s="445" t="s">
        <v>16991</v>
      </c>
      <c r="C6237" s="445" t="s">
        <v>13970</v>
      </c>
    </row>
    <row r="6238" spans="1:3" x14ac:dyDescent="0.25">
      <c r="A6238" s="445" t="s">
        <v>15678</v>
      </c>
      <c r="B6238" s="445" t="s">
        <v>16992</v>
      </c>
      <c r="C6238" s="445" t="s">
        <v>13970</v>
      </c>
    </row>
    <row r="6239" spans="1:3" x14ac:dyDescent="0.25">
      <c r="A6239" s="445" t="s">
        <v>15678</v>
      </c>
      <c r="B6239" s="445" t="s">
        <v>16993</v>
      </c>
      <c r="C6239" s="445" t="s">
        <v>13970</v>
      </c>
    </row>
    <row r="6240" spans="1:3" x14ac:dyDescent="0.25">
      <c r="A6240" s="445" t="s">
        <v>15678</v>
      </c>
      <c r="B6240" s="445" t="s">
        <v>16994</v>
      </c>
      <c r="C6240" s="445" t="s">
        <v>13970</v>
      </c>
    </row>
    <row r="6241" spans="1:3" x14ac:dyDescent="0.25">
      <c r="A6241" s="445" t="s">
        <v>15678</v>
      </c>
      <c r="B6241" s="445" t="s">
        <v>16995</v>
      </c>
      <c r="C6241" s="445" t="s">
        <v>13970</v>
      </c>
    </row>
    <row r="6242" spans="1:3" x14ac:dyDescent="0.25">
      <c r="A6242" s="445" t="s">
        <v>15678</v>
      </c>
      <c r="B6242" s="445" t="s">
        <v>16996</v>
      </c>
      <c r="C6242" s="445" t="s">
        <v>13970</v>
      </c>
    </row>
    <row r="6243" spans="1:3" x14ac:dyDescent="0.25">
      <c r="A6243" s="445" t="s">
        <v>15678</v>
      </c>
      <c r="B6243" s="445" t="s">
        <v>16997</v>
      </c>
      <c r="C6243" s="445" t="s">
        <v>13970</v>
      </c>
    </row>
    <row r="6244" spans="1:3" x14ac:dyDescent="0.25">
      <c r="A6244" s="445" t="s">
        <v>15678</v>
      </c>
      <c r="B6244" s="445" t="s">
        <v>16998</v>
      </c>
      <c r="C6244" s="445" t="s">
        <v>13970</v>
      </c>
    </row>
    <row r="6245" spans="1:3" x14ac:dyDescent="0.25">
      <c r="A6245" s="445" t="s">
        <v>15678</v>
      </c>
      <c r="B6245" s="445" t="s">
        <v>16999</v>
      </c>
      <c r="C6245" s="445" t="s">
        <v>13970</v>
      </c>
    </row>
    <row r="6246" spans="1:3" x14ac:dyDescent="0.25">
      <c r="A6246" s="445" t="s">
        <v>15678</v>
      </c>
      <c r="B6246" s="445" t="s">
        <v>17000</v>
      </c>
      <c r="C6246" s="445" t="s">
        <v>13970</v>
      </c>
    </row>
    <row r="6247" spans="1:3" x14ac:dyDescent="0.25">
      <c r="A6247" s="445" t="s">
        <v>15678</v>
      </c>
      <c r="B6247" s="445" t="s">
        <v>17001</v>
      </c>
      <c r="C6247" s="445" t="s">
        <v>13970</v>
      </c>
    </row>
    <row r="6248" spans="1:3" x14ac:dyDescent="0.25">
      <c r="A6248" s="445" t="s">
        <v>15678</v>
      </c>
      <c r="B6248" s="445" t="s">
        <v>17002</v>
      </c>
      <c r="C6248" s="445" t="s">
        <v>13970</v>
      </c>
    </row>
    <row r="6249" spans="1:3" x14ac:dyDescent="0.25">
      <c r="A6249" s="445" t="s">
        <v>15678</v>
      </c>
      <c r="B6249" s="445" t="s">
        <v>17003</v>
      </c>
      <c r="C6249" s="445" t="s">
        <v>13970</v>
      </c>
    </row>
    <row r="6250" spans="1:3" x14ac:dyDescent="0.25">
      <c r="A6250" s="445" t="s">
        <v>15678</v>
      </c>
      <c r="B6250" s="445" t="s">
        <v>17004</v>
      </c>
      <c r="C6250" s="445" t="s">
        <v>13970</v>
      </c>
    </row>
    <row r="6251" spans="1:3" x14ac:dyDescent="0.25">
      <c r="A6251" s="445" t="s">
        <v>15678</v>
      </c>
      <c r="B6251" s="445" t="s">
        <v>17005</v>
      </c>
      <c r="C6251" s="445" t="s">
        <v>13970</v>
      </c>
    </row>
    <row r="6252" spans="1:3" x14ac:dyDescent="0.25">
      <c r="A6252" s="445" t="s">
        <v>15678</v>
      </c>
      <c r="B6252" s="445" t="s">
        <v>17006</v>
      </c>
      <c r="C6252" s="445" t="s">
        <v>13970</v>
      </c>
    </row>
    <row r="6253" spans="1:3" x14ac:dyDescent="0.25">
      <c r="A6253" s="445" t="s">
        <v>15678</v>
      </c>
      <c r="B6253" s="445" t="s">
        <v>17007</v>
      </c>
      <c r="C6253" s="445" t="s">
        <v>13970</v>
      </c>
    </row>
    <row r="6254" spans="1:3" x14ac:dyDescent="0.25">
      <c r="A6254" s="445" t="s">
        <v>15678</v>
      </c>
      <c r="B6254" s="445" t="s">
        <v>17008</v>
      </c>
      <c r="C6254" s="445" t="s">
        <v>13970</v>
      </c>
    </row>
    <row r="6255" spans="1:3" x14ac:dyDescent="0.25">
      <c r="A6255" s="445" t="s">
        <v>15678</v>
      </c>
      <c r="B6255" s="445" t="s">
        <v>17009</v>
      </c>
      <c r="C6255" s="445" t="s">
        <v>13970</v>
      </c>
    </row>
    <row r="6256" spans="1:3" x14ac:dyDescent="0.25">
      <c r="A6256" s="445" t="s">
        <v>15678</v>
      </c>
      <c r="B6256" s="445" t="s">
        <v>17010</v>
      </c>
      <c r="C6256" s="445" t="s">
        <v>13970</v>
      </c>
    </row>
    <row r="6257" spans="1:3" x14ac:dyDescent="0.25">
      <c r="A6257" s="445" t="s">
        <v>15678</v>
      </c>
      <c r="B6257" s="445" t="s">
        <v>17011</v>
      </c>
      <c r="C6257" s="445" t="s">
        <v>15908</v>
      </c>
    </row>
    <row r="6258" spans="1:3" x14ac:dyDescent="0.25">
      <c r="A6258" s="445" t="s">
        <v>15678</v>
      </c>
      <c r="B6258" s="445" t="s">
        <v>17012</v>
      </c>
      <c r="C6258" s="445" t="s">
        <v>13970</v>
      </c>
    </row>
    <row r="6259" spans="1:3" x14ac:dyDescent="0.25">
      <c r="A6259" s="445" t="s">
        <v>15678</v>
      </c>
      <c r="B6259" s="445" t="s">
        <v>17013</v>
      </c>
      <c r="C6259" s="445" t="s">
        <v>15912</v>
      </c>
    </row>
    <row r="6260" spans="1:3" x14ac:dyDescent="0.25">
      <c r="A6260" s="445" t="s">
        <v>15678</v>
      </c>
      <c r="B6260" s="445" t="s">
        <v>17014</v>
      </c>
      <c r="C6260" s="445" t="s">
        <v>15916</v>
      </c>
    </row>
    <row r="6261" spans="1:3" x14ac:dyDescent="0.25">
      <c r="A6261" s="445" t="s">
        <v>15678</v>
      </c>
      <c r="B6261" s="445" t="s">
        <v>17015</v>
      </c>
      <c r="C6261" s="445" t="s">
        <v>15914</v>
      </c>
    </row>
    <row r="6262" spans="1:3" x14ac:dyDescent="0.25">
      <c r="A6262" s="445" t="s">
        <v>15678</v>
      </c>
      <c r="B6262" s="445" t="s">
        <v>17016</v>
      </c>
      <c r="C6262" s="445" t="s">
        <v>17017</v>
      </c>
    </row>
    <row r="6263" spans="1:3" x14ac:dyDescent="0.25">
      <c r="A6263" s="445" t="s">
        <v>15678</v>
      </c>
      <c r="B6263" s="445" t="s">
        <v>17018</v>
      </c>
      <c r="C6263" s="445" t="s">
        <v>15918</v>
      </c>
    </row>
    <row r="6264" spans="1:3" x14ac:dyDescent="0.25">
      <c r="A6264" s="445" t="s">
        <v>15678</v>
      </c>
      <c r="B6264" s="445" t="s">
        <v>17019</v>
      </c>
      <c r="C6264" s="445" t="s">
        <v>15922</v>
      </c>
    </row>
    <row r="6265" spans="1:3" x14ac:dyDescent="0.25">
      <c r="A6265" s="445" t="s">
        <v>15678</v>
      </c>
      <c r="B6265" s="445" t="s">
        <v>17020</v>
      </c>
      <c r="C6265" s="445" t="s">
        <v>15924</v>
      </c>
    </row>
    <row r="6266" spans="1:3" x14ac:dyDescent="0.25">
      <c r="A6266" s="445" t="s">
        <v>15678</v>
      </c>
      <c r="B6266" s="445" t="s">
        <v>17021</v>
      </c>
      <c r="C6266" s="445" t="s">
        <v>15926</v>
      </c>
    </row>
    <row r="6267" spans="1:3" x14ac:dyDescent="0.25">
      <c r="A6267" s="445" t="s">
        <v>15678</v>
      </c>
      <c r="B6267" s="445" t="s">
        <v>17022</v>
      </c>
      <c r="C6267" s="445" t="s">
        <v>15928</v>
      </c>
    </row>
    <row r="6268" spans="1:3" x14ac:dyDescent="0.25">
      <c r="A6268" s="445" t="s">
        <v>15678</v>
      </c>
      <c r="B6268" s="445" t="s">
        <v>17023</v>
      </c>
      <c r="C6268" s="445" t="s">
        <v>15930</v>
      </c>
    </row>
    <row r="6269" spans="1:3" x14ac:dyDescent="0.25">
      <c r="A6269" s="445" t="s">
        <v>15678</v>
      </c>
      <c r="B6269" s="445" t="s">
        <v>17024</v>
      </c>
      <c r="C6269" s="445" t="s">
        <v>15932</v>
      </c>
    </row>
    <row r="6270" spans="1:3" x14ac:dyDescent="0.25">
      <c r="A6270" s="445" t="s">
        <v>15678</v>
      </c>
      <c r="B6270" s="445" t="s">
        <v>17025</v>
      </c>
      <c r="C6270" s="445" t="s">
        <v>15934</v>
      </c>
    </row>
    <row r="6271" spans="1:3" x14ac:dyDescent="0.25">
      <c r="A6271" s="445" t="s">
        <v>15678</v>
      </c>
      <c r="B6271" s="445" t="s">
        <v>17026</v>
      </c>
      <c r="C6271" s="445" t="s">
        <v>15936</v>
      </c>
    </row>
    <row r="6272" spans="1:3" x14ac:dyDescent="0.25">
      <c r="A6272" s="445" t="s">
        <v>15678</v>
      </c>
      <c r="B6272" s="445" t="s">
        <v>17027</v>
      </c>
      <c r="C6272" s="445" t="s">
        <v>15938</v>
      </c>
    </row>
    <row r="6273" spans="1:3" x14ac:dyDescent="0.25">
      <c r="A6273" s="445" t="s">
        <v>15678</v>
      </c>
      <c r="B6273" s="445" t="s">
        <v>17028</v>
      </c>
      <c r="C6273" s="445" t="s">
        <v>15940</v>
      </c>
    </row>
    <row r="6274" spans="1:3" x14ac:dyDescent="0.25">
      <c r="A6274" s="445" t="s">
        <v>15678</v>
      </c>
      <c r="B6274" s="445" t="s">
        <v>17029</v>
      </c>
      <c r="C6274" s="445" t="s">
        <v>15942</v>
      </c>
    </row>
    <row r="6275" spans="1:3" x14ac:dyDescent="0.25">
      <c r="A6275" s="445" t="s">
        <v>15678</v>
      </c>
      <c r="B6275" s="445" t="s">
        <v>17030</v>
      </c>
      <c r="C6275" s="445" t="s">
        <v>13970</v>
      </c>
    </row>
    <row r="6276" spans="1:3" x14ac:dyDescent="0.25">
      <c r="A6276" s="445" t="s">
        <v>15678</v>
      </c>
      <c r="B6276" s="445" t="s">
        <v>17031</v>
      </c>
      <c r="C6276" s="445" t="s">
        <v>15945</v>
      </c>
    </row>
    <row r="6277" spans="1:3" x14ac:dyDescent="0.25">
      <c r="A6277" s="445" t="s">
        <v>15678</v>
      </c>
      <c r="B6277" s="445" t="s">
        <v>17032</v>
      </c>
      <c r="C6277" s="445" t="s">
        <v>17033</v>
      </c>
    </row>
    <row r="6278" spans="1:3" x14ac:dyDescent="0.25">
      <c r="A6278" s="445" t="s">
        <v>15678</v>
      </c>
      <c r="B6278" s="445" t="s">
        <v>17034</v>
      </c>
      <c r="C6278" s="445" t="s">
        <v>13970</v>
      </c>
    </row>
    <row r="6279" spans="1:3" x14ac:dyDescent="0.25">
      <c r="A6279" s="445" t="s">
        <v>15678</v>
      </c>
      <c r="B6279" s="445" t="s">
        <v>17035</v>
      </c>
      <c r="C6279" s="445" t="s">
        <v>15951</v>
      </c>
    </row>
    <row r="6280" spans="1:3" x14ac:dyDescent="0.25">
      <c r="A6280" s="445" t="s">
        <v>15678</v>
      </c>
      <c r="B6280" s="445" t="s">
        <v>17036</v>
      </c>
      <c r="C6280" s="445" t="s">
        <v>15953</v>
      </c>
    </row>
    <row r="6281" spans="1:3" x14ac:dyDescent="0.25">
      <c r="A6281" s="445" t="s">
        <v>15678</v>
      </c>
      <c r="B6281" s="445" t="s">
        <v>17037</v>
      </c>
      <c r="C6281" s="445" t="s">
        <v>15955</v>
      </c>
    </row>
    <row r="6282" spans="1:3" x14ac:dyDescent="0.25">
      <c r="A6282" s="445" t="s">
        <v>15678</v>
      </c>
      <c r="B6282" s="445" t="s">
        <v>17038</v>
      </c>
      <c r="C6282" s="445" t="s">
        <v>15957</v>
      </c>
    </row>
    <row r="6283" spans="1:3" x14ac:dyDescent="0.25">
      <c r="A6283" s="445" t="s">
        <v>15678</v>
      </c>
      <c r="B6283" s="445" t="s">
        <v>17039</v>
      </c>
      <c r="C6283" s="445" t="s">
        <v>16255</v>
      </c>
    </row>
    <row r="6284" spans="1:3" x14ac:dyDescent="0.25">
      <c r="A6284" s="445" t="s">
        <v>15678</v>
      </c>
      <c r="B6284" s="445" t="s">
        <v>17040</v>
      </c>
      <c r="C6284" s="445" t="s">
        <v>16257</v>
      </c>
    </row>
    <row r="6285" spans="1:3" x14ac:dyDescent="0.25">
      <c r="A6285" s="445" t="s">
        <v>15678</v>
      </c>
      <c r="B6285" s="445" t="s">
        <v>17041</v>
      </c>
      <c r="C6285" s="445" t="s">
        <v>16259</v>
      </c>
    </row>
    <row r="6286" spans="1:3" x14ac:dyDescent="0.25">
      <c r="A6286" s="445" t="s">
        <v>15678</v>
      </c>
      <c r="B6286" s="445" t="s">
        <v>17042</v>
      </c>
      <c r="C6286" s="445" t="s">
        <v>16261</v>
      </c>
    </row>
    <row r="6287" spans="1:3" x14ac:dyDescent="0.25">
      <c r="A6287" s="445" t="s">
        <v>15678</v>
      </c>
      <c r="B6287" s="445" t="s">
        <v>17043</v>
      </c>
      <c r="C6287" s="445" t="s">
        <v>16263</v>
      </c>
    </row>
    <row r="6288" spans="1:3" x14ac:dyDescent="0.25">
      <c r="A6288" s="445" t="s">
        <v>15678</v>
      </c>
      <c r="B6288" s="445" t="s">
        <v>17044</v>
      </c>
      <c r="C6288" s="445" t="s">
        <v>16267</v>
      </c>
    </row>
    <row r="6289" spans="1:3" x14ac:dyDescent="0.25">
      <c r="A6289" s="445" t="s">
        <v>15678</v>
      </c>
      <c r="B6289" s="445" t="s">
        <v>17045</v>
      </c>
      <c r="C6289" s="445" t="s">
        <v>16273</v>
      </c>
    </row>
    <row r="6290" spans="1:3" x14ac:dyDescent="0.25">
      <c r="A6290" s="445" t="s">
        <v>15678</v>
      </c>
      <c r="B6290" s="445" t="s">
        <v>17046</v>
      </c>
      <c r="C6290" s="445" t="s">
        <v>17047</v>
      </c>
    </row>
    <row r="6291" spans="1:3" x14ac:dyDescent="0.25">
      <c r="A6291" s="445" t="s">
        <v>15678</v>
      </c>
      <c r="B6291" s="445" t="s">
        <v>17048</v>
      </c>
      <c r="C6291" s="445" t="s">
        <v>16275</v>
      </c>
    </row>
    <row r="6292" spans="1:3" x14ac:dyDescent="0.25">
      <c r="A6292" s="445" t="s">
        <v>15678</v>
      </c>
      <c r="B6292" s="445" t="s">
        <v>17049</v>
      </c>
      <c r="C6292" s="445" t="s">
        <v>17050</v>
      </c>
    </row>
    <row r="6293" spans="1:3" x14ac:dyDescent="0.25">
      <c r="A6293" s="445" t="s">
        <v>15678</v>
      </c>
      <c r="B6293" s="445" t="s">
        <v>17051</v>
      </c>
      <c r="C6293" s="445" t="s">
        <v>17052</v>
      </c>
    </row>
    <row r="6294" spans="1:3" x14ac:dyDescent="0.25">
      <c r="A6294" s="445" t="s">
        <v>15678</v>
      </c>
      <c r="B6294" s="445" t="s">
        <v>17053</v>
      </c>
      <c r="C6294" s="445" t="s">
        <v>17054</v>
      </c>
    </row>
    <row r="6295" spans="1:3" x14ac:dyDescent="0.25">
      <c r="A6295" s="445" t="s">
        <v>15678</v>
      </c>
      <c r="B6295" s="445" t="s">
        <v>17055</v>
      </c>
      <c r="C6295" s="445" t="s">
        <v>17056</v>
      </c>
    </row>
    <row r="6296" spans="1:3" x14ac:dyDescent="0.25">
      <c r="A6296" s="445" t="s">
        <v>15678</v>
      </c>
      <c r="B6296" s="445" t="s">
        <v>17057</v>
      </c>
      <c r="C6296" s="445" t="s">
        <v>16277</v>
      </c>
    </row>
    <row r="6297" spans="1:3" x14ac:dyDescent="0.25">
      <c r="A6297" s="445" t="s">
        <v>15678</v>
      </c>
      <c r="B6297" s="445" t="s">
        <v>17058</v>
      </c>
      <c r="C6297" s="445" t="s">
        <v>16279</v>
      </c>
    </row>
    <row r="6298" spans="1:3" x14ac:dyDescent="0.25">
      <c r="A6298" s="445" t="s">
        <v>15678</v>
      </c>
      <c r="B6298" s="445" t="s">
        <v>17059</v>
      </c>
      <c r="C6298" s="445" t="s">
        <v>16283</v>
      </c>
    </row>
    <row r="6299" spans="1:3" x14ac:dyDescent="0.25">
      <c r="A6299" s="445" t="s">
        <v>15678</v>
      </c>
      <c r="B6299" s="445" t="s">
        <v>17060</v>
      </c>
      <c r="C6299" s="445" t="s">
        <v>17061</v>
      </c>
    </row>
    <row r="6300" spans="1:3" x14ac:dyDescent="0.25">
      <c r="A6300" s="445" t="s">
        <v>15678</v>
      </c>
      <c r="B6300" s="445" t="s">
        <v>17062</v>
      </c>
      <c r="C6300" s="445" t="s">
        <v>16285</v>
      </c>
    </row>
    <row r="6301" spans="1:3" x14ac:dyDescent="0.25">
      <c r="A6301" s="445" t="s">
        <v>15678</v>
      </c>
      <c r="B6301" s="445" t="s">
        <v>17063</v>
      </c>
      <c r="C6301" s="445" t="s">
        <v>16287</v>
      </c>
    </row>
    <row r="6302" spans="1:3" x14ac:dyDescent="0.25">
      <c r="A6302" s="445" t="s">
        <v>15678</v>
      </c>
      <c r="B6302" s="445" t="s">
        <v>17064</v>
      </c>
      <c r="C6302" s="445" t="s">
        <v>16289</v>
      </c>
    </row>
    <row r="6303" spans="1:3" x14ac:dyDescent="0.25">
      <c r="A6303" s="445" t="s">
        <v>15678</v>
      </c>
      <c r="B6303" s="445" t="s">
        <v>17065</v>
      </c>
      <c r="C6303" s="445" t="s">
        <v>16291</v>
      </c>
    </row>
    <row r="6304" spans="1:3" x14ac:dyDescent="0.25">
      <c r="A6304" s="445" t="s">
        <v>15678</v>
      </c>
      <c r="B6304" s="445" t="s">
        <v>17066</v>
      </c>
      <c r="C6304" s="445" t="s">
        <v>16293</v>
      </c>
    </row>
    <row r="6305" spans="1:3" x14ac:dyDescent="0.25">
      <c r="A6305" s="445" t="s">
        <v>15678</v>
      </c>
      <c r="B6305" s="445" t="s">
        <v>17067</v>
      </c>
      <c r="C6305" s="445" t="s">
        <v>16681</v>
      </c>
    </row>
    <row r="6306" spans="1:3" x14ac:dyDescent="0.25">
      <c r="A6306" s="445" t="s">
        <v>15678</v>
      </c>
      <c r="B6306" s="445" t="s">
        <v>17068</v>
      </c>
      <c r="C6306" s="445" t="s">
        <v>17069</v>
      </c>
    </row>
    <row r="6307" spans="1:3" x14ac:dyDescent="0.25">
      <c r="A6307" s="445" t="s">
        <v>15678</v>
      </c>
      <c r="B6307" s="445" t="s">
        <v>17070</v>
      </c>
      <c r="C6307" s="445" t="s">
        <v>17071</v>
      </c>
    </row>
    <row r="6308" spans="1:3" x14ac:dyDescent="0.25">
      <c r="A6308" s="445" t="s">
        <v>15678</v>
      </c>
      <c r="B6308" s="445" t="s">
        <v>17072</v>
      </c>
      <c r="C6308" s="445" t="s">
        <v>16683</v>
      </c>
    </row>
    <row r="6309" spans="1:3" x14ac:dyDescent="0.25">
      <c r="A6309" s="445" t="s">
        <v>15678</v>
      </c>
      <c r="B6309" s="445" t="s">
        <v>17073</v>
      </c>
      <c r="C6309" s="445" t="s">
        <v>15808</v>
      </c>
    </row>
    <row r="6310" spans="1:3" x14ac:dyDescent="0.25">
      <c r="A6310" s="445" t="s">
        <v>15678</v>
      </c>
      <c r="B6310" s="445" t="s">
        <v>17074</v>
      </c>
      <c r="C6310" s="445" t="s">
        <v>16296</v>
      </c>
    </row>
    <row r="6311" spans="1:3" x14ac:dyDescent="0.25">
      <c r="A6311" s="445" t="s">
        <v>15678</v>
      </c>
      <c r="B6311" s="445" t="s">
        <v>17075</v>
      </c>
      <c r="C6311" s="445" t="s">
        <v>16298</v>
      </c>
    </row>
    <row r="6312" spans="1:3" x14ac:dyDescent="0.25">
      <c r="A6312" s="445" t="s">
        <v>15678</v>
      </c>
      <c r="B6312" s="445" t="s">
        <v>17076</v>
      </c>
      <c r="C6312" s="445" t="s">
        <v>15810</v>
      </c>
    </row>
    <row r="6313" spans="1:3" x14ac:dyDescent="0.25">
      <c r="A6313" s="445" t="s">
        <v>15678</v>
      </c>
      <c r="B6313" s="445" t="s">
        <v>17077</v>
      </c>
      <c r="C6313" s="445" t="s">
        <v>15812</v>
      </c>
    </row>
    <row r="6314" spans="1:3" x14ac:dyDescent="0.25">
      <c r="A6314" s="445" t="s">
        <v>15678</v>
      </c>
      <c r="B6314" s="445" t="s">
        <v>17078</v>
      </c>
      <c r="C6314" s="445" t="s">
        <v>15814</v>
      </c>
    </row>
    <row r="6315" spans="1:3" x14ac:dyDescent="0.25">
      <c r="A6315" s="445" t="s">
        <v>15678</v>
      </c>
      <c r="B6315" s="445" t="s">
        <v>17079</v>
      </c>
      <c r="C6315" s="445" t="s">
        <v>15816</v>
      </c>
    </row>
    <row r="6316" spans="1:3" x14ac:dyDescent="0.25">
      <c r="A6316" s="445" t="s">
        <v>15678</v>
      </c>
      <c r="B6316" s="445" t="s">
        <v>17080</v>
      </c>
      <c r="C6316" s="445" t="s">
        <v>17081</v>
      </c>
    </row>
    <row r="6317" spans="1:3" x14ac:dyDescent="0.25">
      <c r="A6317" s="445" t="s">
        <v>15678</v>
      </c>
      <c r="B6317" s="445" t="s">
        <v>17082</v>
      </c>
      <c r="C6317" s="445" t="s">
        <v>15714</v>
      </c>
    </row>
    <row r="6318" spans="1:3" x14ac:dyDescent="0.25">
      <c r="A6318" s="445" t="s">
        <v>15678</v>
      </c>
      <c r="B6318" s="445" t="s">
        <v>17083</v>
      </c>
      <c r="C6318" s="445" t="s">
        <v>15818</v>
      </c>
    </row>
    <row r="6319" spans="1:3" x14ac:dyDescent="0.25">
      <c r="A6319" s="445" t="s">
        <v>15678</v>
      </c>
      <c r="B6319" s="445" t="s">
        <v>17084</v>
      </c>
      <c r="C6319" s="445" t="s">
        <v>15820</v>
      </c>
    </row>
    <row r="6320" spans="1:3" x14ac:dyDescent="0.25">
      <c r="A6320" s="445" t="s">
        <v>15678</v>
      </c>
      <c r="B6320" s="445" t="s">
        <v>17085</v>
      </c>
      <c r="C6320" s="445" t="s">
        <v>15822</v>
      </c>
    </row>
    <row r="6321" spans="1:3" x14ac:dyDescent="0.25">
      <c r="A6321" s="445" t="s">
        <v>15678</v>
      </c>
      <c r="B6321" s="445" t="s">
        <v>17086</v>
      </c>
      <c r="C6321" s="445" t="s">
        <v>13970</v>
      </c>
    </row>
    <row r="6322" spans="1:3" x14ac:dyDescent="0.25">
      <c r="A6322" s="445" t="s">
        <v>15678</v>
      </c>
      <c r="B6322" s="445" t="s">
        <v>17087</v>
      </c>
      <c r="C6322" s="445" t="s">
        <v>16313</v>
      </c>
    </row>
    <row r="6323" spans="1:3" x14ac:dyDescent="0.25">
      <c r="A6323" s="445" t="s">
        <v>15678</v>
      </c>
      <c r="B6323" s="445" t="s">
        <v>17088</v>
      </c>
      <c r="C6323" s="445" t="s">
        <v>17089</v>
      </c>
    </row>
    <row r="6324" spans="1:3" x14ac:dyDescent="0.25">
      <c r="A6324" s="445" t="s">
        <v>15678</v>
      </c>
      <c r="B6324" s="445" t="s">
        <v>17090</v>
      </c>
      <c r="C6324" s="445" t="s">
        <v>15825</v>
      </c>
    </row>
    <row r="6325" spans="1:3" x14ac:dyDescent="0.25">
      <c r="A6325" s="445" t="s">
        <v>15678</v>
      </c>
      <c r="B6325" s="445" t="s">
        <v>17091</v>
      </c>
      <c r="C6325" s="445" t="s">
        <v>15827</v>
      </c>
    </row>
    <row r="6326" spans="1:3" x14ac:dyDescent="0.25">
      <c r="A6326" s="445" t="s">
        <v>15678</v>
      </c>
      <c r="B6326" s="445" t="s">
        <v>17092</v>
      </c>
      <c r="C6326" s="445" t="s">
        <v>16483</v>
      </c>
    </row>
    <row r="6327" spans="1:3" x14ac:dyDescent="0.25">
      <c r="A6327" s="445" t="s">
        <v>15678</v>
      </c>
      <c r="B6327" s="445" t="s">
        <v>17093</v>
      </c>
      <c r="C6327" s="445" t="s">
        <v>15829</v>
      </c>
    </row>
    <row r="6328" spans="1:3" x14ac:dyDescent="0.25">
      <c r="A6328" s="445" t="s">
        <v>15678</v>
      </c>
      <c r="B6328" s="445" t="s">
        <v>17094</v>
      </c>
      <c r="C6328" s="445" t="s">
        <v>15831</v>
      </c>
    </row>
    <row r="6329" spans="1:3" x14ac:dyDescent="0.25">
      <c r="A6329" s="445" t="s">
        <v>15678</v>
      </c>
      <c r="B6329" s="445" t="s">
        <v>17095</v>
      </c>
      <c r="C6329" s="445" t="s">
        <v>16324</v>
      </c>
    </row>
    <row r="6330" spans="1:3" x14ac:dyDescent="0.25">
      <c r="A6330" s="445" t="s">
        <v>15678</v>
      </c>
      <c r="B6330" s="445" t="s">
        <v>17096</v>
      </c>
      <c r="C6330" s="445" t="s">
        <v>13970</v>
      </c>
    </row>
    <row r="6331" spans="1:3" x14ac:dyDescent="0.25">
      <c r="A6331" s="445" t="s">
        <v>15678</v>
      </c>
      <c r="B6331" s="445" t="s">
        <v>17097</v>
      </c>
      <c r="C6331" s="445" t="s">
        <v>13970</v>
      </c>
    </row>
    <row r="6332" spans="1:3" x14ac:dyDescent="0.25">
      <c r="A6332" s="445" t="s">
        <v>15678</v>
      </c>
      <c r="B6332" s="445" t="s">
        <v>17098</v>
      </c>
      <c r="C6332" s="445" t="s">
        <v>16328</v>
      </c>
    </row>
    <row r="6333" spans="1:3" x14ac:dyDescent="0.25">
      <c r="A6333" s="445" t="s">
        <v>15678</v>
      </c>
      <c r="B6333" s="445" t="s">
        <v>17099</v>
      </c>
      <c r="C6333" s="445" t="s">
        <v>13970</v>
      </c>
    </row>
    <row r="6334" spans="1:3" x14ac:dyDescent="0.25">
      <c r="A6334" s="445" t="s">
        <v>15678</v>
      </c>
      <c r="B6334" s="445" t="s">
        <v>17100</v>
      </c>
      <c r="C6334" s="445" t="s">
        <v>15835</v>
      </c>
    </row>
    <row r="6335" spans="1:3" x14ac:dyDescent="0.25">
      <c r="A6335" s="445" t="s">
        <v>15678</v>
      </c>
      <c r="B6335" s="445" t="s">
        <v>17101</v>
      </c>
      <c r="C6335" s="445" t="s">
        <v>15706</v>
      </c>
    </row>
    <row r="6336" spans="1:3" x14ac:dyDescent="0.25">
      <c r="A6336" s="445" t="s">
        <v>15678</v>
      </c>
      <c r="B6336" s="445" t="s">
        <v>17102</v>
      </c>
      <c r="C6336" s="445" t="s">
        <v>15708</v>
      </c>
    </row>
    <row r="6337" spans="1:3" x14ac:dyDescent="0.25">
      <c r="A6337" s="445" t="s">
        <v>15678</v>
      </c>
      <c r="B6337" s="445" t="s">
        <v>17103</v>
      </c>
      <c r="C6337" s="445" t="s">
        <v>15837</v>
      </c>
    </row>
    <row r="6338" spans="1:3" x14ac:dyDescent="0.25">
      <c r="A6338" s="445" t="s">
        <v>15678</v>
      </c>
      <c r="B6338" s="445" t="s">
        <v>17104</v>
      </c>
      <c r="C6338" s="445" t="s">
        <v>15839</v>
      </c>
    </row>
    <row r="6339" spans="1:3" x14ac:dyDescent="0.25">
      <c r="A6339" s="445" t="s">
        <v>15678</v>
      </c>
      <c r="B6339" s="445" t="s">
        <v>17105</v>
      </c>
      <c r="C6339" s="445" t="s">
        <v>13970</v>
      </c>
    </row>
    <row r="6340" spans="1:3" x14ac:dyDescent="0.25">
      <c r="A6340" s="445" t="s">
        <v>15678</v>
      </c>
      <c r="B6340" s="445" t="s">
        <v>17106</v>
      </c>
      <c r="C6340" s="445" t="s">
        <v>16362</v>
      </c>
    </row>
    <row r="6341" spans="1:3" x14ac:dyDescent="0.25">
      <c r="A6341" s="445" t="s">
        <v>15678</v>
      </c>
      <c r="B6341" s="445" t="s">
        <v>14810</v>
      </c>
      <c r="C6341" s="445" t="s">
        <v>17107</v>
      </c>
    </row>
    <row r="6342" spans="1:3" x14ac:dyDescent="0.25">
      <c r="A6342" s="445" t="s">
        <v>15678</v>
      </c>
      <c r="B6342" s="445" t="s">
        <v>17108</v>
      </c>
      <c r="C6342" s="445" t="s">
        <v>17107</v>
      </c>
    </row>
    <row r="6343" spans="1:3" x14ac:dyDescent="0.25">
      <c r="A6343" s="445" t="s">
        <v>15678</v>
      </c>
      <c r="B6343" s="445" t="s">
        <v>17109</v>
      </c>
      <c r="C6343" s="445" t="s">
        <v>17107</v>
      </c>
    </row>
    <row r="6344" spans="1:3" x14ac:dyDescent="0.25">
      <c r="A6344" s="445" t="s">
        <v>15678</v>
      </c>
      <c r="B6344" s="445" t="s">
        <v>17110</v>
      </c>
      <c r="C6344" s="445" t="s">
        <v>17107</v>
      </c>
    </row>
    <row r="6345" spans="1:3" x14ac:dyDescent="0.25">
      <c r="A6345" s="445" t="s">
        <v>15678</v>
      </c>
      <c r="B6345" s="445" t="s">
        <v>17111</v>
      </c>
      <c r="C6345" s="445" t="s">
        <v>17107</v>
      </c>
    </row>
    <row r="6346" spans="1:3" x14ac:dyDescent="0.25">
      <c r="A6346" s="445" t="s">
        <v>15678</v>
      </c>
      <c r="B6346" s="445" t="s">
        <v>17112</v>
      </c>
      <c r="C6346" s="445" t="s">
        <v>13970</v>
      </c>
    </row>
    <row r="6347" spans="1:3" x14ac:dyDescent="0.25">
      <c r="A6347" s="445" t="s">
        <v>15678</v>
      </c>
      <c r="B6347" s="445" t="s">
        <v>17113</v>
      </c>
      <c r="C6347" s="445" t="s">
        <v>13970</v>
      </c>
    </row>
    <row r="6348" spans="1:3" x14ac:dyDescent="0.25">
      <c r="A6348" s="445" t="s">
        <v>15678</v>
      </c>
      <c r="B6348" s="445" t="s">
        <v>17114</v>
      </c>
      <c r="C6348" s="445" t="s">
        <v>13970</v>
      </c>
    </row>
    <row r="6349" spans="1:3" x14ac:dyDescent="0.25">
      <c r="A6349" s="445" t="s">
        <v>15678</v>
      </c>
      <c r="B6349" s="445" t="s">
        <v>17115</v>
      </c>
      <c r="C6349" s="445" t="s">
        <v>13970</v>
      </c>
    </row>
    <row r="6350" spans="1:3" x14ac:dyDescent="0.25">
      <c r="A6350" s="445" t="s">
        <v>15678</v>
      </c>
      <c r="B6350" s="445" t="s">
        <v>17116</v>
      </c>
      <c r="C6350" s="445" t="s">
        <v>13970</v>
      </c>
    </row>
    <row r="6351" spans="1:3" x14ac:dyDescent="0.25">
      <c r="A6351" s="445" t="s">
        <v>15678</v>
      </c>
      <c r="B6351" s="445" t="s">
        <v>17117</v>
      </c>
      <c r="C6351" s="445" t="s">
        <v>13970</v>
      </c>
    </row>
    <row r="6352" spans="1:3" x14ac:dyDescent="0.25">
      <c r="A6352" s="445" t="s">
        <v>15678</v>
      </c>
      <c r="B6352" s="445" t="s">
        <v>17118</v>
      </c>
      <c r="C6352" s="445" t="s">
        <v>13970</v>
      </c>
    </row>
    <row r="6353" spans="1:3" x14ac:dyDescent="0.25">
      <c r="A6353" s="445" t="s">
        <v>15678</v>
      </c>
      <c r="B6353" s="445" t="s">
        <v>17119</v>
      </c>
      <c r="C6353" s="445" t="s">
        <v>13970</v>
      </c>
    </row>
    <row r="6354" spans="1:3" x14ac:dyDescent="0.25">
      <c r="A6354" s="445" t="s">
        <v>15678</v>
      </c>
      <c r="B6354" s="445" t="s">
        <v>17120</v>
      </c>
      <c r="C6354" s="445" t="s">
        <v>13970</v>
      </c>
    </row>
    <row r="6355" spans="1:3" x14ac:dyDescent="0.25">
      <c r="A6355" s="445" t="s">
        <v>15678</v>
      </c>
      <c r="B6355" s="445" t="s">
        <v>17121</v>
      </c>
      <c r="C6355" s="445" t="s">
        <v>13970</v>
      </c>
    </row>
    <row r="6356" spans="1:3" x14ac:dyDescent="0.25">
      <c r="A6356" s="445" t="s">
        <v>15678</v>
      </c>
      <c r="B6356" s="445" t="s">
        <v>17122</v>
      </c>
      <c r="C6356" s="445" t="s">
        <v>13970</v>
      </c>
    </row>
    <row r="6357" spans="1:3" x14ac:dyDescent="0.25">
      <c r="A6357" s="445" t="s">
        <v>15678</v>
      </c>
      <c r="B6357" s="445" t="s">
        <v>17123</v>
      </c>
      <c r="C6357" s="445" t="s">
        <v>13970</v>
      </c>
    </row>
    <row r="6358" spans="1:3" x14ac:dyDescent="0.25">
      <c r="A6358" s="445" t="s">
        <v>15678</v>
      </c>
      <c r="B6358" s="445" t="s">
        <v>17124</v>
      </c>
      <c r="C6358" s="445" t="s">
        <v>13970</v>
      </c>
    </row>
    <row r="6359" spans="1:3" x14ac:dyDescent="0.25">
      <c r="A6359" s="445" t="s">
        <v>15678</v>
      </c>
      <c r="B6359" s="445" t="s">
        <v>17125</v>
      </c>
      <c r="C6359" s="445" t="s">
        <v>13970</v>
      </c>
    </row>
    <row r="6360" spans="1:3" x14ac:dyDescent="0.25">
      <c r="A6360" s="445" t="s">
        <v>15678</v>
      </c>
      <c r="B6360" s="445" t="s">
        <v>17126</v>
      </c>
      <c r="C6360" s="445" t="s">
        <v>13970</v>
      </c>
    </row>
    <row r="6361" spans="1:3" x14ac:dyDescent="0.25">
      <c r="A6361" s="445" t="s">
        <v>15678</v>
      </c>
      <c r="B6361" s="445" t="s">
        <v>17127</v>
      </c>
      <c r="C6361" s="445" t="s">
        <v>13970</v>
      </c>
    </row>
    <row r="6362" spans="1:3" x14ac:dyDescent="0.25">
      <c r="A6362" s="445" t="s">
        <v>15678</v>
      </c>
      <c r="B6362" s="445" t="s">
        <v>17128</v>
      </c>
      <c r="C6362" s="445" t="s">
        <v>13970</v>
      </c>
    </row>
    <row r="6363" spans="1:3" x14ac:dyDescent="0.25">
      <c r="A6363" s="445" t="s">
        <v>15678</v>
      </c>
      <c r="B6363" s="445" t="s">
        <v>17129</v>
      </c>
      <c r="C6363" s="445" t="s">
        <v>13970</v>
      </c>
    </row>
    <row r="6364" spans="1:3" x14ac:dyDescent="0.25">
      <c r="A6364" s="445" t="s">
        <v>15678</v>
      </c>
      <c r="B6364" s="445" t="s">
        <v>17130</v>
      </c>
      <c r="C6364" s="445" t="s">
        <v>13970</v>
      </c>
    </row>
    <row r="6365" spans="1:3" x14ac:dyDescent="0.25">
      <c r="A6365" s="445" t="s">
        <v>15678</v>
      </c>
      <c r="B6365" s="445" t="s">
        <v>17131</v>
      </c>
      <c r="C6365" s="445" t="s">
        <v>13970</v>
      </c>
    </row>
    <row r="6366" spans="1:3" x14ac:dyDescent="0.25">
      <c r="A6366" s="445" t="s">
        <v>15678</v>
      </c>
      <c r="B6366" s="445" t="s">
        <v>17132</v>
      </c>
      <c r="C6366" s="445" t="s">
        <v>13970</v>
      </c>
    </row>
    <row r="6367" spans="1:3" x14ac:dyDescent="0.25">
      <c r="A6367" s="445" t="s">
        <v>15678</v>
      </c>
      <c r="B6367" s="445" t="s">
        <v>17133</v>
      </c>
      <c r="C6367" s="445" t="s">
        <v>13970</v>
      </c>
    </row>
    <row r="6368" spans="1:3" x14ac:dyDescent="0.25">
      <c r="A6368" s="445" t="s">
        <v>15678</v>
      </c>
      <c r="B6368" s="445" t="s">
        <v>17134</v>
      </c>
      <c r="C6368" s="445" t="s">
        <v>13970</v>
      </c>
    </row>
    <row r="6369" spans="1:3" x14ac:dyDescent="0.25">
      <c r="A6369" s="445" t="s">
        <v>15678</v>
      </c>
      <c r="B6369" s="445" t="s">
        <v>17135</v>
      </c>
      <c r="C6369" s="445" t="s">
        <v>13970</v>
      </c>
    </row>
    <row r="6370" spans="1:3" x14ac:dyDescent="0.25">
      <c r="A6370" s="445" t="s">
        <v>15678</v>
      </c>
      <c r="B6370" s="445" t="s">
        <v>17136</v>
      </c>
      <c r="C6370" s="445" t="s">
        <v>13970</v>
      </c>
    </row>
    <row r="6371" spans="1:3" x14ac:dyDescent="0.25">
      <c r="A6371" s="445" t="s">
        <v>15678</v>
      </c>
      <c r="B6371" s="445" t="s">
        <v>17137</v>
      </c>
      <c r="C6371" s="445" t="s">
        <v>13970</v>
      </c>
    </row>
    <row r="6372" spans="1:3" x14ac:dyDescent="0.25">
      <c r="A6372" s="445" t="s">
        <v>15678</v>
      </c>
      <c r="B6372" s="445" t="s">
        <v>17138</v>
      </c>
      <c r="C6372" s="445" t="s">
        <v>13970</v>
      </c>
    </row>
    <row r="6373" spans="1:3" x14ac:dyDescent="0.25">
      <c r="A6373" s="445" t="s">
        <v>15678</v>
      </c>
      <c r="B6373" s="445" t="s">
        <v>17139</v>
      </c>
      <c r="C6373" s="445" t="s">
        <v>13970</v>
      </c>
    </row>
    <row r="6374" spans="1:3" x14ac:dyDescent="0.25">
      <c r="A6374" s="445" t="s">
        <v>15678</v>
      </c>
      <c r="B6374" s="445" t="s">
        <v>17140</v>
      </c>
      <c r="C6374" s="445" t="s">
        <v>13970</v>
      </c>
    </row>
    <row r="6375" spans="1:3" x14ac:dyDescent="0.25">
      <c r="A6375" s="445" t="s">
        <v>15678</v>
      </c>
      <c r="B6375" s="445" t="s">
        <v>17141</v>
      </c>
      <c r="C6375" s="445" t="s">
        <v>13970</v>
      </c>
    </row>
    <row r="6376" spans="1:3" x14ac:dyDescent="0.25">
      <c r="A6376" s="445" t="s">
        <v>15678</v>
      </c>
      <c r="B6376" s="445" t="s">
        <v>17142</v>
      </c>
      <c r="C6376" s="445" t="s">
        <v>13970</v>
      </c>
    </row>
    <row r="6377" spans="1:3" x14ac:dyDescent="0.25">
      <c r="A6377" s="445" t="s">
        <v>15678</v>
      </c>
      <c r="B6377" s="445" t="s">
        <v>17143</v>
      </c>
      <c r="C6377" s="445" t="s">
        <v>13970</v>
      </c>
    </row>
    <row r="6378" spans="1:3" x14ac:dyDescent="0.25">
      <c r="A6378" s="445" t="s">
        <v>15678</v>
      </c>
      <c r="B6378" s="445" t="s">
        <v>17144</v>
      </c>
      <c r="C6378" s="445" t="s">
        <v>13970</v>
      </c>
    </row>
    <row r="6379" spans="1:3" x14ac:dyDescent="0.25">
      <c r="A6379" s="445" t="s">
        <v>15678</v>
      </c>
      <c r="B6379" s="445" t="s">
        <v>17145</v>
      </c>
      <c r="C6379" s="445" t="s">
        <v>13970</v>
      </c>
    </row>
    <row r="6380" spans="1:3" x14ac:dyDescent="0.25">
      <c r="A6380" s="445" t="s">
        <v>15678</v>
      </c>
      <c r="B6380" s="445" t="s">
        <v>17146</v>
      </c>
      <c r="C6380" s="445" t="s">
        <v>13970</v>
      </c>
    </row>
    <row r="6381" spans="1:3" x14ac:dyDescent="0.25">
      <c r="A6381" s="445" t="s">
        <v>15678</v>
      </c>
      <c r="B6381" s="445" t="s">
        <v>17147</v>
      </c>
      <c r="C6381" s="445" t="s">
        <v>13970</v>
      </c>
    </row>
    <row r="6382" spans="1:3" x14ac:dyDescent="0.25">
      <c r="A6382" s="445" t="s">
        <v>15678</v>
      </c>
      <c r="B6382" s="445" t="s">
        <v>17148</v>
      </c>
      <c r="C6382" s="445" t="s">
        <v>13970</v>
      </c>
    </row>
    <row r="6383" spans="1:3" x14ac:dyDescent="0.25">
      <c r="A6383" s="445" t="s">
        <v>15678</v>
      </c>
      <c r="B6383" s="445" t="s">
        <v>17149</v>
      </c>
      <c r="C6383" s="445" t="s">
        <v>13970</v>
      </c>
    </row>
    <row r="6384" spans="1:3" x14ac:dyDescent="0.25">
      <c r="A6384" s="445" t="s">
        <v>15678</v>
      </c>
      <c r="B6384" s="445" t="s">
        <v>17150</v>
      </c>
      <c r="C6384" s="445" t="s">
        <v>13970</v>
      </c>
    </row>
    <row r="6385" spans="1:3" x14ac:dyDescent="0.25">
      <c r="A6385" s="445" t="s">
        <v>15678</v>
      </c>
      <c r="B6385" s="445" t="s">
        <v>17151</v>
      </c>
      <c r="C6385" s="445" t="s">
        <v>13970</v>
      </c>
    </row>
    <row r="6386" spans="1:3" x14ac:dyDescent="0.25">
      <c r="A6386" s="445" t="s">
        <v>15678</v>
      </c>
      <c r="B6386" s="445" t="s">
        <v>17152</v>
      </c>
      <c r="C6386" s="445" t="s">
        <v>13970</v>
      </c>
    </row>
    <row r="6387" spans="1:3" x14ac:dyDescent="0.25">
      <c r="A6387" s="445" t="s">
        <v>15678</v>
      </c>
      <c r="B6387" s="445" t="s">
        <v>17153</v>
      </c>
      <c r="C6387" s="445" t="s">
        <v>13970</v>
      </c>
    </row>
    <row r="6388" spans="1:3" x14ac:dyDescent="0.25">
      <c r="A6388" s="445" t="s">
        <v>15678</v>
      </c>
      <c r="B6388" s="445" t="s">
        <v>17154</v>
      </c>
      <c r="C6388" s="445" t="s">
        <v>13970</v>
      </c>
    </row>
    <row r="6389" spans="1:3" x14ac:dyDescent="0.25">
      <c r="A6389" s="445" t="s">
        <v>15678</v>
      </c>
      <c r="B6389" s="445" t="s">
        <v>17155</v>
      </c>
      <c r="C6389" s="445" t="s">
        <v>13970</v>
      </c>
    </row>
    <row r="6390" spans="1:3" x14ac:dyDescent="0.25">
      <c r="A6390" s="445" t="s">
        <v>15678</v>
      </c>
      <c r="B6390" s="445" t="s">
        <v>17156</v>
      </c>
      <c r="C6390" s="445" t="s">
        <v>13970</v>
      </c>
    </row>
    <row r="6391" spans="1:3" x14ac:dyDescent="0.25">
      <c r="A6391" s="445" t="s">
        <v>15678</v>
      </c>
      <c r="B6391" s="445" t="s">
        <v>17157</v>
      </c>
      <c r="C6391" s="445" t="s">
        <v>13970</v>
      </c>
    </row>
    <row r="6392" spans="1:3" x14ac:dyDescent="0.25">
      <c r="A6392" s="445" t="s">
        <v>15678</v>
      </c>
      <c r="B6392" s="445" t="s">
        <v>17158</v>
      </c>
      <c r="C6392" s="445" t="s">
        <v>13970</v>
      </c>
    </row>
    <row r="6393" spans="1:3" x14ac:dyDescent="0.25">
      <c r="A6393" s="445" t="s">
        <v>15678</v>
      </c>
      <c r="B6393" s="445" t="s">
        <v>17159</v>
      </c>
      <c r="C6393" s="445" t="s">
        <v>13970</v>
      </c>
    </row>
    <row r="6394" spans="1:3" x14ac:dyDescent="0.25">
      <c r="A6394" s="445" t="s">
        <v>15678</v>
      </c>
      <c r="B6394" s="445" t="s">
        <v>17160</v>
      </c>
      <c r="C6394" s="445" t="s">
        <v>13970</v>
      </c>
    </row>
    <row r="6395" spans="1:3" x14ac:dyDescent="0.25">
      <c r="A6395" s="445" t="s">
        <v>15678</v>
      </c>
      <c r="B6395" s="445" t="s">
        <v>17161</v>
      </c>
      <c r="C6395" s="445" t="s">
        <v>13970</v>
      </c>
    </row>
    <row r="6396" spans="1:3" x14ac:dyDescent="0.25">
      <c r="A6396" s="445" t="s">
        <v>15678</v>
      </c>
      <c r="B6396" s="445" t="s">
        <v>17162</v>
      </c>
      <c r="C6396" s="445" t="s">
        <v>13970</v>
      </c>
    </row>
    <row r="6397" spans="1:3" x14ac:dyDescent="0.25">
      <c r="A6397" s="445" t="s">
        <v>15678</v>
      </c>
      <c r="B6397" s="445" t="s">
        <v>17163</v>
      </c>
      <c r="C6397" s="445" t="s">
        <v>13970</v>
      </c>
    </row>
    <row r="6398" spans="1:3" x14ac:dyDescent="0.25">
      <c r="A6398" s="445" t="s">
        <v>15678</v>
      </c>
      <c r="B6398" s="445" t="s">
        <v>17164</v>
      </c>
      <c r="C6398" s="445" t="s">
        <v>13970</v>
      </c>
    </row>
    <row r="6399" spans="1:3" x14ac:dyDescent="0.25">
      <c r="A6399" s="445" t="s">
        <v>15678</v>
      </c>
      <c r="B6399" s="445" t="s">
        <v>17165</v>
      </c>
      <c r="C6399" s="445" t="s">
        <v>13970</v>
      </c>
    </row>
    <row r="6400" spans="1:3" x14ac:dyDescent="0.25">
      <c r="A6400" s="445" t="s">
        <v>15678</v>
      </c>
      <c r="B6400" s="445" t="s">
        <v>17166</v>
      </c>
      <c r="C6400" s="445" t="s">
        <v>13970</v>
      </c>
    </row>
    <row r="6401" spans="1:3" x14ac:dyDescent="0.25">
      <c r="A6401" s="445" t="s">
        <v>15678</v>
      </c>
      <c r="B6401" s="445" t="s">
        <v>17167</v>
      </c>
      <c r="C6401" s="445" t="s">
        <v>13970</v>
      </c>
    </row>
    <row r="6402" spans="1:3" x14ac:dyDescent="0.25">
      <c r="A6402" s="445" t="s">
        <v>15678</v>
      </c>
      <c r="B6402" s="445" t="s">
        <v>17168</v>
      </c>
      <c r="C6402" s="445" t="s">
        <v>13970</v>
      </c>
    </row>
    <row r="6403" spans="1:3" x14ac:dyDescent="0.25">
      <c r="A6403" s="445" t="s">
        <v>15678</v>
      </c>
      <c r="B6403" s="445" t="s">
        <v>17169</v>
      </c>
      <c r="C6403" s="445" t="s">
        <v>13970</v>
      </c>
    </row>
    <row r="6404" spans="1:3" x14ac:dyDescent="0.25">
      <c r="A6404" s="445" t="s">
        <v>15678</v>
      </c>
      <c r="B6404" s="445" t="s">
        <v>17170</v>
      </c>
      <c r="C6404" s="445" t="s">
        <v>13970</v>
      </c>
    </row>
    <row r="6405" spans="1:3" x14ac:dyDescent="0.25">
      <c r="A6405" s="445" t="s">
        <v>15678</v>
      </c>
      <c r="B6405" s="445" t="s">
        <v>17171</v>
      </c>
      <c r="C6405" s="445" t="s">
        <v>13970</v>
      </c>
    </row>
    <row r="6406" spans="1:3" x14ac:dyDescent="0.25">
      <c r="A6406" s="445" t="s">
        <v>15678</v>
      </c>
      <c r="B6406" s="445" t="s">
        <v>17172</v>
      </c>
      <c r="C6406" s="445" t="s">
        <v>13970</v>
      </c>
    </row>
    <row r="6407" spans="1:3" x14ac:dyDescent="0.25">
      <c r="A6407" s="445" t="s">
        <v>15678</v>
      </c>
      <c r="B6407" s="445" t="s">
        <v>17173</v>
      </c>
      <c r="C6407" s="445" t="s">
        <v>13970</v>
      </c>
    </row>
    <row r="6408" spans="1:3" x14ac:dyDescent="0.25">
      <c r="A6408" s="445" t="s">
        <v>15678</v>
      </c>
      <c r="B6408" s="445" t="s">
        <v>17174</v>
      </c>
      <c r="C6408" s="445" t="s">
        <v>13970</v>
      </c>
    </row>
    <row r="6409" spans="1:3" x14ac:dyDescent="0.25">
      <c r="A6409" s="445" t="s">
        <v>15678</v>
      </c>
      <c r="B6409" s="445" t="s">
        <v>17175</v>
      </c>
      <c r="C6409" s="445" t="s">
        <v>13970</v>
      </c>
    </row>
    <row r="6410" spans="1:3" x14ac:dyDescent="0.25">
      <c r="A6410" s="445" t="s">
        <v>15678</v>
      </c>
      <c r="B6410" s="445" t="s">
        <v>17176</v>
      </c>
      <c r="C6410" s="445" t="s">
        <v>16027</v>
      </c>
    </row>
    <row r="6411" spans="1:3" x14ac:dyDescent="0.25">
      <c r="A6411" s="445" t="s">
        <v>15678</v>
      </c>
      <c r="B6411" s="445" t="s">
        <v>17177</v>
      </c>
      <c r="C6411" s="445" t="s">
        <v>13970</v>
      </c>
    </row>
    <row r="6412" spans="1:3" x14ac:dyDescent="0.25">
      <c r="A6412" s="445" t="s">
        <v>15678</v>
      </c>
      <c r="B6412" s="445" t="s">
        <v>17178</v>
      </c>
      <c r="C6412" s="445" t="s">
        <v>13970</v>
      </c>
    </row>
    <row r="6413" spans="1:3" x14ac:dyDescent="0.25">
      <c r="A6413" s="445" t="s">
        <v>15678</v>
      </c>
      <c r="B6413" s="445" t="s">
        <v>17179</v>
      </c>
      <c r="C6413" s="445" t="s">
        <v>13970</v>
      </c>
    </row>
    <row r="6414" spans="1:3" x14ac:dyDescent="0.25">
      <c r="A6414" s="445" t="s">
        <v>15678</v>
      </c>
      <c r="B6414" s="445" t="s">
        <v>17180</v>
      </c>
      <c r="C6414" s="445" t="s">
        <v>13970</v>
      </c>
    </row>
    <row r="6415" spans="1:3" x14ac:dyDescent="0.25">
      <c r="A6415" s="445" t="s">
        <v>15678</v>
      </c>
      <c r="B6415" s="445" t="s">
        <v>17181</v>
      </c>
      <c r="C6415" s="445" t="s">
        <v>13970</v>
      </c>
    </row>
    <row r="6416" spans="1:3" x14ac:dyDescent="0.25">
      <c r="A6416" s="445" t="s">
        <v>15678</v>
      </c>
      <c r="B6416" s="445" t="s">
        <v>17182</v>
      </c>
      <c r="C6416" s="445" t="s">
        <v>13970</v>
      </c>
    </row>
    <row r="6417" spans="1:3" x14ac:dyDescent="0.25">
      <c r="A6417" s="445" t="s">
        <v>15678</v>
      </c>
      <c r="B6417" s="445" t="s">
        <v>17183</v>
      </c>
      <c r="C6417" s="445" t="s">
        <v>13970</v>
      </c>
    </row>
    <row r="6418" spans="1:3" x14ac:dyDescent="0.25">
      <c r="A6418" s="445" t="s">
        <v>15678</v>
      </c>
      <c r="B6418" s="445" t="s">
        <v>17184</v>
      </c>
      <c r="C6418" s="445" t="s">
        <v>13970</v>
      </c>
    </row>
    <row r="6419" spans="1:3" x14ac:dyDescent="0.25">
      <c r="A6419" s="445" t="s">
        <v>15678</v>
      </c>
      <c r="B6419" s="445" t="s">
        <v>17185</v>
      </c>
      <c r="C6419" s="445" t="s">
        <v>13970</v>
      </c>
    </row>
    <row r="6420" spans="1:3" x14ac:dyDescent="0.25">
      <c r="A6420" s="445" t="s">
        <v>15678</v>
      </c>
      <c r="B6420" s="445" t="s">
        <v>17186</v>
      </c>
      <c r="C6420" s="445" t="s">
        <v>13970</v>
      </c>
    </row>
    <row r="6421" spans="1:3" x14ac:dyDescent="0.25">
      <c r="A6421" s="445" t="s">
        <v>15678</v>
      </c>
      <c r="B6421" s="445" t="s">
        <v>17187</v>
      </c>
      <c r="C6421" s="445" t="s">
        <v>13970</v>
      </c>
    </row>
    <row r="6422" spans="1:3" x14ac:dyDescent="0.25">
      <c r="A6422" s="445" t="s">
        <v>15678</v>
      </c>
      <c r="B6422" s="445" t="s">
        <v>17188</v>
      </c>
      <c r="C6422" s="445" t="s">
        <v>13970</v>
      </c>
    </row>
    <row r="6423" spans="1:3" x14ac:dyDescent="0.25">
      <c r="A6423" s="445" t="s">
        <v>15678</v>
      </c>
      <c r="B6423" s="445" t="s">
        <v>17189</v>
      </c>
      <c r="C6423" s="445" t="s">
        <v>13970</v>
      </c>
    </row>
    <row r="6424" spans="1:3" x14ac:dyDescent="0.25">
      <c r="A6424" s="445" t="s">
        <v>15678</v>
      </c>
      <c r="B6424" s="445" t="s">
        <v>17190</v>
      </c>
      <c r="C6424" s="445" t="s">
        <v>13970</v>
      </c>
    </row>
    <row r="6425" spans="1:3" x14ac:dyDescent="0.25">
      <c r="A6425" s="445" t="s">
        <v>15678</v>
      </c>
      <c r="B6425" s="445" t="s">
        <v>17191</v>
      </c>
      <c r="C6425" s="445" t="s">
        <v>13970</v>
      </c>
    </row>
    <row r="6426" spans="1:3" x14ac:dyDescent="0.25">
      <c r="A6426" s="445" t="s">
        <v>15678</v>
      </c>
      <c r="B6426" s="445" t="s">
        <v>17192</v>
      </c>
      <c r="C6426" s="445" t="s">
        <v>16601</v>
      </c>
    </row>
    <row r="6427" spans="1:3" x14ac:dyDescent="0.25">
      <c r="A6427" s="445" t="s">
        <v>15678</v>
      </c>
      <c r="B6427" s="445" t="s">
        <v>17193</v>
      </c>
      <c r="C6427" s="445" t="s">
        <v>13970</v>
      </c>
    </row>
    <row r="6428" spans="1:3" x14ac:dyDescent="0.25">
      <c r="A6428" s="445" t="s">
        <v>15678</v>
      </c>
      <c r="B6428" s="445" t="s">
        <v>17194</v>
      </c>
      <c r="C6428" s="445" t="s">
        <v>13970</v>
      </c>
    </row>
    <row r="6429" spans="1:3" x14ac:dyDescent="0.25">
      <c r="A6429" s="445" t="s">
        <v>15678</v>
      </c>
      <c r="B6429" s="445" t="s">
        <v>17195</v>
      </c>
      <c r="C6429" s="445" t="s">
        <v>13970</v>
      </c>
    </row>
    <row r="6430" spans="1:3" x14ac:dyDescent="0.25">
      <c r="A6430" s="445" t="s">
        <v>15678</v>
      </c>
      <c r="B6430" s="445" t="s">
        <v>17196</v>
      </c>
      <c r="C6430" s="445" t="s">
        <v>13970</v>
      </c>
    </row>
    <row r="6431" spans="1:3" x14ac:dyDescent="0.25">
      <c r="A6431" s="445" t="s">
        <v>15678</v>
      </c>
      <c r="B6431" s="445" t="s">
        <v>17197</v>
      </c>
      <c r="C6431" s="445" t="s">
        <v>13970</v>
      </c>
    </row>
    <row r="6432" spans="1:3" x14ac:dyDescent="0.25">
      <c r="A6432" s="445" t="s">
        <v>15678</v>
      </c>
      <c r="B6432" s="445" t="s">
        <v>17198</v>
      </c>
      <c r="C6432" s="445" t="s">
        <v>13970</v>
      </c>
    </row>
    <row r="6433" spans="1:3" x14ac:dyDescent="0.25">
      <c r="A6433" s="445" t="s">
        <v>15678</v>
      </c>
      <c r="B6433" s="445" t="s">
        <v>17199</v>
      </c>
      <c r="C6433" s="445" t="s">
        <v>13970</v>
      </c>
    </row>
    <row r="6434" spans="1:3" x14ac:dyDescent="0.25">
      <c r="A6434" s="445" t="s">
        <v>15678</v>
      </c>
      <c r="B6434" s="445" t="s">
        <v>17200</v>
      </c>
      <c r="C6434" s="445" t="s">
        <v>13970</v>
      </c>
    </row>
    <row r="6435" spans="1:3" x14ac:dyDescent="0.25">
      <c r="A6435" s="445" t="s">
        <v>15678</v>
      </c>
      <c r="B6435" s="445" t="s">
        <v>17201</v>
      </c>
      <c r="C6435" s="445" t="s">
        <v>13970</v>
      </c>
    </row>
    <row r="6436" spans="1:3" x14ac:dyDescent="0.25">
      <c r="A6436" s="445" t="s">
        <v>15678</v>
      </c>
      <c r="B6436" s="445" t="s">
        <v>17202</v>
      </c>
      <c r="C6436" s="445" t="s">
        <v>13970</v>
      </c>
    </row>
    <row r="6437" spans="1:3" x14ac:dyDescent="0.25">
      <c r="A6437" s="445" t="s">
        <v>15678</v>
      </c>
      <c r="B6437" s="445" t="s">
        <v>17203</v>
      </c>
      <c r="C6437" s="445" t="s">
        <v>13970</v>
      </c>
    </row>
    <row r="6438" spans="1:3" x14ac:dyDescent="0.25">
      <c r="A6438" s="445" t="s">
        <v>15678</v>
      </c>
      <c r="B6438" s="445" t="s">
        <v>17204</v>
      </c>
      <c r="C6438" s="445" t="s">
        <v>13970</v>
      </c>
    </row>
    <row r="6439" spans="1:3" x14ac:dyDescent="0.25">
      <c r="A6439" s="445" t="s">
        <v>15678</v>
      </c>
      <c r="B6439" s="445" t="s">
        <v>17205</v>
      </c>
      <c r="C6439" s="445" t="s">
        <v>13970</v>
      </c>
    </row>
    <row r="6440" spans="1:3" x14ac:dyDescent="0.25">
      <c r="A6440" s="445" t="s">
        <v>15678</v>
      </c>
      <c r="B6440" s="445" t="s">
        <v>17206</v>
      </c>
      <c r="C6440" s="445" t="s">
        <v>13970</v>
      </c>
    </row>
    <row r="6441" spans="1:3" x14ac:dyDescent="0.25">
      <c r="A6441" s="445" t="s">
        <v>15678</v>
      </c>
      <c r="B6441" s="445" t="s">
        <v>17207</v>
      </c>
      <c r="C6441" s="445" t="s">
        <v>13970</v>
      </c>
    </row>
    <row r="6442" spans="1:3" x14ac:dyDescent="0.25">
      <c r="A6442" s="445" t="s">
        <v>15678</v>
      </c>
      <c r="B6442" s="445" t="s">
        <v>17208</v>
      </c>
      <c r="C6442" s="445" t="s">
        <v>13970</v>
      </c>
    </row>
    <row r="6443" spans="1:3" x14ac:dyDescent="0.25">
      <c r="A6443" s="445" t="s">
        <v>15678</v>
      </c>
      <c r="B6443" s="445" t="s">
        <v>17209</v>
      </c>
      <c r="C6443" s="445" t="s">
        <v>13970</v>
      </c>
    </row>
    <row r="6444" spans="1:3" x14ac:dyDescent="0.25">
      <c r="A6444" s="445" t="s">
        <v>15678</v>
      </c>
      <c r="B6444" s="445" t="s">
        <v>17210</v>
      </c>
      <c r="C6444" s="445" t="s">
        <v>13970</v>
      </c>
    </row>
    <row r="6445" spans="1:3" x14ac:dyDescent="0.25">
      <c r="A6445" s="445" t="s">
        <v>15678</v>
      </c>
      <c r="B6445" s="445" t="s">
        <v>17211</v>
      </c>
      <c r="C6445" s="445" t="s">
        <v>13970</v>
      </c>
    </row>
    <row r="6446" spans="1:3" x14ac:dyDescent="0.25">
      <c r="A6446" s="445" t="s">
        <v>15678</v>
      </c>
      <c r="B6446" s="445" t="s">
        <v>17212</v>
      </c>
      <c r="C6446" s="445" t="s">
        <v>13970</v>
      </c>
    </row>
    <row r="6447" spans="1:3" x14ac:dyDescent="0.25">
      <c r="A6447" s="445" t="s">
        <v>15678</v>
      </c>
      <c r="B6447" s="445" t="s">
        <v>17213</v>
      </c>
      <c r="C6447" s="445" t="s">
        <v>13970</v>
      </c>
    </row>
    <row r="6448" spans="1:3" x14ac:dyDescent="0.25">
      <c r="A6448" s="445" t="s">
        <v>15678</v>
      </c>
      <c r="B6448" s="445" t="s">
        <v>17214</v>
      </c>
      <c r="C6448" s="445" t="s">
        <v>13970</v>
      </c>
    </row>
    <row r="6449" spans="1:3" x14ac:dyDescent="0.25">
      <c r="A6449" s="445" t="s">
        <v>15678</v>
      </c>
      <c r="B6449" s="445" t="s">
        <v>17215</v>
      </c>
      <c r="C6449" s="445" t="s">
        <v>13970</v>
      </c>
    </row>
    <row r="6450" spans="1:3" x14ac:dyDescent="0.25">
      <c r="A6450" s="445" t="s">
        <v>15678</v>
      </c>
      <c r="B6450" s="445" t="s">
        <v>17216</v>
      </c>
      <c r="C6450" s="445" t="s">
        <v>13970</v>
      </c>
    </row>
    <row r="6451" spans="1:3" x14ac:dyDescent="0.25">
      <c r="A6451" s="445" t="s">
        <v>15678</v>
      </c>
      <c r="B6451" s="445" t="s">
        <v>17217</v>
      </c>
      <c r="C6451" s="445" t="s">
        <v>13970</v>
      </c>
    </row>
    <row r="6452" spans="1:3" x14ac:dyDescent="0.25">
      <c r="A6452" s="445" t="s">
        <v>15678</v>
      </c>
      <c r="B6452" s="445" t="s">
        <v>17218</v>
      </c>
      <c r="C6452" s="445" t="s">
        <v>13970</v>
      </c>
    </row>
    <row r="6453" spans="1:3" x14ac:dyDescent="0.25">
      <c r="A6453" s="445" t="s">
        <v>15678</v>
      </c>
      <c r="B6453" s="445" t="s">
        <v>17219</v>
      </c>
      <c r="C6453" s="445" t="s">
        <v>13970</v>
      </c>
    </row>
    <row r="6454" spans="1:3" x14ac:dyDescent="0.25">
      <c r="A6454" s="445" t="s">
        <v>15678</v>
      </c>
      <c r="B6454" s="445" t="s">
        <v>17220</v>
      </c>
      <c r="C6454" s="445" t="s">
        <v>13970</v>
      </c>
    </row>
    <row r="6455" spans="1:3" x14ac:dyDescent="0.25">
      <c r="A6455" s="445" t="s">
        <v>15678</v>
      </c>
      <c r="B6455" s="445" t="s">
        <v>17221</v>
      </c>
      <c r="C6455" s="445" t="s">
        <v>13970</v>
      </c>
    </row>
    <row r="6456" spans="1:3" x14ac:dyDescent="0.25">
      <c r="A6456" s="445" t="s">
        <v>15678</v>
      </c>
      <c r="B6456" s="445" t="s">
        <v>17222</v>
      </c>
      <c r="C6456" s="445" t="s">
        <v>13970</v>
      </c>
    </row>
    <row r="6457" spans="1:3" x14ac:dyDescent="0.25">
      <c r="A6457" s="445" t="s">
        <v>15678</v>
      </c>
      <c r="B6457" s="445" t="s">
        <v>17223</v>
      </c>
      <c r="C6457" s="445" t="s">
        <v>13970</v>
      </c>
    </row>
    <row r="6458" spans="1:3" x14ac:dyDescent="0.25">
      <c r="A6458" s="445" t="s">
        <v>15678</v>
      </c>
      <c r="B6458" s="445" t="s">
        <v>17224</v>
      </c>
      <c r="C6458" s="445" t="s">
        <v>13970</v>
      </c>
    </row>
    <row r="6459" spans="1:3" x14ac:dyDescent="0.25">
      <c r="A6459" s="445" t="s">
        <v>15678</v>
      </c>
      <c r="B6459" s="445" t="s">
        <v>17225</v>
      </c>
      <c r="C6459" s="445" t="s">
        <v>13970</v>
      </c>
    </row>
    <row r="6460" spans="1:3" x14ac:dyDescent="0.25">
      <c r="A6460" s="445" t="s">
        <v>15678</v>
      </c>
      <c r="B6460" s="445" t="s">
        <v>17226</v>
      </c>
      <c r="C6460" s="445" t="s">
        <v>13970</v>
      </c>
    </row>
    <row r="6461" spans="1:3" x14ac:dyDescent="0.25">
      <c r="A6461" s="445" t="s">
        <v>15678</v>
      </c>
      <c r="B6461" s="445" t="s">
        <v>17227</v>
      </c>
      <c r="C6461" s="445" t="s">
        <v>13970</v>
      </c>
    </row>
    <row r="6462" spans="1:3" x14ac:dyDescent="0.25">
      <c r="A6462" s="445" t="s">
        <v>15678</v>
      </c>
      <c r="B6462" s="445" t="s">
        <v>17228</v>
      </c>
      <c r="C6462" s="445" t="s">
        <v>13970</v>
      </c>
    </row>
    <row r="6463" spans="1:3" x14ac:dyDescent="0.25">
      <c r="A6463" s="445" t="s">
        <v>15678</v>
      </c>
      <c r="B6463" s="445" t="s">
        <v>17229</v>
      </c>
      <c r="C6463" s="445" t="s">
        <v>13970</v>
      </c>
    </row>
    <row r="6464" spans="1:3" x14ac:dyDescent="0.25">
      <c r="A6464" s="445" t="s">
        <v>15678</v>
      </c>
      <c r="B6464" s="445" t="s">
        <v>17230</v>
      </c>
      <c r="C6464" s="445" t="s">
        <v>13970</v>
      </c>
    </row>
    <row r="6465" spans="1:3" x14ac:dyDescent="0.25">
      <c r="A6465" s="445" t="s">
        <v>15678</v>
      </c>
      <c r="B6465" s="445" t="s">
        <v>17231</v>
      </c>
      <c r="C6465" s="445" t="s">
        <v>13970</v>
      </c>
    </row>
    <row r="6466" spans="1:3" x14ac:dyDescent="0.25">
      <c r="A6466" s="445" t="s">
        <v>15678</v>
      </c>
      <c r="B6466" s="445" t="s">
        <v>17232</v>
      </c>
      <c r="C6466" s="445" t="s">
        <v>13970</v>
      </c>
    </row>
    <row r="6467" spans="1:3" x14ac:dyDescent="0.25">
      <c r="A6467" s="445" t="s">
        <v>15678</v>
      </c>
      <c r="B6467" s="445" t="s">
        <v>17233</v>
      </c>
      <c r="C6467" s="445" t="s">
        <v>13970</v>
      </c>
    </row>
    <row r="6468" spans="1:3" x14ac:dyDescent="0.25">
      <c r="A6468" s="445" t="s">
        <v>15678</v>
      </c>
      <c r="B6468" s="445" t="s">
        <v>17234</v>
      </c>
      <c r="C6468" s="445" t="s">
        <v>13970</v>
      </c>
    </row>
    <row r="6469" spans="1:3" x14ac:dyDescent="0.25">
      <c r="A6469" s="445" t="s">
        <v>15678</v>
      </c>
      <c r="B6469" s="445" t="s">
        <v>17235</v>
      </c>
      <c r="C6469" s="445" t="s">
        <v>13970</v>
      </c>
    </row>
    <row r="6470" spans="1:3" x14ac:dyDescent="0.25">
      <c r="A6470" s="445" t="s">
        <v>15678</v>
      </c>
      <c r="B6470" s="445" t="s">
        <v>17236</v>
      </c>
      <c r="C6470" s="445" t="s">
        <v>13970</v>
      </c>
    </row>
    <row r="6471" spans="1:3" x14ac:dyDescent="0.25">
      <c r="A6471" s="445" t="s">
        <v>15678</v>
      </c>
      <c r="B6471" s="445" t="s">
        <v>17237</v>
      </c>
      <c r="C6471" s="445" t="s">
        <v>13970</v>
      </c>
    </row>
    <row r="6472" spans="1:3" x14ac:dyDescent="0.25">
      <c r="A6472" s="445" t="s">
        <v>15678</v>
      </c>
      <c r="B6472" s="445" t="s">
        <v>17238</v>
      </c>
      <c r="C6472" s="445" t="s">
        <v>13970</v>
      </c>
    </row>
    <row r="6473" spans="1:3" x14ac:dyDescent="0.25">
      <c r="A6473" s="445" t="s">
        <v>15678</v>
      </c>
      <c r="B6473" s="445" t="s">
        <v>17239</v>
      </c>
      <c r="C6473" s="445" t="s">
        <v>13970</v>
      </c>
    </row>
    <row r="6474" spans="1:3" x14ac:dyDescent="0.25">
      <c r="A6474" s="445" t="s">
        <v>15678</v>
      </c>
      <c r="B6474" s="445" t="s">
        <v>17240</v>
      </c>
      <c r="C6474" s="445" t="s">
        <v>13970</v>
      </c>
    </row>
    <row r="6475" spans="1:3" x14ac:dyDescent="0.25">
      <c r="A6475" s="445" t="s">
        <v>15678</v>
      </c>
      <c r="B6475" s="445" t="s">
        <v>17241</v>
      </c>
      <c r="C6475" s="445" t="s">
        <v>13970</v>
      </c>
    </row>
    <row r="6476" spans="1:3" x14ac:dyDescent="0.25">
      <c r="A6476" s="445" t="s">
        <v>15678</v>
      </c>
      <c r="B6476" s="445" t="s">
        <v>17242</v>
      </c>
      <c r="C6476" s="445" t="s">
        <v>13970</v>
      </c>
    </row>
    <row r="6477" spans="1:3" x14ac:dyDescent="0.25">
      <c r="A6477" s="445" t="s">
        <v>15678</v>
      </c>
      <c r="B6477" s="445" t="s">
        <v>17243</v>
      </c>
      <c r="C6477" s="445" t="s">
        <v>13970</v>
      </c>
    </row>
    <row r="6478" spans="1:3" x14ac:dyDescent="0.25">
      <c r="A6478" s="445" t="s">
        <v>15678</v>
      </c>
      <c r="B6478" s="445" t="s">
        <v>17244</v>
      </c>
      <c r="C6478" s="445" t="s">
        <v>13970</v>
      </c>
    </row>
    <row r="6479" spans="1:3" x14ac:dyDescent="0.25">
      <c r="A6479" s="445" t="s">
        <v>15678</v>
      </c>
      <c r="B6479" s="445" t="s">
        <v>17245</v>
      </c>
      <c r="C6479" s="445" t="s">
        <v>13970</v>
      </c>
    </row>
    <row r="6480" spans="1:3" x14ac:dyDescent="0.25">
      <c r="A6480" s="445" t="s">
        <v>15678</v>
      </c>
      <c r="B6480" s="445" t="s">
        <v>17246</v>
      </c>
      <c r="C6480" s="445" t="s">
        <v>13970</v>
      </c>
    </row>
    <row r="6481" spans="1:3" x14ac:dyDescent="0.25">
      <c r="A6481" s="445" t="s">
        <v>15678</v>
      </c>
      <c r="B6481" s="445" t="s">
        <v>17247</v>
      </c>
      <c r="C6481" s="445" t="s">
        <v>13970</v>
      </c>
    </row>
    <row r="6482" spans="1:3" x14ac:dyDescent="0.25">
      <c r="A6482" s="445" t="s">
        <v>15678</v>
      </c>
      <c r="B6482" s="445" t="s">
        <v>17248</v>
      </c>
      <c r="C6482" s="445" t="s">
        <v>13970</v>
      </c>
    </row>
    <row r="6483" spans="1:3" x14ac:dyDescent="0.25">
      <c r="A6483" s="445" t="s">
        <v>15678</v>
      </c>
      <c r="B6483" s="445" t="s">
        <v>17249</v>
      </c>
      <c r="C6483" s="445" t="s">
        <v>13970</v>
      </c>
    </row>
    <row r="6484" spans="1:3" x14ac:dyDescent="0.25">
      <c r="A6484" s="445" t="s">
        <v>15678</v>
      </c>
      <c r="B6484" s="445" t="s">
        <v>17250</v>
      </c>
      <c r="C6484" s="445" t="s">
        <v>13970</v>
      </c>
    </row>
    <row r="6485" spans="1:3" x14ac:dyDescent="0.25">
      <c r="A6485" s="445" t="s">
        <v>15678</v>
      </c>
      <c r="B6485" s="445" t="s">
        <v>17251</v>
      </c>
      <c r="C6485" s="445" t="s">
        <v>13970</v>
      </c>
    </row>
    <row r="6486" spans="1:3" x14ac:dyDescent="0.25">
      <c r="A6486" s="445" t="s">
        <v>15678</v>
      </c>
      <c r="B6486" s="445" t="s">
        <v>17252</v>
      </c>
      <c r="C6486" s="445" t="s">
        <v>13970</v>
      </c>
    </row>
    <row r="6487" spans="1:3" x14ac:dyDescent="0.25">
      <c r="A6487" s="445" t="s">
        <v>15678</v>
      </c>
      <c r="B6487" s="445" t="s">
        <v>17253</v>
      </c>
      <c r="C6487" s="445" t="s">
        <v>13970</v>
      </c>
    </row>
    <row r="6488" spans="1:3" x14ac:dyDescent="0.25">
      <c r="A6488" s="445" t="s">
        <v>15678</v>
      </c>
      <c r="B6488" s="445" t="s">
        <v>17254</v>
      </c>
      <c r="C6488" s="445" t="s">
        <v>13970</v>
      </c>
    </row>
    <row r="6489" spans="1:3" x14ac:dyDescent="0.25">
      <c r="A6489" s="445" t="s">
        <v>15678</v>
      </c>
      <c r="B6489" s="445" t="s">
        <v>17255</v>
      </c>
      <c r="C6489" s="445" t="s">
        <v>13970</v>
      </c>
    </row>
    <row r="6490" spans="1:3" x14ac:dyDescent="0.25">
      <c r="A6490" s="445" t="s">
        <v>15678</v>
      </c>
      <c r="B6490" s="445" t="s">
        <v>17256</v>
      </c>
      <c r="C6490" s="445" t="s">
        <v>13970</v>
      </c>
    </row>
    <row r="6491" spans="1:3" x14ac:dyDescent="0.25">
      <c r="A6491" s="445" t="s">
        <v>15678</v>
      </c>
      <c r="B6491" s="445" t="s">
        <v>17257</v>
      </c>
      <c r="C6491" s="445" t="s">
        <v>13970</v>
      </c>
    </row>
    <row r="6492" spans="1:3" x14ac:dyDescent="0.25">
      <c r="A6492" s="445" t="s">
        <v>15678</v>
      </c>
      <c r="B6492" s="445" t="s">
        <v>17258</v>
      </c>
      <c r="C6492" s="445" t="s">
        <v>13970</v>
      </c>
    </row>
    <row r="6493" spans="1:3" x14ac:dyDescent="0.25">
      <c r="A6493" s="445" t="s">
        <v>15678</v>
      </c>
      <c r="B6493" s="445" t="s">
        <v>17259</v>
      </c>
      <c r="C6493" s="445" t="s">
        <v>13970</v>
      </c>
    </row>
    <row r="6494" spans="1:3" x14ac:dyDescent="0.25">
      <c r="A6494" s="445" t="s">
        <v>15678</v>
      </c>
      <c r="B6494" s="445" t="s">
        <v>17260</v>
      </c>
      <c r="C6494" s="445" t="s">
        <v>13970</v>
      </c>
    </row>
    <row r="6495" spans="1:3" x14ac:dyDescent="0.25">
      <c r="A6495" s="445" t="s">
        <v>15678</v>
      </c>
      <c r="B6495" s="445" t="s">
        <v>17261</v>
      </c>
      <c r="C6495" s="445" t="s">
        <v>13970</v>
      </c>
    </row>
    <row r="6496" spans="1:3" x14ac:dyDescent="0.25">
      <c r="A6496" s="445" t="s">
        <v>15678</v>
      </c>
      <c r="B6496" s="445" t="s">
        <v>17262</v>
      </c>
      <c r="C6496" s="445" t="s">
        <v>13970</v>
      </c>
    </row>
    <row r="6497" spans="1:3" x14ac:dyDescent="0.25">
      <c r="A6497" s="445" t="s">
        <v>15678</v>
      </c>
      <c r="B6497" s="445" t="s">
        <v>17263</v>
      </c>
      <c r="C6497" s="445" t="s">
        <v>13970</v>
      </c>
    </row>
    <row r="6498" spans="1:3" x14ac:dyDescent="0.25">
      <c r="A6498" s="445" t="s">
        <v>15678</v>
      </c>
      <c r="B6498" s="445" t="s">
        <v>17264</v>
      </c>
      <c r="C6498" s="445" t="s">
        <v>13970</v>
      </c>
    </row>
    <row r="6499" spans="1:3" x14ac:dyDescent="0.25">
      <c r="A6499" s="445" t="s">
        <v>15678</v>
      </c>
      <c r="B6499" s="445" t="s">
        <v>17265</v>
      </c>
      <c r="C6499" s="445" t="s">
        <v>13970</v>
      </c>
    </row>
    <row r="6500" spans="1:3" x14ac:dyDescent="0.25">
      <c r="A6500" s="445" t="s">
        <v>15678</v>
      </c>
      <c r="B6500" s="445" t="s">
        <v>17266</v>
      </c>
      <c r="C6500" s="445" t="s">
        <v>13970</v>
      </c>
    </row>
    <row r="6501" spans="1:3" x14ac:dyDescent="0.25">
      <c r="A6501" s="445" t="s">
        <v>15678</v>
      </c>
      <c r="B6501" s="445" t="s">
        <v>17267</v>
      </c>
      <c r="C6501" s="445" t="s">
        <v>13970</v>
      </c>
    </row>
    <row r="6502" spans="1:3" x14ac:dyDescent="0.25">
      <c r="A6502" s="445" t="s">
        <v>15678</v>
      </c>
      <c r="B6502" s="445" t="s">
        <v>17268</v>
      </c>
      <c r="C6502" s="445" t="s">
        <v>13970</v>
      </c>
    </row>
    <row r="6503" spans="1:3" x14ac:dyDescent="0.25">
      <c r="A6503" s="445" t="s">
        <v>15678</v>
      </c>
      <c r="B6503" s="445" t="s">
        <v>17269</v>
      </c>
      <c r="C6503" s="445" t="s">
        <v>13970</v>
      </c>
    </row>
    <row r="6504" spans="1:3" x14ac:dyDescent="0.25">
      <c r="A6504" s="445" t="s">
        <v>15678</v>
      </c>
      <c r="B6504" s="445" t="s">
        <v>17270</v>
      </c>
      <c r="C6504" s="445" t="s">
        <v>13970</v>
      </c>
    </row>
    <row r="6505" spans="1:3" x14ac:dyDescent="0.25">
      <c r="A6505" s="445" t="s">
        <v>15678</v>
      </c>
      <c r="B6505" s="445" t="s">
        <v>17271</v>
      </c>
      <c r="C6505" s="445" t="s">
        <v>13970</v>
      </c>
    </row>
    <row r="6506" spans="1:3" x14ac:dyDescent="0.25">
      <c r="A6506" s="445" t="s">
        <v>15678</v>
      </c>
      <c r="B6506" s="445" t="s">
        <v>17272</v>
      </c>
      <c r="C6506" s="445" t="s">
        <v>13970</v>
      </c>
    </row>
    <row r="6507" spans="1:3" x14ac:dyDescent="0.25">
      <c r="A6507" s="445" t="s">
        <v>15678</v>
      </c>
      <c r="B6507" s="445" t="s">
        <v>17273</v>
      </c>
      <c r="C6507" s="445" t="s">
        <v>13970</v>
      </c>
    </row>
    <row r="6508" spans="1:3" x14ac:dyDescent="0.25">
      <c r="A6508" s="445" t="s">
        <v>15678</v>
      </c>
      <c r="B6508" s="445" t="s">
        <v>17274</v>
      </c>
      <c r="C6508" s="445" t="s">
        <v>13970</v>
      </c>
    </row>
    <row r="6509" spans="1:3" x14ac:dyDescent="0.25">
      <c r="A6509" s="445" t="s">
        <v>15678</v>
      </c>
      <c r="B6509" s="445" t="s">
        <v>17275</v>
      </c>
      <c r="C6509" s="445" t="s">
        <v>13970</v>
      </c>
    </row>
    <row r="6510" spans="1:3" x14ac:dyDescent="0.25">
      <c r="A6510" s="445" t="s">
        <v>15678</v>
      </c>
      <c r="B6510" s="445" t="s">
        <v>17276</v>
      </c>
      <c r="C6510" s="445" t="s">
        <v>13970</v>
      </c>
    </row>
    <row r="6511" spans="1:3" x14ac:dyDescent="0.25">
      <c r="A6511" s="445" t="s">
        <v>15678</v>
      </c>
      <c r="B6511" s="445" t="s">
        <v>17277</v>
      </c>
      <c r="C6511" s="445" t="s">
        <v>13970</v>
      </c>
    </row>
    <row r="6512" spans="1:3" x14ac:dyDescent="0.25">
      <c r="A6512" s="445" t="s">
        <v>15678</v>
      </c>
      <c r="B6512" s="445" t="s">
        <v>17278</v>
      </c>
      <c r="C6512" s="445" t="s">
        <v>13970</v>
      </c>
    </row>
    <row r="6513" spans="1:3" x14ac:dyDescent="0.25">
      <c r="A6513" s="445" t="s">
        <v>15678</v>
      </c>
      <c r="B6513" s="445" t="s">
        <v>17279</v>
      </c>
      <c r="C6513" s="445" t="s">
        <v>13970</v>
      </c>
    </row>
    <row r="6514" spans="1:3" x14ac:dyDescent="0.25">
      <c r="A6514" s="445" t="s">
        <v>15678</v>
      </c>
      <c r="B6514" s="445" t="s">
        <v>17280</v>
      </c>
      <c r="C6514" s="445" t="s">
        <v>13970</v>
      </c>
    </row>
    <row r="6515" spans="1:3" x14ac:dyDescent="0.25">
      <c r="A6515" s="445" t="s">
        <v>15678</v>
      </c>
      <c r="B6515" s="445" t="s">
        <v>17281</v>
      </c>
      <c r="C6515" s="445" t="s">
        <v>13970</v>
      </c>
    </row>
    <row r="6516" spans="1:3" x14ac:dyDescent="0.25">
      <c r="A6516" s="445" t="s">
        <v>15678</v>
      </c>
      <c r="B6516" s="445" t="s">
        <v>17282</v>
      </c>
      <c r="C6516" s="445" t="s">
        <v>13970</v>
      </c>
    </row>
    <row r="6517" spans="1:3" x14ac:dyDescent="0.25">
      <c r="A6517" s="445" t="s">
        <v>15678</v>
      </c>
      <c r="B6517" s="445" t="s">
        <v>17283</v>
      </c>
      <c r="C6517" s="445" t="s">
        <v>13970</v>
      </c>
    </row>
    <row r="6518" spans="1:3" x14ac:dyDescent="0.25">
      <c r="A6518" s="445" t="s">
        <v>15678</v>
      </c>
      <c r="B6518" s="445" t="s">
        <v>17284</v>
      </c>
      <c r="C6518" s="445" t="s">
        <v>13970</v>
      </c>
    </row>
    <row r="6519" spans="1:3" x14ac:dyDescent="0.25">
      <c r="A6519" s="445" t="s">
        <v>15678</v>
      </c>
      <c r="B6519" s="445" t="s">
        <v>17285</v>
      </c>
      <c r="C6519" s="445" t="s">
        <v>13970</v>
      </c>
    </row>
    <row r="6520" spans="1:3" x14ac:dyDescent="0.25">
      <c r="A6520" s="445" t="s">
        <v>15678</v>
      </c>
      <c r="B6520" s="445" t="s">
        <v>17286</v>
      </c>
      <c r="C6520" s="445" t="s">
        <v>13970</v>
      </c>
    </row>
    <row r="6521" spans="1:3" x14ac:dyDescent="0.25">
      <c r="A6521" s="445" t="s">
        <v>15678</v>
      </c>
      <c r="B6521" s="445" t="s">
        <v>6623</v>
      </c>
      <c r="C6521" s="445" t="s">
        <v>13970</v>
      </c>
    </row>
    <row r="6522" spans="1:3" x14ac:dyDescent="0.25">
      <c r="A6522" s="445" t="s">
        <v>15678</v>
      </c>
      <c r="B6522" s="445" t="s">
        <v>17287</v>
      </c>
      <c r="C6522" s="445" t="s">
        <v>13970</v>
      </c>
    </row>
    <row r="6523" spans="1:3" x14ac:dyDescent="0.25">
      <c r="A6523" s="445" t="s">
        <v>15678</v>
      </c>
      <c r="B6523" s="445" t="s">
        <v>17288</v>
      </c>
      <c r="C6523" s="445" t="s">
        <v>13970</v>
      </c>
    </row>
    <row r="6524" spans="1:3" x14ac:dyDescent="0.25">
      <c r="A6524" s="445" t="s">
        <v>15678</v>
      </c>
      <c r="B6524" s="445" t="s">
        <v>17289</v>
      </c>
      <c r="C6524" s="445" t="s">
        <v>13970</v>
      </c>
    </row>
    <row r="6525" spans="1:3" x14ac:dyDescent="0.25">
      <c r="A6525" s="445" t="s">
        <v>15678</v>
      </c>
      <c r="B6525" s="445" t="s">
        <v>17290</v>
      </c>
      <c r="C6525" s="445" t="s">
        <v>13970</v>
      </c>
    </row>
    <row r="6526" spans="1:3" x14ac:dyDescent="0.25">
      <c r="A6526" s="445" t="s">
        <v>15678</v>
      </c>
      <c r="B6526" s="445" t="s">
        <v>17291</v>
      </c>
      <c r="C6526" s="445" t="s">
        <v>13970</v>
      </c>
    </row>
    <row r="6527" spans="1:3" x14ac:dyDescent="0.25">
      <c r="A6527" s="445" t="s">
        <v>15678</v>
      </c>
      <c r="B6527" s="445" t="s">
        <v>17292</v>
      </c>
      <c r="C6527" s="445" t="s">
        <v>13970</v>
      </c>
    </row>
    <row r="6528" spans="1:3" x14ac:dyDescent="0.25">
      <c r="A6528" s="445" t="s">
        <v>15678</v>
      </c>
      <c r="B6528" s="445" t="s">
        <v>17293</v>
      </c>
      <c r="C6528" s="445" t="s">
        <v>13970</v>
      </c>
    </row>
    <row r="6529" spans="1:3" x14ac:dyDescent="0.25">
      <c r="A6529" s="445" t="s">
        <v>15678</v>
      </c>
      <c r="B6529" s="445" t="s">
        <v>17294</v>
      </c>
      <c r="C6529" s="445" t="s">
        <v>13970</v>
      </c>
    </row>
    <row r="6530" spans="1:3" x14ac:dyDescent="0.25">
      <c r="A6530" s="445" t="s">
        <v>15678</v>
      </c>
      <c r="B6530" s="445" t="s">
        <v>17295</v>
      </c>
      <c r="C6530" s="445" t="s">
        <v>13970</v>
      </c>
    </row>
    <row r="6531" spans="1:3" x14ac:dyDescent="0.25">
      <c r="A6531" s="445" t="s">
        <v>15678</v>
      </c>
      <c r="B6531" s="445" t="s">
        <v>17296</v>
      </c>
      <c r="C6531" s="445" t="s">
        <v>13970</v>
      </c>
    </row>
    <row r="6532" spans="1:3" x14ac:dyDescent="0.25">
      <c r="A6532" s="445" t="s">
        <v>15678</v>
      </c>
      <c r="B6532" s="445" t="s">
        <v>17297</v>
      </c>
      <c r="C6532" s="445" t="s">
        <v>13970</v>
      </c>
    </row>
    <row r="6533" spans="1:3" x14ac:dyDescent="0.25">
      <c r="A6533" s="445" t="s">
        <v>15678</v>
      </c>
      <c r="B6533" s="445" t="s">
        <v>17298</v>
      </c>
      <c r="C6533" s="445" t="s">
        <v>13970</v>
      </c>
    </row>
    <row r="6534" spans="1:3" x14ac:dyDescent="0.25">
      <c r="A6534" s="445" t="s">
        <v>15678</v>
      </c>
      <c r="B6534" s="445" t="s">
        <v>17299</v>
      </c>
      <c r="C6534" s="445" t="s">
        <v>13970</v>
      </c>
    </row>
    <row r="6535" spans="1:3" x14ac:dyDescent="0.25">
      <c r="A6535" s="445" t="s">
        <v>15678</v>
      </c>
      <c r="B6535" s="445" t="s">
        <v>17300</v>
      </c>
      <c r="C6535" s="445" t="s">
        <v>13970</v>
      </c>
    </row>
    <row r="6536" spans="1:3" x14ac:dyDescent="0.25">
      <c r="A6536" s="445" t="s">
        <v>15678</v>
      </c>
      <c r="B6536" s="445" t="s">
        <v>17301</v>
      </c>
      <c r="C6536" s="445" t="s">
        <v>13970</v>
      </c>
    </row>
    <row r="6537" spans="1:3" x14ac:dyDescent="0.25">
      <c r="A6537" s="445" t="s">
        <v>15678</v>
      </c>
      <c r="B6537" s="445" t="s">
        <v>17302</v>
      </c>
      <c r="C6537" s="445" t="s">
        <v>13970</v>
      </c>
    </row>
    <row r="6538" spans="1:3" x14ac:dyDescent="0.25">
      <c r="A6538" s="445" t="s">
        <v>15678</v>
      </c>
      <c r="B6538" s="445" t="s">
        <v>17303</v>
      </c>
      <c r="C6538" s="445" t="s">
        <v>13970</v>
      </c>
    </row>
    <row r="6539" spans="1:3" x14ac:dyDescent="0.25">
      <c r="A6539" s="445" t="s">
        <v>15678</v>
      </c>
      <c r="B6539" s="445" t="s">
        <v>17304</v>
      </c>
      <c r="C6539" s="445" t="s">
        <v>13970</v>
      </c>
    </row>
    <row r="6540" spans="1:3" x14ac:dyDescent="0.25">
      <c r="A6540" s="445" t="s">
        <v>15678</v>
      </c>
      <c r="B6540" s="445" t="s">
        <v>17305</v>
      </c>
      <c r="C6540" s="445" t="s">
        <v>13970</v>
      </c>
    </row>
    <row r="6541" spans="1:3" x14ac:dyDescent="0.25">
      <c r="A6541" s="445" t="s">
        <v>15678</v>
      </c>
      <c r="B6541" s="445" t="s">
        <v>17306</v>
      </c>
      <c r="C6541" s="445" t="s">
        <v>13970</v>
      </c>
    </row>
    <row r="6542" spans="1:3" x14ac:dyDescent="0.25">
      <c r="A6542" s="445" t="s">
        <v>15678</v>
      </c>
      <c r="B6542" s="445" t="s">
        <v>17307</v>
      </c>
      <c r="C6542" s="445" t="s">
        <v>13970</v>
      </c>
    </row>
    <row r="6543" spans="1:3" x14ac:dyDescent="0.25">
      <c r="A6543" s="445" t="s">
        <v>15678</v>
      </c>
      <c r="B6543" s="445" t="s">
        <v>17308</v>
      </c>
      <c r="C6543" s="445" t="s">
        <v>13970</v>
      </c>
    </row>
    <row r="6544" spans="1:3" x14ac:dyDescent="0.25">
      <c r="A6544" s="445" t="s">
        <v>15678</v>
      </c>
      <c r="B6544" s="445" t="s">
        <v>17309</v>
      </c>
      <c r="C6544" s="445" t="s">
        <v>13970</v>
      </c>
    </row>
    <row r="6545" spans="1:3" x14ac:dyDescent="0.25">
      <c r="A6545" s="445" t="s">
        <v>15678</v>
      </c>
      <c r="B6545" s="445" t="s">
        <v>17310</v>
      </c>
      <c r="C6545" s="445" t="s">
        <v>13970</v>
      </c>
    </row>
    <row r="6546" spans="1:3" x14ac:dyDescent="0.25">
      <c r="A6546" s="445" t="s">
        <v>15678</v>
      </c>
      <c r="B6546" s="445" t="s">
        <v>17311</v>
      </c>
      <c r="C6546" s="445" t="s">
        <v>13970</v>
      </c>
    </row>
    <row r="6547" spans="1:3" x14ac:dyDescent="0.25">
      <c r="A6547" s="445" t="s">
        <v>15678</v>
      </c>
      <c r="B6547" s="445" t="s">
        <v>17312</v>
      </c>
      <c r="C6547" s="445" t="s">
        <v>13970</v>
      </c>
    </row>
    <row r="6548" spans="1:3" x14ac:dyDescent="0.25">
      <c r="A6548" s="445" t="s">
        <v>15678</v>
      </c>
      <c r="B6548" s="445" t="s">
        <v>17313</v>
      </c>
      <c r="C6548" s="445" t="s">
        <v>13970</v>
      </c>
    </row>
    <row r="6549" spans="1:3" x14ac:dyDescent="0.25">
      <c r="A6549" s="445" t="s">
        <v>15678</v>
      </c>
      <c r="B6549" s="445" t="s">
        <v>17314</v>
      </c>
      <c r="C6549" s="445" t="s">
        <v>13970</v>
      </c>
    </row>
    <row r="6550" spans="1:3" x14ac:dyDescent="0.25">
      <c r="A6550" s="445" t="s">
        <v>15678</v>
      </c>
      <c r="B6550" s="445" t="s">
        <v>17315</v>
      </c>
      <c r="C6550" s="445" t="s">
        <v>13970</v>
      </c>
    </row>
    <row r="6551" spans="1:3" x14ac:dyDescent="0.25">
      <c r="A6551" s="445" t="s">
        <v>15678</v>
      </c>
      <c r="B6551" s="445" t="s">
        <v>17316</v>
      </c>
      <c r="C6551" s="445" t="s">
        <v>13970</v>
      </c>
    </row>
    <row r="6552" spans="1:3" x14ac:dyDescent="0.25">
      <c r="A6552" s="445" t="s">
        <v>15678</v>
      </c>
      <c r="B6552" s="445" t="s">
        <v>17317</v>
      </c>
      <c r="C6552" s="445" t="s">
        <v>13970</v>
      </c>
    </row>
    <row r="6553" spans="1:3" x14ac:dyDescent="0.25">
      <c r="A6553" s="445" t="s">
        <v>15678</v>
      </c>
      <c r="B6553" s="445" t="s">
        <v>17318</v>
      </c>
      <c r="C6553" s="445" t="s">
        <v>13970</v>
      </c>
    </row>
    <row r="6554" spans="1:3" x14ac:dyDescent="0.25">
      <c r="A6554" s="445" t="s">
        <v>15678</v>
      </c>
      <c r="B6554" s="445" t="s">
        <v>17319</v>
      </c>
      <c r="C6554" s="445" t="s">
        <v>13970</v>
      </c>
    </row>
    <row r="6555" spans="1:3" x14ac:dyDescent="0.25">
      <c r="A6555" s="445" t="s">
        <v>15678</v>
      </c>
      <c r="B6555" s="445" t="s">
        <v>17320</v>
      </c>
      <c r="C6555" s="445" t="s">
        <v>13970</v>
      </c>
    </row>
    <row r="6556" spans="1:3" x14ac:dyDescent="0.25">
      <c r="A6556" s="445" t="s">
        <v>15678</v>
      </c>
      <c r="B6556" s="445" t="s">
        <v>17321</v>
      </c>
      <c r="C6556" s="445" t="s">
        <v>13970</v>
      </c>
    </row>
    <row r="6557" spans="1:3" x14ac:dyDescent="0.25">
      <c r="A6557" s="445" t="s">
        <v>15678</v>
      </c>
      <c r="B6557" s="445" t="s">
        <v>17322</v>
      </c>
      <c r="C6557" s="445" t="s">
        <v>13970</v>
      </c>
    </row>
    <row r="6558" spans="1:3" x14ac:dyDescent="0.25">
      <c r="A6558" s="445" t="s">
        <v>15678</v>
      </c>
      <c r="B6558" s="445" t="s">
        <v>17323</v>
      </c>
      <c r="C6558" s="445" t="s">
        <v>13970</v>
      </c>
    </row>
    <row r="6559" spans="1:3" x14ac:dyDescent="0.25">
      <c r="A6559" s="445" t="s">
        <v>15678</v>
      </c>
      <c r="B6559" s="445" t="s">
        <v>17324</v>
      </c>
      <c r="C6559" s="445" t="s">
        <v>13970</v>
      </c>
    </row>
    <row r="6560" spans="1:3" x14ac:dyDescent="0.25">
      <c r="A6560" s="445" t="s">
        <v>15678</v>
      </c>
      <c r="B6560" s="445" t="s">
        <v>17325</v>
      </c>
      <c r="C6560" s="445" t="s">
        <v>13970</v>
      </c>
    </row>
    <row r="6561" spans="1:3" x14ac:dyDescent="0.25">
      <c r="A6561" s="445" t="s">
        <v>15678</v>
      </c>
      <c r="B6561" s="445" t="s">
        <v>17326</v>
      </c>
      <c r="C6561" s="445" t="s">
        <v>13970</v>
      </c>
    </row>
    <row r="6562" spans="1:3" x14ac:dyDescent="0.25">
      <c r="A6562" s="445" t="s">
        <v>15678</v>
      </c>
      <c r="B6562" s="445" t="s">
        <v>17327</v>
      </c>
      <c r="C6562" s="445" t="s">
        <v>13970</v>
      </c>
    </row>
    <row r="6563" spans="1:3" x14ac:dyDescent="0.25">
      <c r="A6563" s="445" t="s">
        <v>15678</v>
      </c>
      <c r="B6563" s="445" t="s">
        <v>17328</v>
      </c>
      <c r="C6563" s="445" t="s">
        <v>13970</v>
      </c>
    </row>
    <row r="6564" spans="1:3" x14ac:dyDescent="0.25">
      <c r="A6564" s="445" t="s">
        <v>15678</v>
      </c>
      <c r="B6564" s="445" t="s">
        <v>17329</v>
      </c>
      <c r="C6564" s="445" t="s">
        <v>13970</v>
      </c>
    </row>
    <row r="6565" spans="1:3" x14ac:dyDescent="0.25">
      <c r="A6565" s="445" t="s">
        <v>15678</v>
      </c>
      <c r="B6565" s="445" t="s">
        <v>17330</v>
      </c>
      <c r="C6565" s="445" t="s">
        <v>13970</v>
      </c>
    </row>
    <row r="6566" spans="1:3" x14ac:dyDescent="0.25">
      <c r="A6566" s="445" t="s">
        <v>15678</v>
      </c>
      <c r="B6566" s="445" t="s">
        <v>17331</v>
      </c>
      <c r="C6566" s="445" t="s">
        <v>13970</v>
      </c>
    </row>
    <row r="6567" spans="1:3" x14ac:dyDescent="0.25">
      <c r="A6567" s="445" t="s">
        <v>15678</v>
      </c>
      <c r="B6567" s="445" t="s">
        <v>17332</v>
      </c>
      <c r="C6567" s="445" t="s">
        <v>13970</v>
      </c>
    </row>
    <row r="6568" spans="1:3" x14ac:dyDescent="0.25">
      <c r="A6568" s="445" t="s">
        <v>15678</v>
      </c>
      <c r="B6568" s="445" t="s">
        <v>17333</v>
      </c>
      <c r="C6568" s="445" t="s">
        <v>13970</v>
      </c>
    </row>
    <row r="6569" spans="1:3" x14ac:dyDescent="0.25">
      <c r="A6569" s="445" t="s">
        <v>15678</v>
      </c>
      <c r="B6569" s="445" t="s">
        <v>17334</v>
      </c>
      <c r="C6569" s="445" t="s">
        <v>13970</v>
      </c>
    </row>
    <row r="6570" spans="1:3" x14ac:dyDescent="0.25">
      <c r="A6570" s="445" t="s">
        <v>15678</v>
      </c>
      <c r="B6570" s="445" t="s">
        <v>17335</v>
      </c>
      <c r="C6570" s="445" t="s">
        <v>13970</v>
      </c>
    </row>
    <row r="6571" spans="1:3" x14ac:dyDescent="0.25">
      <c r="A6571" s="445" t="s">
        <v>15678</v>
      </c>
      <c r="B6571" s="445" t="s">
        <v>17336</v>
      </c>
      <c r="C6571" s="445" t="s">
        <v>13970</v>
      </c>
    </row>
    <row r="6572" spans="1:3" x14ac:dyDescent="0.25">
      <c r="A6572" s="445" t="s">
        <v>15678</v>
      </c>
      <c r="B6572" s="445" t="s">
        <v>17337</v>
      </c>
      <c r="C6572" s="445" t="s">
        <v>13970</v>
      </c>
    </row>
    <row r="6573" spans="1:3" x14ac:dyDescent="0.25">
      <c r="A6573" s="445" t="s">
        <v>15678</v>
      </c>
      <c r="B6573" s="445" t="s">
        <v>17338</v>
      </c>
      <c r="C6573" s="445" t="s">
        <v>13970</v>
      </c>
    </row>
    <row r="6574" spans="1:3" x14ac:dyDescent="0.25">
      <c r="A6574" s="445" t="s">
        <v>15678</v>
      </c>
      <c r="B6574" s="445" t="s">
        <v>17339</v>
      </c>
      <c r="C6574" s="445" t="s">
        <v>13970</v>
      </c>
    </row>
    <row r="6575" spans="1:3" x14ac:dyDescent="0.25">
      <c r="A6575" s="445" t="s">
        <v>15678</v>
      </c>
      <c r="B6575" s="445" t="s">
        <v>17340</v>
      </c>
      <c r="C6575" s="445" t="s">
        <v>13970</v>
      </c>
    </row>
    <row r="6576" spans="1:3" x14ac:dyDescent="0.25">
      <c r="A6576" s="445" t="s">
        <v>15678</v>
      </c>
      <c r="B6576" s="445" t="s">
        <v>17341</v>
      </c>
      <c r="C6576" s="445" t="s">
        <v>13970</v>
      </c>
    </row>
    <row r="6577" spans="1:3" x14ac:dyDescent="0.25">
      <c r="A6577" s="445" t="s">
        <v>15678</v>
      </c>
      <c r="B6577" s="445" t="s">
        <v>17342</v>
      </c>
      <c r="C6577" s="445" t="s">
        <v>13970</v>
      </c>
    </row>
    <row r="6578" spans="1:3" x14ac:dyDescent="0.25">
      <c r="A6578" s="445" t="s">
        <v>15678</v>
      </c>
      <c r="B6578" s="445" t="s">
        <v>17343</v>
      </c>
      <c r="C6578" s="445" t="s">
        <v>13970</v>
      </c>
    </row>
    <row r="6579" spans="1:3" x14ac:dyDescent="0.25">
      <c r="A6579" s="445" t="s">
        <v>15678</v>
      </c>
      <c r="B6579" s="445" t="s">
        <v>17344</v>
      </c>
      <c r="C6579" s="445" t="s">
        <v>13970</v>
      </c>
    </row>
    <row r="6580" spans="1:3" x14ac:dyDescent="0.25">
      <c r="A6580" s="445" t="s">
        <v>15678</v>
      </c>
      <c r="B6580" s="445" t="s">
        <v>17345</v>
      </c>
      <c r="C6580" s="445" t="s">
        <v>13970</v>
      </c>
    </row>
    <row r="6581" spans="1:3" x14ac:dyDescent="0.25">
      <c r="A6581" s="445" t="s">
        <v>15678</v>
      </c>
      <c r="B6581" s="445" t="s">
        <v>17346</v>
      </c>
      <c r="C6581" s="445" t="s">
        <v>13970</v>
      </c>
    </row>
    <row r="6582" spans="1:3" x14ac:dyDescent="0.25">
      <c r="A6582" s="445" t="s">
        <v>15678</v>
      </c>
      <c r="B6582" s="445" t="s">
        <v>17347</v>
      </c>
      <c r="C6582" s="445" t="s">
        <v>13970</v>
      </c>
    </row>
    <row r="6583" spans="1:3" x14ac:dyDescent="0.25">
      <c r="A6583" s="445" t="s">
        <v>15678</v>
      </c>
      <c r="B6583" s="445" t="s">
        <v>17348</v>
      </c>
      <c r="C6583" s="445" t="s">
        <v>13970</v>
      </c>
    </row>
    <row r="6584" spans="1:3" x14ac:dyDescent="0.25">
      <c r="A6584" s="445" t="s">
        <v>15678</v>
      </c>
      <c r="B6584" s="445" t="s">
        <v>17349</v>
      </c>
      <c r="C6584" s="445" t="s">
        <v>13970</v>
      </c>
    </row>
    <row r="6585" spans="1:3" x14ac:dyDescent="0.25">
      <c r="A6585" s="445" t="s">
        <v>15678</v>
      </c>
      <c r="B6585" s="445" t="s">
        <v>17350</v>
      </c>
      <c r="C6585" s="445" t="s">
        <v>13970</v>
      </c>
    </row>
    <row r="6586" spans="1:3" x14ac:dyDescent="0.25">
      <c r="A6586" s="445" t="s">
        <v>15678</v>
      </c>
      <c r="B6586" s="445" t="s">
        <v>17351</v>
      </c>
      <c r="C6586" s="445" t="s">
        <v>15841</v>
      </c>
    </row>
    <row r="6587" spans="1:3" x14ac:dyDescent="0.25">
      <c r="A6587" s="445" t="s">
        <v>15678</v>
      </c>
      <c r="B6587" s="445" t="s">
        <v>17352</v>
      </c>
      <c r="C6587" s="445" t="s">
        <v>16336</v>
      </c>
    </row>
    <row r="6588" spans="1:3" x14ac:dyDescent="0.25">
      <c r="A6588" s="445" t="s">
        <v>15678</v>
      </c>
      <c r="B6588" s="445" t="s">
        <v>17353</v>
      </c>
      <c r="C6588" s="445" t="s">
        <v>16338</v>
      </c>
    </row>
    <row r="6589" spans="1:3" x14ac:dyDescent="0.25">
      <c r="A6589" s="445" t="s">
        <v>15678</v>
      </c>
      <c r="B6589" s="445" t="s">
        <v>17354</v>
      </c>
      <c r="C6589" s="445" t="s">
        <v>15843</v>
      </c>
    </row>
    <row r="6590" spans="1:3" x14ac:dyDescent="0.25">
      <c r="A6590" s="445" t="s">
        <v>15678</v>
      </c>
      <c r="B6590" s="445" t="s">
        <v>17355</v>
      </c>
      <c r="C6590" s="445" t="s">
        <v>15845</v>
      </c>
    </row>
    <row r="6591" spans="1:3" x14ac:dyDescent="0.25">
      <c r="A6591" s="445" t="s">
        <v>15678</v>
      </c>
      <c r="B6591" s="445" t="s">
        <v>17356</v>
      </c>
      <c r="C6591" s="445" t="s">
        <v>15847</v>
      </c>
    </row>
    <row r="6592" spans="1:3" x14ac:dyDescent="0.25">
      <c r="A6592" s="445" t="s">
        <v>15678</v>
      </c>
      <c r="B6592" s="445" t="s">
        <v>17357</v>
      </c>
      <c r="C6592" s="445" t="s">
        <v>15849</v>
      </c>
    </row>
    <row r="6593" spans="1:3" x14ac:dyDescent="0.25">
      <c r="A6593" s="445" t="s">
        <v>15678</v>
      </c>
      <c r="B6593" s="445" t="s">
        <v>17358</v>
      </c>
      <c r="C6593" s="445" t="s">
        <v>15851</v>
      </c>
    </row>
    <row r="6594" spans="1:3" x14ac:dyDescent="0.25">
      <c r="A6594" s="445" t="s">
        <v>15678</v>
      </c>
      <c r="B6594" s="445" t="s">
        <v>17359</v>
      </c>
      <c r="C6594" s="445" t="s">
        <v>15853</v>
      </c>
    </row>
    <row r="6595" spans="1:3" x14ac:dyDescent="0.25">
      <c r="A6595" s="445" t="s">
        <v>15678</v>
      </c>
      <c r="B6595" s="445" t="s">
        <v>17360</v>
      </c>
      <c r="C6595" s="445" t="s">
        <v>15855</v>
      </c>
    </row>
    <row r="6596" spans="1:3" x14ac:dyDescent="0.25">
      <c r="A6596" s="445" t="s">
        <v>15678</v>
      </c>
      <c r="B6596" s="445" t="s">
        <v>17361</v>
      </c>
      <c r="C6596" s="445" t="s">
        <v>16348</v>
      </c>
    </row>
    <row r="6597" spans="1:3" x14ac:dyDescent="0.25">
      <c r="A6597" s="445" t="s">
        <v>15678</v>
      </c>
      <c r="B6597" s="445" t="s">
        <v>17362</v>
      </c>
      <c r="C6597" s="445" t="s">
        <v>16350</v>
      </c>
    </row>
    <row r="6598" spans="1:3" x14ac:dyDescent="0.25">
      <c r="A6598" s="445" t="s">
        <v>15678</v>
      </c>
      <c r="B6598" s="445" t="s">
        <v>17363</v>
      </c>
      <c r="C6598" s="445" t="s">
        <v>16352</v>
      </c>
    </row>
    <row r="6599" spans="1:3" x14ac:dyDescent="0.25">
      <c r="A6599" s="445" t="s">
        <v>15678</v>
      </c>
      <c r="B6599" s="445" t="s">
        <v>17364</v>
      </c>
      <c r="C6599" s="445" t="s">
        <v>15857</v>
      </c>
    </row>
    <row r="6600" spans="1:3" x14ac:dyDescent="0.25">
      <c r="A6600" s="445" t="s">
        <v>15678</v>
      </c>
      <c r="B6600" s="445" t="s">
        <v>17365</v>
      </c>
      <c r="C6600" s="445" t="s">
        <v>15859</v>
      </c>
    </row>
    <row r="6601" spans="1:3" x14ac:dyDescent="0.25">
      <c r="A6601" s="445" t="s">
        <v>15678</v>
      </c>
      <c r="B6601" s="445" t="s">
        <v>17366</v>
      </c>
      <c r="C6601" s="445" t="s">
        <v>15863</v>
      </c>
    </row>
    <row r="6602" spans="1:3" x14ac:dyDescent="0.25">
      <c r="A6602" s="445" t="s">
        <v>15678</v>
      </c>
      <c r="B6602" s="445" t="s">
        <v>17367</v>
      </c>
      <c r="C6602" s="445" t="s">
        <v>16360</v>
      </c>
    </row>
    <row r="6603" spans="1:3" x14ac:dyDescent="0.25">
      <c r="A6603" s="445" t="s">
        <v>15678</v>
      </c>
      <c r="B6603" s="445" t="s">
        <v>17368</v>
      </c>
      <c r="C6603" s="445" t="s">
        <v>17369</v>
      </c>
    </row>
    <row r="6604" spans="1:3" x14ac:dyDescent="0.25">
      <c r="A6604" s="445" t="s">
        <v>15678</v>
      </c>
      <c r="B6604" s="445" t="s">
        <v>17370</v>
      </c>
      <c r="C6604" s="445" t="s">
        <v>17371</v>
      </c>
    </row>
    <row r="6605" spans="1:3" x14ac:dyDescent="0.25">
      <c r="A6605" s="445" t="s">
        <v>15678</v>
      </c>
      <c r="B6605" s="445" t="s">
        <v>14808</v>
      </c>
      <c r="C6605" s="445" t="s">
        <v>17372</v>
      </c>
    </row>
    <row r="6606" spans="1:3" x14ac:dyDescent="0.25">
      <c r="A6606" s="445" t="s">
        <v>15678</v>
      </c>
      <c r="B6606" s="445" t="s">
        <v>17373</v>
      </c>
      <c r="C6606" s="445" t="s">
        <v>17372</v>
      </c>
    </row>
    <row r="6607" spans="1:3" x14ac:dyDescent="0.25">
      <c r="A6607" s="445" t="s">
        <v>15678</v>
      </c>
      <c r="B6607" s="445" t="s">
        <v>17374</v>
      </c>
      <c r="C6607" s="445" t="s">
        <v>17372</v>
      </c>
    </row>
    <row r="6608" spans="1:3" x14ac:dyDescent="0.25">
      <c r="A6608" s="445" t="s">
        <v>15678</v>
      </c>
      <c r="B6608" s="445" t="s">
        <v>17375</v>
      </c>
      <c r="C6608" s="445" t="s">
        <v>17372</v>
      </c>
    </row>
    <row r="6609" spans="1:3" x14ac:dyDescent="0.25">
      <c r="A6609" s="445" t="s">
        <v>15678</v>
      </c>
      <c r="B6609" s="445" t="s">
        <v>17376</v>
      </c>
      <c r="C6609" s="445" t="s">
        <v>17372</v>
      </c>
    </row>
    <row r="6610" spans="1:3" x14ac:dyDescent="0.25">
      <c r="A6610" s="445" t="s">
        <v>15678</v>
      </c>
      <c r="B6610" s="445" t="s">
        <v>17377</v>
      </c>
      <c r="C6610" s="445" t="s">
        <v>17378</v>
      </c>
    </row>
    <row r="6611" spans="1:3" x14ac:dyDescent="0.25">
      <c r="A6611" s="445" t="s">
        <v>15678</v>
      </c>
      <c r="B6611" s="445" t="s">
        <v>17379</v>
      </c>
      <c r="C6611" s="445" t="s">
        <v>17378</v>
      </c>
    </row>
    <row r="6612" spans="1:3" x14ac:dyDescent="0.25">
      <c r="A6612" s="445" t="s">
        <v>15678</v>
      </c>
      <c r="B6612" s="445" t="s">
        <v>17380</v>
      </c>
      <c r="C6612" s="445" t="s">
        <v>17378</v>
      </c>
    </row>
    <row r="6613" spans="1:3" x14ac:dyDescent="0.25">
      <c r="A6613" s="445" t="s">
        <v>15678</v>
      </c>
      <c r="B6613" s="445" t="s">
        <v>17381</v>
      </c>
      <c r="C6613" s="445" t="s">
        <v>13970</v>
      </c>
    </row>
    <row r="6614" spans="1:3" x14ac:dyDescent="0.25">
      <c r="A6614" s="445" t="s">
        <v>15678</v>
      </c>
      <c r="B6614" s="445" t="s">
        <v>17382</v>
      </c>
      <c r="C6614" s="445" t="s">
        <v>13970</v>
      </c>
    </row>
    <row r="6615" spans="1:3" x14ac:dyDescent="0.25">
      <c r="A6615" s="445" t="s">
        <v>15678</v>
      </c>
      <c r="B6615" s="445" t="s">
        <v>17383</v>
      </c>
      <c r="C6615" s="445" t="s">
        <v>13970</v>
      </c>
    </row>
    <row r="6616" spans="1:3" x14ac:dyDescent="0.25">
      <c r="A6616" s="445" t="s">
        <v>15678</v>
      </c>
      <c r="B6616" s="445" t="s">
        <v>17384</v>
      </c>
      <c r="C6616" s="445" t="s">
        <v>13970</v>
      </c>
    </row>
    <row r="6617" spans="1:3" x14ac:dyDescent="0.25">
      <c r="A6617" s="445" t="s">
        <v>15678</v>
      </c>
      <c r="B6617" s="445" t="s">
        <v>17385</v>
      </c>
      <c r="C6617" s="445" t="s">
        <v>13970</v>
      </c>
    </row>
    <row r="6618" spans="1:3" x14ac:dyDescent="0.25">
      <c r="A6618" s="445" t="s">
        <v>15678</v>
      </c>
      <c r="B6618" s="445" t="s">
        <v>17386</v>
      </c>
      <c r="C6618" s="445" t="s">
        <v>13970</v>
      </c>
    </row>
    <row r="6619" spans="1:3" x14ac:dyDescent="0.25">
      <c r="A6619" s="445" t="s">
        <v>15678</v>
      </c>
      <c r="B6619" s="445" t="s">
        <v>17387</v>
      </c>
      <c r="C6619" s="445" t="s">
        <v>13970</v>
      </c>
    </row>
    <row r="6620" spans="1:3" x14ac:dyDescent="0.25">
      <c r="A6620" s="445" t="s">
        <v>15678</v>
      </c>
      <c r="B6620" s="445" t="s">
        <v>17388</v>
      </c>
      <c r="C6620" s="445" t="s">
        <v>13970</v>
      </c>
    </row>
    <row r="6621" spans="1:3" x14ac:dyDescent="0.25">
      <c r="A6621" s="445" t="s">
        <v>15678</v>
      </c>
      <c r="B6621" s="445" t="s">
        <v>17389</v>
      </c>
      <c r="C6621" s="445" t="s">
        <v>13970</v>
      </c>
    </row>
    <row r="6622" spans="1:3" x14ac:dyDescent="0.25">
      <c r="A6622" s="445" t="s">
        <v>15678</v>
      </c>
      <c r="B6622" s="445" t="s">
        <v>17390</v>
      </c>
      <c r="C6622" s="445" t="s">
        <v>13970</v>
      </c>
    </row>
    <row r="6623" spans="1:3" x14ac:dyDescent="0.25">
      <c r="A6623" s="445" t="s">
        <v>15678</v>
      </c>
      <c r="B6623" s="445" t="s">
        <v>17391</v>
      </c>
      <c r="C6623" s="445" t="s">
        <v>13970</v>
      </c>
    </row>
    <row r="6624" spans="1:3" x14ac:dyDescent="0.25">
      <c r="A6624" s="445" t="s">
        <v>15678</v>
      </c>
      <c r="B6624" s="445" t="s">
        <v>17392</v>
      </c>
      <c r="C6624" s="445" t="s">
        <v>13970</v>
      </c>
    </row>
    <row r="6625" spans="1:3" x14ac:dyDescent="0.25">
      <c r="A6625" s="445" t="s">
        <v>15678</v>
      </c>
      <c r="B6625" s="445" t="s">
        <v>17393</v>
      </c>
      <c r="C6625" s="445" t="s">
        <v>13970</v>
      </c>
    </row>
    <row r="6626" spans="1:3" x14ac:dyDescent="0.25">
      <c r="A6626" s="445" t="s">
        <v>15678</v>
      </c>
      <c r="B6626" s="445" t="s">
        <v>17394</v>
      </c>
      <c r="C6626" s="445" t="s">
        <v>13970</v>
      </c>
    </row>
    <row r="6627" spans="1:3" x14ac:dyDescent="0.25">
      <c r="A6627" s="445" t="s">
        <v>15678</v>
      </c>
      <c r="B6627" s="445" t="s">
        <v>17395</v>
      </c>
      <c r="C6627" s="445" t="s">
        <v>13970</v>
      </c>
    </row>
    <row r="6628" spans="1:3" x14ac:dyDescent="0.25">
      <c r="A6628" s="445" t="s">
        <v>15678</v>
      </c>
      <c r="B6628" s="445" t="s">
        <v>17396</v>
      </c>
      <c r="C6628" s="445" t="s">
        <v>13970</v>
      </c>
    </row>
    <row r="6629" spans="1:3" x14ac:dyDescent="0.25">
      <c r="A6629" s="445" t="s">
        <v>15678</v>
      </c>
      <c r="B6629" s="445" t="s">
        <v>17397</v>
      </c>
      <c r="C6629" s="445" t="s">
        <v>13970</v>
      </c>
    </row>
    <row r="6630" spans="1:3" x14ac:dyDescent="0.25">
      <c r="A6630" s="445" t="s">
        <v>15678</v>
      </c>
      <c r="B6630" s="445" t="s">
        <v>17398</v>
      </c>
      <c r="C6630" s="445" t="s">
        <v>13970</v>
      </c>
    </row>
    <row r="6631" spans="1:3" x14ac:dyDescent="0.25">
      <c r="A6631" s="445" t="s">
        <v>15678</v>
      </c>
      <c r="B6631" s="445" t="s">
        <v>17399</v>
      </c>
      <c r="C6631" s="445" t="s">
        <v>13970</v>
      </c>
    </row>
    <row r="6632" spans="1:3" x14ac:dyDescent="0.25">
      <c r="A6632" s="445" t="s">
        <v>15678</v>
      </c>
      <c r="B6632" s="445" t="s">
        <v>17400</v>
      </c>
      <c r="C6632" s="445" t="s">
        <v>13970</v>
      </c>
    </row>
    <row r="6633" spans="1:3" x14ac:dyDescent="0.25">
      <c r="A6633" s="445" t="s">
        <v>15678</v>
      </c>
      <c r="B6633" s="445" t="s">
        <v>17401</v>
      </c>
      <c r="C6633" s="445" t="s">
        <v>13970</v>
      </c>
    </row>
    <row r="6634" spans="1:3" x14ac:dyDescent="0.25">
      <c r="A6634" s="445" t="s">
        <v>15678</v>
      </c>
      <c r="B6634" s="445" t="s">
        <v>17402</v>
      </c>
      <c r="C6634" s="445" t="s">
        <v>13970</v>
      </c>
    </row>
    <row r="6635" spans="1:3" x14ac:dyDescent="0.25">
      <c r="A6635" s="445" t="s">
        <v>15678</v>
      </c>
      <c r="B6635" s="445" t="s">
        <v>17403</v>
      </c>
      <c r="C6635" s="445" t="s">
        <v>13970</v>
      </c>
    </row>
    <row r="6636" spans="1:3" x14ac:dyDescent="0.25">
      <c r="A6636" s="445" t="s">
        <v>15678</v>
      </c>
      <c r="B6636" s="445" t="s">
        <v>17404</v>
      </c>
      <c r="C6636" s="445" t="s">
        <v>13970</v>
      </c>
    </row>
    <row r="6637" spans="1:3" x14ac:dyDescent="0.25">
      <c r="A6637" s="445" t="s">
        <v>15678</v>
      </c>
      <c r="B6637" s="445" t="s">
        <v>17405</v>
      </c>
      <c r="C6637" s="445" t="s">
        <v>13970</v>
      </c>
    </row>
    <row r="6638" spans="1:3" x14ac:dyDescent="0.25">
      <c r="A6638" s="445" t="s">
        <v>15678</v>
      </c>
      <c r="B6638" s="445" t="s">
        <v>17406</v>
      </c>
      <c r="C6638" s="445" t="s">
        <v>13970</v>
      </c>
    </row>
    <row r="6639" spans="1:3" x14ac:dyDescent="0.25">
      <c r="A6639" s="445" t="s">
        <v>15678</v>
      </c>
      <c r="B6639" s="445" t="s">
        <v>17407</v>
      </c>
      <c r="C6639" s="445" t="s">
        <v>13970</v>
      </c>
    </row>
    <row r="6640" spans="1:3" x14ac:dyDescent="0.25">
      <c r="A6640" s="445" t="s">
        <v>15678</v>
      </c>
      <c r="B6640" s="445" t="s">
        <v>17408</v>
      </c>
      <c r="C6640" s="445" t="s">
        <v>13970</v>
      </c>
    </row>
    <row r="6641" spans="1:3" x14ac:dyDescent="0.25">
      <c r="A6641" s="445" t="s">
        <v>15678</v>
      </c>
      <c r="B6641" s="445" t="s">
        <v>17409</v>
      </c>
      <c r="C6641" s="445" t="s">
        <v>13970</v>
      </c>
    </row>
    <row r="6642" spans="1:3" x14ac:dyDescent="0.25">
      <c r="A6642" s="445" t="s">
        <v>15678</v>
      </c>
      <c r="B6642" s="445" t="s">
        <v>17410</v>
      </c>
      <c r="C6642" s="445" t="s">
        <v>13970</v>
      </c>
    </row>
    <row r="6643" spans="1:3" x14ac:dyDescent="0.25">
      <c r="A6643" s="445" t="s">
        <v>15678</v>
      </c>
      <c r="B6643" s="445" t="s">
        <v>17411</v>
      </c>
      <c r="C6643" s="445" t="s">
        <v>13970</v>
      </c>
    </row>
    <row r="6644" spans="1:3" x14ac:dyDescent="0.25">
      <c r="A6644" s="445" t="s">
        <v>15678</v>
      </c>
      <c r="B6644" s="445" t="s">
        <v>17412</v>
      </c>
      <c r="C6644" s="445" t="s">
        <v>13970</v>
      </c>
    </row>
    <row r="6645" spans="1:3" x14ac:dyDescent="0.25">
      <c r="A6645" s="445" t="s">
        <v>15678</v>
      </c>
      <c r="B6645" s="445" t="s">
        <v>17413</v>
      </c>
      <c r="C6645" s="445" t="s">
        <v>13970</v>
      </c>
    </row>
    <row r="6646" spans="1:3" x14ac:dyDescent="0.25">
      <c r="A6646" s="445" t="s">
        <v>15678</v>
      </c>
      <c r="B6646" s="445" t="s">
        <v>17414</v>
      </c>
      <c r="C6646" s="445" t="s">
        <v>13970</v>
      </c>
    </row>
    <row r="6647" spans="1:3" x14ac:dyDescent="0.25">
      <c r="A6647" s="445" t="s">
        <v>15678</v>
      </c>
      <c r="B6647" s="445" t="s">
        <v>17415</v>
      </c>
      <c r="C6647" s="445" t="s">
        <v>13970</v>
      </c>
    </row>
    <row r="6648" spans="1:3" x14ac:dyDescent="0.25">
      <c r="A6648" s="445" t="s">
        <v>15678</v>
      </c>
      <c r="B6648" s="445" t="s">
        <v>17416</v>
      </c>
      <c r="C6648" s="445" t="s">
        <v>13970</v>
      </c>
    </row>
    <row r="6649" spans="1:3" x14ac:dyDescent="0.25">
      <c r="A6649" s="445" t="s">
        <v>15678</v>
      </c>
      <c r="B6649" s="445" t="s">
        <v>17417</v>
      </c>
      <c r="C6649" s="445" t="s">
        <v>13970</v>
      </c>
    </row>
    <row r="6650" spans="1:3" x14ac:dyDescent="0.25">
      <c r="A6650" s="445" t="s">
        <v>15678</v>
      </c>
      <c r="B6650" s="445" t="s">
        <v>17418</v>
      </c>
      <c r="C6650" s="445" t="s">
        <v>13970</v>
      </c>
    </row>
    <row r="6651" spans="1:3" x14ac:dyDescent="0.25">
      <c r="A6651" s="445" t="s">
        <v>15678</v>
      </c>
      <c r="B6651" s="445" t="s">
        <v>17419</v>
      </c>
      <c r="C6651" s="445" t="s">
        <v>13970</v>
      </c>
    </row>
    <row r="6652" spans="1:3" x14ac:dyDescent="0.25">
      <c r="A6652" s="445" t="s">
        <v>15678</v>
      </c>
      <c r="B6652" s="445" t="s">
        <v>17420</v>
      </c>
      <c r="C6652" s="445" t="s">
        <v>13970</v>
      </c>
    </row>
    <row r="6653" spans="1:3" x14ac:dyDescent="0.25">
      <c r="A6653" s="445" t="s">
        <v>15678</v>
      </c>
      <c r="B6653" s="445" t="s">
        <v>17421</v>
      </c>
      <c r="C6653" s="445" t="s">
        <v>13970</v>
      </c>
    </row>
    <row r="6654" spans="1:3" x14ac:dyDescent="0.25">
      <c r="A6654" s="445" t="s">
        <v>15678</v>
      </c>
      <c r="B6654" s="445" t="s">
        <v>17422</v>
      </c>
      <c r="C6654" s="445" t="s">
        <v>13970</v>
      </c>
    </row>
    <row r="6655" spans="1:3" x14ac:dyDescent="0.25">
      <c r="A6655" s="445" t="s">
        <v>15678</v>
      </c>
      <c r="B6655" s="445" t="s">
        <v>17423</v>
      </c>
      <c r="C6655" s="445" t="s">
        <v>13970</v>
      </c>
    </row>
    <row r="6656" spans="1:3" x14ac:dyDescent="0.25">
      <c r="A6656" s="445" t="s">
        <v>15678</v>
      </c>
      <c r="B6656" s="445" t="s">
        <v>17424</v>
      </c>
      <c r="C6656" s="445" t="s">
        <v>13970</v>
      </c>
    </row>
    <row r="6657" spans="1:3" x14ac:dyDescent="0.25">
      <c r="A6657" s="445" t="s">
        <v>15678</v>
      </c>
      <c r="B6657" s="445" t="s">
        <v>17425</v>
      </c>
      <c r="C6657" s="445" t="s">
        <v>13970</v>
      </c>
    </row>
    <row r="6658" spans="1:3" x14ac:dyDescent="0.25">
      <c r="A6658" s="445" t="s">
        <v>15678</v>
      </c>
      <c r="B6658" s="445" t="s">
        <v>17426</v>
      </c>
      <c r="C6658" s="445" t="s">
        <v>13970</v>
      </c>
    </row>
    <row r="6659" spans="1:3" x14ac:dyDescent="0.25">
      <c r="A6659" s="445" t="s">
        <v>15678</v>
      </c>
      <c r="B6659" s="445" t="s">
        <v>17427</v>
      </c>
      <c r="C6659" s="445" t="s">
        <v>13970</v>
      </c>
    </row>
    <row r="6660" spans="1:3" x14ac:dyDescent="0.25">
      <c r="A6660" s="445" t="s">
        <v>15678</v>
      </c>
      <c r="B6660" s="445" t="s">
        <v>17428</v>
      </c>
      <c r="C6660" s="445" t="s">
        <v>13970</v>
      </c>
    </row>
    <row r="6661" spans="1:3" x14ac:dyDescent="0.25">
      <c r="A6661" s="445" t="s">
        <v>15678</v>
      </c>
      <c r="B6661" s="445" t="s">
        <v>17429</v>
      </c>
      <c r="C6661" s="445" t="s">
        <v>13970</v>
      </c>
    </row>
    <row r="6662" spans="1:3" x14ac:dyDescent="0.25">
      <c r="A6662" s="445" t="s">
        <v>15678</v>
      </c>
      <c r="B6662" s="445" t="s">
        <v>17430</v>
      </c>
      <c r="C6662" s="445" t="s">
        <v>13970</v>
      </c>
    </row>
    <row r="6663" spans="1:3" x14ac:dyDescent="0.25">
      <c r="A6663" s="445" t="s">
        <v>15678</v>
      </c>
      <c r="B6663" s="445" t="s">
        <v>17431</v>
      </c>
      <c r="C6663" s="445" t="s">
        <v>13970</v>
      </c>
    </row>
    <row r="6664" spans="1:3" x14ac:dyDescent="0.25">
      <c r="A6664" s="445" t="s">
        <v>15678</v>
      </c>
      <c r="B6664" s="445" t="s">
        <v>17432</v>
      </c>
      <c r="C6664" s="445" t="s">
        <v>13970</v>
      </c>
    </row>
    <row r="6665" spans="1:3" x14ac:dyDescent="0.25">
      <c r="A6665" s="445" t="s">
        <v>15678</v>
      </c>
      <c r="B6665" s="445" t="s">
        <v>17433</v>
      </c>
      <c r="C6665" s="445" t="s">
        <v>13970</v>
      </c>
    </row>
    <row r="6666" spans="1:3" x14ac:dyDescent="0.25">
      <c r="A6666" s="445" t="s">
        <v>15678</v>
      </c>
      <c r="B6666" s="445" t="s">
        <v>17434</v>
      </c>
      <c r="C6666" s="445" t="s">
        <v>13970</v>
      </c>
    </row>
    <row r="6667" spans="1:3" x14ac:dyDescent="0.25">
      <c r="A6667" s="445" t="s">
        <v>15678</v>
      </c>
      <c r="B6667" s="445" t="s">
        <v>17435</v>
      </c>
      <c r="C6667" s="445" t="s">
        <v>13970</v>
      </c>
    </row>
    <row r="6668" spans="1:3" x14ac:dyDescent="0.25">
      <c r="A6668" s="445" t="s">
        <v>15678</v>
      </c>
      <c r="B6668" s="445" t="s">
        <v>17436</v>
      </c>
      <c r="C6668" s="445" t="s">
        <v>13970</v>
      </c>
    </row>
    <row r="6669" spans="1:3" x14ac:dyDescent="0.25">
      <c r="A6669" s="445" t="s">
        <v>15678</v>
      </c>
      <c r="B6669" s="445" t="s">
        <v>17437</v>
      </c>
      <c r="C6669" s="445" t="s">
        <v>13970</v>
      </c>
    </row>
    <row r="6670" spans="1:3" x14ac:dyDescent="0.25">
      <c r="A6670" s="445" t="s">
        <v>15678</v>
      </c>
      <c r="B6670" s="445" t="s">
        <v>17438</v>
      </c>
      <c r="C6670" s="445" t="s">
        <v>13970</v>
      </c>
    </row>
    <row r="6671" spans="1:3" x14ac:dyDescent="0.25">
      <c r="A6671" s="445" t="s">
        <v>15678</v>
      </c>
      <c r="B6671" s="445" t="s">
        <v>17439</v>
      </c>
      <c r="C6671" s="445" t="s">
        <v>13970</v>
      </c>
    </row>
    <row r="6672" spans="1:3" x14ac:dyDescent="0.25">
      <c r="A6672" s="445" t="s">
        <v>15678</v>
      </c>
      <c r="B6672" s="445" t="s">
        <v>17440</v>
      </c>
      <c r="C6672" s="445" t="s">
        <v>13970</v>
      </c>
    </row>
    <row r="6673" spans="1:3" x14ac:dyDescent="0.25">
      <c r="A6673" s="445" t="s">
        <v>15678</v>
      </c>
      <c r="B6673" s="445" t="s">
        <v>17441</v>
      </c>
      <c r="C6673" s="445" t="s">
        <v>13970</v>
      </c>
    </row>
    <row r="6674" spans="1:3" x14ac:dyDescent="0.25">
      <c r="A6674" s="445" t="s">
        <v>15678</v>
      </c>
      <c r="B6674" s="445" t="s">
        <v>17442</v>
      </c>
      <c r="C6674" s="445" t="s">
        <v>13970</v>
      </c>
    </row>
    <row r="6675" spans="1:3" x14ac:dyDescent="0.25">
      <c r="A6675" s="445" t="s">
        <v>15678</v>
      </c>
      <c r="B6675" s="445" t="s">
        <v>17443</v>
      </c>
      <c r="C6675" s="445" t="s">
        <v>13970</v>
      </c>
    </row>
    <row r="6676" spans="1:3" x14ac:dyDescent="0.25">
      <c r="A6676" s="445" t="s">
        <v>15678</v>
      </c>
      <c r="B6676" s="445" t="s">
        <v>17444</v>
      </c>
      <c r="C6676" s="445" t="s">
        <v>13970</v>
      </c>
    </row>
    <row r="6677" spans="1:3" x14ac:dyDescent="0.25">
      <c r="A6677" s="445" t="s">
        <v>15678</v>
      </c>
      <c r="B6677" s="445" t="s">
        <v>17445</v>
      </c>
      <c r="C6677" s="445" t="s">
        <v>13970</v>
      </c>
    </row>
    <row r="6678" spans="1:3" x14ac:dyDescent="0.25">
      <c r="A6678" s="445" t="s">
        <v>15678</v>
      </c>
      <c r="B6678" s="445" t="s">
        <v>17446</v>
      </c>
      <c r="C6678" s="445" t="s">
        <v>13970</v>
      </c>
    </row>
    <row r="6679" spans="1:3" x14ac:dyDescent="0.25">
      <c r="A6679" s="445" t="s">
        <v>15678</v>
      </c>
      <c r="B6679" s="445" t="s">
        <v>17447</v>
      </c>
      <c r="C6679" s="445" t="s">
        <v>13970</v>
      </c>
    </row>
    <row r="6680" spans="1:3" x14ac:dyDescent="0.25">
      <c r="A6680" s="445" t="s">
        <v>15678</v>
      </c>
      <c r="B6680" s="445" t="s">
        <v>17448</v>
      </c>
      <c r="C6680" s="445" t="s">
        <v>13970</v>
      </c>
    </row>
    <row r="6681" spans="1:3" x14ac:dyDescent="0.25">
      <c r="A6681" s="445" t="s">
        <v>15678</v>
      </c>
      <c r="B6681" s="445" t="s">
        <v>17449</v>
      </c>
      <c r="C6681" s="445" t="s">
        <v>13970</v>
      </c>
    </row>
    <row r="6682" spans="1:3" x14ac:dyDescent="0.25">
      <c r="A6682" s="445" t="s">
        <v>15678</v>
      </c>
      <c r="B6682" s="445" t="s">
        <v>17450</v>
      </c>
      <c r="C6682" s="445" t="s">
        <v>13970</v>
      </c>
    </row>
    <row r="6683" spans="1:3" x14ac:dyDescent="0.25">
      <c r="A6683" s="445" t="s">
        <v>15678</v>
      </c>
      <c r="B6683" s="445" t="s">
        <v>17451</v>
      </c>
      <c r="C6683" s="445" t="s">
        <v>13970</v>
      </c>
    </row>
    <row r="6684" spans="1:3" x14ac:dyDescent="0.25">
      <c r="A6684" s="445" t="s">
        <v>15678</v>
      </c>
      <c r="B6684" s="445" t="s">
        <v>17452</v>
      </c>
      <c r="C6684" s="445" t="s">
        <v>13970</v>
      </c>
    </row>
    <row r="6685" spans="1:3" x14ac:dyDescent="0.25">
      <c r="A6685" s="445" t="s">
        <v>15678</v>
      </c>
      <c r="B6685" s="445" t="s">
        <v>17453</v>
      </c>
      <c r="C6685" s="445" t="s">
        <v>13970</v>
      </c>
    </row>
    <row r="6686" spans="1:3" x14ac:dyDescent="0.25">
      <c r="A6686" s="445" t="s">
        <v>15678</v>
      </c>
      <c r="B6686" s="445" t="s">
        <v>17454</v>
      </c>
      <c r="C6686" s="445" t="s">
        <v>13970</v>
      </c>
    </row>
    <row r="6687" spans="1:3" x14ac:dyDescent="0.25">
      <c r="A6687" s="445" t="s">
        <v>15678</v>
      </c>
      <c r="B6687" s="445" t="s">
        <v>17455</v>
      </c>
      <c r="C6687" s="445" t="s">
        <v>13970</v>
      </c>
    </row>
    <row r="6688" spans="1:3" x14ac:dyDescent="0.25">
      <c r="A6688" s="445" t="s">
        <v>15678</v>
      </c>
      <c r="B6688" s="445" t="s">
        <v>17456</v>
      </c>
      <c r="C6688" s="445" t="s">
        <v>13970</v>
      </c>
    </row>
    <row r="6689" spans="1:3" x14ac:dyDescent="0.25">
      <c r="A6689" s="445" t="s">
        <v>15678</v>
      </c>
      <c r="B6689" s="445" t="s">
        <v>17457</v>
      </c>
      <c r="C6689" s="445" t="s">
        <v>13970</v>
      </c>
    </row>
    <row r="6690" spans="1:3" x14ac:dyDescent="0.25">
      <c r="A6690" s="445" t="s">
        <v>15678</v>
      </c>
      <c r="B6690" s="445" t="s">
        <v>17458</v>
      </c>
      <c r="C6690" s="445" t="s">
        <v>13970</v>
      </c>
    </row>
    <row r="6691" spans="1:3" x14ac:dyDescent="0.25">
      <c r="A6691" s="445" t="s">
        <v>15678</v>
      </c>
      <c r="B6691" s="445" t="s">
        <v>17459</v>
      </c>
      <c r="C6691" s="445" t="s">
        <v>13970</v>
      </c>
    </row>
    <row r="6692" spans="1:3" x14ac:dyDescent="0.25">
      <c r="A6692" s="445" t="s">
        <v>15678</v>
      </c>
      <c r="B6692" s="445" t="s">
        <v>17460</v>
      </c>
      <c r="C6692" s="445" t="s">
        <v>13970</v>
      </c>
    </row>
    <row r="6693" spans="1:3" x14ac:dyDescent="0.25">
      <c r="A6693" s="445" t="s">
        <v>15678</v>
      </c>
      <c r="B6693" s="445" t="s">
        <v>17461</v>
      </c>
      <c r="C6693" s="445" t="s">
        <v>13970</v>
      </c>
    </row>
    <row r="6694" spans="1:3" x14ac:dyDescent="0.25">
      <c r="A6694" s="445" t="s">
        <v>15678</v>
      </c>
      <c r="B6694" s="445" t="s">
        <v>17462</v>
      </c>
      <c r="C6694" s="445" t="s">
        <v>13970</v>
      </c>
    </row>
    <row r="6695" spans="1:3" x14ac:dyDescent="0.25">
      <c r="A6695" s="445" t="s">
        <v>15678</v>
      </c>
      <c r="B6695" s="445" t="s">
        <v>17463</v>
      </c>
      <c r="C6695" s="445" t="s">
        <v>13970</v>
      </c>
    </row>
    <row r="6696" spans="1:3" x14ac:dyDescent="0.25">
      <c r="A6696" s="445" t="s">
        <v>15678</v>
      </c>
      <c r="B6696" s="445" t="s">
        <v>17464</v>
      </c>
      <c r="C6696" s="445" t="s">
        <v>13970</v>
      </c>
    </row>
    <row r="6697" spans="1:3" x14ac:dyDescent="0.25">
      <c r="A6697" s="445" t="s">
        <v>15678</v>
      </c>
      <c r="B6697" s="445" t="s">
        <v>17465</v>
      </c>
      <c r="C6697" s="445" t="s">
        <v>17466</v>
      </c>
    </row>
    <row r="6698" spans="1:3" x14ac:dyDescent="0.25">
      <c r="A6698" s="445" t="s">
        <v>15678</v>
      </c>
      <c r="B6698" s="445" t="s">
        <v>11579</v>
      </c>
      <c r="C6698" s="445" t="s">
        <v>13970</v>
      </c>
    </row>
    <row r="6699" spans="1:3" x14ac:dyDescent="0.25">
      <c r="A6699" s="445" t="s">
        <v>15678</v>
      </c>
      <c r="B6699" s="445" t="s">
        <v>17467</v>
      </c>
      <c r="C6699" s="445" t="s">
        <v>13970</v>
      </c>
    </row>
    <row r="6700" spans="1:3" x14ac:dyDescent="0.25">
      <c r="A6700" s="445" t="s">
        <v>15678</v>
      </c>
      <c r="B6700" s="445" t="s">
        <v>17468</v>
      </c>
      <c r="C6700" s="445" t="s">
        <v>13970</v>
      </c>
    </row>
    <row r="6701" spans="1:3" x14ac:dyDescent="0.25">
      <c r="A6701" s="445" t="s">
        <v>15678</v>
      </c>
      <c r="B6701" s="445" t="s">
        <v>17469</v>
      </c>
      <c r="C6701" s="445" t="s">
        <v>13970</v>
      </c>
    </row>
    <row r="6702" spans="1:3" x14ac:dyDescent="0.25">
      <c r="A6702" s="445" t="s">
        <v>15678</v>
      </c>
      <c r="B6702" s="445" t="s">
        <v>17470</v>
      </c>
      <c r="C6702" s="445" t="s">
        <v>13970</v>
      </c>
    </row>
    <row r="6703" spans="1:3" x14ac:dyDescent="0.25">
      <c r="A6703" s="445" t="s">
        <v>15678</v>
      </c>
      <c r="B6703" s="445" t="s">
        <v>17471</v>
      </c>
      <c r="C6703" s="445" t="s">
        <v>13970</v>
      </c>
    </row>
    <row r="6704" spans="1:3" x14ac:dyDescent="0.25">
      <c r="A6704" s="445" t="s">
        <v>15678</v>
      </c>
      <c r="B6704" s="445" t="s">
        <v>17472</v>
      </c>
      <c r="C6704" s="445" t="s">
        <v>13970</v>
      </c>
    </row>
    <row r="6705" spans="1:3" x14ac:dyDescent="0.25">
      <c r="A6705" s="445" t="s">
        <v>15678</v>
      </c>
      <c r="B6705" s="445" t="s">
        <v>17473</v>
      </c>
      <c r="C6705" s="445" t="s">
        <v>13970</v>
      </c>
    </row>
    <row r="6706" spans="1:3" x14ac:dyDescent="0.25">
      <c r="A6706" s="445" t="s">
        <v>15678</v>
      </c>
      <c r="B6706" s="445" t="s">
        <v>17474</v>
      </c>
      <c r="C6706" s="445" t="s">
        <v>13970</v>
      </c>
    </row>
    <row r="6707" spans="1:3" x14ac:dyDescent="0.25">
      <c r="A6707" s="445" t="s">
        <v>15678</v>
      </c>
      <c r="B6707" s="445" t="s">
        <v>17475</v>
      </c>
      <c r="C6707" s="445" t="s">
        <v>13970</v>
      </c>
    </row>
    <row r="6708" spans="1:3" x14ac:dyDescent="0.25">
      <c r="A6708" s="445" t="s">
        <v>15678</v>
      </c>
      <c r="B6708" s="445" t="s">
        <v>17476</v>
      </c>
      <c r="C6708" s="445" t="s">
        <v>13970</v>
      </c>
    </row>
    <row r="6709" spans="1:3" x14ac:dyDescent="0.25">
      <c r="A6709" s="445" t="s">
        <v>15678</v>
      </c>
      <c r="B6709" s="445" t="s">
        <v>17477</v>
      </c>
      <c r="C6709" s="445" t="s">
        <v>13970</v>
      </c>
    </row>
    <row r="6710" spans="1:3" x14ac:dyDescent="0.25">
      <c r="A6710" s="445" t="s">
        <v>15678</v>
      </c>
      <c r="B6710" s="445" t="s">
        <v>17478</v>
      </c>
      <c r="C6710" s="445" t="s">
        <v>17479</v>
      </c>
    </row>
    <row r="6711" spans="1:3" x14ac:dyDescent="0.25">
      <c r="A6711" s="445" t="s">
        <v>15678</v>
      </c>
      <c r="B6711" s="445" t="s">
        <v>17480</v>
      </c>
      <c r="C6711" s="445" t="s">
        <v>13970</v>
      </c>
    </row>
    <row r="6712" spans="1:3" x14ac:dyDescent="0.25">
      <c r="A6712" s="445" t="s">
        <v>15678</v>
      </c>
      <c r="B6712" s="445" t="s">
        <v>17481</v>
      </c>
      <c r="C6712" s="445" t="s">
        <v>13970</v>
      </c>
    </row>
    <row r="6713" spans="1:3" x14ac:dyDescent="0.25">
      <c r="A6713" s="445" t="s">
        <v>15678</v>
      </c>
      <c r="B6713" s="445" t="s">
        <v>17482</v>
      </c>
      <c r="C6713" s="445" t="s">
        <v>13970</v>
      </c>
    </row>
    <row r="6714" spans="1:3" x14ac:dyDescent="0.25">
      <c r="A6714" s="445" t="s">
        <v>15678</v>
      </c>
      <c r="B6714" s="445" t="s">
        <v>17483</v>
      </c>
      <c r="C6714" s="445" t="s">
        <v>13970</v>
      </c>
    </row>
    <row r="6715" spans="1:3" x14ac:dyDescent="0.25">
      <c r="A6715" s="445" t="s">
        <v>15678</v>
      </c>
      <c r="B6715" s="445" t="s">
        <v>17484</v>
      </c>
      <c r="C6715" s="445" t="s">
        <v>13970</v>
      </c>
    </row>
    <row r="6716" spans="1:3" x14ac:dyDescent="0.25">
      <c r="A6716" s="445" t="s">
        <v>15678</v>
      </c>
      <c r="B6716" s="445" t="s">
        <v>17485</v>
      </c>
      <c r="C6716" s="445" t="s">
        <v>13970</v>
      </c>
    </row>
    <row r="6717" spans="1:3" x14ac:dyDescent="0.25">
      <c r="A6717" s="445" t="s">
        <v>15678</v>
      </c>
      <c r="B6717" s="445" t="s">
        <v>17486</v>
      </c>
      <c r="C6717" s="445" t="s">
        <v>13970</v>
      </c>
    </row>
    <row r="6718" spans="1:3" x14ac:dyDescent="0.25">
      <c r="A6718" s="445" t="s">
        <v>15678</v>
      </c>
      <c r="B6718" s="445" t="s">
        <v>17487</v>
      </c>
      <c r="C6718" s="445" t="s">
        <v>13970</v>
      </c>
    </row>
    <row r="6719" spans="1:3" x14ac:dyDescent="0.25">
      <c r="A6719" s="445" t="s">
        <v>15678</v>
      </c>
      <c r="B6719" s="445" t="s">
        <v>17488</v>
      </c>
      <c r="C6719" s="445" t="s">
        <v>13970</v>
      </c>
    </row>
    <row r="6720" spans="1:3" x14ac:dyDescent="0.25">
      <c r="A6720" s="445" t="s">
        <v>15678</v>
      </c>
      <c r="B6720" s="445" t="s">
        <v>17489</v>
      </c>
      <c r="C6720" s="445" t="s">
        <v>13970</v>
      </c>
    </row>
    <row r="6721" spans="1:3" x14ac:dyDescent="0.25">
      <c r="A6721" s="445" t="s">
        <v>15678</v>
      </c>
      <c r="B6721" s="445" t="s">
        <v>17490</v>
      </c>
      <c r="C6721" s="445" t="s">
        <v>13970</v>
      </c>
    </row>
    <row r="6722" spans="1:3" x14ac:dyDescent="0.25">
      <c r="A6722" s="445" t="s">
        <v>15678</v>
      </c>
      <c r="B6722" s="445" t="s">
        <v>17491</v>
      </c>
      <c r="C6722" s="445" t="s">
        <v>13970</v>
      </c>
    </row>
    <row r="6723" spans="1:3" x14ac:dyDescent="0.25">
      <c r="A6723" s="445" t="s">
        <v>15678</v>
      </c>
      <c r="B6723" s="445" t="s">
        <v>17492</v>
      </c>
      <c r="C6723" s="445" t="s">
        <v>13970</v>
      </c>
    </row>
    <row r="6724" spans="1:3" x14ac:dyDescent="0.25">
      <c r="A6724" s="445" t="s">
        <v>15678</v>
      </c>
      <c r="B6724" s="445" t="s">
        <v>17493</v>
      </c>
      <c r="C6724" s="445" t="s">
        <v>13970</v>
      </c>
    </row>
    <row r="6725" spans="1:3" x14ac:dyDescent="0.25">
      <c r="A6725" s="445" t="s">
        <v>15678</v>
      </c>
      <c r="B6725" s="445" t="s">
        <v>17494</v>
      </c>
      <c r="C6725" s="445" t="s">
        <v>13970</v>
      </c>
    </row>
    <row r="6726" spans="1:3" x14ac:dyDescent="0.25">
      <c r="A6726" s="445" t="s">
        <v>15678</v>
      </c>
      <c r="B6726" s="445" t="s">
        <v>17495</v>
      </c>
      <c r="C6726" s="445" t="s">
        <v>13970</v>
      </c>
    </row>
    <row r="6727" spans="1:3" x14ac:dyDescent="0.25">
      <c r="A6727" s="445" t="s">
        <v>15678</v>
      </c>
      <c r="B6727" s="445" t="s">
        <v>17496</v>
      </c>
      <c r="C6727" s="445" t="s">
        <v>13970</v>
      </c>
    </row>
    <row r="6728" spans="1:3" x14ac:dyDescent="0.25">
      <c r="A6728" s="445" t="s">
        <v>15678</v>
      </c>
      <c r="B6728" s="445" t="s">
        <v>17497</v>
      </c>
      <c r="C6728" s="445" t="s">
        <v>13970</v>
      </c>
    </row>
    <row r="6729" spans="1:3" x14ac:dyDescent="0.25">
      <c r="A6729" s="445" t="s">
        <v>15678</v>
      </c>
      <c r="B6729" s="445" t="s">
        <v>17498</v>
      </c>
      <c r="C6729" s="445" t="s">
        <v>13970</v>
      </c>
    </row>
    <row r="6730" spans="1:3" x14ac:dyDescent="0.25">
      <c r="A6730" s="445" t="s">
        <v>15678</v>
      </c>
      <c r="B6730" s="445" t="s">
        <v>17499</v>
      </c>
      <c r="C6730" s="445" t="s">
        <v>13970</v>
      </c>
    </row>
    <row r="6731" spans="1:3" x14ac:dyDescent="0.25">
      <c r="A6731" s="445" t="s">
        <v>15678</v>
      </c>
      <c r="B6731" s="445" t="s">
        <v>17500</v>
      </c>
      <c r="C6731" s="445" t="s">
        <v>13970</v>
      </c>
    </row>
    <row r="6732" spans="1:3" x14ac:dyDescent="0.25">
      <c r="A6732" s="445" t="s">
        <v>15678</v>
      </c>
      <c r="B6732" s="445" t="s">
        <v>17501</v>
      </c>
      <c r="C6732" s="445" t="s">
        <v>13970</v>
      </c>
    </row>
    <row r="6733" spans="1:3" x14ac:dyDescent="0.25">
      <c r="A6733" s="445" t="s">
        <v>15678</v>
      </c>
      <c r="B6733" s="445" t="s">
        <v>17502</v>
      </c>
      <c r="C6733" s="445" t="s">
        <v>13970</v>
      </c>
    </row>
    <row r="6734" spans="1:3" x14ac:dyDescent="0.25">
      <c r="A6734" s="445" t="s">
        <v>15678</v>
      </c>
      <c r="B6734" s="445" t="s">
        <v>17503</v>
      </c>
      <c r="C6734" s="445" t="s">
        <v>13970</v>
      </c>
    </row>
    <row r="6735" spans="1:3" x14ac:dyDescent="0.25">
      <c r="A6735" s="445" t="s">
        <v>15678</v>
      </c>
      <c r="B6735" s="445" t="s">
        <v>17504</v>
      </c>
      <c r="C6735" s="445" t="s">
        <v>13970</v>
      </c>
    </row>
    <row r="6736" spans="1:3" x14ac:dyDescent="0.25">
      <c r="A6736" s="445" t="s">
        <v>15678</v>
      </c>
      <c r="B6736" s="445" t="s">
        <v>17505</v>
      </c>
      <c r="C6736" s="445" t="s">
        <v>13970</v>
      </c>
    </row>
    <row r="6737" spans="1:3" x14ac:dyDescent="0.25">
      <c r="A6737" s="445" t="s">
        <v>15678</v>
      </c>
      <c r="B6737" s="445" t="s">
        <v>17506</v>
      </c>
      <c r="C6737" s="445" t="s">
        <v>13970</v>
      </c>
    </row>
    <row r="6738" spans="1:3" x14ac:dyDescent="0.25">
      <c r="A6738" s="445" t="s">
        <v>15678</v>
      </c>
      <c r="B6738" s="445" t="s">
        <v>17507</v>
      </c>
      <c r="C6738" s="445" t="s">
        <v>13970</v>
      </c>
    </row>
    <row r="6739" spans="1:3" x14ac:dyDescent="0.25">
      <c r="A6739" s="445" t="s">
        <v>15678</v>
      </c>
      <c r="B6739" s="445" t="s">
        <v>17508</v>
      </c>
      <c r="C6739" s="445" t="s">
        <v>13970</v>
      </c>
    </row>
    <row r="6740" spans="1:3" x14ac:dyDescent="0.25">
      <c r="A6740" s="445" t="s">
        <v>15678</v>
      </c>
      <c r="B6740" s="445" t="s">
        <v>17509</v>
      </c>
      <c r="C6740" s="445" t="s">
        <v>13970</v>
      </c>
    </row>
    <row r="6741" spans="1:3" x14ac:dyDescent="0.25">
      <c r="A6741" s="445" t="s">
        <v>15678</v>
      </c>
      <c r="B6741" s="445" t="s">
        <v>17510</v>
      </c>
      <c r="C6741" s="445" t="s">
        <v>13970</v>
      </c>
    </row>
    <row r="6742" spans="1:3" x14ac:dyDescent="0.25">
      <c r="A6742" s="445" t="s">
        <v>15678</v>
      </c>
      <c r="B6742" s="445" t="s">
        <v>17511</v>
      </c>
      <c r="C6742" s="445" t="s">
        <v>13970</v>
      </c>
    </row>
    <row r="6743" spans="1:3" x14ac:dyDescent="0.25">
      <c r="A6743" s="445" t="s">
        <v>15678</v>
      </c>
      <c r="B6743" s="445" t="s">
        <v>17512</v>
      </c>
      <c r="C6743" s="445" t="s">
        <v>13970</v>
      </c>
    </row>
    <row r="6744" spans="1:3" x14ac:dyDescent="0.25">
      <c r="A6744" s="445" t="s">
        <v>15678</v>
      </c>
      <c r="B6744" s="445" t="s">
        <v>17513</v>
      </c>
      <c r="C6744" s="445" t="s">
        <v>13970</v>
      </c>
    </row>
    <row r="6745" spans="1:3" x14ac:dyDescent="0.25">
      <c r="A6745" s="445" t="s">
        <v>15678</v>
      </c>
      <c r="B6745" s="445" t="s">
        <v>17514</v>
      </c>
      <c r="C6745" s="445" t="s">
        <v>13970</v>
      </c>
    </row>
    <row r="6746" spans="1:3" x14ac:dyDescent="0.25">
      <c r="A6746" s="445" t="s">
        <v>15678</v>
      </c>
      <c r="B6746" s="445" t="s">
        <v>17515</v>
      </c>
      <c r="C6746" s="445" t="s">
        <v>13970</v>
      </c>
    </row>
    <row r="6747" spans="1:3" x14ac:dyDescent="0.25">
      <c r="A6747" s="445" t="s">
        <v>15678</v>
      </c>
      <c r="B6747" s="445" t="s">
        <v>17516</v>
      </c>
      <c r="C6747" s="445" t="s">
        <v>13970</v>
      </c>
    </row>
    <row r="6748" spans="1:3" x14ac:dyDescent="0.25">
      <c r="A6748" s="445" t="s">
        <v>15678</v>
      </c>
      <c r="B6748" s="445" t="s">
        <v>17517</v>
      </c>
      <c r="C6748" s="445" t="s">
        <v>13970</v>
      </c>
    </row>
    <row r="6749" spans="1:3" x14ac:dyDescent="0.25">
      <c r="A6749" s="445" t="s">
        <v>15678</v>
      </c>
      <c r="B6749" s="445" t="s">
        <v>17518</v>
      </c>
      <c r="C6749" s="445" t="s">
        <v>13970</v>
      </c>
    </row>
    <row r="6750" spans="1:3" x14ac:dyDescent="0.25">
      <c r="A6750" s="445" t="s">
        <v>15678</v>
      </c>
      <c r="B6750" s="445" t="s">
        <v>17519</v>
      </c>
      <c r="C6750" s="445" t="s">
        <v>13970</v>
      </c>
    </row>
    <row r="6751" spans="1:3" x14ac:dyDescent="0.25">
      <c r="A6751" s="445" t="s">
        <v>15678</v>
      </c>
      <c r="B6751" s="445" t="s">
        <v>17520</v>
      </c>
      <c r="C6751" s="445" t="s">
        <v>13970</v>
      </c>
    </row>
    <row r="6752" spans="1:3" x14ac:dyDescent="0.25">
      <c r="A6752" s="445" t="s">
        <v>15678</v>
      </c>
      <c r="B6752" s="445" t="s">
        <v>17521</v>
      </c>
      <c r="C6752" s="445" t="s">
        <v>13970</v>
      </c>
    </row>
    <row r="6753" spans="1:3" x14ac:dyDescent="0.25">
      <c r="A6753" s="445" t="s">
        <v>15678</v>
      </c>
      <c r="B6753" s="445" t="s">
        <v>17522</v>
      </c>
      <c r="C6753" s="445" t="s">
        <v>13970</v>
      </c>
    </row>
    <row r="6754" spans="1:3" x14ac:dyDescent="0.25">
      <c r="A6754" s="445" t="s">
        <v>15678</v>
      </c>
      <c r="B6754" s="445" t="s">
        <v>17523</v>
      </c>
      <c r="C6754" s="445" t="s">
        <v>13970</v>
      </c>
    </row>
    <row r="6755" spans="1:3" x14ac:dyDescent="0.25">
      <c r="A6755" s="445" t="s">
        <v>15678</v>
      </c>
      <c r="B6755" s="445" t="s">
        <v>17524</v>
      </c>
      <c r="C6755" s="445" t="s">
        <v>13970</v>
      </c>
    </row>
    <row r="6756" spans="1:3" x14ac:dyDescent="0.25">
      <c r="A6756" s="445" t="s">
        <v>15678</v>
      </c>
      <c r="B6756" s="445" t="s">
        <v>17525</v>
      </c>
      <c r="C6756" s="445" t="s">
        <v>13970</v>
      </c>
    </row>
    <row r="6757" spans="1:3" x14ac:dyDescent="0.25">
      <c r="A6757" s="445" t="s">
        <v>15678</v>
      </c>
      <c r="B6757" s="445" t="s">
        <v>17526</v>
      </c>
      <c r="C6757" s="445" t="s">
        <v>13970</v>
      </c>
    </row>
    <row r="6758" spans="1:3" x14ac:dyDescent="0.25">
      <c r="A6758" s="445" t="s">
        <v>15678</v>
      </c>
      <c r="B6758" s="445" t="s">
        <v>17527</v>
      </c>
      <c r="C6758" s="445" t="s">
        <v>13970</v>
      </c>
    </row>
    <row r="6759" spans="1:3" x14ac:dyDescent="0.25">
      <c r="A6759" s="445" t="s">
        <v>15678</v>
      </c>
      <c r="B6759" s="445" t="s">
        <v>17528</v>
      </c>
      <c r="C6759" s="445" t="s">
        <v>13970</v>
      </c>
    </row>
    <row r="6760" spans="1:3" x14ac:dyDescent="0.25">
      <c r="A6760" s="445" t="s">
        <v>15678</v>
      </c>
      <c r="B6760" s="445" t="s">
        <v>17529</v>
      </c>
      <c r="C6760" s="445" t="s">
        <v>13970</v>
      </c>
    </row>
    <row r="6761" spans="1:3" x14ac:dyDescent="0.25">
      <c r="A6761" s="445" t="s">
        <v>15678</v>
      </c>
      <c r="B6761" s="445" t="s">
        <v>17530</v>
      </c>
      <c r="C6761" s="445" t="s">
        <v>13970</v>
      </c>
    </row>
    <row r="6762" spans="1:3" x14ac:dyDescent="0.25">
      <c r="A6762" s="445" t="s">
        <v>15678</v>
      </c>
      <c r="B6762" s="445" t="s">
        <v>17531</v>
      </c>
      <c r="C6762" s="445" t="s">
        <v>13970</v>
      </c>
    </row>
    <row r="6763" spans="1:3" x14ac:dyDescent="0.25">
      <c r="A6763" s="445" t="s">
        <v>15678</v>
      </c>
      <c r="B6763" s="445" t="s">
        <v>17532</v>
      </c>
      <c r="C6763" s="445" t="s">
        <v>13970</v>
      </c>
    </row>
    <row r="6764" spans="1:3" x14ac:dyDescent="0.25">
      <c r="A6764" s="445" t="s">
        <v>15678</v>
      </c>
      <c r="B6764" s="445" t="s">
        <v>17533</v>
      </c>
      <c r="C6764" s="445" t="s">
        <v>13970</v>
      </c>
    </row>
    <row r="6765" spans="1:3" x14ac:dyDescent="0.25">
      <c r="A6765" s="445" t="s">
        <v>15678</v>
      </c>
      <c r="B6765" s="445" t="s">
        <v>17534</v>
      </c>
      <c r="C6765" s="445" t="s">
        <v>13970</v>
      </c>
    </row>
    <row r="6766" spans="1:3" x14ac:dyDescent="0.25">
      <c r="A6766" s="445" t="s">
        <v>15678</v>
      </c>
      <c r="B6766" s="445" t="s">
        <v>17535</v>
      </c>
      <c r="C6766" s="445" t="s">
        <v>13970</v>
      </c>
    </row>
    <row r="6767" spans="1:3" x14ac:dyDescent="0.25">
      <c r="A6767" s="445" t="s">
        <v>15678</v>
      </c>
      <c r="B6767" s="445" t="s">
        <v>17536</v>
      </c>
      <c r="C6767" s="445" t="s">
        <v>13970</v>
      </c>
    </row>
    <row r="6768" spans="1:3" x14ac:dyDescent="0.25">
      <c r="A6768" s="445" t="s">
        <v>15678</v>
      </c>
      <c r="B6768" s="445" t="s">
        <v>17537</v>
      </c>
      <c r="C6768" s="445" t="s">
        <v>13970</v>
      </c>
    </row>
    <row r="6769" spans="1:3" x14ac:dyDescent="0.25">
      <c r="A6769" s="445" t="s">
        <v>15678</v>
      </c>
      <c r="B6769" s="445" t="s">
        <v>17538</v>
      </c>
      <c r="C6769" s="445" t="s">
        <v>13970</v>
      </c>
    </row>
    <row r="6770" spans="1:3" x14ac:dyDescent="0.25">
      <c r="A6770" s="445" t="s">
        <v>15678</v>
      </c>
      <c r="B6770" s="445" t="s">
        <v>17539</v>
      </c>
      <c r="C6770" s="445" t="s">
        <v>13970</v>
      </c>
    </row>
    <row r="6771" spans="1:3" x14ac:dyDescent="0.25">
      <c r="A6771" s="445" t="s">
        <v>15678</v>
      </c>
      <c r="B6771" s="445" t="s">
        <v>17540</v>
      </c>
      <c r="C6771" s="445" t="s">
        <v>13970</v>
      </c>
    </row>
    <row r="6772" spans="1:3" x14ac:dyDescent="0.25">
      <c r="A6772" s="445" t="s">
        <v>15678</v>
      </c>
      <c r="B6772" s="445" t="s">
        <v>17541</v>
      </c>
      <c r="C6772" s="445" t="s">
        <v>15875</v>
      </c>
    </row>
    <row r="6773" spans="1:3" x14ac:dyDescent="0.25">
      <c r="A6773" s="445" t="s">
        <v>15678</v>
      </c>
      <c r="B6773" s="445" t="s">
        <v>17542</v>
      </c>
      <c r="C6773" s="445" t="s">
        <v>17543</v>
      </c>
    </row>
    <row r="6774" spans="1:3" x14ac:dyDescent="0.25">
      <c r="A6774" s="445" t="s">
        <v>15678</v>
      </c>
      <c r="B6774" s="445" t="s">
        <v>17544</v>
      </c>
      <c r="C6774" s="445" t="s">
        <v>17543</v>
      </c>
    </row>
    <row r="6775" spans="1:3" x14ac:dyDescent="0.25">
      <c r="A6775" s="445" t="s">
        <v>15678</v>
      </c>
      <c r="B6775" s="445" t="s">
        <v>17545</v>
      </c>
      <c r="C6775" s="445" t="s">
        <v>17543</v>
      </c>
    </row>
    <row r="6776" spans="1:3" x14ac:dyDescent="0.25">
      <c r="A6776" s="445" t="s">
        <v>15678</v>
      </c>
      <c r="B6776" s="445" t="s">
        <v>17546</v>
      </c>
      <c r="C6776" s="445" t="s">
        <v>17547</v>
      </c>
    </row>
    <row r="6777" spans="1:3" x14ac:dyDescent="0.25">
      <c r="A6777" s="445" t="s">
        <v>15678</v>
      </c>
      <c r="B6777" s="445" t="s">
        <v>17548</v>
      </c>
      <c r="C6777" s="445" t="s">
        <v>17547</v>
      </c>
    </row>
    <row r="6778" spans="1:3" x14ac:dyDescent="0.25">
      <c r="A6778" s="445" t="s">
        <v>15678</v>
      </c>
      <c r="B6778" s="445" t="s">
        <v>17549</v>
      </c>
      <c r="C6778" s="445" t="s">
        <v>17547</v>
      </c>
    </row>
    <row r="6779" spans="1:3" x14ac:dyDescent="0.25">
      <c r="A6779" s="445" t="s">
        <v>15678</v>
      </c>
      <c r="B6779" s="445" t="s">
        <v>17550</v>
      </c>
      <c r="C6779" s="445" t="s">
        <v>17551</v>
      </c>
    </row>
    <row r="6780" spans="1:3" x14ac:dyDescent="0.25">
      <c r="A6780" s="445" t="s">
        <v>15678</v>
      </c>
      <c r="B6780" s="445" t="s">
        <v>17552</v>
      </c>
      <c r="C6780" s="445" t="s">
        <v>17551</v>
      </c>
    </row>
    <row r="6781" spans="1:3" x14ac:dyDescent="0.25">
      <c r="A6781" s="445" t="s">
        <v>15678</v>
      </c>
      <c r="B6781" s="445" t="s">
        <v>17553</v>
      </c>
      <c r="C6781" s="445" t="s">
        <v>17551</v>
      </c>
    </row>
    <row r="6782" spans="1:3" x14ac:dyDescent="0.25">
      <c r="A6782" s="445" t="s">
        <v>15678</v>
      </c>
      <c r="B6782" s="445" t="s">
        <v>17554</v>
      </c>
      <c r="C6782" s="445" t="s">
        <v>13970</v>
      </c>
    </row>
    <row r="6783" spans="1:3" x14ac:dyDescent="0.25">
      <c r="A6783" s="445" t="s">
        <v>15678</v>
      </c>
      <c r="B6783" s="445" t="s">
        <v>17555</v>
      </c>
      <c r="C6783" s="445" t="s">
        <v>13970</v>
      </c>
    </row>
    <row r="6784" spans="1:3" x14ac:dyDescent="0.25">
      <c r="A6784" s="445" t="s">
        <v>15678</v>
      </c>
      <c r="B6784" s="445" t="s">
        <v>17556</v>
      </c>
      <c r="C6784" s="445" t="s">
        <v>13970</v>
      </c>
    </row>
    <row r="6785" spans="1:3" x14ac:dyDescent="0.25">
      <c r="A6785" s="445" t="s">
        <v>15678</v>
      </c>
      <c r="B6785" s="445" t="s">
        <v>17557</v>
      </c>
      <c r="C6785" s="445" t="s">
        <v>13970</v>
      </c>
    </row>
    <row r="6786" spans="1:3" x14ac:dyDescent="0.25">
      <c r="A6786" s="445" t="s">
        <v>15678</v>
      </c>
      <c r="B6786" s="445" t="s">
        <v>17558</v>
      </c>
      <c r="C6786" s="445" t="s">
        <v>13970</v>
      </c>
    </row>
    <row r="6787" spans="1:3" x14ac:dyDescent="0.25">
      <c r="A6787" s="445" t="s">
        <v>15678</v>
      </c>
      <c r="B6787" s="445" t="s">
        <v>17559</v>
      </c>
      <c r="C6787" s="445" t="s">
        <v>13970</v>
      </c>
    </row>
    <row r="6788" spans="1:3" x14ac:dyDescent="0.25">
      <c r="A6788" s="445" t="s">
        <v>15678</v>
      </c>
      <c r="B6788" s="445" t="s">
        <v>17560</v>
      </c>
      <c r="C6788" s="445" t="s">
        <v>13970</v>
      </c>
    </row>
    <row r="6789" spans="1:3" x14ac:dyDescent="0.25">
      <c r="A6789" s="445" t="s">
        <v>15678</v>
      </c>
      <c r="B6789" s="445" t="s">
        <v>17561</v>
      </c>
      <c r="C6789" s="445" t="s">
        <v>13970</v>
      </c>
    </row>
    <row r="6790" spans="1:3" x14ac:dyDescent="0.25">
      <c r="A6790" s="445" t="s">
        <v>15678</v>
      </c>
      <c r="B6790" s="445" t="s">
        <v>17562</v>
      </c>
      <c r="C6790" s="445" t="s">
        <v>13970</v>
      </c>
    </row>
    <row r="6791" spans="1:3" x14ac:dyDescent="0.25">
      <c r="A6791" s="445" t="s">
        <v>15678</v>
      </c>
      <c r="B6791" s="445" t="s">
        <v>17563</v>
      </c>
      <c r="C6791" s="445" t="s">
        <v>13970</v>
      </c>
    </row>
    <row r="6792" spans="1:3" x14ac:dyDescent="0.25">
      <c r="A6792" s="445" t="s">
        <v>15678</v>
      </c>
      <c r="B6792" s="445" t="s">
        <v>17564</v>
      </c>
      <c r="C6792" s="445" t="s">
        <v>13970</v>
      </c>
    </row>
    <row r="6793" spans="1:3" x14ac:dyDescent="0.25">
      <c r="A6793" s="445" t="s">
        <v>15678</v>
      </c>
      <c r="B6793" s="445" t="s">
        <v>17565</v>
      </c>
      <c r="C6793" s="445" t="s">
        <v>13970</v>
      </c>
    </row>
    <row r="6794" spans="1:3" x14ac:dyDescent="0.25">
      <c r="A6794" s="445" t="s">
        <v>15678</v>
      </c>
      <c r="B6794" s="445" t="s">
        <v>17566</v>
      </c>
      <c r="C6794" s="445" t="s">
        <v>13970</v>
      </c>
    </row>
    <row r="6795" spans="1:3" x14ac:dyDescent="0.25">
      <c r="A6795" s="445" t="s">
        <v>15678</v>
      </c>
      <c r="B6795" s="445" t="s">
        <v>17567</v>
      </c>
      <c r="C6795" s="445" t="s">
        <v>13970</v>
      </c>
    </row>
    <row r="6796" spans="1:3" x14ac:dyDescent="0.25">
      <c r="A6796" s="445" t="s">
        <v>15678</v>
      </c>
      <c r="B6796" s="445" t="s">
        <v>17568</v>
      </c>
      <c r="C6796" s="445" t="s">
        <v>13970</v>
      </c>
    </row>
    <row r="6797" spans="1:3" x14ac:dyDescent="0.25">
      <c r="A6797" s="445" t="s">
        <v>15678</v>
      </c>
      <c r="B6797" s="445" t="s">
        <v>17569</v>
      </c>
      <c r="C6797" s="445" t="s">
        <v>13970</v>
      </c>
    </row>
    <row r="6798" spans="1:3" x14ac:dyDescent="0.25">
      <c r="A6798" s="445" t="s">
        <v>15678</v>
      </c>
      <c r="B6798" s="445" t="s">
        <v>17570</v>
      </c>
      <c r="C6798" s="445" t="s">
        <v>13970</v>
      </c>
    </row>
    <row r="6799" spans="1:3" x14ac:dyDescent="0.25">
      <c r="A6799" s="445" t="s">
        <v>15678</v>
      </c>
      <c r="B6799" s="445" t="s">
        <v>17571</v>
      </c>
      <c r="C6799" s="445" t="s">
        <v>13970</v>
      </c>
    </row>
    <row r="6800" spans="1:3" x14ac:dyDescent="0.25">
      <c r="A6800" s="445" t="s">
        <v>15678</v>
      </c>
      <c r="B6800" s="445" t="s">
        <v>17572</v>
      </c>
      <c r="C6800" s="445" t="s">
        <v>13970</v>
      </c>
    </row>
    <row r="6801" spans="1:3" x14ac:dyDescent="0.25">
      <c r="A6801" s="445" t="s">
        <v>15678</v>
      </c>
      <c r="B6801" s="445" t="s">
        <v>17573</v>
      </c>
      <c r="C6801" s="445" t="s">
        <v>13970</v>
      </c>
    </row>
    <row r="6802" spans="1:3" x14ac:dyDescent="0.25">
      <c r="A6802" s="445" t="s">
        <v>15678</v>
      </c>
      <c r="B6802" s="445" t="s">
        <v>17574</v>
      </c>
      <c r="C6802" s="445" t="s">
        <v>13970</v>
      </c>
    </row>
    <row r="6803" spans="1:3" x14ac:dyDescent="0.25">
      <c r="A6803" s="445" t="s">
        <v>15678</v>
      </c>
      <c r="B6803" s="445" t="s">
        <v>17575</v>
      </c>
      <c r="C6803" s="445" t="s">
        <v>13970</v>
      </c>
    </row>
    <row r="6804" spans="1:3" x14ac:dyDescent="0.25">
      <c r="A6804" s="445" t="s">
        <v>15678</v>
      </c>
      <c r="B6804" s="445" t="s">
        <v>17576</v>
      </c>
      <c r="C6804" s="445" t="s">
        <v>13970</v>
      </c>
    </row>
    <row r="6805" spans="1:3" x14ac:dyDescent="0.25">
      <c r="A6805" s="445" t="s">
        <v>15678</v>
      </c>
      <c r="B6805" s="445" t="s">
        <v>17577</v>
      </c>
      <c r="C6805" s="445" t="s">
        <v>13970</v>
      </c>
    </row>
    <row r="6806" spans="1:3" x14ac:dyDescent="0.25">
      <c r="A6806" s="445" t="s">
        <v>15678</v>
      </c>
      <c r="B6806" s="445" t="s">
        <v>17578</v>
      </c>
      <c r="C6806" s="445" t="s">
        <v>13970</v>
      </c>
    </row>
    <row r="6807" spans="1:3" x14ac:dyDescent="0.25">
      <c r="A6807" s="445" t="s">
        <v>15678</v>
      </c>
      <c r="B6807" s="445" t="s">
        <v>17579</v>
      </c>
      <c r="C6807" s="445" t="s">
        <v>13970</v>
      </c>
    </row>
    <row r="6808" spans="1:3" x14ac:dyDescent="0.25">
      <c r="A6808" s="445" t="s">
        <v>15678</v>
      </c>
      <c r="B6808" s="445" t="s">
        <v>17580</v>
      </c>
      <c r="C6808" s="445" t="s">
        <v>13970</v>
      </c>
    </row>
    <row r="6809" spans="1:3" x14ac:dyDescent="0.25">
      <c r="A6809" s="445" t="s">
        <v>15678</v>
      </c>
      <c r="B6809" s="445" t="s">
        <v>17581</v>
      </c>
      <c r="C6809" s="445" t="s">
        <v>13970</v>
      </c>
    </row>
    <row r="6810" spans="1:3" x14ac:dyDescent="0.25">
      <c r="A6810" s="445" t="s">
        <v>15678</v>
      </c>
      <c r="B6810" s="445" t="s">
        <v>17582</v>
      </c>
      <c r="C6810" s="445" t="s">
        <v>13970</v>
      </c>
    </row>
    <row r="6811" spans="1:3" x14ac:dyDescent="0.25">
      <c r="A6811" s="445" t="s">
        <v>15678</v>
      </c>
      <c r="B6811" s="445" t="s">
        <v>17583</v>
      </c>
      <c r="C6811" s="445" t="s">
        <v>13970</v>
      </c>
    </row>
    <row r="6812" spans="1:3" x14ac:dyDescent="0.25">
      <c r="A6812" s="445" t="s">
        <v>15678</v>
      </c>
      <c r="B6812" s="445" t="s">
        <v>17584</v>
      </c>
      <c r="C6812" s="445" t="s">
        <v>13970</v>
      </c>
    </row>
    <row r="6813" spans="1:3" x14ac:dyDescent="0.25">
      <c r="A6813" s="445" t="s">
        <v>15678</v>
      </c>
      <c r="B6813" s="445" t="s">
        <v>17585</v>
      </c>
      <c r="C6813" s="445" t="s">
        <v>13970</v>
      </c>
    </row>
    <row r="6814" spans="1:3" x14ac:dyDescent="0.25">
      <c r="A6814" s="445" t="s">
        <v>15678</v>
      </c>
      <c r="B6814" s="445" t="s">
        <v>17586</v>
      </c>
      <c r="C6814" s="445" t="s">
        <v>13970</v>
      </c>
    </row>
    <row r="6815" spans="1:3" x14ac:dyDescent="0.25">
      <c r="A6815" s="445" t="s">
        <v>15678</v>
      </c>
      <c r="B6815" s="445" t="s">
        <v>17587</v>
      </c>
      <c r="C6815" s="445" t="s">
        <v>13970</v>
      </c>
    </row>
    <row r="6816" spans="1:3" x14ac:dyDescent="0.25">
      <c r="A6816" s="445" t="s">
        <v>15678</v>
      </c>
      <c r="B6816" s="445" t="s">
        <v>17588</v>
      </c>
      <c r="C6816" s="445" t="s">
        <v>13970</v>
      </c>
    </row>
    <row r="6817" spans="1:3" x14ac:dyDescent="0.25">
      <c r="A6817" s="445" t="s">
        <v>15678</v>
      </c>
      <c r="B6817" s="445" t="s">
        <v>17589</v>
      </c>
      <c r="C6817" s="445" t="s">
        <v>13970</v>
      </c>
    </row>
    <row r="6818" spans="1:3" x14ac:dyDescent="0.25">
      <c r="A6818" s="445" t="s">
        <v>15678</v>
      </c>
      <c r="B6818" s="445" t="s">
        <v>17590</v>
      </c>
      <c r="C6818" s="445" t="s">
        <v>13970</v>
      </c>
    </row>
    <row r="6819" spans="1:3" x14ac:dyDescent="0.25">
      <c r="A6819" s="445" t="s">
        <v>15678</v>
      </c>
      <c r="B6819" s="445" t="s">
        <v>17591</v>
      </c>
      <c r="C6819" s="445" t="s">
        <v>13970</v>
      </c>
    </row>
    <row r="6820" spans="1:3" x14ac:dyDescent="0.25">
      <c r="A6820" s="445" t="s">
        <v>15678</v>
      </c>
      <c r="B6820" s="445" t="s">
        <v>17592</v>
      </c>
      <c r="C6820" s="445" t="s">
        <v>13970</v>
      </c>
    </row>
    <row r="6821" spans="1:3" x14ac:dyDescent="0.25">
      <c r="A6821" s="445" t="s">
        <v>15678</v>
      </c>
      <c r="B6821" s="445" t="s">
        <v>17593</v>
      </c>
      <c r="C6821" s="445" t="s">
        <v>13970</v>
      </c>
    </row>
    <row r="6822" spans="1:3" x14ac:dyDescent="0.25">
      <c r="A6822" s="445" t="s">
        <v>15678</v>
      </c>
      <c r="B6822" s="445" t="s">
        <v>17594</v>
      </c>
      <c r="C6822" s="445" t="s">
        <v>13970</v>
      </c>
    </row>
    <row r="6823" spans="1:3" x14ac:dyDescent="0.25">
      <c r="A6823" s="445" t="s">
        <v>15678</v>
      </c>
      <c r="B6823" s="445" t="s">
        <v>17595</v>
      </c>
      <c r="C6823" s="445" t="s">
        <v>13970</v>
      </c>
    </row>
    <row r="6824" spans="1:3" x14ac:dyDescent="0.25">
      <c r="A6824" s="445" t="s">
        <v>15678</v>
      </c>
      <c r="B6824" s="445" t="s">
        <v>17596</v>
      </c>
      <c r="C6824" s="445" t="s">
        <v>13970</v>
      </c>
    </row>
    <row r="6825" spans="1:3" x14ac:dyDescent="0.25">
      <c r="A6825" s="445" t="s">
        <v>15678</v>
      </c>
      <c r="B6825" s="445" t="s">
        <v>17597</v>
      </c>
      <c r="C6825" s="445" t="s">
        <v>13970</v>
      </c>
    </row>
    <row r="6826" spans="1:3" x14ac:dyDescent="0.25">
      <c r="A6826" s="445" t="s">
        <v>15678</v>
      </c>
      <c r="B6826" s="445" t="s">
        <v>17598</v>
      </c>
      <c r="C6826" s="445" t="s">
        <v>13970</v>
      </c>
    </row>
    <row r="6827" spans="1:3" x14ac:dyDescent="0.25">
      <c r="A6827" s="445" t="s">
        <v>15678</v>
      </c>
      <c r="B6827" s="445" t="s">
        <v>17599</v>
      </c>
      <c r="C6827" s="445" t="s">
        <v>13970</v>
      </c>
    </row>
    <row r="6828" spans="1:3" x14ac:dyDescent="0.25">
      <c r="A6828" s="445" t="s">
        <v>15678</v>
      </c>
      <c r="B6828" s="445" t="s">
        <v>17600</v>
      </c>
      <c r="C6828" s="445" t="s">
        <v>13970</v>
      </c>
    </row>
    <row r="6829" spans="1:3" x14ac:dyDescent="0.25">
      <c r="A6829" s="445" t="s">
        <v>15678</v>
      </c>
      <c r="B6829" s="445" t="s">
        <v>17601</v>
      </c>
      <c r="C6829" s="445" t="s">
        <v>13970</v>
      </c>
    </row>
    <row r="6830" spans="1:3" x14ac:dyDescent="0.25">
      <c r="A6830" s="445" t="s">
        <v>15678</v>
      </c>
      <c r="B6830" s="445" t="s">
        <v>17602</v>
      </c>
      <c r="C6830" s="445" t="s">
        <v>13970</v>
      </c>
    </row>
    <row r="6831" spans="1:3" x14ac:dyDescent="0.25">
      <c r="A6831" s="445" t="s">
        <v>15678</v>
      </c>
      <c r="B6831" s="445" t="s">
        <v>17603</v>
      </c>
      <c r="C6831" s="445" t="s">
        <v>13970</v>
      </c>
    </row>
    <row r="6832" spans="1:3" x14ac:dyDescent="0.25">
      <c r="A6832" s="445" t="s">
        <v>15678</v>
      </c>
      <c r="B6832" s="445" t="s">
        <v>17604</v>
      </c>
      <c r="C6832" s="445" t="s">
        <v>13970</v>
      </c>
    </row>
    <row r="6833" spans="1:3" x14ac:dyDescent="0.25">
      <c r="A6833" s="445" t="s">
        <v>15678</v>
      </c>
      <c r="B6833" s="445" t="s">
        <v>17605</v>
      </c>
      <c r="C6833" s="445" t="s">
        <v>13970</v>
      </c>
    </row>
    <row r="6834" spans="1:3" x14ac:dyDescent="0.25">
      <c r="A6834" s="445" t="s">
        <v>15678</v>
      </c>
      <c r="B6834" s="445" t="s">
        <v>17606</v>
      </c>
      <c r="C6834" s="445" t="s">
        <v>13970</v>
      </c>
    </row>
    <row r="6835" spans="1:3" x14ac:dyDescent="0.25">
      <c r="A6835" s="445" t="s">
        <v>15678</v>
      </c>
      <c r="B6835" s="445" t="s">
        <v>17607</v>
      </c>
      <c r="C6835" s="445" t="s">
        <v>13970</v>
      </c>
    </row>
    <row r="6836" spans="1:3" x14ac:dyDescent="0.25">
      <c r="A6836" s="445" t="s">
        <v>15678</v>
      </c>
      <c r="B6836" s="445" t="s">
        <v>17608</v>
      </c>
      <c r="C6836" s="445" t="s">
        <v>13970</v>
      </c>
    </row>
    <row r="6837" spans="1:3" x14ac:dyDescent="0.25">
      <c r="A6837" s="445" t="s">
        <v>15678</v>
      </c>
      <c r="B6837" s="445" t="s">
        <v>17609</v>
      </c>
      <c r="C6837" s="445" t="s">
        <v>13970</v>
      </c>
    </row>
    <row r="6838" spans="1:3" x14ac:dyDescent="0.25">
      <c r="A6838" s="445" t="s">
        <v>15678</v>
      </c>
      <c r="B6838" s="445" t="s">
        <v>17610</v>
      </c>
      <c r="C6838" s="445" t="s">
        <v>13970</v>
      </c>
    </row>
    <row r="6839" spans="1:3" x14ac:dyDescent="0.25">
      <c r="A6839" s="445" t="s">
        <v>15678</v>
      </c>
      <c r="B6839" s="445" t="s">
        <v>17611</v>
      </c>
      <c r="C6839" s="445" t="s">
        <v>13970</v>
      </c>
    </row>
    <row r="6840" spans="1:3" x14ac:dyDescent="0.25">
      <c r="A6840" s="445" t="s">
        <v>15678</v>
      </c>
      <c r="B6840" s="445" t="s">
        <v>17612</v>
      </c>
      <c r="C6840" s="445" t="s">
        <v>13970</v>
      </c>
    </row>
    <row r="6841" spans="1:3" x14ac:dyDescent="0.25">
      <c r="A6841" s="445" t="s">
        <v>15678</v>
      </c>
      <c r="B6841" s="445" t="s">
        <v>17613</v>
      </c>
      <c r="C6841" s="445" t="s">
        <v>13970</v>
      </c>
    </row>
    <row r="6842" spans="1:3" x14ac:dyDescent="0.25">
      <c r="A6842" s="445" t="s">
        <v>15678</v>
      </c>
      <c r="B6842" s="445" t="s">
        <v>17614</v>
      </c>
      <c r="C6842" s="445" t="s">
        <v>13970</v>
      </c>
    </row>
    <row r="6843" spans="1:3" x14ac:dyDescent="0.25">
      <c r="A6843" s="445" t="s">
        <v>15678</v>
      </c>
      <c r="B6843" s="445" t="s">
        <v>17615</v>
      </c>
      <c r="C6843" s="445" t="s">
        <v>13970</v>
      </c>
    </row>
    <row r="6844" spans="1:3" x14ac:dyDescent="0.25">
      <c r="A6844" s="445" t="s">
        <v>15678</v>
      </c>
      <c r="B6844" s="445" t="s">
        <v>17616</v>
      </c>
      <c r="C6844" s="445" t="s">
        <v>13970</v>
      </c>
    </row>
    <row r="6845" spans="1:3" x14ac:dyDescent="0.25">
      <c r="A6845" s="445" t="s">
        <v>15678</v>
      </c>
      <c r="B6845" s="445" t="s">
        <v>17617</v>
      </c>
      <c r="C6845" s="445" t="s">
        <v>13970</v>
      </c>
    </row>
    <row r="6846" spans="1:3" x14ac:dyDescent="0.25">
      <c r="A6846" s="445" t="s">
        <v>15678</v>
      </c>
      <c r="B6846" s="445" t="s">
        <v>17618</v>
      </c>
      <c r="C6846" s="445" t="s">
        <v>13970</v>
      </c>
    </row>
    <row r="6847" spans="1:3" x14ac:dyDescent="0.25">
      <c r="A6847" s="445" t="s">
        <v>15678</v>
      </c>
      <c r="B6847" s="445" t="s">
        <v>17619</v>
      </c>
      <c r="C6847" s="445" t="s">
        <v>13970</v>
      </c>
    </row>
    <row r="6848" spans="1:3" x14ac:dyDescent="0.25">
      <c r="A6848" s="445" t="s">
        <v>15678</v>
      </c>
      <c r="B6848" s="445" t="s">
        <v>17620</v>
      </c>
      <c r="C6848" s="445" t="s">
        <v>13970</v>
      </c>
    </row>
    <row r="6849" spans="1:3" x14ac:dyDescent="0.25">
      <c r="A6849" s="445" t="s">
        <v>15678</v>
      </c>
      <c r="B6849" s="445" t="s">
        <v>17621</v>
      </c>
      <c r="C6849" s="445" t="s">
        <v>13970</v>
      </c>
    </row>
    <row r="6850" spans="1:3" x14ac:dyDescent="0.25">
      <c r="A6850" s="445" t="s">
        <v>15678</v>
      </c>
      <c r="B6850" s="445" t="s">
        <v>17622</v>
      </c>
      <c r="C6850" s="445" t="s">
        <v>13970</v>
      </c>
    </row>
    <row r="6851" spans="1:3" x14ac:dyDescent="0.25">
      <c r="A6851" s="445" t="s">
        <v>15678</v>
      </c>
      <c r="B6851" s="445" t="s">
        <v>17623</v>
      </c>
      <c r="C6851" s="445" t="s">
        <v>13970</v>
      </c>
    </row>
    <row r="6852" spans="1:3" x14ac:dyDescent="0.25">
      <c r="A6852" s="445" t="s">
        <v>15678</v>
      </c>
      <c r="B6852" s="445" t="s">
        <v>17624</v>
      </c>
      <c r="C6852" s="445" t="s">
        <v>13970</v>
      </c>
    </row>
    <row r="6853" spans="1:3" x14ac:dyDescent="0.25">
      <c r="A6853" s="445" t="s">
        <v>15678</v>
      </c>
      <c r="B6853" s="445" t="s">
        <v>17625</v>
      </c>
      <c r="C6853" s="445" t="s">
        <v>13970</v>
      </c>
    </row>
    <row r="6854" spans="1:3" x14ac:dyDescent="0.25">
      <c r="A6854" s="445" t="s">
        <v>15678</v>
      </c>
      <c r="B6854" s="445" t="s">
        <v>17626</v>
      </c>
      <c r="C6854" s="445" t="s">
        <v>13970</v>
      </c>
    </row>
    <row r="6855" spans="1:3" x14ac:dyDescent="0.25">
      <c r="A6855" s="445" t="s">
        <v>15678</v>
      </c>
      <c r="B6855" s="445" t="s">
        <v>17627</v>
      </c>
      <c r="C6855" s="445" t="s">
        <v>13970</v>
      </c>
    </row>
    <row r="6856" spans="1:3" x14ac:dyDescent="0.25">
      <c r="A6856" s="445" t="s">
        <v>15678</v>
      </c>
      <c r="B6856" s="445" t="s">
        <v>17628</v>
      </c>
      <c r="C6856" s="445" t="s">
        <v>13970</v>
      </c>
    </row>
    <row r="6857" spans="1:3" x14ac:dyDescent="0.25">
      <c r="A6857" s="445" t="s">
        <v>15678</v>
      </c>
      <c r="B6857" s="445" t="s">
        <v>17629</v>
      </c>
      <c r="C6857" s="445" t="s">
        <v>13970</v>
      </c>
    </row>
    <row r="6858" spans="1:3" x14ac:dyDescent="0.25">
      <c r="A6858" s="445" t="s">
        <v>15678</v>
      </c>
      <c r="B6858" s="445" t="s">
        <v>17630</v>
      </c>
      <c r="C6858" s="445" t="s">
        <v>13970</v>
      </c>
    </row>
    <row r="6859" spans="1:3" x14ac:dyDescent="0.25">
      <c r="A6859" s="445" t="s">
        <v>15678</v>
      </c>
      <c r="B6859" s="445" t="s">
        <v>17631</v>
      </c>
      <c r="C6859" s="445" t="s">
        <v>13970</v>
      </c>
    </row>
    <row r="6860" spans="1:3" x14ac:dyDescent="0.25">
      <c r="A6860" s="445" t="s">
        <v>15678</v>
      </c>
      <c r="B6860" s="445" t="s">
        <v>17632</v>
      </c>
      <c r="C6860" s="445" t="s">
        <v>13970</v>
      </c>
    </row>
    <row r="6861" spans="1:3" x14ac:dyDescent="0.25">
      <c r="A6861" s="445" t="s">
        <v>15678</v>
      </c>
      <c r="B6861" s="445" t="s">
        <v>17633</v>
      </c>
      <c r="C6861" s="445" t="s">
        <v>13970</v>
      </c>
    </row>
    <row r="6862" spans="1:3" x14ac:dyDescent="0.25">
      <c r="A6862" s="445" t="s">
        <v>15678</v>
      </c>
      <c r="B6862" s="445" t="s">
        <v>17634</v>
      </c>
      <c r="C6862" s="445" t="s">
        <v>13970</v>
      </c>
    </row>
    <row r="6863" spans="1:3" x14ac:dyDescent="0.25">
      <c r="A6863" s="445" t="s">
        <v>15678</v>
      </c>
      <c r="B6863" s="445" t="s">
        <v>17635</v>
      </c>
      <c r="C6863" s="445" t="s">
        <v>13970</v>
      </c>
    </row>
    <row r="6864" spans="1:3" x14ac:dyDescent="0.25">
      <c r="A6864" s="445" t="s">
        <v>15678</v>
      </c>
      <c r="B6864" s="445" t="s">
        <v>17636</v>
      </c>
      <c r="C6864" s="445" t="s">
        <v>13970</v>
      </c>
    </row>
    <row r="6865" spans="1:3" x14ac:dyDescent="0.25">
      <c r="A6865" s="445" t="s">
        <v>15678</v>
      </c>
      <c r="B6865" s="445" t="s">
        <v>17637</v>
      </c>
      <c r="C6865" s="445" t="s">
        <v>13970</v>
      </c>
    </row>
    <row r="6866" spans="1:3" x14ac:dyDescent="0.25">
      <c r="A6866" s="445" t="s">
        <v>15678</v>
      </c>
      <c r="B6866" s="445" t="s">
        <v>17638</v>
      </c>
      <c r="C6866" s="445" t="s">
        <v>13970</v>
      </c>
    </row>
    <row r="6867" spans="1:3" x14ac:dyDescent="0.25">
      <c r="A6867" s="445" t="s">
        <v>15678</v>
      </c>
      <c r="B6867" s="445" t="s">
        <v>17639</v>
      </c>
      <c r="C6867" s="445" t="s">
        <v>13970</v>
      </c>
    </row>
    <row r="6868" spans="1:3" x14ac:dyDescent="0.25">
      <c r="A6868" s="445" t="s">
        <v>15678</v>
      </c>
      <c r="B6868" s="445" t="s">
        <v>17640</v>
      </c>
      <c r="C6868" s="445" t="s">
        <v>13970</v>
      </c>
    </row>
    <row r="6869" spans="1:3" x14ac:dyDescent="0.25">
      <c r="A6869" s="445" t="s">
        <v>15678</v>
      </c>
      <c r="B6869" s="445" t="s">
        <v>17641</v>
      </c>
      <c r="C6869" s="445" t="s">
        <v>13970</v>
      </c>
    </row>
    <row r="6870" spans="1:3" x14ac:dyDescent="0.25">
      <c r="A6870" s="445" t="s">
        <v>15678</v>
      </c>
      <c r="B6870" s="445" t="s">
        <v>17642</v>
      </c>
      <c r="C6870" s="445" t="s">
        <v>13970</v>
      </c>
    </row>
    <row r="6871" spans="1:3" x14ac:dyDescent="0.25">
      <c r="A6871" s="445" t="s">
        <v>15678</v>
      </c>
      <c r="B6871" s="445" t="s">
        <v>17643</v>
      </c>
      <c r="C6871" s="445" t="s">
        <v>13970</v>
      </c>
    </row>
    <row r="6872" spans="1:3" x14ac:dyDescent="0.25">
      <c r="A6872" s="445" t="s">
        <v>15678</v>
      </c>
      <c r="B6872" s="445" t="s">
        <v>17644</v>
      </c>
      <c r="C6872" s="445" t="s">
        <v>13970</v>
      </c>
    </row>
    <row r="6873" spans="1:3" x14ac:dyDescent="0.25">
      <c r="A6873" s="445" t="s">
        <v>15678</v>
      </c>
      <c r="B6873" s="445" t="s">
        <v>17645</v>
      </c>
      <c r="C6873" s="445" t="s">
        <v>13970</v>
      </c>
    </row>
    <row r="6874" spans="1:3" x14ac:dyDescent="0.25">
      <c r="A6874" s="445" t="s">
        <v>15678</v>
      </c>
      <c r="B6874" s="445" t="s">
        <v>17646</v>
      </c>
      <c r="C6874" s="445" t="s">
        <v>16601</v>
      </c>
    </row>
    <row r="6875" spans="1:3" x14ac:dyDescent="0.25">
      <c r="A6875" s="445" t="s">
        <v>15678</v>
      </c>
      <c r="B6875" s="445" t="s">
        <v>17647</v>
      </c>
      <c r="C6875" s="445" t="s">
        <v>13970</v>
      </c>
    </row>
    <row r="6876" spans="1:3" x14ac:dyDescent="0.25">
      <c r="A6876" s="445" t="s">
        <v>15678</v>
      </c>
      <c r="B6876" s="445" t="s">
        <v>17648</v>
      </c>
      <c r="C6876" s="445" t="s">
        <v>13970</v>
      </c>
    </row>
    <row r="6877" spans="1:3" x14ac:dyDescent="0.25">
      <c r="A6877" s="445" t="s">
        <v>15678</v>
      </c>
      <c r="B6877" s="445" t="s">
        <v>17649</v>
      </c>
      <c r="C6877" s="445" t="s">
        <v>13970</v>
      </c>
    </row>
    <row r="6878" spans="1:3" x14ac:dyDescent="0.25">
      <c r="A6878" s="445" t="s">
        <v>15678</v>
      </c>
      <c r="B6878" s="445" t="s">
        <v>17650</v>
      </c>
      <c r="C6878" s="445" t="s">
        <v>13970</v>
      </c>
    </row>
    <row r="6879" spans="1:3" x14ac:dyDescent="0.25">
      <c r="A6879" s="445" t="s">
        <v>15678</v>
      </c>
      <c r="B6879" s="445" t="s">
        <v>17651</v>
      </c>
      <c r="C6879" s="445" t="s">
        <v>13970</v>
      </c>
    </row>
    <row r="6880" spans="1:3" x14ac:dyDescent="0.25">
      <c r="A6880" s="445" t="s">
        <v>15678</v>
      </c>
      <c r="B6880" s="445" t="s">
        <v>17652</v>
      </c>
      <c r="C6880" s="445" t="s">
        <v>13970</v>
      </c>
    </row>
    <row r="6881" spans="1:3" x14ac:dyDescent="0.25">
      <c r="A6881" s="445" t="s">
        <v>15678</v>
      </c>
      <c r="B6881" s="445" t="s">
        <v>17653</v>
      </c>
      <c r="C6881" s="445" t="s">
        <v>13970</v>
      </c>
    </row>
    <row r="6882" spans="1:3" x14ac:dyDescent="0.25">
      <c r="A6882" s="445" t="s">
        <v>15678</v>
      </c>
      <c r="B6882" s="445" t="s">
        <v>17654</v>
      </c>
      <c r="C6882" s="445" t="s">
        <v>13970</v>
      </c>
    </row>
    <row r="6883" spans="1:3" x14ac:dyDescent="0.25">
      <c r="A6883" s="445" t="s">
        <v>15678</v>
      </c>
      <c r="B6883" s="445" t="s">
        <v>17655</v>
      </c>
      <c r="C6883" s="445" t="s">
        <v>13970</v>
      </c>
    </row>
    <row r="6884" spans="1:3" x14ac:dyDescent="0.25">
      <c r="A6884" s="445" t="s">
        <v>15678</v>
      </c>
      <c r="B6884" s="445" t="s">
        <v>17656</v>
      </c>
      <c r="C6884" s="445" t="s">
        <v>13970</v>
      </c>
    </row>
    <row r="6885" spans="1:3" x14ac:dyDescent="0.25">
      <c r="A6885" s="445" t="s">
        <v>15678</v>
      </c>
      <c r="B6885" s="445" t="s">
        <v>17657</v>
      </c>
      <c r="C6885" s="445" t="s">
        <v>13970</v>
      </c>
    </row>
    <row r="6886" spans="1:3" x14ac:dyDescent="0.25">
      <c r="A6886" s="445" t="s">
        <v>15678</v>
      </c>
      <c r="B6886" s="445" t="s">
        <v>17658</v>
      </c>
      <c r="C6886" s="445" t="s">
        <v>13970</v>
      </c>
    </row>
    <row r="6887" spans="1:3" x14ac:dyDescent="0.25">
      <c r="A6887" s="445" t="s">
        <v>15678</v>
      </c>
      <c r="B6887" s="445" t="s">
        <v>17659</v>
      </c>
      <c r="C6887" s="445" t="s">
        <v>13970</v>
      </c>
    </row>
    <row r="6888" spans="1:3" x14ac:dyDescent="0.25">
      <c r="A6888" s="445" t="s">
        <v>15678</v>
      </c>
      <c r="B6888" s="445" t="s">
        <v>17660</v>
      </c>
      <c r="C6888" s="445" t="s">
        <v>13970</v>
      </c>
    </row>
    <row r="6889" spans="1:3" x14ac:dyDescent="0.25">
      <c r="A6889" s="445" t="s">
        <v>15678</v>
      </c>
      <c r="B6889" s="445" t="s">
        <v>17661</v>
      </c>
      <c r="C6889" s="445" t="s">
        <v>13970</v>
      </c>
    </row>
    <row r="6890" spans="1:3" x14ac:dyDescent="0.25">
      <c r="A6890" s="445" t="s">
        <v>15678</v>
      </c>
      <c r="B6890" s="445" t="s">
        <v>17662</v>
      </c>
      <c r="C6890" s="445" t="s">
        <v>13970</v>
      </c>
    </row>
    <row r="6891" spans="1:3" x14ac:dyDescent="0.25">
      <c r="A6891" s="445" t="s">
        <v>15678</v>
      </c>
      <c r="B6891" s="445" t="s">
        <v>17663</v>
      </c>
      <c r="C6891" s="445" t="s">
        <v>13970</v>
      </c>
    </row>
    <row r="6892" spans="1:3" x14ac:dyDescent="0.25">
      <c r="A6892" s="445" t="s">
        <v>15678</v>
      </c>
      <c r="B6892" s="445" t="s">
        <v>17664</v>
      </c>
      <c r="C6892" s="445" t="s">
        <v>13970</v>
      </c>
    </row>
    <row r="6893" spans="1:3" x14ac:dyDescent="0.25">
      <c r="A6893" s="445" t="s">
        <v>15678</v>
      </c>
      <c r="B6893" s="445" t="s">
        <v>17665</v>
      </c>
      <c r="C6893" s="445" t="s">
        <v>13970</v>
      </c>
    </row>
    <row r="6894" spans="1:3" x14ac:dyDescent="0.25">
      <c r="A6894" s="445" t="s">
        <v>15678</v>
      </c>
      <c r="B6894" s="445" t="s">
        <v>17666</v>
      </c>
      <c r="C6894" s="445" t="s">
        <v>13970</v>
      </c>
    </row>
    <row r="6895" spans="1:3" x14ac:dyDescent="0.25">
      <c r="A6895" s="445" t="s">
        <v>15678</v>
      </c>
      <c r="B6895" s="445" t="s">
        <v>17667</v>
      </c>
      <c r="C6895" s="445" t="s">
        <v>13970</v>
      </c>
    </row>
    <row r="6896" spans="1:3" x14ac:dyDescent="0.25">
      <c r="A6896" s="445" t="s">
        <v>15678</v>
      </c>
      <c r="B6896" s="445" t="s">
        <v>17668</v>
      </c>
      <c r="C6896" s="445" t="s">
        <v>13970</v>
      </c>
    </row>
    <row r="6897" spans="1:3" x14ac:dyDescent="0.25">
      <c r="A6897" s="445" t="s">
        <v>15678</v>
      </c>
      <c r="B6897" s="445" t="s">
        <v>17669</v>
      </c>
      <c r="C6897" s="445" t="s">
        <v>13970</v>
      </c>
    </row>
    <row r="6898" spans="1:3" x14ac:dyDescent="0.25">
      <c r="A6898" s="445" t="s">
        <v>15678</v>
      </c>
      <c r="B6898" s="445" t="s">
        <v>17670</v>
      </c>
      <c r="C6898" s="445" t="s">
        <v>13970</v>
      </c>
    </row>
    <row r="6899" spans="1:3" x14ac:dyDescent="0.25">
      <c r="A6899" s="445" t="s">
        <v>15678</v>
      </c>
      <c r="B6899" s="445" t="s">
        <v>17671</v>
      </c>
      <c r="C6899" s="445" t="s">
        <v>13970</v>
      </c>
    </row>
    <row r="6900" spans="1:3" x14ac:dyDescent="0.25">
      <c r="A6900" s="445" t="s">
        <v>15678</v>
      </c>
      <c r="B6900" s="445" t="s">
        <v>17672</v>
      </c>
      <c r="C6900" s="445" t="s">
        <v>13970</v>
      </c>
    </row>
    <row r="6901" spans="1:3" x14ac:dyDescent="0.25">
      <c r="A6901" s="445" t="s">
        <v>15678</v>
      </c>
      <c r="B6901" s="445" t="s">
        <v>17673</v>
      </c>
      <c r="C6901" s="445" t="s">
        <v>13970</v>
      </c>
    </row>
    <row r="6902" spans="1:3" x14ac:dyDescent="0.25">
      <c r="A6902" s="445" t="s">
        <v>15678</v>
      </c>
      <c r="B6902" s="445" t="s">
        <v>17674</v>
      </c>
      <c r="C6902" s="445" t="s">
        <v>13970</v>
      </c>
    </row>
    <row r="6903" spans="1:3" x14ac:dyDescent="0.25">
      <c r="A6903" s="445" t="s">
        <v>15678</v>
      </c>
      <c r="B6903" s="445" t="s">
        <v>17675</v>
      </c>
      <c r="C6903" s="445" t="s">
        <v>13970</v>
      </c>
    </row>
    <row r="6904" spans="1:3" x14ac:dyDescent="0.25">
      <c r="A6904" s="445" t="s">
        <v>15678</v>
      </c>
      <c r="B6904" s="445" t="s">
        <v>17676</v>
      </c>
      <c r="C6904" s="445" t="s">
        <v>13970</v>
      </c>
    </row>
    <row r="6905" spans="1:3" x14ac:dyDescent="0.25">
      <c r="A6905" s="445" t="s">
        <v>15678</v>
      </c>
      <c r="B6905" s="445" t="s">
        <v>17677</v>
      </c>
      <c r="C6905" s="445" t="s">
        <v>13970</v>
      </c>
    </row>
    <row r="6906" spans="1:3" x14ac:dyDescent="0.25">
      <c r="A6906" s="445" t="s">
        <v>15678</v>
      </c>
      <c r="B6906" s="445" t="s">
        <v>17678</v>
      </c>
      <c r="C6906" s="445" t="s">
        <v>13970</v>
      </c>
    </row>
    <row r="6907" spans="1:3" x14ac:dyDescent="0.25">
      <c r="A6907" s="445" t="s">
        <v>15678</v>
      </c>
      <c r="B6907" s="445" t="s">
        <v>17679</v>
      </c>
      <c r="C6907" s="445" t="s">
        <v>13970</v>
      </c>
    </row>
    <row r="6908" spans="1:3" x14ac:dyDescent="0.25">
      <c r="A6908" s="445" t="s">
        <v>15678</v>
      </c>
      <c r="B6908" s="445" t="s">
        <v>17680</v>
      </c>
      <c r="C6908" s="445" t="s">
        <v>13970</v>
      </c>
    </row>
    <row r="6909" spans="1:3" x14ac:dyDescent="0.25">
      <c r="A6909" s="445" t="s">
        <v>15678</v>
      </c>
      <c r="B6909" s="445" t="s">
        <v>17681</v>
      </c>
      <c r="C6909" s="445" t="s">
        <v>13970</v>
      </c>
    </row>
    <row r="6910" spans="1:3" x14ac:dyDescent="0.25">
      <c r="A6910" s="445" t="s">
        <v>15678</v>
      </c>
      <c r="B6910" s="445" t="s">
        <v>17682</v>
      </c>
      <c r="C6910" s="445" t="s">
        <v>13970</v>
      </c>
    </row>
    <row r="6911" spans="1:3" x14ac:dyDescent="0.25">
      <c r="A6911" s="445" t="s">
        <v>15678</v>
      </c>
      <c r="B6911" s="445" t="s">
        <v>17683</v>
      </c>
      <c r="C6911" s="445" t="s">
        <v>13970</v>
      </c>
    </row>
    <row r="6912" spans="1:3" x14ac:dyDescent="0.25">
      <c r="A6912" s="445" t="s">
        <v>15678</v>
      </c>
      <c r="B6912" s="445" t="s">
        <v>17684</v>
      </c>
      <c r="C6912" s="445" t="s">
        <v>13970</v>
      </c>
    </row>
    <row r="6913" spans="1:3" x14ac:dyDescent="0.25">
      <c r="A6913" s="445" t="s">
        <v>15678</v>
      </c>
      <c r="B6913" s="445" t="s">
        <v>17685</v>
      </c>
      <c r="C6913" s="445" t="s">
        <v>13970</v>
      </c>
    </row>
    <row r="6914" spans="1:3" x14ac:dyDescent="0.25">
      <c r="A6914" s="445" t="s">
        <v>15678</v>
      </c>
      <c r="B6914" s="445" t="s">
        <v>17686</v>
      </c>
      <c r="C6914" s="445" t="s">
        <v>13970</v>
      </c>
    </row>
    <row r="6915" spans="1:3" x14ac:dyDescent="0.25">
      <c r="A6915" s="445" t="s">
        <v>15678</v>
      </c>
      <c r="B6915" s="445" t="s">
        <v>17687</v>
      </c>
      <c r="C6915" s="445" t="s">
        <v>13970</v>
      </c>
    </row>
    <row r="6916" spans="1:3" x14ac:dyDescent="0.25">
      <c r="A6916" s="445" t="s">
        <v>15678</v>
      </c>
      <c r="B6916" s="445" t="s">
        <v>17688</v>
      </c>
      <c r="C6916" s="445" t="s">
        <v>13970</v>
      </c>
    </row>
    <row r="6917" spans="1:3" x14ac:dyDescent="0.25">
      <c r="A6917" s="445" t="s">
        <v>15678</v>
      </c>
      <c r="B6917" s="445" t="s">
        <v>17689</v>
      </c>
      <c r="C6917" s="445" t="s">
        <v>13970</v>
      </c>
    </row>
    <row r="6918" spans="1:3" x14ac:dyDescent="0.25">
      <c r="A6918" s="445" t="s">
        <v>15678</v>
      </c>
      <c r="B6918" s="445" t="s">
        <v>17690</v>
      </c>
      <c r="C6918" s="445" t="s">
        <v>13970</v>
      </c>
    </row>
    <row r="6919" spans="1:3" x14ac:dyDescent="0.25">
      <c r="A6919" s="445" t="s">
        <v>15678</v>
      </c>
      <c r="B6919" s="445" t="s">
        <v>17691</v>
      </c>
      <c r="C6919" s="445" t="s">
        <v>13970</v>
      </c>
    </row>
    <row r="6920" spans="1:3" x14ac:dyDescent="0.25">
      <c r="A6920" s="445" t="s">
        <v>15678</v>
      </c>
      <c r="B6920" s="445" t="s">
        <v>17692</v>
      </c>
      <c r="C6920" s="445" t="s">
        <v>13970</v>
      </c>
    </row>
    <row r="6921" spans="1:3" x14ac:dyDescent="0.25">
      <c r="A6921" s="445" t="s">
        <v>15678</v>
      </c>
      <c r="B6921" s="445" t="s">
        <v>17693</v>
      </c>
      <c r="C6921" s="445" t="s">
        <v>13970</v>
      </c>
    </row>
    <row r="6922" spans="1:3" x14ac:dyDescent="0.25">
      <c r="A6922" s="445" t="s">
        <v>15678</v>
      </c>
      <c r="B6922" s="445" t="s">
        <v>17694</v>
      </c>
      <c r="C6922" s="445" t="s">
        <v>13970</v>
      </c>
    </row>
    <row r="6923" spans="1:3" x14ac:dyDescent="0.25">
      <c r="A6923" s="445" t="s">
        <v>15678</v>
      </c>
      <c r="B6923" s="445" t="s">
        <v>17695</v>
      </c>
      <c r="C6923" s="445" t="s">
        <v>13970</v>
      </c>
    </row>
    <row r="6924" spans="1:3" x14ac:dyDescent="0.25">
      <c r="A6924" s="445" t="s">
        <v>15678</v>
      </c>
      <c r="B6924" s="445" t="s">
        <v>17696</v>
      </c>
      <c r="C6924" s="445" t="s">
        <v>13970</v>
      </c>
    </row>
    <row r="6925" spans="1:3" x14ac:dyDescent="0.25">
      <c r="A6925" s="445" t="s">
        <v>15678</v>
      </c>
      <c r="B6925" s="445" t="s">
        <v>17697</v>
      </c>
      <c r="C6925" s="445" t="s">
        <v>13970</v>
      </c>
    </row>
    <row r="6926" spans="1:3" x14ac:dyDescent="0.25">
      <c r="A6926" s="445" t="s">
        <v>15678</v>
      </c>
      <c r="B6926" s="445" t="s">
        <v>6199</v>
      </c>
      <c r="C6926" s="445" t="s">
        <v>13970</v>
      </c>
    </row>
    <row r="6927" spans="1:3" x14ac:dyDescent="0.25">
      <c r="A6927" s="445" t="s">
        <v>15678</v>
      </c>
      <c r="B6927" s="445" t="s">
        <v>17698</v>
      </c>
      <c r="C6927" s="445" t="s">
        <v>13970</v>
      </c>
    </row>
    <row r="6928" spans="1:3" x14ac:dyDescent="0.25">
      <c r="A6928" s="445" t="s">
        <v>15678</v>
      </c>
      <c r="B6928" s="445" t="s">
        <v>17699</v>
      </c>
      <c r="C6928" s="445" t="s">
        <v>13970</v>
      </c>
    </row>
    <row r="6929" spans="1:3" x14ac:dyDescent="0.25">
      <c r="A6929" s="445" t="s">
        <v>15678</v>
      </c>
      <c r="B6929" s="445" t="s">
        <v>17700</v>
      </c>
      <c r="C6929" s="445" t="s">
        <v>13970</v>
      </c>
    </row>
    <row r="6930" spans="1:3" x14ac:dyDescent="0.25">
      <c r="A6930" s="445" t="s">
        <v>15678</v>
      </c>
      <c r="B6930" s="445" t="s">
        <v>17701</v>
      </c>
      <c r="C6930" s="445" t="s">
        <v>13970</v>
      </c>
    </row>
    <row r="6931" spans="1:3" x14ac:dyDescent="0.25">
      <c r="A6931" s="445" t="s">
        <v>15678</v>
      </c>
      <c r="B6931" s="445" t="s">
        <v>17702</v>
      </c>
      <c r="C6931" s="445" t="s">
        <v>13970</v>
      </c>
    </row>
    <row r="6932" spans="1:3" x14ac:dyDescent="0.25">
      <c r="A6932" s="445" t="s">
        <v>15678</v>
      </c>
      <c r="B6932" s="445" t="s">
        <v>17703</v>
      </c>
      <c r="C6932" s="445" t="s">
        <v>13970</v>
      </c>
    </row>
    <row r="6933" spans="1:3" x14ac:dyDescent="0.25">
      <c r="A6933" s="445" t="s">
        <v>15678</v>
      </c>
      <c r="B6933" s="445" t="s">
        <v>17704</v>
      </c>
      <c r="C6933" s="445" t="s">
        <v>13970</v>
      </c>
    </row>
    <row r="6934" spans="1:3" x14ac:dyDescent="0.25">
      <c r="A6934" s="445" t="s">
        <v>15678</v>
      </c>
      <c r="B6934" s="445" t="s">
        <v>17705</v>
      </c>
      <c r="C6934" s="445" t="s">
        <v>13970</v>
      </c>
    </row>
    <row r="6935" spans="1:3" x14ac:dyDescent="0.25">
      <c r="A6935" s="445" t="s">
        <v>15678</v>
      </c>
      <c r="B6935" s="445" t="s">
        <v>17706</v>
      </c>
      <c r="C6935" s="445" t="s">
        <v>13970</v>
      </c>
    </row>
    <row r="6936" spans="1:3" x14ac:dyDescent="0.25">
      <c r="A6936" s="445" t="s">
        <v>15678</v>
      </c>
      <c r="B6936" s="445" t="s">
        <v>17707</v>
      </c>
      <c r="C6936" s="445" t="s">
        <v>13970</v>
      </c>
    </row>
    <row r="6937" spans="1:3" x14ac:dyDescent="0.25">
      <c r="A6937" s="445" t="s">
        <v>15678</v>
      </c>
      <c r="B6937" s="445" t="s">
        <v>17708</v>
      </c>
      <c r="C6937" s="445" t="s">
        <v>13970</v>
      </c>
    </row>
    <row r="6938" spans="1:3" x14ac:dyDescent="0.25">
      <c r="A6938" s="445" t="s">
        <v>15678</v>
      </c>
      <c r="B6938" s="445" t="s">
        <v>17709</v>
      </c>
      <c r="C6938" s="445" t="s">
        <v>13970</v>
      </c>
    </row>
    <row r="6939" spans="1:3" x14ac:dyDescent="0.25">
      <c r="A6939" s="445" t="s">
        <v>15678</v>
      </c>
      <c r="B6939" s="445" t="s">
        <v>17710</v>
      </c>
      <c r="C6939" s="445" t="s">
        <v>13970</v>
      </c>
    </row>
    <row r="6940" spans="1:3" x14ac:dyDescent="0.25">
      <c r="A6940" s="445" t="s">
        <v>15678</v>
      </c>
      <c r="B6940" s="445" t="s">
        <v>17711</v>
      </c>
      <c r="C6940" s="445" t="s">
        <v>13970</v>
      </c>
    </row>
    <row r="6941" spans="1:3" x14ac:dyDescent="0.25">
      <c r="A6941" s="445" t="s">
        <v>15678</v>
      </c>
      <c r="B6941" s="445" t="s">
        <v>17712</v>
      </c>
      <c r="C6941" s="445" t="s">
        <v>13970</v>
      </c>
    </row>
    <row r="6942" spans="1:3" x14ac:dyDescent="0.25">
      <c r="A6942" s="445" t="s">
        <v>15678</v>
      </c>
      <c r="B6942" s="445" t="s">
        <v>17713</v>
      </c>
      <c r="C6942" s="445" t="s">
        <v>13970</v>
      </c>
    </row>
    <row r="6943" spans="1:3" x14ac:dyDescent="0.25">
      <c r="A6943" s="445" t="s">
        <v>15678</v>
      </c>
      <c r="B6943" s="445" t="s">
        <v>17714</v>
      </c>
      <c r="C6943" s="445" t="s">
        <v>13970</v>
      </c>
    </row>
    <row r="6944" spans="1:3" x14ac:dyDescent="0.25">
      <c r="A6944" s="445" t="s">
        <v>15678</v>
      </c>
      <c r="B6944" s="445" t="s">
        <v>17715</v>
      </c>
      <c r="C6944" s="445" t="s">
        <v>13970</v>
      </c>
    </row>
    <row r="6945" spans="1:3" x14ac:dyDescent="0.25">
      <c r="A6945" s="445" t="s">
        <v>15678</v>
      </c>
      <c r="B6945" s="445" t="s">
        <v>17716</v>
      </c>
      <c r="C6945" s="445" t="s">
        <v>13970</v>
      </c>
    </row>
    <row r="6946" spans="1:3" x14ac:dyDescent="0.25">
      <c r="A6946" s="445" t="s">
        <v>15678</v>
      </c>
      <c r="B6946" s="445" t="s">
        <v>17717</v>
      </c>
      <c r="C6946" s="445" t="s">
        <v>13970</v>
      </c>
    </row>
    <row r="6947" spans="1:3" x14ac:dyDescent="0.25">
      <c r="A6947" s="445" t="s">
        <v>15678</v>
      </c>
      <c r="B6947" s="445" t="s">
        <v>17718</v>
      </c>
      <c r="C6947" s="445" t="s">
        <v>13970</v>
      </c>
    </row>
    <row r="6948" spans="1:3" x14ac:dyDescent="0.25">
      <c r="A6948" s="445" t="s">
        <v>15678</v>
      </c>
      <c r="B6948" s="445" t="s">
        <v>17719</v>
      </c>
      <c r="C6948" s="445" t="s">
        <v>13970</v>
      </c>
    </row>
    <row r="6949" spans="1:3" x14ac:dyDescent="0.25">
      <c r="A6949" s="445" t="s">
        <v>15678</v>
      </c>
      <c r="B6949" s="445" t="s">
        <v>17720</v>
      </c>
      <c r="C6949" s="445" t="s">
        <v>13970</v>
      </c>
    </row>
    <row r="6950" spans="1:3" x14ac:dyDescent="0.25">
      <c r="A6950" s="445" t="s">
        <v>15678</v>
      </c>
      <c r="B6950" s="445" t="s">
        <v>17721</v>
      </c>
      <c r="C6950" s="445" t="s">
        <v>13970</v>
      </c>
    </row>
    <row r="6951" spans="1:3" x14ac:dyDescent="0.25">
      <c r="A6951" s="445" t="s">
        <v>15678</v>
      </c>
      <c r="B6951" s="445" t="s">
        <v>17722</v>
      </c>
      <c r="C6951" s="445" t="s">
        <v>13970</v>
      </c>
    </row>
    <row r="6952" spans="1:3" x14ac:dyDescent="0.25">
      <c r="A6952" s="445" t="s">
        <v>15678</v>
      </c>
      <c r="B6952" s="445" t="s">
        <v>17723</v>
      </c>
      <c r="C6952" s="445" t="s">
        <v>13970</v>
      </c>
    </row>
    <row r="6953" spans="1:3" x14ac:dyDescent="0.25">
      <c r="A6953" s="445" t="s">
        <v>15678</v>
      </c>
      <c r="B6953" s="445" t="s">
        <v>17724</v>
      </c>
      <c r="C6953" s="445" t="s">
        <v>13970</v>
      </c>
    </row>
    <row r="6954" spans="1:3" x14ac:dyDescent="0.25">
      <c r="A6954" s="445" t="s">
        <v>15678</v>
      </c>
      <c r="B6954" s="445" t="s">
        <v>17725</v>
      </c>
      <c r="C6954" s="445" t="s">
        <v>13970</v>
      </c>
    </row>
    <row r="6955" spans="1:3" x14ac:dyDescent="0.25">
      <c r="A6955" s="445" t="s">
        <v>15678</v>
      </c>
      <c r="B6955" s="445" t="s">
        <v>17726</v>
      </c>
      <c r="C6955" s="445" t="s">
        <v>13970</v>
      </c>
    </row>
    <row r="6956" spans="1:3" x14ac:dyDescent="0.25">
      <c r="A6956" s="445" t="s">
        <v>15678</v>
      </c>
      <c r="B6956" s="445" t="s">
        <v>17727</v>
      </c>
      <c r="C6956" s="445" t="s">
        <v>13970</v>
      </c>
    </row>
    <row r="6957" spans="1:3" x14ac:dyDescent="0.25">
      <c r="A6957" s="445" t="s">
        <v>15678</v>
      </c>
      <c r="B6957" s="445" t="s">
        <v>17728</v>
      </c>
      <c r="C6957" s="445" t="s">
        <v>13970</v>
      </c>
    </row>
    <row r="6958" spans="1:3" x14ac:dyDescent="0.25">
      <c r="A6958" s="445" t="s">
        <v>15678</v>
      </c>
      <c r="B6958" s="445" t="s">
        <v>17729</v>
      </c>
      <c r="C6958" s="445" t="s">
        <v>13970</v>
      </c>
    </row>
    <row r="6959" spans="1:3" x14ac:dyDescent="0.25">
      <c r="A6959" s="445" t="s">
        <v>15678</v>
      </c>
      <c r="B6959" s="445" t="s">
        <v>17730</v>
      </c>
      <c r="C6959" s="445" t="s">
        <v>13970</v>
      </c>
    </row>
    <row r="6960" spans="1:3" x14ac:dyDescent="0.25">
      <c r="A6960" s="445" t="s">
        <v>15678</v>
      </c>
      <c r="B6960" s="445" t="s">
        <v>17731</v>
      </c>
      <c r="C6960" s="445" t="s">
        <v>13970</v>
      </c>
    </row>
    <row r="6961" spans="1:3" x14ac:dyDescent="0.25">
      <c r="A6961" s="445" t="s">
        <v>15678</v>
      </c>
      <c r="B6961" s="445" t="s">
        <v>17732</v>
      </c>
      <c r="C6961" s="445" t="s">
        <v>13970</v>
      </c>
    </row>
    <row r="6962" spans="1:3" x14ac:dyDescent="0.25">
      <c r="A6962" s="445" t="s">
        <v>15678</v>
      </c>
      <c r="B6962" s="445" t="s">
        <v>17733</v>
      </c>
      <c r="C6962" s="445" t="s">
        <v>13970</v>
      </c>
    </row>
    <row r="6963" spans="1:3" x14ac:dyDescent="0.25">
      <c r="A6963" s="445" t="s">
        <v>15678</v>
      </c>
      <c r="B6963" s="445" t="s">
        <v>17734</v>
      </c>
      <c r="C6963" s="445" t="s">
        <v>13970</v>
      </c>
    </row>
    <row r="6964" spans="1:3" x14ac:dyDescent="0.25">
      <c r="A6964" s="445" t="s">
        <v>15678</v>
      </c>
      <c r="B6964" s="445" t="s">
        <v>17735</v>
      </c>
      <c r="C6964" s="445" t="s">
        <v>13970</v>
      </c>
    </row>
    <row r="6965" spans="1:3" x14ac:dyDescent="0.25">
      <c r="A6965" s="445" t="s">
        <v>15678</v>
      </c>
      <c r="B6965" s="445" t="s">
        <v>17736</v>
      </c>
      <c r="C6965" s="445" t="s">
        <v>13970</v>
      </c>
    </row>
    <row r="6966" spans="1:3" x14ac:dyDescent="0.25">
      <c r="A6966" s="445" t="s">
        <v>15678</v>
      </c>
      <c r="B6966" s="445" t="s">
        <v>17737</v>
      </c>
      <c r="C6966" s="445" t="s">
        <v>13970</v>
      </c>
    </row>
    <row r="6967" spans="1:3" x14ac:dyDescent="0.25">
      <c r="A6967" s="445" t="s">
        <v>15678</v>
      </c>
      <c r="B6967" s="445" t="s">
        <v>17738</v>
      </c>
      <c r="C6967" s="445" t="s">
        <v>13970</v>
      </c>
    </row>
    <row r="6968" spans="1:3" x14ac:dyDescent="0.25">
      <c r="A6968" s="445" t="s">
        <v>15678</v>
      </c>
      <c r="B6968" s="445" t="s">
        <v>17739</v>
      </c>
      <c r="C6968" s="445" t="s">
        <v>13970</v>
      </c>
    </row>
    <row r="6969" spans="1:3" x14ac:dyDescent="0.25">
      <c r="A6969" s="445" t="s">
        <v>15678</v>
      </c>
      <c r="B6969" s="445" t="s">
        <v>17740</v>
      </c>
      <c r="C6969" s="445" t="s">
        <v>13970</v>
      </c>
    </row>
    <row r="6970" spans="1:3" x14ac:dyDescent="0.25">
      <c r="A6970" s="445" t="s">
        <v>15678</v>
      </c>
      <c r="B6970" s="445" t="s">
        <v>17741</v>
      </c>
      <c r="C6970" s="445" t="s">
        <v>13970</v>
      </c>
    </row>
    <row r="6971" spans="1:3" x14ac:dyDescent="0.25">
      <c r="A6971" s="445" t="s">
        <v>15678</v>
      </c>
      <c r="B6971" s="445" t="s">
        <v>17742</v>
      </c>
      <c r="C6971" s="445" t="s">
        <v>13970</v>
      </c>
    </row>
    <row r="6972" spans="1:3" x14ac:dyDescent="0.25">
      <c r="A6972" s="445" t="s">
        <v>15678</v>
      </c>
      <c r="B6972" s="445" t="s">
        <v>17743</v>
      </c>
      <c r="C6972" s="445" t="s">
        <v>13970</v>
      </c>
    </row>
    <row r="6973" spans="1:3" x14ac:dyDescent="0.25">
      <c r="A6973" s="445" t="s">
        <v>15678</v>
      </c>
      <c r="B6973" s="445" t="s">
        <v>17744</v>
      </c>
      <c r="C6973" s="445" t="s">
        <v>13970</v>
      </c>
    </row>
    <row r="6974" spans="1:3" x14ac:dyDescent="0.25">
      <c r="A6974" s="445" t="s">
        <v>15678</v>
      </c>
      <c r="B6974" s="445" t="s">
        <v>17745</v>
      </c>
      <c r="C6974" s="445" t="s">
        <v>13970</v>
      </c>
    </row>
    <row r="6975" spans="1:3" x14ac:dyDescent="0.25">
      <c r="A6975" s="445" t="s">
        <v>15678</v>
      </c>
      <c r="B6975" s="445" t="s">
        <v>17746</v>
      </c>
      <c r="C6975" s="445" t="s">
        <v>13970</v>
      </c>
    </row>
    <row r="6976" spans="1:3" x14ac:dyDescent="0.25">
      <c r="A6976" s="445" t="s">
        <v>15678</v>
      </c>
      <c r="B6976" s="445" t="s">
        <v>17747</v>
      </c>
      <c r="C6976" s="445" t="s">
        <v>13970</v>
      </c>
    </row>
    <row r="6977" spans="1:3" x14ac:dyDescent="0.25">
      <c r="A6977" s="445" t="s">
        <v>15678</v>
      </c>
      <c r="B6977" s="445" t="s">
        <v>17748</v>
      </c>
      <c r="C6977" s="445" t="s">
        <v>13970</v>
      </c>
    </row>
    <row r="6978" spans="1:3" x14ac:dyDescent="0.25">
      <c r="A6978" s="445" t="s">
        <v>15678</v>
      </c>
      <c r="B6978" s="445" t="s">
        <v>17749</v>
      </c>
      <c r="C6978" s="445" t="s">
        <v>13970</v>
      </c>
    </row>
    <row r="6979" spans="1:3" x14ac:dyDescent="0.25">
      <c r="A6979" s="445" t="s">
        <v>15678</v>
      </c>
      <c r="B6979" s="445" t="s">
        <v>17750</v>
      </c>
      <c r="C6979" s="445" t="s">
        <v>13970</v>
      </c>
    </row>
    <row r="6980" spans="1:3" x14ac:dyDescent="0.25">
      <c r="A6980" s="445" t="s">
        <v>15678</v>
      </c>
      <c r="B6980" s="445" t="s">
        <v>17751</v>
      </c>
      <c r="C6980" s="445" t="s">
        <v>13970</v>
      </c>
    </row>
    <row r="6981" spans="1:3" x14ac:dyDescent="0.25">
      <c r="A6981" s="445" t="s">
        <v>15678</v>
      </c>
      <c r="B6981" s="445" t="s">
        <v>17752</v>
      </c>
      <c r="C6981" s="445" t="s">
        <v>13970</v>
      </c>
    </row>
    <row r="6982" spans="1:3" x14ac:dyDescent="0.25">
      <c r="A6982" s="445" t="s">
        <v>15678</v>
      </c>
      <c r="B6982" s="445" t="s">
        <v>17753</v>
      </c>
      <c r="C6982" s="445" t="s">
        <v>13970</v>
      </c>
    </row>
    <row r="6983" spans="1:3" x14ac:dyDescent="0.25">
      <c r="A6983" s="445" t="s">
        <v>15678</v>
      </c>
      <c r="B6983" s="445" t="s">
        <v>17754</v>
      </c>
      <c r="C6983" s="445" t="s">
        <v>13970</v>
      </c>
    </row>
    <row r="6984" spans="1:3" x14ac:dyDescent="0.25">
      <c r="A6984" s="445" t="s">
        <v>15678</v>
      </c>
      <c r="B6984" s="445" t="s">
        <v>17755</v>
      </c>
      <c r="C6984" s="445" t="s">
        <v>13970</v>
      </c>
    </row>
    <row r="6985" spans="1:3" x14ac:dyDescent="0.25">
      <c r="A6985" s="445" t="s">
        <v>15678</v>
      </c>
      <c r="B6985" s="445" t="s">
        <v>17756</v>
      </c>
      <c r="C6985" s="445" t="s">
        <v>13970</v>
      </c>
    </row>
    <row r="6986" spans="1:3" x14ac:dyDescent="0.25">
      <c r="A6986" s="445" t="s">
        <v>15678</v>
      </c>
      <c r="B6986" s="445" t="s">
        <v>17757</v>
      </c>
      <c r="C6986" s="445" t="s">
        <v>13970</v>
      </c>
    </row>
    <row r="6987" spans="1:3" x14ac:dyDescent="0.25">
      <c r="A6987" s="445" t="s">
        <v>15678</v>
      </c>
      <c r="B6987" s="445" t="s">
        <v>17758</v>
      </c>
      <c r="C6987" s="445" t="s">
        <v>13970</v>
      </c>
    </row>
    <row r="6988" spans="1:3" x14ac:dyDescent="0.25">
      <c r="A6988" s="445" t="s">
        <v>15678</v>
      </c>
      <c r="B6988" s="445" t="s">
        <v>17759</v>
      </c>
      <c r="C6988" s="445" t="s">
        <v>13970</v>
      </c>
    </row>
    <row r="6989" spans="1:3" x14ac:dyDescent="0.25">
      <c r="A6989" s="445" t="s">
        <v>15678</v>
      </c>
      <c r="B6989" s="445" t="s">
        <v>17760</v>
      </c>
      <c r="C6989" s="445" t="s">
        <v>13970</v>
      </c>
    </row>
    <row r="6990" spans="1:3" x14ac:dyDescent="0.25">
      <c r="A6990" s="445" t="s">
        <v>15678</v>
      </c>
      <c r="B6990" s="445" t="s">
        <v>17761</v>
      </c>
      <c r="C6990" s="445" t="s">
        <v>13970</v>
      </c>
    </row>
    <row r="6991" spans="1:3" x14ac:dyDescent="0.25">
      <c r="A6991" s="445" t="s">
        <v>15678</v>
      </c>
      <c r="B6991" s="445" t="s">
        <v>17762</v>
      </c>
      <c r="C6991" s="445" t="s">
        <v>13970</v>
      </c>
    </row>
    <row r="6992" spans="1:3" x14ac:dyDescent="0.25">
      <c r="A6992" s="445" t="s">
        <v>15678</v>
      </c>
      <c r="B6992" s="445" t="s">
        <v>17763</v>
      </c>
      <c r="C6992" s="445" t="s">
        <v>13970</v>
      </c>
    </row>
    <row r="6993" spans="1:3" x14ac:dyDescent="0.25">
      <c r="A6993" s="445" t="s">
        <v>15678</v>
      </c>
      <c r="B6993" s="445" t="s">
        <v>17764</v>
      </c>
      <c r="C6993" s="445" t="s">
        <v>13970</v>
      </c>
    </row>
    <row r="6994" spans="1:3" x14ac:dyDescent="0.25">
      <c r="A6994" s="445" t="s">
        <v>15678</v>
      </c>
      <c r="B6994" s="445" t="s">
        <v>17765</v>
      </c>
      <c r="C6994" s="445" t="s">
        <v>13970</v>
      </c>
    </row>
    <row r="6995" spans="1:3" x14ac:dyDescent="0.25">
      <c r="A6995" s="445" t="s">
        <v>15678</v>
      </c>
      <c r="B6995" s="445" t="s">
        <v>17766</v>
      </c>
      <c r="C6995" s="445" t="s">
        <v>13970</v>
      </c>
    </row>
    <row r="6996" spans="1:3" x14ac:dyDescent="0.25">
      <c r="A6996" s="445" t="s">
        <v>15678</v>
      </c>
      <c r="B6996" s="445" t="s">
        <v>17767</v>
      </c>
      <c r="C6996" s="445" t="s">
        <v>13970</v>
      </c>
    </row>
    <row r="6997" spans="1:3" x14ac:dyDescent="0.25">
      <c r="A6997" s="445" t="s">
        <v>15678</v>
      </c>
      <c r="B6997" s="445" t="s">
        <v>17768</v>
      </c>
      <c r="C6997" s="445" t="s">
        <v>13970</v>
      </c>
    </row>
    <row r="6998" spans="1:3" x14ac:dyDescent="0.25">
      <c r="A6998" s="445" t="s">
        <v>15678</v>
      </c>
      <c r="B6998" s="445" t="s">
        <v>17769</v>
      </c>
      <c r="C6998" s="445" t="s">
        <v>13970</v>
      </c>
    </row>
    <row r="6999" spans="1:3" x14ac:dyDescent="0.25">
      <c r="A6999" s="445" t="s">
        <v>15678</v>
      </c>
      <c r="B6999" s="445" t="s">
        <v>17770</v>
      </c>
      <c r="C6999" s="445" t="s">
        <v>13970</v>
      </c>
    </row>
    <row r="7000" spans="1:3" x14ac:dyDescent="0.25">
      <c r="A7000" s="445" t="s">
        <v>15678</v>
      </c>
      <c r="B7000" s="445" t="s">
        <v>17771</v>
      </c>
      <c r="C7000" s="445" t="s">
        <v>13970</v>
      </c>
    </row>
    <row r="7001" spans="1:3" x14ac:dyDescent="0.25">
      <c r="A7001" s="445" t="s">
        <v>15678</v>
      </c>
      <c r="B7001" s="445" t="s">
        <v>17772</v>
      </c>
      <c r="C7001" s="445" t="s">
        <v>13970</v>
      </c>
    </row>
    <row r="7002" spans="1:3" x14ac:dyDescent="0.25">
      <c r="A7002" s="445" t="s">
        <v>15678</v>
      </c>
      <c r="B7002" s="445" t="s">
        <v>17773</v>
      </c>
      <c r="C7002" s="445" t="s">
        <v>13970</v>
      </c>
    </row>
    <row r="7003" spans="1:3" x14ac:dyDescent="0.25">
      <c r="A7003" s="445" t="s">
        <v>15678</v>
      </c>
      <c r="B7003" s="445" t="s">
        <v>17774</v>
      </c>
      <c r="C7003" s="445" t="s">
        <v>13970</v>
      </c>
    </row>
    <row r="7004" spans="1:3" x14ac:dyDescent="0.25">
      <c r="A7004" s="445" t="s">
        <v>15678</v>
      </c>
      <c r="B7004" s="445" t="s">
        <v>17775</v>
      </c>
      <c r="C7004" s="445" t="s">
        <v>13970</v>
      </c>
    </row>
    <row r="7005" spans="1:3" x14ac:dyDescent="0.25">
      <c r="A7005" s="445" t="s">
        <v>15678</v>
      </c>
      <c r="B7005" s="445" t="s">
        <v>17776</v>
      </c>
      <c r="C7005" s="445" t="s">
        <v>13970</v>
      </c>
    </row>
    <row r="7006" spans="1:3" x14ac:dyDescent="0.25">
      <c r="A7006" s="445" t="s">
        <v>15678</v>
      </c>
      <c r="B7006" s="445" t="s">
        <v>17777</v>
      </c>
      <c r="C7006" s="445" t="s">
        <v>13970</v>
      </c>
    </row>
    <row r="7007" spans="1:3" x14ac:dyDescent="0.25">
      <c r="A7007" s="445" t="s">
        <v>15678</v>
      </c>
      <c r="B7007" s="445" t="s">
        <v>17778</v>
      </c>
      <c r="C7007" s="445" t="s">
        <v>13970</v>
      </c>
    </row>
    <row r="7008" spans="1:3" x14ac:dyDescent="0.25">
      <c r="A7008" s="445" t="s">
        <v>15678</v>
      </c>
      <c r="B7008" s="445" t="s">
        <v>17779</v>
      </c>
      <c r="C7008" s="445" t="s">
        <v>13970</v>
      </c>
    </row>
    <row r="7009" spans="1:3" x14ac:dyDescent="0.25">
      <c r="A7009" s="445" t="s">
        <v>15678</v>
      </c>
      <c r="B7009" s="445" t="s">
        <v>17780</v>
      </c>
      <c r="C7009" s="445" t="s">
        <v>13970</v>
      </c>
    </row>
    <row r="7010" spans="1:3" x14ac:dyDescent="0.25">
      <c r="A7010" s="445" t="s">
        <v>15678</v>
      </c>
      <c r="B7010" s="445" t="s">
        <v>17781</v>
      </c>
      <c r="C7010" s="445" t="s">
        <v>13970</v>
      </c>
    </row>
    <row r="7011" spans="1:3" x14ac:dyDescent="0.25">
      <c r="A7011" s="445" t="s">
        <v>15678</v>
      </c>
      <c r="B7011" s="445" t="s">
        <v>17782</v>
      </c>
      <c r="C7011" s="445" t="s">
        <v>13970</v>
      </c>
    </row>
    <row r="7012" spans="1:3" x14ac:dyDescent="0.25">
      <c r="A7012" s="445" t="s">
        <v>15678</v>
      </c>
      <c r="B7012" s="445" t="s">
        <v>17783</v>
      </c>
      <c r="C7012" s="445" t="s">
        <v>13970</v>
      </c>
    </row>
    <row r="7013" spans="1:3" x14ac:dyDescent="0.25">
      <c r="A7013" s="445" t="s">
        <v>15678</v>
      </c>
      <c r="B7013" s="445" t="s">
        <v>17784</v>
      </c>
      <c r="C7013" s="445" t="s">
        <v>13970</v>
      </c>
    </row>
    <row r="7014" spans="1:3" x14ac:dyDescent="0.25">
      <c r="A7014" s="445" t="s">
        <v>15678</v>
      </c>
      <c r="B7014" s="445" t="s">
        <v>17785</v>
      </c>
      <c r="C7014" s="445" t="s">
        <v>13970</v>
      </c>
    </row>
    <row r="7015" spans="1:3" x14ac:dyDescent="0.25">
      <c r="A7015" s="445" t="s">
        <v>15678</v>
      </c>
      <c r="B7015" s="445" t="s">
        <v>17786</v>
      </c>
      <c r="C7015" s="445" t="s">
        <v>13970</v>
      </c>
    </row>
    <row r="7016" spans="1:3" x14ac:dyDescent="0.25">
      <c r="A7016" s="445" t="s">
        <v>15678</v>
      </c>
      <c r="B7016" s="445" t="s">
        <v>17787</v>
      </c>
      <c r="C7016" s="445" t="s">
        <v>13970</v>
      </c>
    </row>
    <row r="7017" spans="1:3" x14ac:dyDescent="0.25">
      <c r="A7017" s="445" t="s">
        <v>15678</v>
      </c>
      <c r="B7017" s="445" t="s">
        <v>17788</v>
      </c>
      <c r="C7017" s="445" t="s">
        <v>13970</v>
      </c>
    </row>
    <row r="7018" spans="1:3" x14ac:dyDescent="0.25">
      <c r="A7018" s="445" t="s">
        <v>15678</v>
      </c>
      <c r="B7018" s="445" t="s">
        <v>17789</v>
      </c>
      <c r="C7018" s="445" t="s">
        <v>13970</v>
      </c>
    </row>
    <row r="7019" spans="1:3" x14ac:dyDescent="0.25">
      <c r="A7019" s="445" t="s">
        <v>15678</v>
      </c>
      <c r="B7019" s="445" t="s">
        <v>17790</v>
      </c>
      <c r="C7019" s="445" t="s">
        <v>13970</v>
      </c>
    </row>
    <row r="7020" spans="1:3" x14ac:dyDescent="0.25">
      <c r="A7020" s="445" t="s">
        <v>15678</v>
      </c>
      <c r="B7020" s="445" t="s">
        <v>17791</v>
      </c>
      <c r="C7020" s="445" t="s">
        <v>13970</v>
      </c>
    </row>
    <row r="7021" spans="1:3" x14ac:dyDescent="0.25">
      <c r="A7021" s="445" t="s">
        <v>15678</v>
      </c>
      <c r="B7021" s="445" t="s">
        <v>17792</v>
      </c>
      <c r="C7021" s="445" t="s">
        <v>13970</v>
      </c>
    </row>
    <row r="7022" spans="1:3" x14ac:dyDescent="0.25">
      <c r="A7022" s="445" t="s">
        <v>15678</v>
      </c>
      <c r="B7022" s="445" t="s">
        <v>17793</v>
      </c>
      <c r="C7022" s="445" t="s">
        <v>13970</v>
      </c>
    </row>
    <row r="7023" spans="1:3" x14ac:dyDescent="0.25">
      <c r="A7023" s="445" t="s">
        <v>15678</v>
      </c>
      <c r="B7023" s="445" t="s">
        <v>17794</v>
      </c>
      <c r="C7023" s="445" t="s">
        <v>13970</v>
      </c>
    </row>
    <row r="7024" spans="1:3" x14ac:dyDescent="0.25">
      <c r="A7024" s="445" t="s">
        <v>15678</v>
      </c>
      <c r="B7024" s="445" t="s">
        <v>17795</v>
      </c>
      <c r="C7024" s="445" t="s">
        <v>13970</v>
      </c>
    </row>
    <row r="7025" spans="1:3" x14ac:dyDescent="0.25">
      <c r="A7025" s="445" t="s">
        <v>15678</v>
      </c>
      <c r="B7025" s="445" t="s">
        <v>17796</v>
      </c>
      <c r="C7025" s="445" t="s">
        <v>13970</v>
      </c>
    </row>
    <row r="7026" spans="1:3" x14ac:dyDescent="0.25">
      <c r="A7026" s="445" t="s">
        <v>15678</v>
      </c>
      <c r="B7026" s="445" t="s">
        <v>17797</v>
      </c>
      <c r="C7026" s="445" t="s">
        <v>13970</v>
      </c>
    </row>
    <row r="7027" spans="1:3" x14ac:dyDescent="0.25">
      <c r="A7027" s="445" t="s">
        <v>15678</v>
      </c>
      <c r="B7027" s="445" t="s">
        <v>17798</v>
      </c>
      <c r="C7027" s="445" t="s">
        <v>13970</v>
      </c>
    </row>
    <row r="7028" spans="1:3" x14ac:dyDescent="0.25">
      <c r="A7028" s="445" t="s">
        <v>15678</v>
      </c>
      <c r="B7028" s="445" t="s">
        <v>17799</v>
      </c>
      <c r="C7028" s="445" t="s">
        <v>13970</v>
      </c>
    </row>
    <row r="7029" spans="1:3" x14ac:dyDescent="0.25">
      <c r="A7029" s="445" t="s">
        <v>15678</v>
      </c>
      <c r="B7029" s="445" t="s">
        <v>17800</v>
      </c>
      <c r="C7029" s="445" t="s">
        <v>13970</v>
      </c>
    </row>
    <row r="7030" spans="1:3" x14ac:dyDescent="0.25">
      <c r="A7030" s="445" t="s">
        <v>15678</v>
      </c>
      <c r="B7030" s="445" t="s">
        <v>17801</v>
      </c>
      <c r="C7030" s="445" t="s">
        <v>13970</v>
      </c>
    </row>
    <row r="7031" spans="1:3" x14ac:dyDescent="0.25">
      <c r="A7031" s="445" t="s">
        <v>15678</v>
      </c>
      <c r="B7031" s="445" t="s">
        <v>17802</v>
      </c>
      <c r="C7031" s="445" t="s">
        <v>13970</v>
      </c>
    </row>
    <row r="7032" spans="1:3" x14ac:dyDescent="0.25">
      <c r="A7032" s="445" t="s">
        <v>15678</v>
      </c>
      <c r="B7032" s="445" t="s">
        <v>17803</v>
      </c>
      <c r="C7032" s="445" t="s">
        <v>13970</v>
      </c>
    </row>
    <row r="7033" spans="1:3" x14ac:dyDescent="0.25">
      <c r="A7033" s="445" t="s">
        <v>15678</v>
      </c>
      <c r="B7033" s="445" t="s">
        <v>17804</v>
      </c>
      <c r="C7033" s="445" t="s">
        <v>13970</v>
      </c>
    </row>
    <row r="7034" spans="1:3" x14ac:dyDescent="0.25">
      <c r="A7034" s="445" t="s">
        <v>15678</v>
      </c>
      <c r="B7034" s="445" t="s">
        <v>17805</v>
      </c>
      <c r="C7034" s="445" t="s">
        <v>13970</v>
      </c>
    </row>
    <row r="7035" spans="1:3" x14ac:dyDescent="0.25">
      <c r="A7035" s="445" t="s">
        <v>15678</v>
      </c>
      <c r="B7035" s="445" t="s">
        <v>17806</v>
      </c>
      <c r="C7035" s="445" t="s">
        <v>13970</v>
      </c>
    </row>
    <row r="7036" spans="1:3" x14ac:dyDescent="0.25">
      <c r="A7036" s="445" t="s">
        <v>15678</v>
      </c>
      <c r="B7036" s="445" t="s">
        <v>17807</v>
      </c>
      <c r="C7036" s="445" t="s">
        <v>13970</v>
      </c>
    </row>
    <row r="7037" spans="1:3" x14ac:dyDescent="0.25">
      <c r="A7037" s="445" t="s">
        <v>15678</v>
      </c>
      <c r="B7037" s="445" t="s">
        <v>17808</v>
      </c>
      <c r="C7037" s="445" t="s">
        <v>13970</v>
      </c>
    </row>
    <row r="7038" spans="1:3" x14ac:dyDescent="0.25">
      <c r="A7038" s="445" t="s">
        <v>15678</v>
      </c>
      <c r="B7038" s="445" t="s">
        <v>17809</v>
      </c>
      <c r="C7038" s="445" t="s">
        <v>13970</v>
      </c>
    </row>
    <row r="7039" spans="1:3" x14ac:dyDescent="0.25">
      <c r="A7039" s="445" t="s">
        <v>15678</v>
      </c>
      <c r="B7039" s="445" t="s">
        <v>17810</v>
      </c>
      <c r="C7039" s="445" t="s">
        <v>13970</v>
      </c>
    </row>
    <row r="7040" spans="1:3" x14ac:dyDescent="0.25">
      <c r="A7040" s="445" t="s">
        <v>15678</v>
      </c>
      <c r="B7040" s="445" t="s">
        <v>17811</v>
      </c>
      <c r="C7040" s="445" t="s">
        <v>13970</v>
      </c>
    </row>
    <row r="7041" spans="1:3" x14ac:dyDescent="0.25">
      <c r="A7041" s="445" t="s">
        <v>15678</v>
      </c>
      <c r="B7041" s="445" t="s">
        <v>17812</v>
      </c>
      <c r="C7041" s="445" t="s">
        <v>13970</v>
      </c>
    </row>
    <row r="7042" spans="1:3" x14ac:dyDescent="0.25">
      <c r="A7042" s="445" t="s">
        <v>15678</v>
      </c>
      <c r="B7042" s="445" t="s">
        <v>17813</v>
      </c>
      <c r="C7042" s="445" t="s">
        <v>13970</v>
      </c>
    </row>
    <row r="7043" spans="1:3" x14ac:dyDescent="0.25">
      <c r="A7043" s="445" t="s">
        <v>15678</v>
      </c>
      <c r="B7043" s="445" t="s">
        <v>17814</v>
      </c>
      <c r="C7043" s="445" t="s">
        <v>13970</v>
      </c>
    </row>
    <row r="7044" spans="1:3" x14ac:dyDescent="0.25">
      <c r="A7044" s="445" t="s">
        <v>15678</v>
      </c>
      <c r="B7044" s="445" t="s">
        <v>17815</v>
      </c>
      <c r="C7044" s="445" t="s">
        <v>13970</v>
      </c>
    </row>
    <row r="7045" spans="1:3" x14ac:dyDescent="0.25">
      <c r="A7045" s="445" t="s">
        <v>15678</v>
      </c>
      <c r="B7045" s="445" t="s">
        <v>17816</v>
      </c>
      <c r="C7045" s="445" t="s">
        <v>13970</v>
      </c>
    </row>
    <row r="7046" spans="1:3" x14ac:dyDescent="0.25">
      <c r="A7046" s="445" t="s">
        <v>15678</v>
      </c>
      <c r="B7046" s="445" t="s">
        <v>17817</v>
      </c>
      <c r="C7046" s="445" t="s">
        <v>13970</v>
      </c>
    </row>
    <row r="7047" spans="1:3" x14ac:dyDescent="0.25">
      <c r="A7047" s="445" t="s">
        <v>15678</v>
      </c>
      <c r="B7047" s="445" t="s">
        <v>17818</v>
      </c>
      <c r="C7047" s="445" t="s">
        <v>13970</v>
      </c>
    </row>
    <row r="7048" spans="1:3" x14ac:dyDescent="0.25">
      <c r="A7048" s="445" t="s">
        <v>15678</v>
      </c>
      <c r="B7048" s="445" t="s">
        <v>17819</v>
      </c>
      <c r="C7048" s="445" t="s">
        <v>13970</v>
      </c>
    </row>
    <row r="7049" spans="1:3" x14ac:dyDescent="0.25">
      <c r="A7049" s="445" t="s">
        <v>15678</v>
      </c>
      <c r="B7049" s="445" t="s">
        <v>17820</v>
      </c>
      <c r="C7049" s="445" t="s">
        <v>13970</v>
      </c>
    </row>
    <row r="7050" spans="1:3" x14ac:dyDescent="0.25">
      <c r="A7050" s="445" t="s">
        <v>15678</v>
      </c>
      <c r="B7050" s="445" t="s">
        <v>17821</v>
      </c>
      <c r="C7050" s="445" t="s">
        <v>13970</v>
      </c>
    </row>
    <row r="7051" spans="1:3" x14ac:dyDescent="0.25">
      <c r="A7051" s="445" t="s">
        <v>15678</v>
      </c>
      <c r="B7051" s="445" t="s">
        <v>17822</v>
      </c>
      <c r="C7051" s="445" t="s">
        <v>13970</v>
      </c>
    </row>
    <row r="7052" spans="1:3" x14ac:dyDescent="0.25">
      <c r="A7052" s="445" t="s">
        <v>15678</v>
      </c>
      <c r="B7052" s="445" t="s">
        <v>17823</v>
      </c>
      <c r="C7052" s="445" t="s">
        <v>13970</v>
      </c>
    </row>
    <row r="7053" spans="1:3" x14ac:dyDescent="0.25">
      <c r="A7053" s="445" t="s">
        <v>15678</v>
      </c>
      <c r="B7053" s="445" t="s">
        <v>17824</v>
      </c>
      <c r="C7053" s="445" t="s">
        <v>13970</v>
      </c>
    </row>
    <row r="7054" spans="1:3" x14ac:dyDescent="0.25">
      <c r="A7054" s="445" t="s">
        <v>15678</v>
      </c>
      <c r="B7054" s="445" t="s">
        <v>17825</v>
      </c>
      <c r="C7054" s="445" t="s">
        <v>13970</v>
      </c>
    </row>
    <row r="7055" spans="1:3" x14ac:dyDescent="0.25">
      <c r="A7055" s="445" t="s">
        <v>15678</v>
      </c>
      <c r="B7055" s="445" t="s">
        <v>17826</v>
      </c>
      <c r="C7055" s="445" t="s">
        <v>13970</v>
      </c>
    </row>
    <row r="7056" spans="1:3" x14ac:dyDescent="0.25">
      <c r="A7056" s="445" t="s">
        <v>15678</v>
      </c>
      <c r="B7056" s="445" t="s">
        <v>17827</v>
      </c>
      <c r="C7056" s="445" t="s">
        <v>13970</v>
      </c>
    </row>
    <row r="7057" spans="1:3" x14ac:dyDescent="0.25">
      <c r="A7057" s="445" t="s">
        <v>15678</v>
      </c>
      <c r="B7057" s="445" t="s">
        <v>17828</v>
      </c>
      <c r="C7057" s="445" t="s">
        <v>13970</v>
      </c>
    </row>
    <row r="7058" spans="1:3" x14ac:dyDescent="0.25">
      <c r="A7058" s="445" t="s">
        <v>15678</v>
      </c>
      <c r="B7058" s="445" t="s">
        <v>17829</v>
      </c>
      <c r="C7058" s="445" t="s">
        <v>13970</v>
      </c>
    </row>
    <row r="7059" spans="1:3" x14ac:dyDescent="0.25">
      <c r="A7059" s="445" t="s">
        <v>15678</v>
      </c>
      <c r="B7059" s="445" t="s">
        <v>17830</v>
      </c>
      <c r="C7059" s="445" t="s">
        <v>13970</v>
      </c>
    </row>
    <row r="7060" spans="1:3" x14ac:dyDescent="0.25">
      <c r="A7060" s="445" t="s">
        <v>15678</v>
      </c>
      <c r="B7060" s="445" t="s">
        <v>17831</v>
      </c>
      <c r="C7060" s="445" t="s">
        <v>13970</v>
      </c>
    </row>
    <row r="7061" spans="1:3" x14ac:dyDescent="0.25">
      <c r="A7061" s="445" t="s">
        <v>15678</v>
      </c>
      <c r="B7061" s="445" t="s">
        <v>17832</v>
      </c>
      <c r="C7061" s="445" t="s">
        <v>13970</v>
      </c>
    </row>
    <row r="7062" spans="1:3" x14ac:dyDescent="0.25">
      <c r="A7062" s="445" t="s">
        <v>15678</v>
      </c>
      <c r="B7062" s="445" t="s">
        <v>17833</v>
      </c>
      <c r="C7062" s="445" t="s">
        <v>13970</v>
      </c>
    </row>
    <row r="7063" spans="1:3" x14ac:dyDescent="0.25">
      <c r="A7063" s="445" t="s">
        <v>15678</v>
      </c>
      <c r="B7063" s="445" t="s">
        <v>17834</v>
      </c>
      <c r="C7063" s="445" t="s">
        <v>13970</v>
      </c>
    </row>
    <row r="7064" spans="1:3" x14ac:dyDescent="0.25">
      <c r="A7064" s="445" t="s">
        <v>15678</v>
      </c>
      <c r="B7064" s="445" t="s">
        <v>17835</v>
      </c>
      <c r="C7064" s="445" t="s">
        <v>13970</v>
      </c>
    </row>
    <row r="7065" spans="1:3" x14ac:dyDescent="0.25">
      <c r="A7065" s="445" t="s">
        <v>15678</v>
      </c>
      <c r="B7065" s="445" t="s">
        <v>17836</v>
      </c>
      <c r="C7065" s="445" t="s">
        <v>13970</v>
      </c>
    </row>
    <row r="7066" spans="1:3" x14ac:dyDescent="0.25">
      <c r="A7066" s="445" t="s">
        <v>15678</v>
      </c>
      <c r="B7066" s="445" t="s">
        <v>17837</v>
      </c>
      <c r="C7066" s="445" t="s">
        <v>13970</v>
      </c>
    </row>
    <row r="7067" spans="1:3" x14ac:dyDescent="0.25">
      <c r="A7067" s="445" t="s">
        <v>15678</v>
      </c>
      <c r="B7067" s="445" t="s">
        <v>17838</v>
      </c>
      <c r="C7067" s="445" t="s">
        <v>13970</v>
      </c>
    </row>
    <row r="7068" spans="1:3" x14ac:dyDescent="0.25">
      <c r="A7068" s="445" t="s">
        <v>15678</v>
      </c>
      <c r="B7068" s="445" t="s">
        <v>17839</v>
      </c>
      <c r="C7068" s="445" t="s">
        <v>13970</v>
      </c>
    </row>
    <row r="7069" spans="1:3" x14ac:dyDescent="0.25">
      <c r="A7069" s="445" t="s">
        <v>15678</v>
      </c>
      <c r="B7069" s="445" t="s">
        <v>17840</v>
      </c>
      <c r="C7069" s="445" t="s">
        <v>13970</v>
      </c>
    </row>
    <row r="7070" spans="1:3" x14ac:dyDescent="0.25">
      <c r="A7070" s="445" t="s">
        <v>15678</v>
      </c>
      <c r="B7070" s="445" t="s">
        <v>17841</v>
      </c>
      <c r="C7070" s="445" t="s">
        <v>13970</v>
      </c>
    </row>
    <row r="7071" spans="1:3" x14ac:dyDescent="0.25">
      <c r="A7071" s="445" t="s">
        <v>15678</v>
      </c>
      <c r="B7071" s="445" t="s">
        <v>17842</v>
      </c>
      <c r="C7071" s="445" t="s">
        <v>13970</v>
      </c>
    </row>
    <row r="7072" spans="1:3" x14ac:dyDescent="0.25">
      <c r="A7072" s="445" t="s">
        <v>15678</v>
      </c>
      <c r="B7072" s="445" t="s">
        <v>17843</v>
      </c>
      <c r="C7072" s="445" t="s">
        <v>13970</v>
      </c>
    </row>
    <row r="7073" spans="1:3" x14ac:dyDescent="0.25">
      <c r="A7073" s="445" t="s">
        <v>15678</v>
      </c>
      <c r="B7073" s="445" t="s">
        <v>17844</v>
      </c>
      <c r="C7073" s="445" t="s">
        <v>13970</v>
      </c>
    </row>
    <row r="7074" spans="1:3" x14ac:dyDescent="0.25">
      <c r="A7074" s="445" t="s">
        <v>15678</v>
      </c>
      <c r="B7074" s="445" t="s">
        <v>17845</v>
      </c>
      <c r="C7074" s="445" t="s">
        <v>13970</v>
      </c>
    </row>
    <row r="7075" spans="1:3" x14ac:dyDescent="0.25">
      <c r="A7075" s="445" t="s">
        <v>15678</v>
      </c>
      <c r="B7075" s="445" t="s">
        <v>17846</v>
      </c>
      <c r="C7075" s="445" t="s">
        <v>13970</v>
      </c>
    </row>
    <row r="7076" spans="1:3" x14ac:dyDescent="0.25">
      <c r="A7076" s="445" t="s">
        <v>15678</v>
      </c>
      <c r="B7076" s="445" t="s">
        <v>17847</v>
      </c>
      <c r="C7076" s="445" t="s">
        <v>13970</v>
      </c>
    </row>
    <row r="7077" spans="1:3" x14ac:dyDescent="0.25">
      <c r="A7077" s="445" t="s">
        <v>15678</v>
      </c>
      <c r="B7077" s="445" t="s">
        <v>17848</v>
      </c>
      <c r="C7077" s="445" t="s">
        <v>13970</v>
      </c>
    </row>
    <row r="7078" spans="1:3" x14ac:dyDescent="0.25">
      <c r="A7078" s="445" t="s">
        <v>15678</v>
      </c>
      <c r="B7078" s="445" t="s">
        <v>17849</v>
      </c>
      <c r="C7078" s="445" t="s">
        <v>13970</v>
      </c>
    </row>
    <row r="7079" spans="1:3" x14ac:dyDescent="0.25">
      <c r="A7079" s="445" t="s">
        <v>15678</v>
      </c>
      <c r="B7079" s="445" t="s">
        <v>17850</v>
      </c>
      <c r="C7079" s="445" t="s">
        <v>13970</v>
      </c>
    </row>
    <row r="7080" spans="1:3" x14ac:dyDescent="0.25">
      <c r="A7080" s="445" t="s">
        <v>15678</v>
      </c>
      <c r="B7080" s="445" t="s">
        <v>17851</v>
      </c>
      <c r="C7080" s="445" t="s">
        <v>13970</v>
      </c>
    </row>
    <row r="7081" spans="1:3" x14ac:dyDescent="0.25">
      <c r="A7081" s="445" t="s">
        <v>15678</v>
      </c>
      <c r="B7081" s="445" t="s">
        <v>17852</v>
      </c>
      <c r="C7081" s="445" t="s">
        <v>13970</v>
      </c>
    </row>
    <row r="7082" spans="1:3" x14ac:dyDescent="0.25">
      <c r="A7082" s="445" t="s">
        <v>15678</v>
      </c>
      <c r="B7082" s="445" t="s">
        <v>17853</v>
      </c>
      <c r="C7082" s="445" t="s">
        <v>13970</v>
      </c>
    </row>
    <row r="7083" spans="1:3" x14ac:dyDescent="0.25">
      <c r="A7083" s="445" t="s">
        <v>15678</v>
      </c>
      <c r="B7083" s="445" t="s">
        <v>17854</v>
      </c>
      <c r="C7083" s="445" t="s">
        <v>13970</v>
      </c>
    </row>
    <row r="7084" spans="1:3" x14ac:dyDescent="0.25">
      <c r="A7084" s="445" t="s">
        <v>15678</v>
      </c>
      <c r="B7084" s="445" t="s">
        <v>17855</v>
      </c>
      <c r="C7084" s="445" t="s">
        <v>13970</v>
      </c>
    </row>
    <row r="7085" spans="1:3" x14ac:dyDescent="0.25">
      <c r="A7085" s="445" t="s">
        <v>15678</v>
      </c>
      <c r="B7085" s="445" t="s">
        <v>17856</v>
      </c>
      <c r="C7085" s="445" t="s">
        <v>13970</v>
      </c>
    </row>
    <row r="7086" spans="1:3" x14ac:dyDescent="0.25">
      <c r="A7086" s="445" t="s">
        <v>15678</v>
      </c>
      <c r="B7086" s="445" t="s">
        <v>17857</v>
      </c>
      <c r="C7086" s="445" t="s">
        <v>13970</v>
      </c>
    </row>
    <row r="7087" spans="1:3" x14ac:dyDescent="0.25">
      <c r="A7087" s="445" t="s">
        <v>15678</v>
      </c>
      <c r="B7087" s="445" t="s">
        <v>17858</v>
      </c>
      <c r="C7087" s="445" t="s">
        <v>13970</v>
      </c>
    </row>
    <row r="7088" spans="1:3" x14ac:dyDescent="0.25">
      <c r="A7088" s="445" t="s">
        <v>15678</v>
      </c>
      <c r="B7088" s="445" t="s">
        <v>17859</v>
      </c>
      <c r="C7088" s="445" t="s">
        <v>13970</v>
      </c>
    </row>
    <row r="7089" spans="1:3" x14ac:dyDescent="0.25">
      <c r="A7089" s="445" t="s">
        <v>15678</v>
      </c>
      <c r="B7089" s="445" t="s">
        <v>17860</v>
      </c>
      <c r="C7089" s="445" t="s">
        <v>13970</v>
      </c>
    </row>
    <row r="7090" spans="1:3" x14ac:dyDescent="0.25">
      <c r="A7090" s="445" t="s">
        <v>15678</v>
      </c>
      <c r="B7090" s="445" t="s">
        <v>17861</v>
      </c>
      <c r="C7090" s="445" t="s">
        <v>13970</v>
      </c>
    </row>
    <row r="7091" spans="1:3" x14ac:dyDescent="0.25">
      <c r="A7091" s="445" t="s">
        <v>15678</v>
      </c>
      <c r="B7091" s="445" t="s">
        <v>17862</v>
      </c>
      <c r="C7091" s="445" t="s">
        <v>13970</v>
      </c>
    </row>
    <row r="7092" spans="1:3" x14ac:dyDescent="0.25">
      <c r="A7092" s="445" t="s">
        <v>15678</v>
      </c>
      <c r="B7092" s="445" t="s">
        <v>17863</v>
      </c>
      <c r="C7092" s="445" t="s">
        <v>13970</v>
      </c>
    </row>
    <row r="7093" spans="1:3" x14ac:dyDescent="0.25">
      <c r="A7093" s="445" t="s">
        <v>15678</v>
      </c>
      <c r="B7093" s="445" t="s">
        <v>17864</v>
      </c>
      <c r="C7093" s="445" t="s">
        <v>13970</v>
      </c>
    </row>
    <row r="7094" spans="1:3" x14ac:dyDescent="0.25">
      <c r="A7094" s="445" t="s">
        <v>15678</v>
      </c>
      <c r="B7094" s="445" t="s">
        <v>17865</v>
      </c>
      <c r="C7094" s="445" t="s">
        <v>13970</v>
      </c>
    </row>
    <row r="7095" spans="1:3" x14ac:dyDescent="0.25">
      <c r="A7095" s="445" t="s">
        <v>15678</v>
      </c>
      <c r="B7095" s="445" t="s">
        <v>17866</v>
      </c>
      <c r="C7095" s="445" t="s">
        <v>13970</v>
      </c>
    </row>
    <row r="7096" spans="1:3" x14ac:dyDescent="0.25">
      <c r="A7096" s="445" t="s">
        <v>15678</v>
      </c>
      <c r="B7096" s="445" t="s">
        <v>17867</v>
      </c>
      <c r="C7096" s="445" t="s">
        <v>13970</v>
      </c>
    </row>
    <row r="7097" spans="1:3" x14ac:dyDescent="0.25">
      <c r="A7097" s="445" t="s">
        <v>15678</v>
      </c>
      <c r="B7097" s="445" t="s">
        <v>17868</v>
      </c>
      <c r="C7097" s="445" t="s">
        <v>13970</v>
      </c>
    </row>
    <row r="7098" spans="1:3" x14ac:dyDescent="0.25">
      <c r="A7098" s="445" t="s">
        <v>15678</v>
      </c>
      <c r="B7098" s="445" t="s">
        <v>17869</v>
      </c>
      <c r="C7098" s="445" t="s">
        <v>13970</v>
      </c>
    </row>
    <row r="7099" spans="1:3" x14ac:dyDescent="0.25">
      <c r="A7099" s="445" t="s">
        <v>15678</v>
      </c>
      <c r="B7099" s="445" t="s">
        <v>17870</v>
      </c>
      <c r="C7099" s="445" t="s">
        <v>13970</v>
      </c>
    </row>
    <row r="7100" spans="1:3" x14ac:dyDescent="0.25">
      <c r="A7100" s="445" t="s">
        <v>15678</v>
      </c>
      <c r="B7100" s="445" t="s">
        <v>17871</v>
      </c>
      <c r="C7100" s="445" t="s">
        <v>13970</v>
      </c>
    </row>
    <row r="7101" spans="1:3" x14ac:dyDescent="0.25">
      <c r="A7101" s="445" t="s">
        <v>15678</v>
      </c>
      <c r="B7101" s="445" t="s">
        <v>17872</v>
      </c>
      <c r="C7101" s="445" t="s">
        <v>13970</v>
      </c>
    </row>
    <row r="7102" spans="1:3" x14ac:dyDescent="0.25">
      <c r="A7102" s="445" t="s">
        <v>15678</v>
      </c>
      <c r="B7102" s="445" t="s">
        <v>17873</v>
      </c>
      <c r="C7102" s="445" t="s">
        <v>13970</v>
      </c>
    </row>
    <row r="7103" spans="1:3" x14ac:dyDescent="0.25">
      <c r="A7103" s="445" t="s">
        <v>15678</v>
      </c>
      <c r="B7103" s="445" t="s">
        <v>17874</v>
      </c>
      <c r="C7103" s="445" t="s">
        <v>13970</v>
      </c>
    </row>
    <row r="7104" spans="1:3" x14ac:dyDescent="0.25">
      <c r="A7104" s="445" t="s">
        <v>15678</v>
      </c>
      <c r="B7104" s="445" t="s">
        <v>17875</v>
      </c>
      <c r="C7104" s="445" t="s">
        <v>13970</v>
      </c>
    </row>
    <row r="7105" spans="1:3" x14ac:dyDescent="0.25">
      <c r="A7105" s="445" t="s">
        <v>15678</v>
      </c>
      <c r="B7105" s="445" t="s">
        <v>17876</v>
      </c>
      <c r="C7105" s="445" t="s">
        <v>13970</v>
      </c>
    </row>
    <row r="7106" spans="1:3" x14ac:dyDescent="0.25">
      <c r="A7106" s="445" t="s">
        <v>15678</v>
      </c>
      <c r="B7106" s="445" t="s">
        <v>17877</v>
      </c>
      <c r="C7106" s="445" t="s">
        <v>13970</v>
      </c>
    </row>
    <row r="7107" spans="1:3" x14ac:dyDescent="0.25">
      <c r="A7107" s="445" t="s">
        <v>15678</v>
      </c>
      <c r="B7107" s="445" t="s">
        <v>14653</v>
      </c>
      <c r="C7107" s="445" t="s">
        <v>17878</v>
      </c>
    </row>
    <row r="7108" spans="1:3" x14ac:dyDescent="0.25">
      <c r="A7108" s="445" t="s">
        <v>15678</v>
      </c>
      <c r="B7108" s="445" t="s">
        <v>17879</v>
      </c>
      <c r="C7108" s="445" t="s">
        <v>17880</v>
      </c>
    </row>
    <row r="7109" spans="1:3" x14ac:dyDescent="0.25">
      <c r="A7109" s="445" t="s">
        <v>15678</v>
      </c>
      <c r="B7109" s="445" t="s">
        <v>17881</v>
      </c>
      <c r="C7109" s="445" t="s">
        <v>17882</v>
      </c>
    </row>
    <row r="7110" spans="1:3" x14ac:dyDescent="0.25">
      <c r="A7110" s="445" t="s">
        <v>15678</v>
      </c>
      <c r="B7110" s="445" t="s">
        <v>17883</v>
      </c>
      <c r="C7110" s="445" t="s">
        <v>17884</v>
      </c>
    </row>
    <row r="7111" spans="1:3" x14ac:dyDescent="0.25">
      <c r="A7111" s="445" t="s">
        <v>15678</v>
      </c>
      <c r="B7111" s="445" t="s">
        <v>17885</v>
      </c>
      <c r="C7111" s="445" t="s">
        <v>17878</v>
      </c>
    </row>
    <row r="7112" spans="1:3" x14ac:dyDescent="0.25">
      <c r="A7112" s="445" t="s">
        <v>15678</v>
      </c>
      <c r="B7112" s="445" t="s">
        <v>17886</v>
      </c>
      <c r="C7112" s="445" t="s">
        <v>13970</v>
      </c>
    </row>
    <row r="7113" spans="1:3" x14ac:dyDescent="0.25">
      <c r="A7113" s="445" t="s">
        <v>15678</v>
      </c>
      <c r="B7113" s="445" t="s">
        <v>17887</v>
      </c>
      <c r="C7113" s="445" t="s">
        <v>17880</v>
      </c>
    </row>
    <row r="7114" spans="1:3" x14ac:dyDescent="0.25">
      <c r="A7114" s="445" t="s">
        <v>15678</v>
      </c>
      <c r="B7114" s="445" t="s">
        <v>17888</v>
      </c>
      <c r="C7114" s="445" t="s">
        <v>17889</v>
      </c>
    </row>
    <row r="7115" spans="1:3" x14ac:dyDescent="0.25">
      <c r="A7115" s="445" t="s">
        <v>15678</v>
      </c>
      <c r="B7115" s="445" t="s">
        <v>17890</v>
      </c>
      <c r="C7115" s="445" t="s">
        <v>17891</v>
      </c>
    </row>
    <row r="7116" spans="1:3" x14ac:dyDescent="0.25">
      <c r="A7116" s="445" t="s">
        <v>15678</v>
      </c>
      <c r="B7116" s="445" t="s">
        <v>17892</v>
      </c>
      <c r="C7116" s="445" t="s">
        <v>17893</v>
      </c>
    </row>
    <row r="7117" spans="1:3" x14ac:dyDescent="0.25">
      <c r="A7117" s="445" t="s">
        <v>15678</v>
      </c>
      <c r="B7117" s="445" t="s">
        <v>17894</v>
      </c>
      <c r="C7117" s="445" t="s">
        <v>17882</v>
      </c>
    </row>
    <row r="7118" spans="1:3" x14ac:dyDescent="0.25">
      <c r="A7118" s="445" t="s">
        <v>15678</v>
      </c>
      <c r="B7118" s="445" t="s">
        <v>17895</v>
      </c>
      <c r="C7118" s="445" t="s">
        <v>17896</v>
      </c>
    </row>
    <row r="7119" spans="1:3" x14ac:dyDescent="0.25">
      <c r="A7119" s="445" t="s">
        <v>15678</v>
      </c>
      <c r="B7119" s="445" t="s">
        <v>17897</v>
      </c>
      <c r="C7119" s="445" t="s">
        <v>17898</v>
      </c>
    </row>
    <row r="7120" spans="1:3" x14ac:dyDescent="0.25">
      <c r="A7120" s="445" t="s">
        <v>15678</v>
      </c>
      <c r="B7120" s="445" t="s">
        <v>17899</v>
      </c>
      <c r="C7120" s="445" t="s">
        <v>17884</v>
      </c>
    </row>
    <row r="7121" spans="1:3" x14ac:dyDescent="0.25">
      <c r="A7121" s="445" t="s">
        <v>15678</v>
      </c>
      <c r="B7121" s="445" t="s">
        <v>17900</v>
      </c>
      <c r="C7121" s="445" t="s">
        <v>17901</v>
      </c>
    </row>
    <row r="7122" spans="1:3" x14ac:dyDescent="0.25">
      <c r="A7122" s="445" t="s">
        <v>15678</v>
      </c>
      <c r="B7122" s="445" t="s">
        <v>17902</v>
      </c>
      <c r="C7122" s="445" t="s">
        <v>17903</v>
      </c>
    </row>
    <row r="7123" spans="1:3" x14ac:dyDescent="0.25">
      <c r="A7123" s="445" t="s">
        <v>15678</v>
      </c>
      <c r="B7123" s="445" t="s">
        <v>17904</v>
      </c>
      <c r="C7123" s="445" t="s">
        <v>17905</v>
      </c>
    </row>
    <row r="7124" spans="1:3" x14ac:dyDescent="0.25">
      <c r="A7124" s="445" t="s">
        <v>15678</v>
      </c>
      <c r="B7124" s="445" t="s">
        <v>17906</v>
      </c>
      <c r="C7124" s="445" t="s">
        <v>17466</v>
      </c>
    </row>
    <row r="7125" spans="1:3" x14ac:dyDescent="0.25">
      <c r="A7125" s="445" t="s">
        <v>15678</v>
      </c>
      <c r="B7125" s="445" t="s">
        <v>17907</v>
      </c>
      <c r="C7125" s="445" t="s">
        <v>17908</v>
      </c>
    </row>
    <row r="7126" spans="1:3" x14ac:dyDescent="0.25">
      <c r="A7126" s="445" t="s">
        <v>15678</v>
      </c>
      <c r="B7126" s="445" t="s">
        <v>17909</v>
      </c>
      <c r="C7126" s="445" t="s">
        <v>13970</v>
      </c>
    </row>
    <row r="7127" spans="1:3" x14ac:dyDescent="0.25">
      <c r="A7127" s="445" t="s">
        <v>15678</v>
      </c>
      <c r="B7127" s="445" t="s">
        <v>17910</v>
      </c>
      <c r="C7127" s="445" t="s">
        <v>17911</v>
      </c>
    </row>
    <row r="7128" spans="1:3" x14ac:dyDescent="0.25">
      <c r="A7128" s="445" t="s">
        <v>15678</v>
      </c>
      <c r="B7128" s="445" t="s">
        <v>17912</v>
      </c>
      <c r="C7128" s="445" t="s">
        <v>17889</v>
      </c>
    </row>
    <row r="7129" spans="1:3" x14ac:dyDescent="0.25">
      <c r="A7129" s="445" t="s">
        <v>15678</v>
      </c>
      <c r="B7129" s="445" t="s">
        <v>17913</v>
      </c>
      <c r="C7129" s="445" t="s">
        <v>17891</v>
      </c>
    </row>
    <row r="7130" spans="1:3" x14ac:dyDescent="0.25">
      <c r="A7130" s="445" t="s">
        <v>15678</v>
      </c>
      <c r="B7130" s="445" t="s">
        <v>17914</v>
      </c>
      <c r="C7130" s="445" t="s">
        <v>17882</v>
      </c>
    </row>
    <row r="7131" spans="1:3" x14ac:dyDescent="0.25">
      <c r="A7131" s="445" t="s">
        <v>15678</v>
      </c>
      <c r="B7131" s="445" t="s">
        <v>17915</v>
      </c>
      <c r="C7131" s="445" t="s">
        <v>17896</v>
      </c>
    </row>
    <row r="7132" spans="1:3" x14ac:dyDescent="0.25">
      <c r="A7132" s="445" t="s">
        <v>15678</v>
      </c>
      <c r="B7132" s="445" t="s">
        <v>17916</v>
      </c>
      <c r="C7132" s="445" t="s">
        <v>17898</v>
      </c>
    </row>
    <row r="7133" spans="1:3" x14ac:dyDescent="0.25">
      <c r="A7133" s="445" t="s">
        <v>15678</v>
      </c>
      <c r="B7133" s="445" t="s">
        <v>17917</v>
      </c>
      <c r="C7133" s="445" t="s">
        <v>17884</v>
      </c>
    </row>
    <row r="7134" spans="1:3" x14ac:dyDescent="0.25">
      <c r="A7134" s="445" t="s">
        <v>15678</v>
      </c>
      <c r="B7134" s="445" t="s">
        <v>17918</v>
      </c>
      <c r="C7134" s="445" t="s">
        <v>17901</v>
      </c>
    </row>
    <row r="7135" spans="1:3" x14ac:dyDescent="0.25">
      <c r="A7135" s="445" t="s">
        <v>15678</v>
      </c>
      <c r="B7135" s="445" t="s">
        <v>17919</v>
      </c>
      <c r="C7135" s="445" t="s">
        <v>17903</v>
      </c>
    </row>
    <row r="7136" spans="1:3" x14ac:dyDescent="0.25">
      <c r="A7136" s="445" t="s">
        <v>15678</v>
      </c>
      <c r="B7136" s="445" t="s">
        <v>17920</v>
      </c>
      <c r="C7136" s="445" t="s">
        <v>17905</v>
      </c>
    </row>
    <row r="7137" spans="1:3" x14ac:dyDescent="0.25">
      <c r="A7137" s="445" t="s">
        <v>15678</v>
      </c>
      <c r="B7137" s="445" t="s">
        <v>17921</v>
      </c>
      <c r="C7137" s="445" t="s">
        <v>17922</v>
      </c>
    </row>
    <row r="7138" spans="1:3" x14ac:dyDescent="0.25">
      <c r="A7138" s="445" t="s">
        <v>15678</v>
      </c>
      <c r="B7138" s="445" t="s">
        <v>17923</v>
      </c>
      <c r="C7138" s="445" t="s">
        <v>17924</v>
      </c>
    </row>
    <row r="7139" spans="1:3" x14ac:dyDescent="0.25">
      <c r="A7139" s="445" t="s">
        <v>15678</v>
      </c>
      <c r="B7139" s="445" t="s">
        <v>17925</v>
      </c>
      <c r="C7139" s="445" t="s">
        <v>17908</v>
      </c>
    </row>
    <row r="7140" spans="1:3" x14ac:dyDescent="0.25">
      <c r="A7140" s="445" t="s">
        <v>15678</v>
      </c>
      <c r="B7140" s="445" t="s">
        <v>17926</v>
      </c>
      <c r="C7140" s="445" t="s">
        <v>17927</v>
      </c>
    </row>
    <row r="7141" spans="1:3" x14ac:dyDescent="0.25">
      <c r="A7141" s="445" t="s">
        <v>15678</v>
      </c>
      <c r="B7141" s="445" t="s">
        <v>17928</v>
      </c>
      <c r="C7141" s="445" t="s">
        <v>17878</v>
      </c>
    </row>
    <row r="7142" spans="1:3" x14ac:dyDescent="0.25">
      <c r="A7142" s="445" t="s">
        <v>15678</v>
      </c>
      <c r="B7142" s="445" t="s">
        <v>17929</v>
      </c>
      <c r="C7142" s="445" t="s">
        <v>17893</v>
      </c>
    </row>
    <row r="7143" spans="1:3" x14ac:dyDescent="0.25">
      <c r="A7143" s="445" t="s">
        <v>15678</v>
      </c>
      <c r="B7143" s="445" t="s">
        <v>17930</v>
      </c>
      <c r="C7143" s="445" t="s">
        <v>17911</v>
      </c>
    </row>
    <row r="7144" spans="1:3" x14ac:dyDescent="0.25">
      <c r="A7144" s="445" t="s">
        <v>15678</v>
      </c>
      <c r="B7144" s="445" t="s">
        <v>17931</v>
      </c>
      <c r="C7144" s="445" t="s">
        <v>17880</v>
      </c>
    </row>
    <row r="7145" spans="1:3" x14ac:dyDescent="0.25">
      <c r="A7145" s="445" t="s">
        <v>15678</v>
      </c>
      <c r="B7145" s="445" t="s">
        <v>17932</v>
      </c>
      <c r="C7145" s="445" t="s">
        <v>17889</v>
      </c>
    </row>
    <row r="7146" spans="1:3" x14ac:dyDescent="0.25">
      <c r="A7146" s="445" t="s">
        <v>15678</v>
      </c>
      <c r="B7146" s="445" t="s">
        <v>17933</v>
      </c>
      <c r="C7146" s="445" t="s">
        <v>17896</v>
      </c>
    </row>
    <row r="7147" spans="1:3" x14ac:dyDescent="0.25">
      <c r="A7147" s="445" t="s">
        <v>15678</v>
      </c>
      <c r="B7147" s="445" t="s">
        <v>17934</v>
      </c>
      <c r="C7147" s="445" t="s">
        <v>17898</v>
      </c>
    </row>
    <row r="7148" spans="1:3" x14ac:dyDescent="0.25">
      <c r="A7148" s="445" t="s">
        <v>15678</v>
      </c>
      <c r="B7148" s="445" t="s">
        <v>17935</v>
      </c>
      <c r="C7148" s="445" t="s">
        <v>17884</v>
      </c>
    </row>
    <row r="7149" spans="1:3" x14ac:dyDescent="0.25">
      <c r="A7149" s="445" t="s">
        <v>15678</v>
      </c>
      <c r="B7149" s="445" t="s">
        <v>17936</v>
      </c>
      <c r="C7149" s="445" t="s">
        <v>17901</v>
      </c>
    </row>
    <row r="7150" spans="1:3" x14ac:dyDescent="0.25">
      <c r="A7150" s="445" t="s">
        <v>15678</v>
      </c>
      <c r="B7150" s="445" t="s">
        <v>17937</v>
      </c>
      <c r="C7150" s="445" t="s">
        <v>17903</v>
      </c>
    </row>
    <row r="7151" spans="1:3" x14ac:dyDescent="0.25">
      <c r="A7151" s="445" t="s">
        <v>15678</v>
      </c>
      <c r="B7151" s="445" t="s">
        <v>17938</v>
      </c>
      <c r="C7151" s="445" t="s">
        <v>17905</v>
      </c>
    </row>
    <row r="7152" spans="1:3" x14ac:dyDescent="0.25">
      <c r="A7152" s="445" t="s">
        <v>15678</v>
      </c>
      <c r="B7152" s="445" t="s">
        <v>17939</v>
      </c>
      <c r="C7152" s="445" t="s">
        <v>17466</v>
      </c>
    </row>
    <row r="7153" spans="1:3" x14ac:dyDescent="0.25">
      <c r="A7153" s="445" t="s">
        <v>15678</v>
      </c>
      <c r="B7153" s="445" t="s">
        <v>17940</v>
      </c>
      <c r="C7153" s="445" t="s">
        <v>17908</v>
      </c>
    </row>
    <row r="7154" spans="1:3" x14ac:dyDescent="0.25">
      <c r="A7154" s="445" t="s">
        <v>15678</v>
      </c>
      <c r="B7154" s="445" t="s">
        <v>17941</v>
      </c>
      <c r="C7154" s="445" t="s">
        <v>17878</v>
      </c>
    </row>
    <row r="7155" spans="1:3" x14ac:dyDescent="0.25">
      <c r="A7155" s="445" t="s">
        <v>15678</v>
      </c>
      <c r="B7155" s="445" t="s">
        <v>17942</v>
      </c>
      <c r="C7155" s="445" t="s">
        <v>13970</v>
      </c>
    </row>
    <row r="7156" spans="1:3" x14ac:dyDescent="0.25">
      <c r="A7156" s="445" t="s">
        <v>15678</v>
      </c>
      <c r="B7156" s="445" t="s">
        <v>17943</v>
      </c>
      <c r="C7156" s="445" t="s">
        <v>17893</v>
      </c>
    </row>
    <row r="7157" spans="1:3" x14ac:dyDescent="0.25">
      <c r="A7157" s="445" t="s">
        <v>15678</v>
      </c>
      <c r="B7157" s="445" t="s">
        <v>17944</v>
      </c>
      <c r="C7157" s="445" t="s">
        <v>17889</v>
      </c>
    </row>
    <row r="7158" spans="1:3" x14ac:dyDescent="0.25">
      <c r="A7158" s="445" t="s">
        <v>15678</v>
      </c>
      <c r="B7158" s="445" t="s">
        <v>17945</v>
      </c>
      <c r="C7158" s="445" t="s">
        <v>17891</v>
      </c>
    </row>
    <row r="7159" spans="1:3" x14ac:dyDescent="0.25">
      <c r="A7159" s="445" t="s">
        <v>15678</v>
      </c>
      <c r="B7159" s="445" t="s">
        <v>17946</v>
      </c>
      <c r="C7159" s="445" t="s">
        <v>17893</v>
      </c>
    </row>
    <row r="7160" spans="1:3" x14ac:dyDescent="0.25">
      <c r="A7160" s="445" t="s">
        <v>15678</v>
      </c>
      <c r="B7160" s="445" t="s">
        <v>17947</v>
      </c>
      <c r="C7160" s="445" t="s">
        <v>17882</v>
      </c>
    </row>
    <row r="7161" spans="1:3" x14ac:dyDescent="0.25">
      <c r="A7161" s="445" t="s">
        <v>15678</v>
      </c>
      <c r="B7161" s="445" t="s">
        <v>17948</v>
      </c>
      <c r="C7161" s="445" t="s">
        <v>17896</v>
      </c>
    </row>
    <row r="7162" spans="1:3" x14ac:dyDescent="0.25">
      <c r="A7162" s="445" t="s">
        <v>15678</v>
      </c>
      <c r="B7162" s="445" t="s">
        <v>17949</v>
      </c>
      <c r="C7162" s="445" t="s">
        <v>17898</v>
      </c>
    </row>
    <row r="7163" spans="1:3" x14ac:dyDescent="0.25">
      <c r="A7163" s="445" t="s">
        <v>15678</v>
      </c>
      <c r="B7163" s="445" t="s">
        <v>17950</v>
      </c>
      <c r="C7163" s="445" t="s">
        <v>16307</v>
      </c>
    </row>
    <row r="7164" spans="1:3" x14ac:dyDescent="0.25">
      <c r="A7164" s="445" t="s">
        <v>15678</v>
      </c>
      <c r="B7164" s="445" t="s">
        <v>17951</v>
      </c>
      <c r="C7164" s="445" t="s">
        <v>17884</v>
      </c>
    </row>
    <row r="7165" spans="1:3" x14ac:dyDescent="0.25">
      <c r="A7165" s="445" t="s">
        <v>15678</v>
      </c>
      <c r="B7165" s="445" t="s">
        <v>17952</v>
      </c>
      <c r="C7165" s="445" t="s">
        <v>17901</v>
      </c>
    </row>
    <row r="7166" spans="1:3" x14ac:dyDescent="0.25">
      <c r="A7166" s="445" t="s">
        <v>15678</v>
      </c>
      <c r="B7166" s="445" t="s">
        <v>17953</v>
      </c>
      <c r="C7166" s="445" t="s">
        <v>17466</v>
      </c>
    </row>
    <row r="7167" spans="1:3" x14ac:dyDescent="0.25">
      <c r="A7167" s="445" t="s">
        <v>15678</v>
      </c>
      <c r="B7167" s="445" t="s">
        <v>17954</v>
      </c>
      <c r="C7167" s="445" t="s">
        <v>17908</v>
      </c>
    </row>
    <row r="7168" spans="1:3" x14ac:dyDescent="0.25">
      <c r="A7168" s="445" t="s">
        <v>15678</v>
      </c>
      <c r="B7168" s="445" t="s">
        <v>17955</v>
      </c>
      <c r="C7168" s="445" t="s">
        <v>17956</v>
      </c>
    </row>
    <row r="7169" spans="1:3" x14ac:dyDescent="0.25">
      <c r="A7169" s="445" t="s">
        <v>15678</v>
      </c>
      <c r="B7169" s="445" t="s">
        <v>17957</v>
      </c>
      <c r="C7169" s="445" t="s">
        <v>17956</v>
      </c>
    </row>
    <row r="7170" spans="1:3" x14ac:dyDescent="0.25">
      <c r="A7170" s="445" t="s">
        <v>15678</v>
      </c>
      <c r="B7170" s="445" t="s">
        <v>17958</v>
      </c>
      <c r="C7170" s="445" t="s">
        <v>17959</v>
      </c>
    </row>
    <row r="7171" spans="1:3" x14ac:dyDescent="0.25">
      <c r="A7171" s="445" t="s">
        <v>15678</v>
      </c>
      <c r="B7171" s="445" t="s">
        <v>17960</v>
      </c>
      <c r="C7171" s="445" t="s">
        <v>17961</v>
      </c>
    </row>
    <row r="7172" spans="1:3" x14ac:dyDescent="0.25">
      <c r="A7172" s="445" t="s">
        <v>15678</v>
      </c>
      <c r="B7172" s="445" t="s">
        <v>17962</v>
      </c>
      <c r="C7172" s="445" t="s">
        <v>17963</v>
      </c>
    </row>
    <row r="7173" spans="1:3" x14ac:dyDescent="0.25">
      <c r="A7173" s="445" t="s">
        <v>15678</v>
      </c>
      <c r="B7173" s="445" t="s">
        <v>17964</v>
      </c>
      <c r="C7173" s="445" t="s">
        <v>17956</v>
      </c>
    </row>
    <row r="7174" spans="1:3" x14ac:dyDescent="0.25">
      <c r="A7174" s="445" t="s">
        <v>15678</v>
      </c>
      <c r="B7174" s="445" t="s">
        <v>17965</v>
      </c>
      <c r="C7174" s="445" t="s">
        <v>17959</v>
      </c>
    </row>
    <row r="7175" spans="1:3" x14ac:dyDescent="0.25">
      <c r="A7175" s="445" t="s">
        <v>15678</v>
      </c>
      <c r="B7175" s="445" t="s">
        <v>17966</v>
      </c>
      <c r="C7175" s="445" t="s">
        <v>17961</v>
      </c>
    </row>
    <row r="7176" spans="1:3" x14ac:dyDescent="0.25">
      <c r="A7176" s="445" t="s">
        <v>15678</v>
      </c>
      <c r="B7176" s="445" t="s">
        <v>17967</v>
      </c>
      <c r="C7176" s="445" t="s">
        <v>17963</v>
      </c>
    </row>
    <row r="7177" spans="1:3" x14ac:dyDescent="0.25">
      <c r="A7177" s="445" t="s">
        <v>15678</v>
      </c>
      <c r="B7177" s="445" t="s">
        <v>17968</v>
      </c>
      <c r="C7177" s="445" t="s">
        <v>17956</v>
      </c>
    </row>
    <row r="7178" spans="1:3" x14ac:dyDescent="0.25">
      <c r="A7178" s="445" t="s">
        <v>15678</v>
      </c>
      <c r="B7178" s="445" t="s">
        <v>17969</v>
      </c>
      <c r="C7178" s="445" t="s">
        <v>17959</v>
      </c>
    </row>
    <row r="7179" spans="1:3" x14ac:dyDescent="0.25">
      <c r="A7179" s="445" t="s">
        <v>15678</v>
      </c>
      <c r="B7179" s="445" t="s">
        <v>17970</v>
      </c>
      <c r="C7179" s="445" t="s">
        <v>17961</v>
      </c>
    </row>
    <row r="7180" spans="1:3" x14ac:dyDescent="0.25">
      <c r="A7180" s="445" t="s">
        <v>15678</v>
      </c>
      <c r="B7180" s="445" t="s">
        <v>17971</v>
      </c>
      <c r="C7180" s="445" t="s">
        <v>17963</v>
      </c>
    </row>
    <row r="7181" spans="1:3" x14ac:dyDescent="0.25">
      <c r="A7181" s="445" t="s">
        <v>15678</v>
      </c>
      <c r="B7181" s="445" t="s">
        <v>792</v>
      </c>
      <c r="C7181" s="445" t="s">
        <v>11297</v>
      </c>
    </row>
    <row r="7182" spans="1:3" x14ac:dyDescent="0.25">
      <c r="A7182" s="445" t="s">
        <v>15678</v>
      </c>
      <c r="B7182" s="445" t="s">
        <v>17972</v>
      </c>
      <c r="C7182" s="445" t="s">
        <v>13970</v>
      </c>
    </row>
    <row r="7183" spans="1:3" x14ac:dyDescent="0.25">
      <c r="A7183" s="445" t="s">
        <v>15678</v>
      </c>
      <c r="B7183" s="445" t="s">
        <v>17973</v>
      </c>
      <c r="C7183" s="445" t="s">
        <v>13970</v>
      </c>
    </row>
    <row r="7184" spans="1:3" x14ac:dyDescent="0.25">
      <c r="A7184" s="445" t="s">
        <v>15678</v>
      </c>
      <c r="B7184" s="445" t="s">
        <v>17974</v>
      </c>
      <c r="C7184" s="445" t="s">
        <v>13970</v>
      </c>
    </row>
    <row r="7185" spans="1:3" x14ac:dyDescent="0.25">
      <c r="A7185" s="445" t="s">
        <v>15678</v>
      </c>
      <c r="B7185" s="445" t="s">
        <v>17975</v>
      </c>
      <c r="C7185" s="445" t="s">
        <v>13970</v>
      </c>
    </row>
    <row r="7186" spans="1:3" x14ac:dyDescent="0.25">
      <c r="A7186" s="445" t="s">
        <v>15678</v>
      </c>
      <c r="B7186" s="445" t="s">
        <v>17976</v>
      </c>
      <c r="C7186" s="445" t="s">
        <v>13970</v>
      </c>
    </row>
    <row r="7187" spans="1:3" x14ac:dyDescent="0.25">
      <c r="A7187" s="445" t="s">
        <v>15678</v>
      </c>
      <c r="B7187" s="445" t="s">
        <v>17977</v>
      </c>
      <c r="C7187" s="445" t="s">
        <v>13970</v>
      </c>
    </row>
    <row r="7188" spans="1:3" x14ac:dyDescent="0.25">
      <c r="A7188" s="445" t="s">
        <v>15678</v>
      </c>
      <c r="B7188" s="445" t="s">
        <v>17978</v>
      </c>
      <c r="C7188" s="445" t="s">
        <v>13970</v>
      </c>
    </row>
    <row r="7189" spans="1:3" x14ac:dyDescent="0.25">
      <c r="A7189" s="445" t="s">
        <v>15678</v>
      </c>
      <c r="B7189" s="445" t="s">
        <v>17979</v>
      </c>
      <c r="C7189" s="445" t="s">
        <v>13970</v>
      </c>
    </row>
    <row r="7190" spans="1:3" x14ac:dyDescent="0.25">
      <c r="A7190" s="445" t="s">
        <v>15678</v>
      </c>
      <c r="B7190" s="445" t="s">
        <v>17980</v>
      </c>
      <c r="C7190" s="445" t="s">
        <v>13970</v>
      </c>
    </row>
    <row r="7191" spans="1:3" x14ac:dyDescent="0.25">
      <c r="A7191" s="445" t="s">
        <v>15678</v>
      </c>
      <c r="B7191" s="445" t="s">
        <v>17981</v>
      </c>
      <c r="C7191" s="445" t="s">
        <v>13970</v>
      </c>
    </row>
    <row r="7192" spans="1:3" x14ac:dyDescent="0.25">
      <c r="A7192" s="445" t="s">
        <v>15678</v>
      </c>
      <c r="B7192" s="445" t="s">
        <v>17982</v>
      </c>
      <c r="C7192" s="445" t="s">
        <v>13970</v>
      </c>
    </row>
    <row r="7193" spans="1:3" x14ac:dyDescent="0.25">
      <c r="A7193" s="445" t="s">
        <v>15678</v>
      </c>
      <c r="B7193" s="445" t="s">
        <v>17983</v>
      </c>
      <c r="C7193" s="445" t="s">
        <v>13970</v>
      </c>
    </row>
    <row r="7194" spans="1:3" x14ac:dyDescent="0.25">
      <c r="A7194" s="445" t="s">
        <v>15678</v>
      </c>
      <c r="B7194" s="445" t="s">
        <v>17984</v>
      </c>
      <c r="C7194" s="445" t="s">
        <v>13970</v>
      </c>
    </row>
    <row r="7195" spans="1:3" x14ac:dyDescent="0.25">
      <c r="A7195" s="445" t="s">
        <v>15678</v>
      </c>
      <c r="B7195" s="445" t="s">
        <v>17985</v>
      </c>
      <c r="C7195" s="445" t="s">
        <v>13970</v>
      </c>
    </row>
    <row r="7196" spans="1:3" x14ac:dyDescent="0.25">
      <c r="A7196" s="445" t="s">
        <v>15678</v>
      </c>
      <c r="B7196" s="445" t="s">
        <v>17986</v>
      </c>
      <c r="C7196" s="445" t="s">
        <v>13970</v>
      </c>
    </row>
    <row r="7197" spans="1:3" x14ac:dyDescent="0.25">
      <c r="A7197" s="445" t="s">
        <v>15678</v>
      </c>
      <c r="B7197" s="445" t="s">
        <v>17987</v>
      </c>
      <c r="C7197" s="445" t="s">
        <v>13970</v>
      </c>
    </row>
    <row r="7198" spans="1:3" x14ac:dyDescent="0.25">
      <c r="A7198" s="445" t="s">
        <v>15678</v>
      </c>
      <c r="B7198" s="445" t="s">
        <v>17988</v>
      </c>
      <c r="C7198" s="445" t="s">
        <v>13970</v>
      </c>
    </row>
    <row r="7199" spans="1:3" x14ac:dyDescent="0.25">
      <c r="A7199" s="445" t="s">
        <v>15678</v>
      </c>
      <c r="B7199" s="445" t="s">
        <v>17989</v>
      </c>
      <c r="C7199" s="445" t="s">
        <v>13970</v>
      </c>
    </row>
    <row r="7200" spans="1:3" x14ac:dyDescent="0.25">
      <c r="A7200" s="445" t="s">
        <v>15678</v>
      </c>
      <c r="B7200" s="445" t="s">
        <v>17990</v>
      </c>
      <c r="C7200" s="445" t="s">
        <v>13970</v>
      </c>
    </row>
    <row r="7201" spans="1:3" x14ac:dyDescent="0.25">
      <c r="A7201" s="445" t="s">
        <v>15678</v>
      </c>
      <c r="B7201" s="445" t="s">
        <v>17991</v>
      </c>
      <c r="C7201" s="445" t="s">
        <v>13970</v>
      </c>
    </row>
    <row r="7202" spans="1:3" x14ac:dyDescent="0.25">
      <c r="A7202" s="445" t="s">
        <v>15678</v>
      </c>
      <c r="B7202" s="445" t="s">
        <v>17992</v>
      </c>
      <c r="C7202" s="445" t="s">
        <v>13970</v>
      </c>
    </row>
    <row r="7203" spans="1:3" x14ac:dyDescent="0.25">
      <c r="A7203" s="445" t="s">
        <v>15678</v>
      </c>
      <c r="B7203" s="445" t="s">
        <v>17993</v>
      </c>
      <c r="C7203" s="445" t="s">
        <v>13970</v>
      </c>
    </row>
    <row r="7204" spans="1:3" x14ac:dyDescent="0.25">
      <c r="A7204" s="445" t="s">
        <v>15678</v>
      </c>
      <c r="B7204" s="445" t="s">
        <v>17994</v>
      </c>
      <c r="C7204" s="445" t="s">
        <v>13970</v>
      </c>
    </row>
    <row r="7205" spans="1:3" x14ac:dyDescent="0.25">
      <c r="A7205" s="445" t="s">
        <v>15678</v>
      </c>
      <c r="B7205" s="445" t="s">
        <v>17995</v>
      </c>
      <c r="C7205" s="445" t="s">
        <v>13970</v>
      </c>
    </row>
    <row r="7206" spans="1:3" x14ac:dyDescent="0.25">
      <c r="A7206" s="445" t="s">
        <v>15678</v>
      </c>
      <c r="B7206" s="445" t="s">
        <v>17996</v>
      </c>
      <c r="C7206" s="445" t="s">
        <v>13970</v>
      </c>
    </row>
    <row r="7207" spans="1:3" x14ac:dyDescent="0.25">
      <c r="A7207" s="445" t="s">
        <v>15678</v>
      </c>
      <c r="B7207" s="445" t="s">
        <v>17997</v>
      </c>
      <c r="C7207" s="445" t="s">
        <v>13970</v>
      </c>
    </row>
    <row r="7208" spans="1:3" x14ac:dyDescent="0.25">
      <c r="A7208" s="445" t="s">
        <v>15678</v>
      </c>
      <c r="B7208" s="445" t="s">
        <v>17998</v>
      </c>
      <c r="C7208" s="445" t="s">
        <v>13970</v>
      </c>
    </row>
    <row r="7209" spans="1:3" x14ac:dyDescent="0.25">
      <c r="A7209" s="445" t="s">
        <v>15678</v>
      </c>
      <c r="B7209" s="445" t="s">
        <v>17999</v>
      </c>
      <c r="C7209" s="445" t="s">
        <v>13970</v>
      </c>
    </row>
    <row r="7210" spans="1:3" x14ac:dyDescent="0.25">
      <c r="A7210" s="445" t="s">
        <v>15678</v>
      </c>
      <c r="B7210" s="445" t="s">
        <v>18000</v>
      </c>
      <c r="C7210" s="445" t="s">
        <v>13970</v>
      </c>
    </row>
    <row r="7211" spans="1:3" x14ac:dyDescent="0.25">
      <c r="A7211" s="445" t="s">
        <v>15678</v>
      </c>
      <c r="B7211" s="445" t="s">
        <v>18001</v>
      </c>
      <c r="C7211" s="445" t="s">
        <v>13970</v>
      </c>
    </row>
    <row r="7212" spans="1:3" x14ac:dyDescent="0.25">
      <c r="A7212" s="445" t="s">
        <v>15678</v>
      </c>
      <c r="B7212" s="445" t="s">
        <v>18002</v>
      </c>
      <c r="C7212" s="445" t="s">
        <v>13970</v>
      </c>
    </row>
    <row r="7213" spans="1:3" x14ac:dyDescent="0.25">
      <c r="A7213" s="445" t="s">
        <v>15678</v>
      </c>
      <c r="B7213" s="445" t="s">
        <v>18003</v>
      </c>
      <c r="C7213" s="445" t="s">
        <v>13970</v>
      </c>
    </row>
    <row r="7214" spans="1:3" x14ac:dyDescent="0.25">
      <c r="A7214" s="445" t="s">
        <v>15678</v>
      </c>
      <c r="B7214" s="445" t="s">
        <v>18004</v>
      </c>
      <c r="C7214" s="445" t="s">
        <v>13970</v>
      </c>
    </row>
    <row r="7215" spans="1:3" x14ac:dyDescent="0.25">
      <c r="A7215" s="445" t="s">
        <v>15678</v>
      </c>
      <c r="B7215" s="445" t="s">
        <v>18005</v>
      </c>
      <c r="C7215" s="445" t="s">
        <v>13970</v>
      </c>
    </row>
    <row r="7216" spans="1:3" x14ac:dyDescent="0.25">
      <c r="A7216" s="445" t="s">
        <v>15678</v>
      </c>
      <c r="B7216" s="445" t="s">
        <v>18006</v>
      </c>
      <c r="C7216" s="445" t="s">
        <v>13970</v>
      </c>
    </row>
    <row r="7217" spans="1:3" x14ac:dyDescent="0.25">
      <c r="A7217" s="445" t="s">
        <v>15678</v>
      </c>
      <c r="B7217" s="445" t="s">
        <v>18007</v>
      </c>
      <c r="C7217" s="445" t="s">
        <v>13970</v>
      </c>
    </row>
    <row r="7218" spans="1:3" x14ac:dyDescent="0.25">
      <c r="A7218" s="445" t="s">
        <v>15678</v>
      </c>
      <c r="B7218" s="445" t="s">
        <v>18008</v>
      </c>
      <c r="C7218" s="445" t="s">
        <v>13970</v>
      </c>
    </row>
    <row r="7219" spans="1:3" x14ac:dyDescent="0.25">
      <c r="A7219" s="445" t="s">
        <v>15678</v>
      </c>
      <c r="B7219" s="445" t="s">
        <v>18009</v>
      </c>
      <c r="C7219" s="445" t="s">
        <v>13970</v>
      </c>
    </row>
    <row r="7220" spans="1:3" x14ac:dyDescent="0.25">
      <c r="A7220" s="445" t="s">
        <v>15678</v>
      </c>
      <c r="B7220" s="445" t="s">
        <v>18010</v>
      </c>
      <c r="C7220" s="445" t="s">
        <v>13970</v>
      </c>
    </row>
    <row r="7221" spans="1:3" x14ac:dyDescent="0.25">
      <c r="A7221" s="445" t="s">
        <v>15678</v>
      </c>
      <c r="B7221" s="445" t="s">
        <v>18011</v>
      </c>
      <c r="C7221" s="445" t="s">
        <v>13970</v>
      </c>
    </row>
    <row r="7222" spans="1:3" x14ac:dyDescent="0.25">
      <c r="A7222" s="445" t="s">
        <v>15678</v>
      </c>
      <c r="B7222" s="445" t="s">
        <v>18012</v>
      </c>
      <c r="C7222" s="445" t="s">
        <v>13970</v>
      </c>
    </row>
    <row r="7223" spans="1:3" x14ac:dyDescent="0.25">
      <c r="A7223" s="445" t="s">
        <v>15678</v>
      </c>
      <c r="B7223" s="445" t="s">
        <v>18013</v>
      </c>
      <c r="C7223" s="445" t="s">
        <v>13970</v>
      </c>
    </row>
    <row r="7224" spans="1:3" x14ac:dyDescent="0.25">
      <c r="A7224" s="445" t="s">
        <v>15678</v>
      </c>
      <c r="B7224" s="445" t="s">
        <v>18014</v>
      </c>
      <c r="C7224" s="445" t="s">
        <v>13970</v>
      </c>
    </row>
    <row r="7225" spans="1:3" x14ac:dyDescent="0.25">
      <c r="A7225" s="445" t="s">
        <v>15678</v>
      </c>
      <c r="B7225" s="445" t="s">
        <v>18015</v>
      </c>
      <c r="C7225" s="445" t="s">
        <v>13970</v>
      </c>
    </row>
    <row r="7226" spans="1:3" x14ac:dyDescent="0.25">
      <c r="A7226" s="445" t="s">
        <v>15678</v>
      </c>
      <c r="B7226" s="445" t="s">
        <v>18016</v>
      </c>
      <c r="C7226" s="445" t="s">
        <v>13970</v>
      </c>
    </row>
    <row r="7227" spans="1:3" x14ac:dyDescent="0.25">
      <c r="A7227" s="445" t="s">
        <v>15678</v>
      </c>
      <c r="B7227" s="445" t="s">
        <v>18017</v>
      </c>
      <c r="C7227" s="445" t="s">
        <v>13970</v>
      </c>
    </row>
    <row r="7228" spans="1:3" x14ac:dyDescent="0.25">
      <c r="A7228" s="445" t="s">
        <v>15678</v>
      </c>
      <c r="B7228" s="445" t="s">
        <v>18018</v>
      </c>
      <c r="C7228" s="445" t="s">
        <v>13970</v>
      </c>
    </row>
    <row r="7229" spans="1:3" x14ac:dyDescent="0.25">
      <c r="A7229" s="445" t="s">
        <v>15678</v>
      </c>
      <c r="B7229" s="445" t="s">
        <v>18019</v>
      </c>
      <c r="C7229" s="445" t="s">
        <v>13970</v>
      </c>
    </row>
    <row r="7230" spans="1:3" x14ac:dyDescent="0.25">
      <c r="A7230" s="445" t="s">
        <v>15678</v>
      </c>
      <c r="B7230" s="445" t="s">
        <v>18020</v>
      </c>
      <c r="C7230" s="445" t="s">
        <v>13970</v>
      </c>
    </row>
    <row r="7231" spans="1:3" x14ac:dyDescent="0.25">
      <c r="A7231" s="445" t="s">
        <v>15678</v>
      </c>
      <c r="B7231" s="445" t="s">
        <v>18021</v>
      </c>
      <c r="C7231" s="445" t="s">
        <v>13970</v>
      </c>
    </row>
    <row r="7232" spans="1:3" x14ac:dyDescent="0.25">
      <c r="A7232" s="445" t="s">
        <v>15678</v>
      </c>
      <c r="B7232" s="445" t="s">
        <v>18022</v>
      </c>
      <c r="C7232" s="445" t="s">
        <v>13970</v>
      </c>
    </row>
    <row r="7233" spans="1:3" x14ac:dyDescent="0.25">
      <c r="A7233" s="445" t="s">
        <v>15678</v>
      </c>
      <c r="B7233" s="445" t="s">
        <v>18023</v>
      </c>
      <c r="C7233" s="445" t="s">
        <v>13970</v>
      </c>
    </row>
    <row r="7234" spans="1:3" x14ac:dyDescent="0.25">
      <c r="A7234" s="445" t="s">
        <v>15678</v>
      </c>
      <c r="B7234" s="445" t="s">
        <v>18024</v>
      </c>
      <c r="C7234" s="445" t="s">
        <v>13970</v>
      </c>
    </row>
    <row r="7235" spans="1:3" x14ac:dyDescent="0.25">
      <c r="A7235" s="445" t="s">
        <v>15678</v>
      </c>
      <c r="B7235" s="445" t="s">
        <v>18025</v>
      </c>
      <c r="C7235" s="445" t="s">
        <v>13970</v>
      </c>
    </row>
    <row r="7236" spans="1:3" x14ac:dyDescent="0.25">
      <c r="A7236" s="445" t="s">
        <v>15678</v>
      </c>
      <c r="B7236" s="445" t="s">
        <v>18026</v>
      </c>
      <c r="C7236" s="445" t="s">
        <v>13970</v>
      </c>
    </row>
    <row r="7237" spans="1:3" x14ac:dyDescent="0.25">
      <c r="A7237" s="445" t="s">
        <v>15678</v>
      </c>
      <c r="B7237" s="445" t="s">
        <v>18027</v>
      </c>
      <c r="C7237" s="445" t="s">
        <v>13970</v>
      </c>
    </row>
    <row r="7238" spans="1:3" x14ac:dyDescent="0.25">
      <c r="A7238" s="445" t="s">
        <v>15678</v>
      </c>
      <c r="B7238" s="445" t="s">
        <v>18028</v>
      </c>
      <c r="C7238" s="445" t="s">
        <v>13970</v>
      </c>
    </row>
    <row r="7239" spans="1:3" x14ac:dyDescent="0.25">
      <c r="A7239" s="445" t="s">
        <v>15678</v>
      </c>
      <c r="B7239" s="445" t="s">
        <v>18029</v>
      </c>
      <c r="C7239" s="445" t="s">
        <v>13970</v>
      </c>
    </row>
    <row r="7240" spans="1:3" x14ac:dyDescent="0.25">
      <c r="A7240" s="445" t="s">
        <v>15678</v>
      </c>
      <c r="B7240" s="445" t="s">
        <v>18030</v>
      </c>
      <c r="C7240" s="445" t="s">
        <v>13970</v>
      </c>
    </row>
    <row r="7241" spans="1:3" x14ac:dyDescent="0.25">
      <c r="A7241" s="445" t="s">
        <v>15678</v>
      </c>
      <c r="B7241" s="445" t="s">
        <v>18031</v>
      </c>
      <c r="C7241" s="445" t="s">
        <v>13970</v>
      </c>
    </row>
    <row r="7242" spans="1:3" x14ac:dyDescent="0.25">
      <c r="A7242" s="445" t="s">
        <v>15678</v>
      </c>
      <c r="B7242" s="445" t="s">
        <v>18032</v>
      </c>
      <c r="C7242" s="445" t="s">
        <v>13970</v>
      </c>
    </row>
    <row r="7243" spans="1:3" x14ac:dyDescent="0.25">
      <c r="A7243" s="445" t="s">
        <v>15678</v>
      </c>
      <c r="B7243" s="445" t="s">
        <v>18033</v>
      </c>
      <c r="C7243" s="445" t="s">
        <v>13970</v>
      </c>
    </row>
    <row r="7244" spans="1:3" x14ac:dyDescent="0.25">
      <c r="A7244" s="445" t="s">
        <v>15678</v>
      </c>
      <c r="B7244" s="445" t="s">
        <v>18034</v>
      </c>
      <c r="C7244" s="445" t="s">
        <v>13970</v>
      </c>
    </row>
    <row r="7245" spans="1:3" x14ac:dyDescent="0.25">
      <c r="A7245" s="445" t="s">
        <v>15678</v>
      </c>
      <c r="B7245" s="445" t="s">
        <v>18035</v>
      </c>
      <c r="C7245" s="445" t="s">
        <v>13970</v>
      </c>
    </row>
    <row r="7246" spans="1:3" x14ac:dyDescent="0.25">
      <c r="A7246" s="445" t="s">
        <v>15678</v>
      </c>
      <c r="B7246" s="445" t="s">
        <v>18036</v>
      </c>
      <c r="C7246" s="445" t="s">
        <v>13970</v>
      </c>
    </row>
    <row r="7247" spans="1:3" x14ac:dyDescent="0.25">
      <c r="A7247" s="445" t="s">
        <v>15678</v>
      </c>
      <c r="B7247" s="445" t="s">
        <v>18037</v>
      </c>
      <c r="C7247" s="445" t="s">
        <v>13970</v>
      </c>
    </row>
    <row r="7248" spans="1:3" x14ac:dyDescent="0.25">
      <c r="A7248" s="445" t="s">
        <v>15678</v>
      </c>
      <c r="B7248" s="445" t="s">
        <v>18038</v>
      </c>
      <c r="C7248" s="445" t="s">
        <v>13970</v>
      </c>
    </row>
    <row r="7249" spans="1:3" x14ac:dyDescent="0.25">
      <c r="A7249" s="445" t="s">
        <v>15678</v>
      </c>
      <c r="B7249" s="445" t="s">
        <v>18039</v>
      </c>
      <c r="C7249" s="445" t="s">
        <v>13970</v>
      </c>
    </row>
    <row r="7250" spans="1:3" x14ac:dyDescent="0.25">
      <c r="A7250" s="445" t="s">
        <v>15678</v>
      </c>
      <c r="B7250" s="445" t="s">
        <v>18040</v>
      </c>
      <c r="C7250" s="445" t="s">
        <v>13970</v>
      </c>
    </row>
    <row r="7251" spans="1:3" x14ac:dyDescent="0.25">
      <c r="A7251" s="445" t="s">
        <v>15678</v>
      </c>
      <c r="B7251" s="445" t="s">
        <v>18041</v>
      </c>
      <c r="C7251" s="445" t="s">
        <v>13970</v>
      </c>
    </row>
    <row r="7252" spans="1:3" x14ac:dyDescent="0.25">
      <c r="A7252" s="445" t="s">
        <v>15678</v>
      </c>
      <c r="B7252" s="445" t="s">
        <v>18042</v>
      </c>
      <c r="C7252" s="445" t="s">
        <v>13970</v>
      </c>
    </row>
    <row r="7253" spans="1:3" x14ac:dyDescent="0.25">
      <c r="A7253" s="445" t="s">
        <v>15678</v>
      </c>
      <c r="B7253" s="445" t="s">
        <v>18043</v>
      </c>
      <c r="C7253" s="445" t="s">
        <v>13970</v>
      </c>
    </row>
    <row r="7254" spans="1:3" x14ac:dyDescent="0.25">
      <c r="A7254" s="445" t="s">
        <v>15678</v>
      </c>
      <c r="B7254" s="445" t="s">
        <v>18044</v>
      </c>
      <c r="C7254" s="445" t="s">
        <v>13970</v>
      </c>
    </row>
    <row r="7255" spans="1:3" x14ac:dyDescent="0.25">
      <c r="A7255" s="445" t="s">
        <v>15678</v>
      </c>
      <c r="B7255" s="445" t="s">
        <v>18045</v>
      </c>
      <c r="C7255" s="445" t="s">
        <v>13970</v>
      </c>
    </row>
    <row r="7256" spans="1:3" x14ac:dyDescent="0.25">
      <c r="A7256" s="445" t="s">
        <v>15678</v>
      </c>
      <c r="B7256" s="445" t="s">
        <v>18046</v>
      </c>
      <c r="C7256" s="445" t="s">
        <v>13970</v>
      </c>
    </row>
    <row r="7257" spans="1:3" x14ac:dyDescent="0.25">
      <c r="A7257" s="445" t="s">
        <v>15678</v>
      </c>
      <c r="B7257" s="445" t="s">
        <v>18047</v>
      </c>
      <c r="C7257" s="445" t="s">
        <v>13970</v>
      </c>
    </row>
    <row r="7258" spans="1:3" x14ac:dyDescent="0.25">
      <c r="A7258" s="445" t="s">
        <v>15678</v>
      </c>
      <c r="B7258" s="445" t="s">
        <v>18048</v>
      </c>
      <c r="C7258" s="445" t="s">
        <v>13970</v>
      </c>
    </row>
    <row r="7259" spans="1:3" x14ac:dyDescent="0.25">
      <c r="A7259" s="445" t="s">
        <v>15678</v>
      </c>
      <c r="B7259" s="445" t="s">
        <v>18049</v>
      </c>
      <c r="C7259" s="445" t="s">
        <v>13970</v>
      </c>
    </row>
    <row r="7260" spans="1:3" x14ac:dyDescent="0.25">
      <c r="A7260" s="445" t="s">
        <v>15678</v>
      </c>
      <c r="B7260" s="445" t="s">
        <v>18050</v>
      </c>
      <c r="C7260" s="445" t="s">
        <v>13970</v>
      </c>
    </row>
    <row r="7261" spans="1:3" x14ac:dyDescent="0.25">
      <c r="A7261" s="445" t="s">
        <v>15678</v>
      </c>
      <c r="B7261" s="445" t="s">
        <v>18051</v>
      </c>
      <c r="C7261" s="445" t="s">
        <v>13970</v>
      </c>
    </row>
    <row r="7262" spans="1:3" x14ac:dyDescent="0.25">
      <c r="A7262" s="445" t="s">
        <v>15678</v>
      </c>
      <c r="B7262" s="445" t="s">
        <v>18052</v>
      </c>
      <c r="C7262" s="445" t="s">
        <v>13970</v>
      </c>
    </row>
    <row r="7263" spans="1:3" x14ac:dyDescent="0.25">
      <c r="A7263" s="445" t="s">
        <v>15678</v>
      </c>
      <c r="B7263" s="445" t="s">
        <v>18053</v>
      </c>
      <c r="C7263" s="445" t="s">
        <v>13970</v>
      </c>
    </row>
    <row r="7264" spans="1:3" x14ac:dyDescent="0.25">
      <c r="A7264" s="445" t="s">
        <v>15678</v>
      </c>
      <c r="B7264" s="445" t="s">
        <v>18054</v>
      </c>
      <c r="C7264" s="445" t="s">
        <v>16255</v>
      </c>
    </row>
    <row r="7265" spans="1:3" x14ac:dyDescent="0.25">
      <c r="A7265" s="445" t="s">
        <v>15678</v>
      </c>
      <c r="B7265" s="445" t="s">
        <v>18055</v>
      </c>
      <c r="C7265" s="445" t="s">
        <v>13970</v>
      </c>
    </row>
    <row r="7266" spans="1:3" x14ac:dyDescent="0.25">
      <c r="A7266" s="445" t="s">
        <v>15678</v>
      </c>
      <c r="B7266" s="445" t="s">
        <v>18056</v>
      </c>
      <c r="C7266" s="445" t="s">
        <v>13970</v>
      </c>
    </row>
    <row r="7267" spans="1:3" x14ac:dyDescent="0.25">
      <c r="A7267" s="445" t="s">
        <v>15678</v>
      </c>
      <c r="B7267" s="445" t="s">
        <v>18057</v>
      </c>
      <c r="C7267" s="445" t="s">
        <v>13970</v>
      </c>
    </row>
    <row r="7268" spans="1:3" x14ac:dyDescent="0.25">
      <c r="A7268" s="445" t="s">
        <v>15678</v>
      </c>
      <c r="B7268" s="445" t="s">
        <v>18058</v>
      </c>
      <c r="C7268" s="445" t="s">
        <v>13970</v>
      </c>
    </row>
    <row r="7269" spans="1:3" x14ac:dyDescent="0.25">
      <c r="A7269" s="445" t="s">
        <v>15678</v>
      </c>
      <c r="B7269" s="445" t="s">
        <v>18059</v>
      </c>
      <c r="C7269" s="445" t="s">
        <v>13970</v>
      </c>
    </row>
    <row r="7270" spans="1:3" x14ac:dyDescent="0.25">
      <c r="A7270" s="445" t="s">
        <v>15678</v>
      </c>
      <c r="B7270" s="445" t="s">
        <v>18060</v>
      </c>
      <c r="C7270" s="445" t="s">
        <v>13970</v>
      </c>
    </row>
    <row r="7271" spans="1:3" x14ac:dyDescent="0.25">
      <c r="A7271" s="445" t="s">
        <v>15678</v>
      </c>
      <c r="B7271" s="445" t="s">
        <v>18061</v>
      </c>
      <c r="C7271" s="445" t="s">
        <v>13970</v>
      </c>
    </row>
    <row r="7272" spans="1:3" x14ac:dyDescent="0.25">
      <c r="A7272" s="445" t="s">
        <v>15678</v>
      </c>
      <c r="B7272" s="445" t="s">
        <v>18062</v>
      </c>
      <c r="C7272" s="445" t="s">
        <v>13970</v>
      </c>
    </row>
    <row r="7273" spans="1:3" x14ac:dyDescent="0.25">
      <c r="A7273" s="445" t="s">
        <v>15678</v>
      </c>
      <c r="B7273" s="445" t="s">
        <v>18063</v>
      </c>
      <c r="C7273" s="445" t="s">
        <v>13970</v>
      </c>
    </row>
    <row r="7274" spans="1:3" x14ac:dyDescent="0.25">
      <c r="A7274" s="445" t="s">
        <v>15678</v>
      </c>
      <c r="B7274" s="445" t="s">
        <v>18064</v>
      </c>
      <c r="C7274" s="445" t="s">
        <v>13970</v>
      </c>
    </row>
    <row r="7275" spans="1:3" x14ac:dyDescent="0.25">
      <c r="A7275" s="445" t="s">
        <v>15678</v>
      </c>
      <c r="B7275" s="445" t="s">
        <v>18065</v>
      </c>
      <c r="C7275" s="445" t="s">
        <v>13970</v>
      </c>
    </row>
    <row r="7276" spans="1:3" x14ac:dyDescent="0.25">
      <c r="A7276" s="445" t="s">
        <v>15678</v>
      </c>
      <c r="B7276" s="445" t="s">
        <v>18066</v>
      </c>
      <c r="C7276" s="445" t="s">
        <v>13970</v>
      </c>
    </row>
    <row r="7277" spans="1:3" x14ac:dyDescent="0.25">
      <c r="A7277" s="445" t="s">
        <v>15678</v>
      </c>
      <c r="B7277" s="445" t="s">
        <v>18067</v>
      </c>
      <c r="C7277" s="445" t="s">
        <v>13970</v>
      </c>
    </row>
    <row r="7278" spans="1:3" x14ac:dyDescent="0.25">
      <c r="A7278" s="445" t="s">
        <v>15678</v>
      </c>
      <c r="B7278" s="445" t="s">
        <v>18068</v>
      </c>
      <c r="C7278" s="445" t="s">
        <v>13970</v>
      </c>
    </row>
    <row r="7279" spans="1:3" x14ac:dyDescent="0.25">
      <c r="A7279" s="445" t="s">
        <v>15678</v>
      </c>
      <c r="B7279" s="445" t="s">
        <v>18069</v>
      </c>
      <c r="C7279" s="445" t="s">
        <v>13970</v>
      </c>
    </row>
    <row r="7280" spans="1:3" x14ac:dyDescent="0.25">
      <c r="A7280" s="445" t="s">
        <v>15678</v>
      </c>
      <c r="B7280" s="445" t="s">
        <v>18070</v>
      </c>
      <c r="C7280" s="445" t="s">
        <v>13970</v>
      </c>
    </row>
    <row r="7281" spans="1:3" x14ac:dyDescent="0.25">
      <c r="A7281" s="445" t="s">
        <v>15678</v>
      </c>
      <c r="B7281" s="445" t="s">
        <v>18071</v>
      </c>
      <c r="C7281" s="445" t="s">
        <v>13970</v>
      </c>
    </row>
    <row r="7282" spans="1:3" x14ac:dyDescent="0.25">
      <c r="A7282" s="445" t="s">
        <v>15678</v>
      </c>
      <c r="B7282" s="445" t="s">
        <v>18072</v>
      </c>
      <c r="C7282" s="445" t="s">
        <v>13970</v>
      </c>
    </row>
    <row r="7283" spans="1:3" x14ac:dyDescent="0.25">
      <c r="A7283" s="445" t="s">
        <v>15678</v>
      </c>
      <c r="B7283" s="445" t="s">
        <v>18073</v>
      </c>
      <c r="C7283" s="445" t="s">
        <v>13970</v>
      </c>
    </row>
    <row r="7284" spans="1:3" x14ac:dyDescent="0.25">
      <c r="A7284" s="445" t="s">
        <v>15678</v>
      </c>
      <c r="B7284" s="445" t="s">
        <v>18074</v>
      </c>
      <c r="C7284" s="445" t="s">
        <v>13970</v>
      </c>
    </row>
    <row r="7285" spans="1:3" x14ac:dyDescent="0.25">
      <c r="A7285" s="445" t="s">
        <v>15678</v>
      </c>
      <c r="B7285" s="445" t="s">
        <v>18075</v>
      </c>
      <c r="C7285" s="445" t="s">
        <v>13970</v>
      </c>
    </row>
    <row r="7286" spans="1:3" x14ac:dyDescent="0.25">
      <c r="A7286" s="445" t="s">
        <v>15678</v>
      </c>
      <c r="B7286" s="445" t="s">
        <v>18076</v>
      </c>
      <c r="C7286" s="445" t="s">
        <v>13970</v>
      </c>
    </row>
    <row r="7287" spans="1:3" x14ac:dyDescent="0.25">
      <c r="A7287" s="445" t="s">
        <v>15678</v>
      </c>
      <c r="B7287" s="445" t="s">
        <v>18077</v>
      </c>
      <c r="C7287" s="445" t="s">
        <v>13970</v>
      </c>
    </row>
    <row r="7288" spans="1:3" x14ac:dyDescent="0.25">
      <c r="A7288" s="445" t="s">
        <v>15678</v>
      </c>
      <c r="B7288" s="445" t="s">
        <v>18078</v>
      </c>
      <c r="C7288" s="445" t="s">
        <v>13970</v>
      </c>
    </row>
    <row r="7289" spans="1:3" x14ac:dyDescent="0.25">
      <c r="A7289" s="445" t="s">
        <v>15678</v>
      </c>
      <c r="B7289" s="445" t="s">
        <v>18079</v>
      </c>
      <c r="C7289" s="445" t="s">
        <v>13970</v>
      </c>
    </row>
    <row r="7290" spans="1:3" x14ac:dyDescent="0.25">
      <c r="A7290" s="445" t="s">
        <v>15678</v>
      </c>
      <c r="B7290" s="445" t="s">
        <v>18080</v>
      </c>
      <c r="C7290" s="445" t="s">
        <v>13970</v>
      </c>
    </row>
    <row r="7291" spans="1:3" x14ac:dyDescent="0.25">
      <c r="A7291" s="445" t="s">
        <v>15678</v>
      </c>
      <c r="B7291" s="445" t="s">
        <v>18081</v>
      </c>
      <c r="C7291" s="445" t="s">
        <v>13970</v>
      </c>
    </row>
    <row r="7292" spans="1:3" x14ac:dyDescent="0.25">
      <c r="A7292" s="445" t="s">
        <v>15678</v>
      </c>
      <c r="B7292" s="445" t="s">
        <v>18082</v>
      </c>
      <c r="C7292" s="445" t="s">
        <v>13970</v>
      </c>
    </row>
    <row r="7293" spans="1:3" x14ac:dyDescent="0.25">
      <c r="A7293" s="445" t="s">
        <v>15678</v>
      </c>
      <c r="B7293" s="445" t="s">
        <v>18083</v>
      </c>
      <c r="C7293" s="445" t="s">
        <v>13970</v>
      </c>
    </row>
    <row r="7294" spans="1:3" x14ac:dyDescent="0.25">
      <c r="A7294" s="445" t="s">
        <v>15678</v>
      </c>
      <c r="B7294" s="445" t="s">
        <v>18084</v>
      </c>
      <c r="C7294" s="445" t="s">
        <v>13970</v>
      </c>
    </row>
    <row r="7295" spans="1:3" x14ac:dyDescent="0.25">
      <c r="A7295" s="445" t="s">
        <v>15678</v>
      </c>
      <c r="B7295" s="445" t="s">
        <v>18085</v>
      </c>
      <c r="C7295" s="445" t="s">
        <v>13970</v>
      </c>
    </row>
    <row r="7296" spans="1:3" x14ac:dyDescent="0.25">
      <c r="A7296" s="445" t="s">
        <v>15678</v>
      </c>
      <c r="B7296" s="445" t="s">
        <v>18086</v>
      </c>
      <c r="C7296" s="445" t="s">
        <v>13970</v>
      </c>
    </row>
    <row r="7297" spans="1:3" x14ac:dyDescent="0.25">
      <c r="A7297" s="445" t="s">
        <v>15678</v>
      </c>
      <c r="B7297" s="445" t="s">
        <v>18087</v>
      </c>
      <c r="C7297" s="445" t="s">
        <v>13970</v>
      </c>
    </row>
    <row r="7298" spans="1:3" x14ac:dyDescent="0.25">
      <c r="A7298" s="445" t="s">
        <v>15678</v>
      </c>
      <c r="B7298" s="445" t="s">
        <v>18088</v>
      </c>
      <c r="C7298" s="445" t="s">
        <v>13970</v>
      </c>
    </row>
    <row r="7299" spans="1:3" x14ac:dyDescent="0.25">
      <c r="A7299" s="445" t="s">
        <v>15678</v>
      </c>
      <c r="B7299" s="445" t="s">
        <v>18089</v>
      </c>
      <c r="C7299" s="445" t="s">
        <v>13970</v>
      </c>
    </row>
    <row r="7300" spans="1:3" x14ac:dyDescent="0.25">
      <c r="A7300" s="445" t="s">
        <v>15678</v>
      </c>
      <c r="B7300" s="445" t="s">
        <v>18090</v>
      </c>
      <c r="C7300" s="445" t="s">
        <v>13970</v>
      </c>
    </row>
    <row r="7301" spans="1:3" x14ac:dyDescent="0.25">
      <c r="A7301" s="445" t="s">
        <v>15678</v>
      </c>
      <c r="B7301" s="445" t="s">
        <v>18091</v>
      </c>
      <c r="C7301" s="445" t="s">
        <v>13970</v>
      </c>
    </row>
    <row r="7302" spans="1:3" x14ac:dyDescent="0.25">
      <c r="A7302" s="445" t="s">
        <v>15678</v>
      </c>
      <c r="B7302" s="445" t="s">
        <v>18092</v>
      </c>
      <c r="C7302" s="445" t="s">
        <v>13970</v>
      </c>
    </row>
    <row r="7303" spans="1:3" x14ac:dyDescent="0.25">
      <c r="A7303" s="445" t="s">
        <v>15678</v>
      </c>
      <c r="B7303" s="445" t="s">
        <v>18093</v>
      </c>
      <c r="C7303" s="445" t="s">
        <v>13970</v>
      </c>
    </row>
    <row r="7304" spans="1:3" x14ac:dyDescent="0.25">
      <c r="A7304" s="445" t="s">
        <v>15678</v>
      </c>
      <c r="B7304" s="445" t="s">
        <v>18094</v>
      </c>
      <c r="C7304" s="445" t="s">
        <v>13970</v>
      </c>
    </row>
    <row r="7305" spans="1:3" x14ac:dyDescent="0.25">
      <c r="A7305" s="445" t="s">
        <v>15678</v>
      </c>
      <c r="B7305" s="445" t="s">
        <v>18095</v>
      </c>
      <c r="C7305" s="445" t="s">
        <v>13970</v>
      </c>
    </row>
    <row r="7306" spans="1:3" x14ac:dyDescent="0.25">
      <c r="A7306" s="445" t="s">
        <v>15678</v>
      </c>
      <c r="B7306" s="445" t="s">
        <v>18096</v>
      </c>
      <c r="C7306" s="445" t="s">
        <v>13970</v>
      </c>
    </row>
    <row r="7307" spans="1:3" x14ac:dyDescent="0.25">
      <c r="A7307" s="445" t="s">
        <v>15678</v>
      </c>
      <c r="B7307" s="445" t="s">
        <v>18097</v>
      </c>
      <c r="C7307" s="445" t="s">
        <v>13970</v>
      </c>
    </row>
    <row r="7308" spans="1:3" x14ac:dyDescent="0.25">
      <c r="A7308" s="445" t="s">
        <v>15678</v>
      </c>
      <c r="B7308" s="445" t="s">
        <v>18098</v>
      </c>
      <c r="C7308" s="445" t="s">
        <v>13970</v>
      </c>
    </row>
    <row r="7309" spans="1:3" x14ac:dyDescent="0.25">
      <c r="A7309" s="445" t="s">
        <v>15678</v>
      </c>
      <c r="B7309" s="445" t="s">
        <v>18099</v>
      </c>
      <c r="C7309" s="445" t="s">
        <v>13970</v>
      </c>
    </row>
    <row r="7310" spans="1:3" x14ac:dyDescent="0.25">
      <c r="A7310" s="445" t="s">
        <v>15678</v>
      </c>
      <c r="B7310" s="445" t="s">
        <v>18100</v>
      </c>
      <c r="C7310" s="445" t="s">
        <v>13970</v>
      </c>
    </row>
    <row r="7311" spans="1:3" x14ac:dyDescent="0.25">
      <c r="A7311" s="445" t="s">
        <v>15678</v>
      </c>
      <c r="B7311" s="445" t="s">
        <v>18101</v>
      </c>
      <c r="C7311" s="445" t="s">
        <v>13970</v>
      </c>
    </row>
    <row r="7312" spans="1:3" x14ac:dyDescent="0.25">
      <c r="A7312" s="445" t="s">
        <v>15678</v>
      </c>
      <c r="B7312" s="445" t="s">
        <v>18102</v>
      </c>
      <c r="C7312" s="445" t="s">
        <v>13970</v>
      </c>
    </row>
    <row r="7313" spans="1:3" x14ac:dyDescent="0.25">
      <c r="A7313" s="445" t="s">
        <v>15678</v>
      </c>
      <c r="B7313" s="445" t="s">
        <v>18103</v>
      </c>
      <c r="C7313" s="445" t="s">
        <v>13970</v>
      </c>
    </row>
    <row r="7314" spans="1:3" x14ac:dyDescent="0.25">
      <c r="A7314" s="445" t="s">
        <v>15678</v>
      </c>
      <c r="B7314" s="445" t="s">
        <v>18104</v>
      </c>
      <c r="C7314" s="445" t="s">
        <v>13970</v>
      </c>
    </row>
    <row r="7315" spans="1:3" x14ac:dyDescent="0.25">
      <c r="A7315" s="445" t="s">
        <v>15678</v>
      </c>
      <c r="B7315" s="445" t="s">
        <v>18105</v>
      </c>
      <c r="C7315" s="445" t="s">
        <v>13970</v>
      </c>
    </row>
    <row r="7316" spans="1:3" x14ac:dyDescent="0.25">
      <c r="A7316" s="445" t="s">
        <v>15678</v>
      </c>
      <c r="B7316" s="445" t="s">
        <v>18106</v>
      </c>
      <c r="C7316" s="445" t="s">
        <v>13970</v>
      </c>
    </row>
    <row r="7317" spans="1:3" x14ac:dyDescent="0.25">
      <c r="A7317" s="445" t="s">
        <v>15678</v>
      </c>
      <c r="B7317" s="445" t="s">
        <v>18107</v>
      </c>
      <c r="C7317" s="445" t="s">
        <v>13970</v>
      </c>
    </row>
    <row r="7318" spans="1:3" x14ac:dyDescent="0.25">
      <c r="A7318" s="445" t="s">
        <v>15678</v>
      </c>
      <c r="B7318" s="445" t="s">
        <v>18108</v>
      </c>
      <c r="C7318" s="445" t="s">
        <v>13970</v>
      </c>
    </row>
    <row r="7319" spans="1:3" x14ac:dyDescent="0.25">
      <c r="A7319" s="445" t="s">
        <v>15678</v>
      </c>
      <c r="B7319" s="445" t="s">
        <v>18109</v>
      </c>
      <c r="C7319" s="445" t="s">
        <v>13970</v>
      </c>
    </row>
    <row r="7320" spans="1:3" x14ac:dyDescent="0.25">
      <c r="A7320" s="445" t="s">
        <v>15678</v>
      </c>
      <c r="B7320" s="445" t="s">
        <v>18110</v>
      </c>
      <c r="C7320" s="445" t="s">
        <v>13970</v>
      </c>
    </row>
    <row r="7321" spans="1:3" x14ac:dyDescent="0.25">
      <c r="A7321" s="445" t="s">
        <v>15678</v>
      </c>
      <c r="B7321" s="445" t="s">
        <v>18111</v>
      </c>
      <c r="C7321" s="445" t="s">
        <v>13970</v>
      </c>
    </row>
    <row r="7322" spans="1:3" x14ac:dyDescent="0.25">
      <c r="A7322" s="445" t="s">
        <v>15678</v>
      </c>
      <c r="B7322" s="445" t="s">
        <v>18112</v>
      </c>
      <c r="C7322" s="445" t="s">
        <v>13970</v>
      </c>
    </row>
    <row r="7323" spans="1:3" x14ac:dyDescent="0.25">
      <c r="A7323" s="445" t="s">
        <v>15678</v>
      </c>
      <c r="B7323" s="445" t="s">
        <v>18113</v>
      </c>
      <c r="C7323" s="445" t="s">
        <v>13970</v>
      </c>
    </row>
    <row r="7324" spans="1:3" x14ac:dyDescent="0.25">
      <c r="A7324" s="445" t="s">
        <v>15678</v>
      </c>
      <c r="B7324" s="445" t="s">
        <v>18114</v>
      </c>
      <c r="C7324" s="445" t="s">
        <v>13970</v>
      </c>
    </row>
    <row r="7325" spans="1:3" x14ac:dyDescent="0.25">
      <c r="A7325" s="445" t="s">
        <v>15678</v>
      </c>
      <c r="B7325" s="445" t="s">
        <v>18115</v>
      </c>
      <c r="C7325" s="445" t="s">
        <v>13970</v>
      </c>
    </row>
    <row r="7326" spans="1:3" x14ac:dyDescent="0.25">
      <c r="A7326" s="445" t="s">
        <v>15678</v>
      </c>
      <c r="B7326" s="445" t="s">
        <v>18116</v>
      </c>
      <c r="C7326" s="445" t="s">
        <v>13970</v>
      </c>
    </row>
    <row r="7327" spans="1:3" x14ac:dyDescent="0.25">
      <c r="A7327" s="445" t="s">
        <v>15678</v>
      </c>
      <c r="B7327" s="445" t="s">
        <v>18117</v>
      </c>
      <c r="C7327" s="445" t="s">
        <v>13970</v>
      </c>
    </row>
    <row r="7328" spans="1:3" x14ac:dyDescent="0.25">
      <c r="A7328" s="445" t="s">
        <v>15678</v>
      </c>
      <c r="B7328" s="445" t="s">
        <v>18118</v>
      </c>
      <c r="C7328" s="445" t="s">
        <v>13970</v>
      </c>
    </row>
    <row r="7329" spans="1:3" x14ac:dyDescent="0.25">
      <c r="A7329" s="445" t="s">
        <v>15678</v>
      </c>
      <c r="B7329" s="445" t="s">
        <v>18119</v>
      </c>
      <c r="C7329" s="445" t="s">
        <v>13970</v>
      </c>
    </row>
    <row r="7330" spans="1:3" x14ac:dyDescent="0.25">
      <c r="A7330" s="445" t="s">
        <v>15678</v>
      </c>
      <c r="B7330" s="445" t="s">
        <v>18120</v>
      </c>
      <c r="C7330" s="445" t="s">
        <v>13970</v>
      </c>
    </row>
    <row r="7331" spans="1:3" x14ac:dyDescent="0.25">
      <c r="A7331" s="445" t="s">
        <v>15678</v>
      </c>
      <c r="B7331" s="445" t="s">
        <v>18121</v>
      </c>
      <c r="C7331" s="445" t="s">
        <v>13970</v>
      </c>
    </row>
    <row r="7332" spans="1:3" x14ac:dyDescent="0.25">
      <c r="A7332" s="445" t="s">
        <v>15678</v>
      </c>
      <c r="B7332" s="445" t="s">
        <v>18122</v>
      </c>
      <c r="C7332" s="445" t="s">
        <v>13970</v>
      </c>
    </row>
    <row r="7333" spans="1:3" x14ac:dyDescent="0.25">
      <c r="A7333" s="445" t="s">
        <v>15678</v>
      </c>
      <c r="B7333" s="445" t="s">
        <v>18123</v>
      </c>
      <c r="C7333" s="445" t="s">
        <v>13970</v>
      </c>
    </row>
    <row r="7334" spans="1:3" x14ac:dyDescent="0.25">
      <c r="A7334" s="445" t="s">
        <v>15678</v>
      </c>
      <c r="B7334" s="445" t="s">
        <v>18124</v>
      </c>
      <c r="C7334" s="445" t="s">
        <v>13970</v>
      </c>
    </row>
    <row r="7335" spans="1:3" x14ac:dyDescent="0.25">
      <c r="A7335" s="445" t="s">
        <v>15678</v>
      </c>
      <c r="B7335" s="445" t="s">
        <v>18125</v>
      </c>
      <c r="C7335" s="445" t="s">
        <v>13970</v>
      </c>
    </row>
    <row r="7336" spans="1:3" x14ac:dyDescent="0.25">
      <c r="A7336" s="445" t="s">
        <v>15678</v>
      </c>
      <c r="B7336" s="445" t="s">
        <v>18126</v>
      </c>
      <c r="C7336" s="445" t="s">
        <v>13970</v>
      </c>
    </row>
    <row r="7337" spans="1:3" x14ac:dyDescent="0.25">
      <c r="A7337" s="445" t="s">
        <v>15678</v>
      </c>
      <c r="B7337" s="445" t="s">
        <v>18127</v>
      </c>
      <c r="C7337" s="445" t="s">
        <v>13970</v>
      </c>
    </row>
    <row r="7338" spans="1:3" x14ac:dyDescent="0.25">
      <c r="A7338" s="445" t="s">
        <v>15678</v>
      </c>
      <c r="B7338" s="445" t="s">
        <v>18128</v>
      </c>
      <c r="C7338" s="445" t="s">
        <v>13970</v>
      </c>
    </row>
    <row r="7339" spans="1:3" x14ac:dyDescent="0.25">
      <c r="A7339" s="445" t="s">
        <v>15678</v>
      </c>
      <c r="B7339" s="445" t="s">
        <v>18129</v>
      </c>
      <c r="C7339" s="445" t="s">
        <v>13970</v>
      </c>
    </row>
    <row r="7340" spans="1:3" x14ac:dyDescent="0.25">
      <c r="A7340" s="445" t="s">
        <v>15678</v>
      </c>
      <c r="B7340" s="445" t="s">
        <v>18130</v>
      </c>
      <c r="C7340" s="445" t="s">
        <v>13970</v>
      </c>
    </row>
    <row r="7341" spans="1:3" x14ac:dyDescent="0.25">
      <c r="A7341" s="445" t="s">
        <v>15678</v>
      </c>
      <c r="B7341" s="445" t="s">
        <v>18131</v>
      </c>
      <c r="C7341" s="445" t="s">
        <v>13970</v>
      </c>
    </row>
    <row r="7342" spans="1:3" x14ac:dyDescent="0.25">
      <c r="A7342" s="445" t="s">
        <v>15678</v>
      </c>
      <c r="B7342" s="445" t="s">
        <v>18132</v>
      </c>
      <c r="C7342" s="445" t="s">
        <v>13970</v>
      </c>
    </row>
    <row r="7343" spans="1:3" x14ac:dyDescent="0.25">
      <c r="A7343" s="445" t="s">
        <v>15678</v>
      </c>
      <c r="B7343" s="445" t="s">
        <v>18133</v>
      </c>
      <c r="C7343" s="445" t="s">
        <v>13970</v>
      </c>
    </row>
    <row r="7344" spans="1:3" x14ac:dyDescent="0.25">
      <c r="A7344" s="445" t="s">
        <v>15678</v>
      </c>
      <c r="B7344" s="445" t="s">
        <v>18134</v>
      </c>
      <c r="C7344" s="445" t="s">
        <v>13970</v>
      </c>
    </row>
    <row r="7345" spans="1:3" x14ac:dyDescent="0.25">
      <c r="A7345" s="445" t="s">
        <v>15678</v>
      </c>
      <c r="B7345" s="445" t="s">
        <v>18135</v>
      </c>
      <c r="C7345" s="445" t="s">
        <v>13970</v>
      </c>
    </row>
    <row r="7346" spans="1:3" x14ac:dyDescent="0.25">
      <c r="A7346" s="445" t="s">
        <v>15678</v>
      </c>
      <c r="B7346" s="445" t="s">
        <v>18136</v>
      </c>
      <c r="C7346" s="445" t="s">
        <v>13970</v>
      </c>
    </row>
    <row r="7347" spans="1:3" x14ac:dyDescent="0.25">
      <c r="A7347" s="445" t="s">
        <v>15678</v>
      </c>
      <c r="B7347" s="445" t="s">
        <v>18137</v>
      </c>
      <c r="C7347" s="445" t="s">
        <v>13970</v>
      </c>
    </row>
    <row r="7348" spans="1:3" x14ac:dyDescent="0.25">
      <c r="A7348" s="445" t="s">
        <v>15678</v>
      </c>
      <c r="B7348" s="445" t="s">
        <v>18138</v>
      </c>
      <c r="C7348" s="445" t="s">
        <v>13970</v>
      </c>
    </row>
    <row r="7349" spans="1:3" x14ac:dyDescent="0.25">
      <c r="A7349" s="445" t="s">
        <v>15678</v>
      </c>
      <c r="B7349" s="445" t="s">
        <v>18139</v>
      </c>
      <c r="C7349" s="445" t="s">
        <v>16293</v>
      </c>
    </row>
    <row r="7350" spans="1:3" x14ac:dyDescent="0.25">
      <c r="A7350" s="445" t="s">
        <v>15678</v>
      </c>
      <c r="B7350" s="445" t="s">
        <v>18140</v>
      </c>
      <c r="C7350" s="445" t="s">
        <v>18141</v>
      </c>
    </row>
    <row r="7351" spans="1:3" x14ac:dyDescent="0.25">
      <c r="A7351" s="445" t="s">
        <v>15678</v>
      </c>
      <c r="B7351" s="445" t="s">
        <v>18142</v>
      </c>
      <c r="C7351" s="445" t="s">
        <v>18143</v>
      </c>
    </row>
    <row r="7352" spans="1:3" x14ac:dyDescent="0.25">
      <c r="A7352" s="445" t="s">
        <v>15678</v>
      </c>
      <c r="B7352" s="445" t="s">
        <v>18144</v>
      </c>
      <c r="C7352" s="445" t="s">
        <v>18145</v>
      </c>
    </row>
    <row r="7353" spans="1:3" x14ac:dyDescent="0.25">
      <c r="A7353" s="445" t="s">
        <v>15678</v>
      </c>
      <c r="B7353" s="445" t="s">
        <v>18146</v>
      </c>
      <c r="C7353" s="445" t="s">
        <v>16269</v>
      </c>
    </row>
    <row r="7354" spans="1:3" x14ac:dyDescent="0.25">
      <c r="A7354" s="445" t="s">
        <v>15678</v>
      </c>
      <c r="B7354" s="445" t="s">
        <v>18147</v>
      </c>
      <c r="C7354" s="445" t="s">
        <v>18148</v>
      </c>
    </row>
    <row r="7355" spans="1:3" x14ac:dyDescent="0.25">
      <c r="A7355" s="445" t="s">
        <v>15678</v>
      </c>
      <c r="B7355" s="445" t="s">
        <v>18149</v>
      </c>
      <c r="C7355" s="445" t="s">
        <v>16279</v>
      </c>
    </row>
    <row r="7356" spans="1:3" x14ac:dyDescent="0.25">
      <c r="A7356" s="445" t="s">
        <v>15678</v>
      </c>
      <c r="B7356" s="445" t="s">
        <v>18150</v>
      </c>
      <c r="C7356" s="445" t="s">
        <v>16279</v>
      </c>
    </row>
    <row r="7357" spans="1:3" x14ac:dyDescent="0.25">
      <c r="A7357" s="445" t="s">
        <v>15678</v>
      </c>
      <c r="B7357" s="445" t="s">
        <v>18151</v>
      </c>
      <c r="C7357" s="445" t="s">
        <v>16384</v>
      </c>
    </row>
    <row r="7358" spans="1:3" x14ac:dyDescent="0.25">
      <c r="A7358" s="445" t="s">
        <v>15678</v>
      </c>
      <c r="B7358" s="445" t="s">
        <v>18152</v>
      </c>
      <c r="C7358" s="445" t="s">
        <v>16386</v>
      </c>
    </row>
    <row r="7359" spans="1:3" x14ac:dyDescent="0.25">
      <c r="A7359" s="445" t="s">
        <v>15678</v>
      </c>
      <c r="B7359" s="445" t="s">
        <v>18153</v>
      </c>
      <c r="C7359" s="445" t="s">
        <v>17908</v>
      </c>
    </row>
    <row r="7360" spans="1:3" x14ac:dyDescent="0.25">
      <c r="A7360" s="445" t="s">
        <v>15678</v>
      </c>
      <c r="B7360" s="445" t="s">
        <v>18154</v>
      </c>
      <c r="C7360" s="445" t="s">
        <v>16728</v>
      </c>
    </row>
    <row r="7361" spans="1:3" x14ac:dyDescent="0.25">
      <c r="A7361" s="445" t="s">
        <v>15678</v>
      </c>
      <c r="B7361" s="445" t="s">
        <v>14792</v>
      </c>
      <c r="C7361" s="445" t="s">
        <v>13970</v>
      </c>
    </row>
    <row r="7362" spans="1:3" x14ac:dyDescent="0.25">
      <c r="A7362" s="445" t="s">
        <v>15678</v>
      </c>
      <c r="B7362" s="445" t="s">
        <v>18155</v>
      </c>
      <c r="C7362" s="445" t="s">
        <v>13970</v>
      </c>
    </row>
    <row r="7363" spans="1:3" x14ac:dyDescent="0.25">
      <c r="A7363" s="445" t="s">
        <v>15678</v>
      </c>
      <c r="B7363" s="445" t="s">
        <v>18156</v>
      </c>
      <c r="C7363" s="445" t="s">
        <v>13970</v>
      </c>
    </row>
    <row r="7364" spans="1:3" x14ac:dyDescent="0.25">
      <c r="A7364" s="445" t="s">
        <v>15678</v>
      </c>
      <c r="B7364" s="445" t="s">
        <v>18157</v>
      </c>
      <c r="C7364" s="445" t="s">
        <v>13970</v>
      </c>
    </row>
    <row r="7365" spans="1:3" x14ac:dyDescent="0.25">
      <c r="A7365" s="445" t="s">
        <v>15678</v>
      </c>
      <c r="B7365" s="445" t="s">
        <v>18158</v>
      </c>
      <c r="C7365" s="445" t="s">
        <v>16486</v>
      </c>
    </row>
    <row r="7366" spans="1:3" x14ac:dyDescent="0.25">
      <c r="A7366" s="445" t="s">
        <v>15678</v>
      </c>
      <c r="B7366" s="445" t="s">
        <v>18159</v>
      </c>
      <c r="C7366" s="445" t="s">
        <v>18160</v>
      </c>
    </row>
    <row r="7367" spans="1:3" x14ac:dyDescent="0.25">
      <c r="A7367" s="445" t="s">
        <v>15678</v>
      </c>
      <c r="B7367" s="445" t="s">
        <v>18161</v>
      </c>
      <c r="C7367" s="445" t="s">
        <v>18160</v>
      </c>
    </row>
    <row r="7368" spans="1:3" x14ac:dyDescent="0.25">
      <c r="A7368" s="445" t="s">
        <v>15678</v>
      </c>
      <c r="B7368" s="445" t="s">
        <v>18162</v>
      </c>
      <c r="C7368" s="445" t="s">
        <v>18163</v>
      </c>
    </row>
    <row r="7369" spans="1:3" x14ac:dyDescent="0.25">
      <c r="A7369" s="445" t="s">
        <v>15678</v>
      </c>
      <c r="B7369" s="445" t="s">
        <v>18164</v>
      </c>
      <c r="C7369" s="445" t="s">
        <v>18165</v>
      </c>
    </row>
    <row r="7370" spans="1:3" x14ac:dyDescent="0.25">
      <c r="A7370" s="445" t="s">
        <v>15678</v>
      </c>
      <c r="B7370" s="445" t="s">
        <v>18166</v>
      </c>
      <c r="C7370" s="445" t="s">
        <v>18167</v>
      </c>
    </row>
    <row r="7371" spans="1:3" x14ac:dyDescent="0.25">
      <c r="A7371" s="445" t="s">
        <v>15678</v>
      </c>
      <c r="B7371" s="445" t="s">
        <v>18168</v>
      </c>
      <c r="C7371" s="445" t="s">
        <v>17896</v>
      </c>
    </row>
    <row r="7372" spans="1:3" x14ac:dyDescent="0.25">
      <c r="A7372" s="445" t="s">
        <v>15678</v>
      </c>
      <c r="B7372" s="445" t="s">
        <v>18169</v>
      </c>
      <c r="C7372" s="445" t="s">
        <v>17882</v>
      </c>
    </row>
    <row r="7373" spans="1:3" x14ac:dyDescent="0.25">
      <c r="A7373" s="445" t="s">
        <v>15678</v>
      </c>
      <c r="B7373" s="445" t="s">
        <v>18170</v>
      </c>
      <c r="C7373" s="445" t="s">
        <v>17889</v>
      </c>
    </row>
    <row r="7374" spans="1:3" x14ac:dyDescent="0.25">
      <c r="A7374" s="445" t="s">
        <v>15678</v>
      </c>
      <c r="B7374" s="445" t="s">
        <v>18171</v>
      </c>
      <c r="C7374" s="445" t="s">
        <v>16161</v>
      </c>
    </row>
    <row r="7375" spans="1:3" x14ac:dyDescent="0.25">
      <c r="A7375" s="445" t="s">
        <v>15678</v>
      </c>
      <c r="B7375" s="445" t="s">
        <v>18172</v>
      </c>
      <c r="C7375" s="445" t="s">
        <v>18173</v>
      </c>
    </row>
    <row r="7376" spans="1:3" x14ac:dyDescent="0.25">
      <c r="A7376" s="445" t="s">
        <v>15678</v>
      </c>
      <c r="B7376" s="445" t="s">
        <v>18174</v>
      </c>
      <c r="C7376" s="445" t="s">
        <v>18175</v>
      </c>
    </row>
    <row r="7377" spans="1:3" x14ac:dyDescent="0.25">
      <c r="A7377" s="445" t="s">
        <v>15678</v>
      </c>
      <c r="B7377" s="445" t="s">
        <v>18176</v>
      </c>
      <c r="C7377" s="445" t="s">
        <v>18175</v>
      </c>
    </row>
    <row r="7378" spans="1:3" x14ac:dyDescent="0.25">
      <c r="A7378" s="445" t="s">
        <v>15678</v>
      </c>
      <c r="B7378" s="445" t="s">
        <v>18177</v>
      </c>
      <c r="C7378" s="445" t="s">
        <v>18175</v>
      </c>
    </row>
    <row r="7379" spans="1:3" x14ac:dyDescent="0.25">
      <c r="A7379" s="445" t="s">
        <v>15678</v>
      </c>
      <c r="B7379" s="445" t="s">
        <v>18178</v>
      </c>
      <c r="C7379" s="445" t="s">
        <v>18175</v>
      </c>
    </row>
    <row r="7380" spans="1:3" x14ac:dyDescent="0.25">
      <c r="A7380" s="445" t="s">
        <v>15678</v>
      </c>
      <c r="B7380" s="445" t="s">
        <v>18179</v>
      </c>
      <c r="C7380" s="445" t="s">
        <v>18175</v>
      </c>
    </row>
    <row r="7381" spans="1:3" x14ac:dyDescent="0.25">
      <c r="A7381" s="445" t="s">
        <v>15678</v>
      </c>
      <c r="B7381" s="445" t="s">
        <v>18180</v>
      </c>
      <c r="C7381" s="445" t="s">
        <v>15942</v>
      </c>
    </row>
    <row r="7382" spans="1:3" x14ac:dyDescent="0.25">
      <c r="A7382" s="445" t="s">
        <v>15678</v>
      </c>
      <c r="B7382" s="445" t="s">
        <v>18181</v>
      </c>
      <c r="C7382" s="445" t="s">
        <v>15942</v>
      </c>
    </row>
    <row r="7383" spans="1:3" x14ac:dyDescent="0.25">
      <c r="A7383" s="445" t="s">
        <v>15678</v>
      </c>
      <c r="B7383" s="445" t="s">
        <v>18182</v>
      </c>
      <c r="C7383" s="445" t="s">
        <v>15942</v>
      </c>
    </row>
    <row r="7384" spans="1:3" x14ac:dyDescent="0.25">
      <c r="A7384" s="445" t="s">
        <v>15678</v>
      </c>
      <c r="B7384" s="445" t="s">
        <v>18183</v>
      </c>
      <c r="C7384" s="445" t="s">
        <v>15942</v>
      </c>
    </row>
    <row r="7385" spans="1:3" x14ac:dyDescent="0.25">
      <c r="A7385" s="445" t="s">
        <v>15678</v>
      </c>
      <c r="B7385" s="445" t="s">
        <v>18184</v>
      </c>
      <c r="C7385" s="445" t="s">
        <v>15942</v>
      </c>
    </row>
    <row r="7386" spans="1:3" x14ac:dyDescent="0.25">
      <c r="A7386" s="445" t="s">
        <v>15678</v>
      </c>
      <c r="B7386" s="445" t="s">
        <v>18185</v>
      </c>
      <c r="C7386" s="445" t="s">
        <v>18186</v>
      </c>
    </row>
    <row r="7387" spans="1:3" x14ac:dyDescent="0.25">
      <c r="A7387" s="445" t="s">
        <v>15678</v>
      </c>
      <c r="B7387" s="445" t="s">
        <v>18187</v>
      </c>
      <c r="C7387" s="445" t="s">
        <v>18186</v>
      </c>
    </row>
    <row r="7388" spans="1:3" x14ac:dyDescent="0.25">
      <c r="A7388" s="445" t="s">
        <v>15678</v>
      </c>
      <c r="B7388" s="445" t="s">
        <v>18188</v>
      </c>
      <c r="C7388" s="445" t="s">
        <v>18186</v>
      </c>
    </row>
    <row r="7389" spans="1:3" x14ac:dyDescent="0.25">
      <c r="A7389" s="445" t="s">
        <v>15678</v>
      </c>
      <c r="B7389" s="445" t="s">
        <v>18189</v>
      </c>
      <c r="C7389" s="445" t="s">
        <v>13970</v>
      </c>
    </row>
    <row r="7390" spans="1:3" x14ac:dyDescent="0.25">
      <c r="A7390" s="445" t="s">
        <v>15678</v>
      </c>
      <c r="B7390" s="445" t="s">
        <v>18190</v>
      </c>
      <c r="C7390" s="445" t="s">
        <v>13970</v>
      </c>
    </row>
    <row r="7391" spans="1:3" x14ac:dyDescent="0.25">
      <c r="A7391" s="445" t="s">
        <v>15678</v>
      </c>
      <c r="B7391" s="445" t="s">
        <v>18191</v>
      </c>
      <c r="C7391" s="445" t="s">
        <v>13970</v>
      </c>
    </row>
    <row r="7392" spans="1:3" x14ac:dyDescent="0.25">
      <c r="A7392" s="445" t="s">
        <v>15678</v>
      </c>
      <c r="B7392" s="445" t="s">
        <v>18192</v>
      </c>
      <c r="C7392" s="445" t="s">
        <v>13970</v>
      </c>
    </row>
    <row r="7393" spans="1:3" x14ac:dyDescent="0.25">
      <c r="A7393" s="445" t="s">
        <v>15678</v>
      </c>
      <c r="B7393" s="445" t="s">
        <v>18193</v>
      </c>
      <c r="C7393" s="445" t="s">
        <v>13970</v>
      </c>
    </row>
    <row r="7394" spans="1:3" x14ac:dyDescent="0.25">
      <c r="A7394" s="445" t="s">
        <v>15678</v>
      </c>
      <c r="B7394" s="445" t="s">
        <v>18194</v>
      </c>
      <c r="C7394" s="445" t="s">
        <v>13970</v>
      </c>
    </row>
    <row r="7395" spans="1:3" x14ac:dyDescent="0.25">
      <c r="A7395" s="445" t="s">
        <v>15678</v>
      </c>
      <c r="B7395" s="445" t="s">
        <v>18195</v>
      </c>
      <c r="C7395" s="445" t="s">
        <v>13970</v>
      </c>
    </row>
    <row r="7396" spans="1:3" x14ac:dyDescent="0.25">
      <c r="A7396" s="445" t="s">
        <v>15678</v>
      </c>
      <c r="B7396" s="445" t="s">
        <v>18196</v>
      </c>
      <c r="C7396" s="445" t="s">
        <v>13970</v>
      </c>
    </row>
    <row r="7397" spans="1:3" x14ac:dyDescent="0.25">
      <c r="A7397" s="445" t="s">
        <v>15678</v>
      </c>
      <c r="B7397" s="445" t="s">
        <v>18197</v>
      </c>
      <c r="C7397" s="445" t="s">
        <v>13970</v>
      </c>
    </row>
    <row r="7398" spans="1:3" x14ac:dyDescent="0.25">
      <c r="A7398" s="445" t="s">
        <v>15678</v>
      </c>
      <c r="B7398" s="445" t="s">
        <v>18198</v>
      </c>
      <c r="C7398" s="445" t="s">
        <v>13970</v>
      </c>
    </row>
    <row r="7399" spans="1:3" x14ac:dyDescent="0.25">
      <c r="A7399" s="445" t="s">
        <v>15678</v>
      </c>
      <c r="B7399" s="445" t="s">
        <v>18199</v>
      </c>
      <c r="C7399" s="445" t="s">
        <v>13970</v>
      </c>
    </row>
    <row r="7400" spans="1:3" x14ac:dyDescent="0.25">
      <c r="A7400" s="445" t="s">
        <v>15678</v>
      </c>
      <c r="B7400" s="445" t="s">
        <v>18200</v>
      </c>
      <c r="C7400" s="445" t="s">
        <v>13970</v>
      </c>
    </row>
    <row r="7401" spans="1:3" x14ac:dyDescent="0.25">
      <c r="A7401" s="445" t="s">
        <v>15678</v>
      </c>
      <c r="B7401" s="445" t="s">
        <v>18201</v>
      </c>
      <c r="C7401" s="445" t="s">
        <v>13970</v>
      </c>
    </row>
    <row r="7402" spans="1:3" x14ac:dyDescent="0.25">
      <c r="A7402" s="445" t="s">
        <v>15678</v>
      </c>
      <c r="B7402" s="445" t="s">
        <v>18202</v>
      </c>
      <c r="C7402" s="445" t="s">
        <v>13970</v>
      </c>
    </row>
    <row r="7403" spans="1:3" x14ac:dyDescent="0.25">
      <c r="A7403" s="445" t="s">
        <v>15678</v>
      </c>
      <c r="B7403" s="445" t="s">
        <v>18203</v>
      </c>
      <c r="C7403" s="445" t="s">
        <v>13970</v>
      </c>
    </row>
    <row r="7404" spans="1:3" x14ac:dyDescent="0.25">
      <c r="A7404" s="445" t="s">
        <v>15678</v>
      </c>
      <c r="B7404" s="445" t="s">
        <v>18204</v>
      </c>
      <c r="C7404" s="445" t="s">
        <v>13970</v>
      </c>
    </row>
    <row r="7405" spans="1:3" x14ac:dyDescent="0.25">
      <c r="A7405" s="445" t="s">
        <v>15678</v>
      </c>
      <c r="B7405" s="445" t="s">
        <v>18205</v>
      </c>
      <c r="C7405" s="445" t="s">
        <v>13970</v>
      </c>
    </row>
    <row r="7406" spans="1:3" x14ac:dyDescent="0.25">
      <c r="A7406" s="445" t="s">
        <v>15678</v>
      </c>
      <c r="B7406" s="445" t="s">
        <v>18206</v>
      </c>
      <c r="C7406" s="445" t="s">
        <v>13970</v>
      </c>
    </row>
    <row r="7407" spans="1:3" x14ac:dyDescent="0.25">
      <c r="A7407" s="445" t="s">
        <v>15678</v>
      </c>
      <c r="B7407" s="445" t="s">
        <v>18207</v>
      </c>
      <c r="C7407" s="445" t="s">
        <v>13970</v>
      </c>
    </row>
    <row r="7408" spans="1:3" x14ac:dyDescent="0.25">
      <c r="A7408" s="445" t="s">
        <v>15678</v>
      </c>
      <c r="B7408" s="445" t="s">
        <v>18208</v>
      </c>
      <c r="C7408" s="445" t="s">
        <v>13970</v>
      </c>
    </row>
    <row r="7409" spans="1:3" x14ac:dyDescent="0.25">
      <c r="A7409" s="445" t="s">
        <v>15678</v>
      </c>
      <c r="B7409" s="445" t="s">
        <v>18209</v>
      </c>
      <c r="C7409" s="445" t="s">
        <v>13970</v>
      </c>
    </row>
    <row r="7410" spans="1:3" x14ac:dyDescent="0.25">
      <c r="A7410" s="445" t="s">
        <v>15678</v>
      </c>
      <c r="B7410" s="445" t="s">
        <v>18210</v>
      </c>
      <c r="C7410" s="445" t="s">
        <v>13970</v>
      </c>
    </row>
    <row r="7411" spans="1:3" x14ac:dyDescent="0.25">
      <c r="A7411" s="445" t="s">
        <v>15678</v>
      </c>
      <c r="B7411" s="445" t="s">
        <v>18211</v>
      </c>
      <c r="C7411" s="445" t="s">
        <v>13970</v>
      </c>
    </row>
    <row r="7412" spans="1:3" x14ac:dyDescent="0.25">
      <c r="A7412" s="445" t="s">
        <v>15678</v>
      </c>
      <c r="B7412" s="445" t="s">
        <v>18212</v>
      </c>
      <c r="C7412" s="445" t="s">
        <v>13970</v>
      </c>
    </row>
    <row r="7413" spans="1:3" x14ac:dyDescent="0.25">
      <c r="A7413" s="445" t="s">
        <v>15678</v>
      </c>
      <c r="B7413" s="445" t="s">
        <v>18213</v>
      </c>
      <c r="C7413" s="445" t="s">
        <v>13970</v>
      </c>
    </row>
    <row r="7414" spans="1:3" x14ac:dyDescent="0.25">
      <c r="A7414" s="445" t="s">
        <v>15678</v>
      </c>
      <c r="B7414" s="445" t="s">
        <v>18214</v>
      </c>
      <c r="C7414" s="445" t="s">
        <v>13970</v>
      </c>
    </row>
    <row r="7415" spans="1:3" x14ac:dyDescent="0.25">
      <c r="A7415" s="445" t="s">
        <v>15678</v>
      </c>
      <c r="B7415" s="445" t="s">
        <v>18215</v>
      </c>
      <c r="C7415" s="445" t="s">
        <v>13970</v>
      </c>
    </row>
    <row r="7416" spans="1:3" x14ac:dyDescent="0.25">
      <c r="A7416" s="445" t="s">
        <v>15678</v>
      </c>
      <c r="B7416" s="445" t="s">
        <v>18216</v>
      </c>
      <c r="C7416" s="445" t="s">
        <v>13970</v>
      </c>
    </row>
    <row r="7417" spans="1:3" x14ac:dyDescent="0.25">
      <c r="A7417" s="445" t="s">
        <v>15678</v>
      </c>
      <c r="B7417" s="445" t="s">
        <v>18217</v>
      </c>
      <c r="C7417" s="445" t="s">
        <v>13970</v>
      </c>
    </row>
    <row r="7418" spans="1:3" x14ac:dyDescent="0.25">
      <c r="A7418" s="445" t="s">
        <v>15678</v>
      </c>
      <c r="B7418" s="445" t="s">
        <v>18218</v>
      </c>
      <c r="C7418" s="445" t="s">
        <v>13970</v>
      </c>
    </row>
    <row r="7419" spans="1:3" x14ac:dyDescent="0.25">
      <c r="A7419" s="445" t="s">
        <v>15678</v>
      </c>
      <c r="B7419" s="445" t="s">
        <v>18219</v>
      </c>
      <c r="C7419" s="445" t="s">
        <v>13970</v>
      </c>
    </row>
    <row r="7420" spans="1:3" x14ac:dyDescent="0.25">
      <c r="A7420" s="445" t="s">
        <v>15678</v>
      </c>
      <c r="B7420" s="445" t="s">
        <v>18220</v>
      </c>
      <c r="C7420" s="445" t="s">
        <v>13970</v>
      </c>
    </row>
    <row r="7421" spans="1:3" x14ac:dyDescent="0.25">
      <c r="A7421" s="445" t="s">
        <v>15678</v>
      </c>
      <c r="B7421" s="445" t="s">
        <v>18221</v>
      </c>
      <c r="C7421" s="445" t="s">
        <v>13970</v>
      </c>
    </row>
    <row r="7422" spans="1:3" x14ac:dyDescent="0.25">
      <c r="A7422" s="445" t="s">
        <v>15678</v>
      </c>
      <c r="B7422" s="445" t="s">
        <v>18222</v>
      </c>
      <c r="C7422" s="445" t="s">
        <v>5640</v>
      </c>
    </row>
    <row r="7423" spans="1:3" x14ac:dyDescent="0.25">
      <c r="A7423" s="445" t="s">
        <v>15678</v>
      </c>
      <c r="B7423" s="445" t="s">
        <v>18223</v>
      </c>
      <c r="C7423" s="445" t="s">
        <v>13970</v>
      </c>
    </row>
    <row r="7424" spans="1:3" x14ac:dyDescent="0.25">
      <c r="A7424" s="445" t="s">
        <v>15678</v>
      </c>
      <c r="B7424" s="445" t="s">
        <v>18224</v>
      </c>
      <c r="C7424" s="445" t="s">
        <v>13970</v>
      </c>
    </row>
    <row r="7425" spans="1:3" x14ac:dyDescent="0.25">
      <c r="A7425" s="445" t="s">
        <v>15678</v>
      </c>
      <c r="B7425" s="445" t="s">
        <v>18225</v>
      </c>
      <c r="C7425" s="445" t="s">
        <v>13970</v>
      </c>
    </row>
    <row r="7426" spans="1:3" x14ac:dyDescent="0.25">
      <c r="A7426" s="445" t="s">
        <v>15678</v>
      </c>
      <c r="B7426" s="445" t="s">
        <v>18226</v>
      </c>
      <c r="C7426" s="445" t="s">
        <v>13970</v>
      </c>
    </row>
    <row r="7427" spans="1:3" x14ac:dyDescent="0.25">
      <c r="A7427" s="445" t="s">
        <v>15678</v>
      </c>
      <c r="B7427" s="445" t="s">
        <v>18227</v>
      </c>
      <c r="C7427" s="445" t="s">
        <v>13970</v>
      </c>
    </row>
    <row r="7428" spans="1:3" x14ac:dyDescent="0.25">
      <c r="A7428" s="445" t="s">
        <v>15678</v>
      </c>
      <c r="B7428" s="445" t="s">
        <v>18228</v>
      </c>
      <c r="C7428" s="445" t="s">
        <v>13970</v>
      </c>
    </row>
    <row r="7429" spans="1:3" x14ac:dyDescent="0.25">
      <c r="A7429" s="445" t="s">
        <v>15678</v>
      </c>
      <c r="B7429" s="445" t="s">
        <v>18229</v>
      </c>
      <c r="C7429" s="445" t="s">
        <v>13970</v>
      </c>
    </row>
    <row r="7430" spans="1:3" x14ac:dyDescent="0.25">
      <c r="A7430" s="445" t="s">
        <v>15678</v>
      </c>
      <c r="B7430" s="445" t="s">
        <v>18230</v>
      </c>
      <c r="C7430" s="445" t="s">
        <v>13970</v>
      </c>
    </row>
    <row r="7431" spans="1:3" x14ac:dyDescent="0.25">
      <c r="A7431" s="445" t="s">
        <v>15678</v>
      </c>
      <c r="B7431" s="445" t="s">
        <v>18231</v>
      </c>
      <c r="C7431" s="445" t="s">
        <v>13970</v>
      </c>
    </row>
    <row r="7432" spans="1:3" x14ac:dyDescent="0.25">
      <c r="A7432" s="445" t="s">
        <v>15678</v>
      </c>
      <c r="B7432" s="445" t="s">
        <v>18232</v>
      </c>
      <c r="C7432" s="445" t="s">
        <v>13970</v>
      </c>
    </row>
    <row r="7433" spans="1:3" x14ac:dyDescent="0.25">
      <c r="A7433" s="445" t="s">
        <v>15678</v>
      </c>
      <c r="B7433" s="445" t="s">
        <v>18233</v>
      </c>
      <c r="C7433" s="445" t="s">
        <v>13970</v>
      </c>
    </row>
    <row r="7434" spans="1:3" x14ac:dyDescent="0.25">
      <c r="A7434" s="445" t="s">
        <v>15678</v>
      </c>
      <c r="B7434" s="445" t="s">
        <v>18234</v>
      </c>
      <c r="C7434" s="445" t="s">
        <v>13970</v>
      </c>
    </row>
    <row r="7435" spans="1:3" x14ac:dyDescent="0.25">
      <c r="A7435" s="445" t="s">
        <v>15678</v>
      </c>
      <c r="B7435" s="445" t="s">
        <v>18235</v>
      </c>
      <c r="C7435" s="445" t="s">
        <v>13970</v>
      </c>
    </row>
    <row r="7436" spans="1:3" x14ac:dyDescent="0.25">
      <c r="A7436" s="445" t="s">
        <v>15678</v>
      </c>
      <c r="B7436" s="445" t="s">
        <v>18236</v>
      </c>
      <c r="C7436" s="445" t="s">
        <v>13970</v>
      </c>
    </row>
    <row r="7437" spans="1:3" x14ac:dyDescent="0.25">
      <c r="A7437" s="445" t="s">
        <v>15678</v>
      </c>
      <c r="B7437" s="445" t="s">
        <v>18237</v>
      </c>
      <c r="C7437" s="445" t="s">
        <v>13970</v>
      </c>
    </row>
    <row r="7438" spans="1:3" x14ac:dyDescent="0.25">
      <c r="A7438" s="445" t="s">
        <v>15678</v>
      </c>
      <c r="B7438" s="445" t="s">
        <v>18238</v>
      </c>
      <c r="C7438" s="445" t="s">
        <v>13970</v>
      </c>
    </row>
    <row r="7439" spans="1:3" x14ac:dyDescent="0.25">
      <c r="A7439" s="445" t="s">
        <v>15678</v>
      </c>
      <c r="B7439" s="445" t="s">
        <v>18239</v>
      </c>
      <c r="C7439" s="445" t="s">
        <v>13970</v>
      </c>
    </row>
    <row r="7440" spans="1:3" x14ac:dyDescent="0.25">
      <c r="A7440" s="445" t="s">
        <v>15678</v>
      </c>
      <c r="B7440" s="445" t="s">
        <v>18240</v>
      </c>
      <c r="C7440" s="445" t="s">
        <v>13970</v>
      </c>
    </row>
    <row r="7441" spans="1:3" x14ac:dyDescent="0.25">
      <c r="A7441" s="445" t="s">
        <v>15678</v>
      </c>
      <c r="B7441" s="445" t="s">
        <v>18241</v>
      </c>
      <c r="C7441" s="445" t="s">
        <v>13970</v>
      </c>
    </row>
    <row r="7442" spans="1:3" x14ac:dyDescent="0.25">
      <c r="A7442" s="445" t="s">
        <v>15678</v>
      </c>
      <c r="B7442" s="445" t="s">
        <v>18242</v>
      </c>
      <c r="C7442" s="445" t="s">
        <v>13970</v>
      </c>
    </row>
    <row r="7443" spans="1:3" x14ac:dyDescent="0.25">
      <c r="A7443" s="445" t="s">
        <v>15678</v>
      </c>
      <c r="B7443" s="445" t="s">
        <v>18243</v>
      </c>
      <c r="C7443" s="445" t="s">
        <v>13970</v>
      </c>
    </row>
    <row r="7444" spans="1:3" x14ac:dyDescent="0.25">
      <c r="A7444" s="445" t="s">
        <v>15678</v>
      </c>
      <c r="B7444" s="445" t="s">
        <v>18244</v>
      </c>
      <c r="C7444" s="445" t="s">
        <v>13970</v>
      </c>
    </row>
    <row r="7445" spans="1:3" x14ac:dyDescent="0.25">
      <c r="A7445" s="445" t="s">
        <v>15678</v>
      </c>
      <c r="B7445" s="445" t="s">
        <v>18245</v>
      </c>
      <c r="C7445" s="445" t="s">
        <v>13970</v>
      </c>
    </row>
    <row r="7446" spans="1:3" x14ac:dyDescent="0.25">
      <c r="A7446" s="445" t="s">
        <v>15678</v>
      </c>
      <c r="B7446" s="445" t="s">
        <v>18246</v>
      </c>
      <c r="C7446" s="445" t="s">
        <v>13970</v>
      </c>
    </row>
    <row r="7447" spans="1:3" x14ac:dyDescent="0.25">
      <c r="A7447" s="445" t="s">
        <v>15678</v>
      </c>
      <c r="B7447" s="445" t="s">
        <v>18247</v>
      </c>
      <c r="C7447" s="445" t="s">
        <v>13970</v>
      </c>
    </row>
    <row r="7448" spans="1:3" x14ac:dyDescent="0.25">
      <c r="A7448" s="445" t="s">
        <v>15678</v>
      </c>
      <c r="B7448" s="445" t="s">
        <v>18248</v>
      </c>
      <c r="C7448" s="445" t="s">
        <v>13970</v>
      </c>
    </row>
    <row r="7449" spans="1:3" x14ac:dyDescent="0.25">
      <c r="A7449" s="445" t="s">
        <v>15678</v>
      </c>
      <c r="B7449" s="445" t="s">
        <v>18249</v>
      </c>
      <c r="C7449" s="445" t="s">
        <v>13970</v>
      </c>
    </row>
    <row r="7450" spans="1:3" x14ac:dyDescent="0.25">
      <c r="A7450" s="445" t="s">
        <v>15678</v>
      </c>
      <c r="B7450" s="445" t="s">
        <v>18250</v>
      </c>
      <c r="C7450" s="445" t="s">
        <v>13970</v>
      </c>
    </row>
    <row r="7451" spans="1:3" x14ac:dyDescent="0.25">
      <c r="A7451" s="445" t="s">
        <v>15678</v>
      </c>
      <c r="B7451" s="445" t="s">
        <v>18251</v>
      </c>
      <c r="C7451" s="445" t="s">
        <v>13970</v>
      </c>
    </row>
    <row r="7452" spans="1:3" x14ac:dyDescent="0.25">
      <c r="A7452" s="445" t="s">
        <v>15678</v>
      </c>
      <c r="B7452" s="445" t="s">
        <v>18252</v>
      </c>
      <c r="C7452" s="445" t="s">
        <v>13970</v>
      </c>
    </row>
    <row r="7453" spans="1:3" x14ac:dyDescent="0.25">
      <c r="A7453" s="445" t="s">
        <v>15678</v>
      </c>
      <c r="B7453" s="445" t="s">
        <v>18253</v>
      </c>
      <c r="C7453" s="445" t="s">
        <v>13970</v>
      </c>
    </row>
    <row r="7454" spans="1:3" x14ac:dyDescent="0.25">
      <c r="A7454" s="445" t="s">
        <v>15678</v>
      </c>
      <c r="B7454" s="445" t="s">
        <v>18254</v>
      </c>
      <c r="C7454" s="445" t="s">
        <v>13970</v>
      </c>
    </row>
    <row r="7455" spans="1:3" x14ac:dyDescent="0.25">
      <c r="A7455" s="445" t="s">
        <v>15678</v>
      </c>
      <c r="B7455" s="445" t="s">
        <v>18255</v>
      </c>
      <c r="C7455" s="445" t="s">
        <v>13970</v>
      </c>
    </row>
    <row r="7456" spans="1:3" x14ac:dyDescent="0.25">
      <c r="A7456" s="445" t="s">
        <v>15678</v>
      </c>
      <c r="B7456" s="445" t="s">
        <v>18256</v>
      </c>
      <c r="C7456" s="445" t="s">
        <v>13970</v>
      </c>
    </row>
    <row r="7457" spans="1:3" x14ac:dyDescent="0.25">
      <c r="A7457" s="445" t="s">
        <v>15678</v>
      </c>
      <c r="B7457" s="445" t="s">
        <v>18257</v>
      </c>
      <c r="C7457" s="445" t="s">
        <v>13970</v>
      </c>
    </row>
    <row r="7458" spans="1:3" x14ac:dyDescent="0.25">
      <c r="A7458" s="445" t="s">
        <v>15678</v>
      </c>
      <c r="B7458" s="445" t="s">
        <v>18258</v>
      </c>
      <c r="C7458" s="445" t="s">
        <v>13970</v>
      </c>
    </row>
    <row r="7459" spans="1:3" x14ac:dyDescent="0.25">
      <c r="A7459" s="445" t="s">
        <v>15678</v>
      </c>
      <c r="B7459" s="445" t="s">
        <v>18259</v>
      </c>
      <c r="C7459" s="445" t="s">
        <v>13970</v>
      </c>
    </row>
    <row r="7460" spans="1:3" x14ac:dyDescent="0.25">
      <c r="A7460" s="445" t="s">
        <v>15678</v>
      </c>
      <c r="B7460" s="445" t="s">
        <v>18260</v>
      </c>
      <c r="C7460" s="445" t="s">
        <v>13970</v>
      </c>
    </row>
    <row r="7461" spans="1:3" x14ac:dyDescent="0.25">
      <c r="A7461" s="445" t="s">
        <v>15678</v>
      </c>
      <c r="B7461" s="445" t="s">
        <v>18261</v>
      </c>
      <c r="C7461" s="445" t="s">
        <v>13970</v>
      </c>
    </row>
    <row r="7462" spans="1:3" x14ac:dyDescent="0.25">
      <c r="A7462" s="445" t="s">
        <v>15678</v>
      </c>
      <c r="B7462" s="445" t="s">
        <v>18262</v>
      </c>
      <c r="C7462" s="445" t="s">
        <v>13970</v>
      </c>
    </row>
    <row r="7463" spans="1:3" x14ac:dyDescent="0.25">
      <c r="A7463" s="445" t="s">
        <v>15678</v>
      </c>
      <c r="B7463" s="445" t="s">
        <v>18263</v>
      </c>
      <c r="C7463" s="445" t="s">
        <v>13970</v>
      </c>
    </row>
    <row r="7464" spans="1:3" x14ac:dyDescent="0.25">
      <c r="A7464" s="445" t="s">
        <v>15678</v>
      </c>
      <c r="B7464" s="445" t="s">
        <v>18264</v>
      </c>
      <c r="C7464" s="445" t="s">
        <v>13970</v>
      </c>
    </row>
    <row r="7465" spans="1:3" x14ac:dyDescent="0.25">
      <c r="A7465" s="445" t="s">
        <v>15678</v>
      </c>
      <c r="B7465" s="445" t="s">
        <v>18265</v>
      </c>
      <c r="C7465" s="445" t="s">
        <v>13970</v>
      </c>
    </row>
    <row r="7466" spans="1:3" x14ac:dyDescent="0.25">
      <c r="A7466" s="445" t="s">
        <v>15678</v>
      </c>
      <c r="B7466" s="445" t="s">
        <v>18266</v>
      </c>
      <c r="C7466" s="445" t="s">
        <v>13970</v>
      </c>
    </row>
    <row r="7467" spans="1:3" x14ac:dyDescent="0.25">
      <c r="A7467" s="445" t="s">
        <v>15678</v>
      </c>
      <c r="B7467" s="445" t="s">
        <v>18267</v>
      </c>
      <c r="C7467" s="445" t="s">
        <v>13970</v>
      </c>
    </row>
    <row r="7468" spans="1:3" x14ac:dyDescent="0.25">
      <c r="A7468" s="445" t="s">
        <v>15678</v>
      </c>
      <c r="B7468" s="445" t="s">
        <v>18268</v>
      </c>
      <c r="C7468" s="445" t="s">
        <v>13970</v>
      </c>
    </row>
    <row r="7469" spans="1:3" x14ac:dyDescent="0.25">
      <c r="A7469" s="445" t="s">
        <v>15678</v>
      </c>
      <c r="B7469" s="445" t="s">
        <v>18269</v>
      </c>
      <c r="C7469" s="445" t="s">
        <v>13970</v>
      </c>
    </row>
    <row r="7470" spans="1:3" x14ac:dyDescent="0.25">
      <c r="A7470" s="445" t="s">
        <v>15678</v>
      </c>
      <c r="B7470" s="445" t="s">
        <v>18270</v>
      </c>
      <c r="C7470" s="445" t="s">
        <v>13970</v>
      </c>
    </row>
    <row r="7471" spans="1:3" x14ac:dyDescent="0.25">
      <c r="A7471" s="445" t="s">
        <v>15678</v>
      </c>
      <c r="B7471" s="445" t="s">
        <v>18271</v>
      </c>
      <c r="C7471" s="445" t="s">
        <v>13970</v>
      </c>
    </row>
    <row r="7472" spans="1:3" x14ac:dyDescent="0.25">
      <c r="A7472" s="445" t="s">
        <v>15678</v>
      </c>
      <c r="B7472" s="445" t="s">
        <v>18272</v>
      </c>
      <c r="C7472" s="445" t="s">
        <v>13970</v>
      </c>
    </row>
    <row r="7473" spans="1:3" x14ac:dyDescent="0.25">
      <c r="A7473" s="445" t="s">
        <v>15678</v>
      </c>
      <c r="B7473" s="445" t="s">
        <v>18273</v>
      </c>
      <c r="C7473" s="445" t="s">
        <v>13970</v>
      </c>
    </row>
    <row r="7474" spans="1:3" x14ac:dyDescent="0.25">
      <c r="A7474" s="445" t="s">
        <v>15678</v>
      </c>
      <c r="B7474" s="445" t="s">
        <v>18274</v>
      </c>
      <c r="C7474" s="445" t="s">
        <v>13970</v>
      </c>
    </row>
    <row r="7475" spans="1:3" x14ac:dyDescent="0.25">
      <c r="A7475" s="445" t="s">
        <v>15678</v>
      </c>
      <c r="B7475" s="445" t="s">
        <v>18275</v>
      </c>
      <c r="C7475" s="445" t="s">
        <v>13970</v>
      </c>
    </row>
    <row r="7476" spans="1:3" x14ac:dyDescent="0.25">
      <c r="A7476" s="445" t="s">
        <v>15678</v>
      </c>
      <c r="B7476" s="445" t="s">
        <v>18276</v>
      </c>
      <c r="C7476" s="445" t="s">
        <v>13970</v>
      </c>
    </row>
    <row r="7477" spans="1:3" x14ac:dyDescent="0.25">
      <c r="A7477" s="445" t="s">
        <v>15678</v>
      </c>
      <c r="B7477" s="445" t="s">
        <v>18277</v>
      </c>
      <c r="C7477" s="445" t="s">
        <v>13970</v>
      </c>
    </row>
    <row r="7478" spans="1:3" x14ac:dyDescent="0.25">
      <c r="A7478" s="445" t="s">
        <v>15678</v>
      </c>
      <c r="B7478" s="445" t="s">
        <v>18278</v>
      </c>
      <c r="C7478" s="445" t="s">
        <v>13970</v>
      </c>
    </row>
    <row r="7479" spans="1:3" x14ac:dyDescent="0.25">
      <c r="A7479" s="445" t="s">
        <v>15678</v>
      </c>
      <c r="B7479" s="445" t="s">
        <v>18279</v>
      </c>
      <c r="C7479" s="445" t="s">
        <v>13970</v>
      </c>
    </row>
    <row r="7480" spans="1:3" x14ac:dyDescent="0.25">
      <c r="A7480" s="445" t="s">
        <v>15678</v>
      </c>
      <c r="B7480" s="445" t="s">
        <v>18280</v>
      </c>
      <c r="C7480" s="445" t="s">
        <v>13970</v>
      </c>
    </row>
    <row r="7481" spans="1:3" x14ac:dyDescent="0.25">
      <c r="A7481" s="445" t="s">
        <v>15678</v>
      </c>
      <c r="B7481" s="445" t="s">
        <v>18281</v>
      </c>
      <c r="C7481" s="445" t="s">
        <v>13970</v>
      </c>
    </row>
    <row r="7482" spans="1:3" x14ac:dyDescent="0.25">
      <c r="A7482" s="445" t="s">
        <v>15678</v>
      </c>
      <c r="B7482" s="445" t="s">
        <v>18282</v>
      </c>
      <c r="C7482" s="445" t="s">
        <v>13970</v>
      </c>
    </row>
    <row r="7483" spans="1:3" x14ac:dyDescent="0.25">
      <c r="A7483" s="445" t="s">
        <v>15678</v>
      </c>
      <c r="B7483" s="445" t="s">
        <v>18283</v>
      </c>
      <c r="C7483" s="445" t="s">
        <v>13970</v>
      </c>
    </row>
    <row r="7484" spans="1:3" x14ac:dyDescent="0.25">
      <c r="A7484" s="445" t="s">
        <v>15678</v>
      </c>
      <c r="B7484" s="445" t="s">
        <v>18284</v>
      </c>
      <c r="C7484" s="445" t="s">
        <v>13970</v>
      </c>
    </row>
    <row r="7485" spans="1:3" x14ac:dyDescent="0.25">
      <c r="A7485" s="445" t="s">
        <v>15678</v>
      </c>
      <c r="B7485" s="445" t="s">
        <v>18285</v>
      </c>
      <c r="C7485" s="445" t="s">
        <v>13970</v>
      </c>
    </row>
    <row r="7486" spans="1:3" x14ac:dyDescent="0.25">
      <c r="A7486" s="445" t="s">
        <v>15678</v>
      </c>
      <c r="B7486" s="445" t="s">
        <v>18286</v>
      </c>
      <c r="C7486" s="445" t="s">
        <v>13970</v>
      </c>
    </row>
    <row r="7487" spans="1:3" x14ac:dyDescent="0.25">
      <c r="A7487" s="445" t="s">
        <v>15678</v>
      </c>
      <c r="B7487" s="445" t="s">
        <v>18287</v>
      </c>
      <c r="C7487" s="445" t="s">
        <v>13970</v>
      </c>
    </row>
    <row r="7488" spans="1:3" x14ac:dyDescent="0.25">
      <c r="A7488" s="445" t="s">
        <v>15678</v>
      </c>
      <c r="B7488" s="445" t="s">
        <v>18288</v>
      </c>
      <c r="C7488" s="445" t="s">
        <v>13970</v>
      </c>
    </row>
    <row r="7489" spans="1:3" x14ac:dyDescent="0.25">
      <c r="A7489" s="445" t="s">
        <v>15678</v>
      </c>
      <c r="B7489" s="445" t="s">
        <v>18289</v>
      </c>
      <c r="C7489" s="445" t="s">
        <v>13970</v>
      </c>
    </row>
    <row r="7490" spans="1:3" x14ac:dyDescent="0.25">
      <c r="A7490" s="445" t="s">
        <v>15678</v>
      </c>
      <c r="B7490" s="445" t="s">
        <v>18290</v>
      </c>
      <c r="C7490" s="445" t="s">
        <v>13970</v>
      </c>
    </row>
    <row r="7491" spans="1:3" x14ac:dyDescent="0.25">
      <c r="A7491" s="445" t="s">
        <v>15678</v>
      </c>
      <c r="B7491" s="445" t="s">
        <v>18291</v>
      </c>
      <c r="C7491" s="445" t="s">
        <v>13970</v>
      </c>
    </row>
    <row r="7492" spans="1:3" x14ac:dyDescent="0.25">
      <c r="A7492" s="445" t="s">
        <v>15678</v>
      </c>
      <c r="B7492" s="445" t="s">
        <v>18292</v>
      </c>
      <c r="C7492" s="445" t="s">
        <v>13970</v>
      </c>
    </row>
    <row r="7493" spans="1:3" x14ac:dyDescent="0.25">
      <c r="A7493" s="445" t="s">
        <v>15678</v>
      </c>
      <c r="B7493" s="445" t="s">
        <v>18293</v>
      </c>
      <c r="C7493" s="445" t="s">
        <v>13970</v>
      </c>
    </row>
    <row r="7494" spans="1:3" x14ac:dyDescent="0.25">
      <c r="A7494" s="445" t="s">
        <v>15678</v>
      </c>
      <c r="B7494" s="445" t="s">
        <v>18294</v>
      </c>
      <c r="C7494" s="445" t="s">
        <v>13970</v>
      </c>
    </row>
    <row r="7495" spans="1:3" x14ac:dyDescent="0.25">
      <c r="A7495" s="445" t="s">
        <v>15678</v>
      </c>
      <c r="B7495" s="445" t="s">
        <v>18295</v>
      </c>
      <c r="C7495" s="445" t="s">
        <v>13970</v>
      </c>
    </row>
    <row r="7496" spans="1:3" x14ac:dyDescent="0.25">
      <c r="A7496" s="445" t="s">
        <v>15678</v>
      </c>
      <c r="B7496" s="445" t="s">
        <v>18296</v>
      </c>
      <c r="C7496" s="445" t="s">
        <v>13970</v>
      </c>
    </row>
    <row r="7497" spans="1:3" x14ac:dyDescent="0.25">
      <c r="A7497" s="445" t="s">
        <v>15678</v>
      </c>
      <c r="B7497" s="445" t="s">
        <v>18297</v>
      </c>
      <c r="C7497" s="445" t="s">
        <v>13970</v>
      </c>
    </row>
    <row r="7498" spans="1:3" x14ac:dyDescent="0.25">
      <c r="A7498" s="445" t="s">
        <v>15678</v>
      </c>
      <c r="B7498" s="445" t="s">
        <v>18298</v>
      </c>
      <c r="C7498" s="445" t="s">
        <v>13970</v>
      </c>
    </row>
    <row r="7499" spans="1:3" x14ac:dyDescent="0.25">
      <c r="A7499" s="445" t="s">
        <v>15678</v>
      </c>
      <c r="B7499" s="445" t="s">
        <v>18299</v>
      </c>
      <c r="C7499" s="445" t="s">
        <v>13970</v>
      </c>
    </row>
    <row r="7500" spans="1:3" x14ac:dyDescent="0.25">
      <c r="A7500" s="445" t="s">
        <v>15678</v>
      </c>
      <c r="B7500" s="445" t="s">
        <v>18300</v>
      </c>
      <c r="C7500" s="445" t="s">
        <v>13970</v>
      </c>
    </row>
    <row r="7501" spans="1:3" x14ac:dyDescent="0.25">
      <c r="A7501" s="445" t="s">
        <v>15678</v>
      </c>
      <c r="B7501" s="445" t="s">
        <v>18301</v>
      </c>
      <c r="C7501" s="445" t="s">
        <v>13970</v>
      </c>
    </row>
    <row r="7502" spans="1:3" x14ac:dyDescent="0.25">
      <c r="A7502" s="445" t="s">
        <v>15678</v>
      </c>
      <c r="B7502" s="445" t="s">
        <v>18302</v>
      </c>
      <c r="C7502" s="445" t="s">
        <v>13970</v>
      </c>
    </row>
    <row r="7503" spans="1:3" x14ac:dyDescent="0.25">
      <c r="A7503" s="445" t="s">
        <v>15678</v>
      </c>
      <c r="B7503" s="445" t="s">
        <v>18303</v>
      </c>
      <c r="C7503" s="445" t="s">
        <v>13970</v>
      </c>
    </row>
    <row r="7504" spans="1:3" x14ac:dyDescent="0.25">
      <c r="A7504" s="445" t="s">
        <v>15678</v>
      </c>
      <c r="B7504" s="445" t="s">
        <v>18304</v>
      </c>
      <c r="C7504" s="445" t="s">
        <v>13970</v>
      </c>
    </row>
    <row r="7505" spans="1:3" x14ac:dyDescent="0.25">
      <c r="A7505" s="445" t="s">
        <v>15678</v>
      </c>
      <c r="B7505" s="445" t="s">
        <v>18305</v>
      </c>
      <c r="C7505" s="445" t="s">
        <v>13970</v>
      </c>
    </row>
    <row r="7506" spans="1:3" x14ac:dyDescent="0.25">
      <c r="A7506" s="445" t="s">
        <v>15678</v>
      </c>
      <c r="B7506" s="445" t="s">
        <v>18306</v>
      </c>
      <c r="C7506" s="445" t="s">
        <v>13970</v>
      </c>
    </row>
    <row r="7507" spans="1:3" x14ac:dyDescent="0.25">
      <c r="A7507" s="445" t="s">
        <v>15678</v>
      </c>
      <c r="B7507" s="445" t="s">
        <v>18307</v>
      </c>
      <c r="C7507" s="445" t="s">
        <v>13970</v>
      </c>
    </row>
    <row r="7508" spans="1:3" x14ac:dyDescent="0.25">
      <c r="A7508" s="445" t="s">
        <v>15678</v>
      </c>
      <c r="B7508" s="445" t="s">
        <v>18308</v>
      </c>
      <c r="C7508" s="445" t="s">
        <v>13970</v>
      </c>
    </row>
    <row r="7509" spans="1:3" x14ac:dyDescent="0.25">
      <c r="A7509" s="445" t="s">
        <v>15678</v>
      </c>
      <c r="B7509" s="445" t="s">
        <v>18309</v>
      </c>
      <c r="C7509" s="445" t="s">
        <v>13970</v>
      </c>
    </row>
    <row r="7510" spans="1:3" x14ac:dyDescent="0.25">
      <c r="A7510" s="445" t="s">
        <v>15678</v>
      </c>
      <c r="B7510" s="445" t="s">
        <v>18310</v>
      </c>
      <c r="C7510" s="445" t="s">
        <v>13970</v>
      </c>
    </row>
    <row r="7511" spans="1:3" x14ac:dyDescent="0.25">
      <c r="A7511" s="445" t="s">
        <v>15678</v>
      </c>
      <c r="B7511" s="445" t="s">
        <v>18311</v>
      </c>
      <c r="C7511" s="445" t="s">
        <v>13970</v>
      </c>
    </row>
    <row r="7512" spans="1:3" x14ac:dyDescent="0.25">
      <c r="A7512" s="445" t="s">
        <v>15678</v>
      </c>
      <c r="B7512" s="445" t="s">
        <v>18312</v>
      </c>
      <c r="C7512" s="445" t="s">
        <v>13970</v>
      </c>
    </row>
    <row r="7513" spans="1:3" x14ac:dyDescent="0.25">
      <c r="A7513" s="445" t="s">
        <v>15678</v>
      </c>
      <c r="B7513" s="445" t="s">
        <v>18313</v>
      </c>
      <c r="C7513" s="445" t="s">
        <v>13970</v>
      </c>
    </row>
    <row r="7514" spans="1:3" x14ac:dyDescent="0.25">
      <c r="A7514" s="445" t="s">
        <v>15678</v>
      </c>
      <c r="B7514" s="445" t="s">
        <v>18314</v>
      </c>
      <c r="C7514" s="445" t="s">
        <v>13970</v>
      </c>
    </row>
    <row r="7515" spans="1:3" x14ac:dyDescent="0.25">
      <c r="A7515" s="445" t="s">
        <v>15678</v>
      </c>
      <c r="B7515" s="445" t="s">
        <v>18315</v>
      </c>
      <c r="C7515" s="445" t="s">
        <v>13970</v>
      </c>
    </row>
    <row r="7516" spans="1:3" x14ac:dyDescent="0.25">
      <c r="A7516" s="445" t="s">
        <v>15678</v>
      </c>
      <c r="B7516" s="445" t="s">
        <v>18316</v>
      </c>
      <c r="C7516" s="445" t="s">
        <v>13970</v>
      </c>
    </row>
    <row r="7517" spans="1:3" x14ac:dyDescent="0.25">
      <c r="A7517" s="445" t="s">
        <v>15678</v>
      </c>
      <c r="B7517" s="445" t="s">
        <v>18317</v>
      </c>
      <c r="C7517" s="445" t="s">
        <v>13970</v>
      </c>
    </row>
    <row r="7518" spans="1:3" x14ac:dyDescent="0.25">
      <c r="A7518" s="445" t="s">
        <v>15678</v>
      </c>
      <c r="B7518" s="445" t="s">
        <v>18318</v>
      </c>
      <c r="C7518" s="445" t="s">
        <v>13970</v>
      </c>
    </row>
    <row r="7519" spans="1:3" x14ac:dyDescent="0.25">
      <c r="A7519" s="445" t="s">
        <v>15678</v>
      </c>
      <c r="B7519" s="445" t="s">
        <v>18319</v>
      </c>
      <c r="C7519" s="445" t="s">
        <v>13970</v>
      </c>
    </row>
    <row r="7520" spans="1:3" x14ac:dyDescent="0.25">
      <c r="A7520" s="445" t="s">
        <v>15678</v>
      </c>
      <c r="B7520" s="445" t="s">
        <v>18320</v>
      </c>
      <c r="C7520" s="445" t="s">
        <v>13970</v>
      </c>
    </row>
    <row r="7521" spans="1:3" x14ac:dyDescent="0.25">
      <c r="A7521" s="445" t="s">
        <v>15678</v>
      </c>
      <c r="B7521" s="445" t="s">
        <v>18321</v>
      </c>
      <c r="C7521" s="445" t="s">
        <v>13970</v>
      </c>
    </row>
    <row r="7522" spans="1:3" x14ac:dyDescent="0.25">
      <c r="A7522" s="445" t="s">
        <v>15678</v>
      </c>
      <c r="B7522" s="445" t="s">
        <v>18322</v>
      </c>
      <c r="C7522" s="445" t="s">
        <v>13970</v>
      </c>
    </row>
    <row r="7523" spans="1:3" x14ac:dyDescent="0.25">
      <c r="A7523" s="445" t="s">
        <v>15678</v>
      </c>
      <c r="B7523" s="445" t="s">
        <v>18323</v>
      </c>
      <c r="C7523" s="445" t="s">
        <v>13970</v>
      </c>
    </row>
    <row r="7524" spans="1:3" x14ac:dyDescent="0.25">
      <c r="A7524" s="445" t="s">
        <v>15678</v>
      </c>
      <c r="B7524" s="445" t="s">
        <v>18324</v>
      </c>
      <c r="C7524" s="445" t="s">
        <v>13970</v>
      </c>
    </row>
    <row r="7525" spans="1:3" x14ac:dyDescent="0.25">
      <c r="A7525" s="445" t="s">
        <v>15678</v>
      </c>
      <c r="B7525" s="445" t="s">
        <v>18325</v>
      </c>
      <c r="C7525" s="445" t="s">
        <v>13970</v>
      </c>
    </row>
    <row r="7526" spans="1:3" x14ac:dyDescent="0.25">
      <c r="A7526" s="445" t="s">
        <v>15678</v>
      </c>
      <c r="B7526" s="445" t="s">
        <v>18326</v>
      </c>
      <c r="C7526" s="445" t="s">
        <v>13970</v>
      </c>
    </row>
    <row r="7527" spans="1:3" x14ac:dyDescent="0.25">
      <c r="A7527" s="445" t="s">
        <v>15678</v>
      </c>
      <c r="B7527" s="445" t="s">
        <v>18327</v>
      </c>
      <c r="C7527" s="445" t="s">
        <v>13970</v>
      </c>
    </row>
    <row r="7528" spans="1:3" x14ac:dyDescent="0.25">
      <c r="A7528" s="445" t="s">
        <v>15678</v>
      </c>
      <c r="B7528" s="445" t="s">
        <v>18328</v>
      </c>
      <c r="C7528" s="445" t="s">
        <v>13970</v>
      </c>
    </row>
    <row r="7529" spans="1:3" x14ac:dyDescent="0.25">
      <c r="A7529" s="445" t="s">
        <v>15678</v>
      </c>
      <c r="B7529" s="445" t="s">
        <v>18329</v>
      </c>
      <c r="C7529" s="445" t="s">
        <v>13970</v>
      </c>
    </row>
    <row r="7530" spans="1:3" x14ac:dyDescent="0.25">
      <c r="A7530" s="445" t="s">
        <v>15678</v>
      </c>
      <c r="B7530" s="445" t="s">
        <v>18330</v>
      </c>
      <c r="C7530" s="445" t="s">
        <v>13970</v>
      </c>
    </row>
    <row r="7531" spans="1:3" x14ac:dyDescent="0.25">
      <c r="A7531" s="445" t="s">
        <v>15678</v>
      </c>
      <c r="B7531" s="445" t="s">
        <v>18331</v>
      </c>
      <c r="C7531" s="445" t="s">
        <v>13970</v>
      </c>
    </row>
    <row r="7532" spans="1:3" x14ac:dyDescent="0.25">
      <c r="A7532" s="445" t="s">
        <v>15678</v>
      </c>
      <c r="B7532" s="445" t="s">
        <v>18332</v>
      </c>
      <c r="C7532" s="445" t="s">
        <v>13970</v>
      </c>
    </row>
    <row r="7533" spans="1:3" x14ac:dyDescent="0.25">
      <c r="A7533" s="445" t="s">
        <v>15678</v>
      </c>
      <c r="B7533" s="445" t="s">
        <v>18333</v>
      </c>
      <c r="C7533" s="445" t="s">
        <v>13970</v>
      </c>
    </row>
    <row r="7534" spans="1:3" x14ac:dyDescent="0.25">
      <c r="A7534" s="445" t="s">
        <v>15678</v>
      </c>
      <c r="B7534" s="445" t="s">
        <v>18334</v>
      </c>
      <c r="C7534" s="445" t="s">
        <v>13970</v>
      </c>
    </row>
    <row r="7535" spans="1:3" x14ac:dyDescent="0.25">
      <c r="A7535" s="445" t="s">
        <v>15678</v>
      </c>
      <c r="B7535" s="445" t="s">
        <v>18335</v>
      </c>
      <c r="C7535" s="445" t="s">
        <v>13970</v>
      </c>
    </row>
    <row r="7536" spans="1:3" x14ac:dyDescent="0.25">
      <c r="A7536" s="445" t="s">
        <v>15678</v>
      </c>
      <c r="B7536" s="445" t="s">
        <v>18336</v>
      </c>
      <c r="C7536" s="445" t="s">
        <v>13970</v>
      </c>
    </row>
    <row r="7537" spans="1:3" x14ac:dyDescent="0.25">
      <c r="A7537" s="445" t="s">
        <v>15678</v>
      </c>
      <c r="B7537" s="445" t="s">
        <v>18337</v>
      </c>
      <c r="C7537" s="445" t="s">
        <v>13970</v>
      </c>
    </row>
    <row r="7538" spans="1:3" x14ac:dyDescent="0.25">
      <c r="A7538" s="445" t="s">
        <v>15678</v>
      </c>
      <c r="B7538" s="445" t="s">
        <v>18338</v>
      </c>
      <c r="C7538" s="445" t="s">
        <v>13970</v>
      </c>
    </row>
    <row r="7539" spans="1:3" x14ac:dyDescent="0.25">
      <c r="A7539" s="445" t="s">
        <v>15678</v>
      </c>
      <c r="B7539" s="445" t="s">
        <v>18339</v>
      </c>
      <c r="C7539" s="445" t="s">
        <v>13970</v>
      </c>
    </row>
    <row r="7540" spans="1:3" x14ac:dyDescent="0.25">
      <c r="A7540" s="445" t="s">
        <v>15678</v>
      </c>
      <c r="B7540" s="445" t="s">
        <v>18340</v>
      </c>
      <c r="C7540" s="445" t="s">
        <v>13970</v>
      </c>
    </row>
    <row r="7541" spans="1:3" x14ac:dyDescent="0.25">
      <c r="A7541" s="445" t="s">
        <v>15678</v>
      </c>
      <c r="B7541" s="445" t="s">
        <v>18341</v>
      </c>
      <c r="C7541" s="445" t="s">
        <v>13970</v>
      </c>
    </row>
    <row r="7542" spans="1:3" x14ac:dyDescent="0.25">
      <c r="A7542" s="445" t="s">
        <v>15678</v>
      </c>
      <c r="B7542" s="445" t="s">
        <v>18342</v>
      </c>
      <c r="C7542" s="445" t="s">
        <v>13970</v>
      </c>
    </row>
    <row r="7543" spans="1:3" x14ac:dyDescent="0.25">
      <c r="A7543" s="445" t="s">
        <v>15678</v>
      </c>
      <c r="B7543" s="445" t="s">
        <v>18343</v>
      </c>
      <c r="C7543" s="445" t="s">
        <v>13970</v>
      </c>
    </row>
    <row r="7544" spans="1:3" x14ac:dyDescent="0.25">
      <c r="A7544" s="445" t="s">
        <v>15678</v>
      </c>
      <c r="B7544" s="445" t="s">
        <v>18344</v>
      </c>
      <c r="C7544" s="445" t="s">
        <v>13970</v>
      </c>
    </row>
    <row r="7545" spans="1:3" x14ac:dyDescent="0.25">
      <c r="A7545" s="445" t="s">
        <v>15678</v>
      </c>
      <c r="B7545" s="445" t="s">
        <v>18345</v>
      </c>
      <c r="C7545" s="445" t="s">
        <v>13970</v>
      </c>
    </row>
    <row r="7546" spans="1:3" x14ac:dyDescent="0.25">
      <c r="A7546" s="445" t="s">
        <v>15678</v>
      </c>
      <c r="B7546" s="445" t="s">
        <v>18346</v>
      </c>
      <c r="C7546" s="445" t="s">
        <v>13970</v>
      </c>
    </row>
    <row r="7547" spans="1:3" x14ac:dyDescent="0.25">
      <c r="A7547" s="445" t="s">
        <v>15678</v>
      </c>
      <c r="B7547" s="445" t="s">
        <v>18347</v>
      </c>
      <c r="C7547" s="445" t="s">
        <v>13970</v>
      </c>
    </row>
    <row r="7548" spans="1:3" x14ac:dyDescent="0.25">
      <c r="A7548" s="445" t="s">
        <v>15678</v>
      </c>
      <c r="B7548" s="445" t="s">
        <v>18348</v>
      </c>
      <c r="C7548" s="445" t="s">
        <v>13970</v>
      </c>
    </row>
    <row r="7549" spans="1:3" x14ac:dyDescent="0.25">
      <c r="A7549" s="445" t="s">
        <v>15678</v>
      </c>
      <c r="B7549" s="445" t="s">
        <v>18349</v>
      </c>
      <c r="C7549" s="445" t="s">
        <v>13970</v>
      </c>
    </row>
    <row r="7550" spans="1:3" x14ac:dyDescent="0.25">
      <c r="A7550" s="445" t="s">
        <v>15678</v>
      </c>
      <c r="B7550" s="445" t="s">
        <v>18350</v>
      </c>
      <c r="C7550" s="445" t="s">
        <v>13970</v>
      </c>
    </row>
    <row r="7551" spans="1:3" x14ac:dyDescent="0.25">
      <c r="A7551" s="445" t="s">
        <v>15678</v>
      </c>
      <c r="B7551" s="445" t="s">
        <v>18351</v>
      </c>
      <c r="C7551" s="445" t="s">
        <v>13970</v>
      </c>
    </row>
    <row r="7552" spans="1:3" x14ac:dyDescent="0.25">
      <c r="A7552" s="445" t="s">
        <v>15678</v>
      </c>
      <c r="B7552" s="445" t="s">
        <v>18352</v>
      </c>
      <c r="C7552" s="445" t="s">
        <v>13970</v>
      </c>
    </row>
    <row r="7553" spans="1:3" x14ac:dyDescent="0.25">
      <c r="A7553" s="445" t="s">
        <v>15678</v>
      </c>
      <c r="B7553" s="445" t="s">
        <v>18353</v>
      </c>
      <c r="C7553" s="445" t="s">
        <v>13970</v>
      </c>
    </row>
    <row r="7554" spans="1:3" x14ac:dyDescent="0.25">
      <c r="A7554" s="445" t="s">
        <v>15678</v>
      </c>
      <c r="B7554" s="445" t="s">
        <v>18354</v>
      </c>
      <c r="C7554" s="445" t="s">
        <v>13970</v>
      </c>
    </row>
    <row r="7555" spans="1:3" x14ac:dyDescent="0.25">
      <c r="A7555" s="445" t="s">
        <v>15678</v>
      </c>
      <c r="B7555" s="445" t="s">
        <v>18355</v>
      </c>
      <c r="C7555" s="445" t="s">
        <v>13970</v>
      </c>
    </row>
    <row r="7556" spans="1:3" x14ac:dyDescent="0.25">
      <c r="A7556" s="445" t="s">
        <v>15678</v>
      </c>
      <c r="B7556" s="445" t="s">
        <v>18356</v>
      </c>
      <c r="C7556" s="445" t="s">
        <v>13970</v>
      </c>
    </row>
    <row r="7557" spans="1:3" x14ac:dyDescent="0.25">
      <c r="A7557" s="445" t="s">
        <v>15678</v>
      </c>
      <c r="B7557" s="445" t="s">
        <v>18357</v>
      </c>
      <c r="C7557" s="445" t="s">
        <v>13970</v>
      </c>
    </row>
    <row r="7558" spans="1:3" x14ac:dyDescent="0.25">
      <c r="A7558" s="445" t="s">
        <v>15678</v>
      </c>
      <c r="B7558" s="445" t="s">
        <v>18358</v>
      </c>
      <c r="C7558" s="445" t="s">
        <v>13970</v>
      </c>
    </row>
    <row r="7559" spans="1:3" x14ac:dyDescent="0.25">
      <c r="A7559" s="445" t="s">
        <v>15678</v>
      </c>
      <c r="B7559" s="445" t="s">
        <v>18359</v>
      </c>
      <c r="C7559" s="445" t="s">
        <v>13970</v>
      </c>
    </row>
    <row r="7560" spans="1:3" x14ac:dyDescent="0.25">
      <c r="A7560" s="445" t="s">
        <v>15678</v>
      </c>
      <c r="B7560" s="445" t="s">
        <v>18360</v>
      </c>
      <c r="C7560" s="445" t="s">
        <v>13970</v>
      </c>
    </row>
    <row r="7561" spans="1:3" x14ac:dyDescent="0.25">
      <c r="A7561" s="445" t="s">
        <v>15678</v>
      </c>
      <c r="B7561" s="445" t="s">
        <v>18361</v>
      </c>
      <c r="C7561" s="445" t="s">
        <v>13970</v>
      </c>
    </row>
    <row r="7562" spans="1:3" x14ac:dyDescent="0.25">
      <c r="A7562" s="445" t="s">
        <v>15678</v>
      </c>
      <c r="B7562" s="445" t="s">
        <v>18362</v>
      </c>
      <c r="C7562" s="445" t="s">
        <v>13970</v>
      </c>
    </row>
    <row r="7563" spans="1:3" x14ac:dyDescent="0.25">
      <c r="A7563" s="445" t="s">
        <v>15678</v>
      </c>
      <c r="B7563" s="445" t="s">
        <v>18363</v>
      </c>
      <c r="C7563" s="445" t="s">
        <v>13970</v>
      </c>
    </row>
    <row r="7564" spans="1:3" x14ac:dyDescent="0.25">
      <c r="A7564" s="445" t="s">
        <v>15678</v>
      </c>
      <c r="B7564" s="445" t="s">
        <v>18364</v>
      </c>
      <c r="C7564" s="445" t="s">
        <v>13970</v>
      </c>
    </row>
    <row r="7565" spans="1:3" x14ac:dyDescent="0.25">
      <c r="A7565" s="445" t="s">
        <v>15678</v>
      </c>
      <c r="B7565" s="445" t="s">
        <v>18365</v>
      </c>
      <c r="C7565" s="445" t="s">
        <v>13970</v>
      </c>
    </row>
    <row r="7566" spans="1:3" x14ac:dyDescent="0.25">
      <c r="A7566" s="445" t="s">
        <v>15678</v>
      </c>
      <c r="B7566" s="445" t="s">
        <v>18366</v>
      </c>
      <c r="C7566" s="445" t="s">
        <v>13970</v>
      </c>
    </row>
    <row r="7567" spans="1:3" x14ac:dyDescent="0.25">
      <c r="A7567" s="445" t="s">
        <v>15678</v>
      </c>
      <c r="B7567" s="445" t="s">
        <v>18367</v>
      </c>
      <c r="C7567" s="445" t="s">
        <v>13970</v>
      </c>
    </row>
    <row r="7568" spans="1:3" x14ac:dyDescent="0.25">
      <c r="A7568" s="445" t="s">
        <v>15678</v>
      </c>
      <c r="B7568" s="445" t="s">
        <v>18368</v>
      </c>
      <c r="C7568" s="445" t="s">
        <v>13970</v>
      </c>
    </row>
    <row r="7569" spans="1:3" x14ac:dyDescent="0.25">
      <c r="A7569" s="445" t="s">
        <v>15678</v>
      </c>
      <c r="B7569" s="445" t="s">
        <v>18369</v>
      </c>
      <c r="C7569" s="445" t="s">
        <v>13970</v>
      </c>
    </row>
    <row r="7570" spans="1:3" x14ac:dyDescent="0.25">
      <c r="A7570" s="445" t="s">
        <v>15678</v>
      </c>
      <c r="B7570" s="445" t="s">
        <v>18370</v>
      </c>
      <c r="C7570" s="445" t="s">
        <v>13970</v>
      </c>
    </row>
    <row r="7571" spans="1:3" x14ac:dyDescent="0.25">
      <c r="A7571" s="445" t="s">
        <v>15678</v>
      </c>
      <c r="B7571" s="445" t="s">
        <v>18371</v>
      </c>
      <c r="C7571" s="445" t="s">
        <v>13970</v>
      </c>
    </row>
    <row r="7572" spans="1:3" x14ac:dyDescent="0.25">
      <c r="A7572" s="445" t="s">
        <v>15678</v>
      </c>
      <c r="B7572" s="445" t="s">
        <v>18372</v>
      </c>
      <c r="C7572" s="445" t="s">
        <v>13970</v>
      </c>
    </row>
    <row r="7573" spans="1:3" x14ac:dyDescent="0.25">
      <c r="A7573" s="445" t="s">
        <v>15678</v>
      </c>
      <c r="B7573" s="445" t="s">
        <v>18373</v>
      </c>
      <c r="C7573" s="445" t="s">
        <v>13970</v>
      </c>
    </row>
    <row r="7574" spans="1:3" x14ac:dyDescent="0.25">
      <c r="A7574" s="445" t="s">
        <v>15678</v>
      </c>
      <c r="B7574" s="445" t="s">
        <v>18374</v>
      </c>
      <c r="C7574" s="445" t="s">
        <v>13970</v>
      </c>
    </row>
    <row r="7575" spans="1:3" x14ac:dyDescent="0.25">
      <c r="A7575" s="445" t="s">
        <v>15678</v>
      </c>
      <c r="B7575" s="445" t="s">
        <v>18375</v>
      </c>
      <c r="C7575" s="445" t="s">
        <v>13970</v>
      </c>
    </row>
    <row r="7576" spans="1:3" x14ac:dyDescent="0.25">
      <c r="A7576" s="445" t="s">
        <v>15678</v>
      </c>
      <c r="B7576" s="445" t="s">
        <v>18376</v>
      </c>
      <c r="C7576" s="445" t="s">
        <v>13970</v>
      </c>
    </row>
    <row r="7577" spans="1:3" x14ac:dyDescent="0.25">
      <c r="A7577" s="445" t="s">
        <v>15678</v>
      </c>
      <c r="B7577" s="445" t="s">
        <v>18377</v>
      </c>
      <c r="C7577" s="445" t="s">
        <v>13970</v>
      </c>
    </row>
    <row r="7578" spans="1:3" x14ac:dyDescent="0.25">
      <c r="A7578" s="445" t="s">
        <v>15678</v>
      </c>
      <c r="B7578" s="445" t="s">
        <v>18378</v>
      </c>
      <c r="C7578" s="445" t="s">
        <v>13970</v>
      </c>
    </row>
    <row r="7579" spans="1:3" x14ac:dyDescent="0.25">
      <c r="A7579" s="445" t="s">
        <v>15678</v>
      </c>
      <c r="B7579" s="445" t="s">
        <v>18379</v>
      </c>
      <c r="C7579" s="445" t="s">
        <v>13970</v>
      </c>
    </row>
    <row r="7580" spans="1:3" x14ac:dyDescent="0.25">
      <c r="A7580" s="445" t="s">
        <v>15678</v>
      </c>
      <c r="B7580" s="445" t="s">
        <v>18380</v>
      </c>
      <c r="C7580" s="445" t="s">
        <v>13970</v>
      </c>
    </row>
    <row r="7581" spans="1:3" x14ac:dyDescent="0.25">
      <c r="A7581" s="445" t="s">
        <v>15678</v>
      </c>
      <c r="B7581" s="445" t="s">
        <v>18381</v>
      </c>
      <c r="C7581" s="445" t="s">
        <v>13970</v>
      </c>
    </row>
    <row r="7582" spans="1:3" x14ac:dyDescent="0.25">
      <c r="A7582" s="445" t="s">
        <v>15678</v>
      </c>
      <c r="B7582" s="445" t="s">
        <v>18382</v>
      </c>
      <c r="C7582" s="445" t="s">
        <v>13970</v>
      </c>
    </row>
    <row r="7583" spans="1:3" x14ac:dyDescent="0.25">
      <c r="A7583" s="445" t="s">
        <v>15678</v>
      </c>
      <c r="B7583" s="445" t="s">
        <v>18383</v>
      </c>
      <c r="C7583" s="445" t="s">
        <v>13970</v>
      </c>
    </row>
    <row r="7584" spans="1:3" x14ac:dyDescent="0.25">
      <c r="A7584" s="445" t="s">
        <v>15678</v>
      </c>
      <c r="B7584" s="445" t="s">
        <v>18384</v>
      </c>
      <c r="C7584" s="445" t="s">
        <v>13970</v>
      </c>
    </row>
    <row r="7585" spans="1:3" x14ac:dyDescent="0.25">
      <c r="A7585" s="445" t="s">
        <v>15678</v>
      </c>
      <c r="B7585" s="445" t="s">
        <v>18385</v>
      </c>
      <c r="C7585" s="445" t="s">
        <v>16149</v>
      </c>
    </row>
    <row r="7586" spans="1:3" x14ac:dyDescent="0.25">
      <c r="A7586" s="445" t="s">
        <v>15678</v>
      </c>
      <c r="B7586" s="445" t="s">
        <v>18386</v>
      </c>
      <c r="C7586" s="445" t="s">
        <v>13970</v>
      </c>
    </row>
    <row r="7587" spans="1:3" x14ac:dyDescent="0.25">
      <c r="A7587" s="445" t="s">
        <v>15678</v>
      </c>
      <c r="B7587" s="445" t="s">
        <v>18387</v>
      </c>
      <c r="C7587" s="445" t="s">
        <v>13970</v>
      </c>
    </row>
    <row r="7588" spans="1:3" x14ac:dyDescent="0.25">
      <c r="A7588" s="445" t="s">
        <v>15678</v>
      </c>
      <c r="B7588" s="445" t="s">
        <v>18388</v>
      </c>
      <c r="C7588" s="445" t="s">
        <v>13970</v>
      </c>
    </row>
    <row r="7589" spans="1:3" x14ac:dyDescent="0.25">
      <c r="A7589" s="445" t="s">
        <v>15678</v>
      </c>
      <c r="B7589" s="445" t="s">
        <v>18389</v>
      </c>
      <c r="C7589" s="445" t="s">
        <v>13970</v>
      </c>
    </row>
    <row r="7590" spans="1:3" x14ac:dyDescent="0.25">
      <c r="A7590" s="445" t="s">
        <v>15678</v>
      </c>
      <c r="B7590" s="445" t="s">
        <v>18390</v>
      </c>
      <c r="C7590" s="445" t="s">
        <v>13970</v>
      </c>
    </row>
    <row r="7591" spans="1:3" x14ac:dyDescent="0.25">
      <c r="A7591" s="445" t="s">
        <v>15678</v>
      </c>
      <c r="B7591" s="445" t="s">
        <v>18391</v>
      </c>
      <c r="C7591" s="445" t="s">
        <v>13970</v>
      </c>
    </row>
    <row r="7592" spans="1:3" x14ac:dyDescent="0.25">
      <c r="A7592" s="445" t="s">
        <v>15678</v>
      </c>
      <c r="B7592" s="445" t="s">
        <v>18392</v>
      </c>
      <c r="C7592" s="445" t="s">
        <v>13970</v>
      </c>
    </row>
    <row r="7593" spans="1:3" x14ac:dyDescent="0.25">
      <c r="A7593" s="445" t="s">
        <v>15678</v>
      </c>
      <c r="B7593" s="445" t="s">
        <v>18393</v>
      </c>
      <c r="C7593" s="445" t="s">
        <v>13970</v>
      </c>
    </row>
    <row r="7594" spans="1:3" x14ac:dyDescent="0.25">
      <c r="A7594" s="445" t="s">
        <v>15678</v>
      </c>
      <c r="B7594" s="445" t="s">
        <v>18394</v>
      </c>
      <c r="C7594" s="445" t="s">
        <v>13970</v>
      </c>
    </row>
    <row r="7595" spans="1:3" x14ac:dyDescent="0.25">
      <c r="A7595" s="445" t="s">
        <v>15678</v>
      </c>
      <c r="B7595" s="445" t="s">
        <v>18395</v>
      </c>
      <c r="C7595" s="445" t="s">
        <v>13970</v>
      </c>
    </row>
    <row r="7596" spans="1:3" x14ac:dyDescent="0.25">
      <c r="A7596" s="445" t="s">
        <v>15678</v>
      </c>
      <c r="B7596" s="445" t="s">
        <v>18396</v>
      </c>
      <c r="C7596" s="445" t="s">
        <v>13970</v>
      </c>
    </row>
    <row r="7597" spans="1:3" x14ac:dyDescent="0.25">
      <c r="A7597" s="445" t="s">
        <v>15678</v>
      </c>
      <c r="B7597" s="445" t="s">
        <v>18397</v>
      </c>
      <c r="C7597" s="445" t="s">
        <v>13970</v>
      </c>
    </row>
    <row r="7598" spans="1:3" x14ac:dyDescent="0.25">
      <c r="A7598" s="445" t="s">
        <v>15678</v>
      </c>
      <c r="B7598" s="445" t="s">
        <v>18398</v>
      </c>
      <c r="C7598" s="445" t="s">
        <v>13970</v>
      </c>
    </row>
    <row r="7599" spans="1:3" x14ac:dyDescent="0.25">
      <c r="A7599" s="445" t="s">
        <v>15678</v>
      </c>
      <c r="B7599" s="445" t="s">
        <v>18399</v>
      </c>
      <c r="C7599" s="445" t="s">
        <v>13970</v>
      </c>
    </row>
    <row r="7600" spans="1:3" x14ac:dyDescent="0.25">
      <c r="A7600" s="445" t="s">
        <v>15678</v>
      </c>
      <c r="B7600" s="445" t="s">
        <v>18400</v>
      </c>
      <c r="C7600" s="445" t="s">
        <v>13970</v>
      </c>
    </row>
    <row r="7601" spans="1:3" x14ac:dyDescent="0.25">
      <c r="A7601" s="445" t="s">
        <v>15678</v>
      </c>
      <c r="B7601" s="445" t="s">
        <v>18401</v>
      </c>
      <c r="C7601" s="445" t="s">
        <v>13970</v>
      </c>
    </row>
    <row r="7602" spans="1:3" x14ac:dyDescent="0.25">
      <c r="A7602" s="445" t="s">
        <v>15678</v>
      </c>
      <c r="B7602" s="445" t="s">
        <v>18402</v>
      </c>
      <c r="C7602" s="445" t="s">
        <v>13970</v>
      </c>
    </row>
    <row r="7603" spans="1:3" x14ac:dyDescent="0.25">
      <c r="A7603" s="445" t="s">
        <v>15678</v>
      </c>
      <c r="B7603" s="445" t="s">
        <v>18403</v>
      </c>
      <c r="C7603" s="445" t="s">
        <v>13970</v>
      </c>
    </row>
    <row r="7604" spans="1:3" x14ac:dyDescent="0.25">
      <c r="A7604" s="445" t="s">
        <v>15678</v>
      </c>
      <c r="B7604" s="445" t="s">
        <v>18404</v>
      </c>
      <c r="C7604" s="445" t="s">
        <v>13970</v>
      </c>
    </row>
    <row r="7605" spans="1:3" x14ac:dyDescent="0.25">
      <c r="A7605" s="445" t="s">
        <v>15678</v>
      </c>
      <c r="B7605" s="445" t="s">
        <v>18405</v>
      </c>
      <c r="C7605" s="445" t="s">
        <v>13970</v>
      </c>
    </row>
    <row r="7606" spans="1:3" x14ac:dyDescent="0.25">
      <c r="A7606" s="445" t="s">
        <v>15678</v>
      </c>
      <c r="B7606" s="445" t="s">
        <v>18406</v>
      </c>
      <c r="C7606" s="445" t="s">
        <v>13970</v>
      </c>
    </row>
    <row r="7607" spans="1:3" x14ac:dyDescent="0.25">
      <c r="A7607" s="445" t="s">
        <v>15678</v>
      </c>
      <c r="B7607" s="445" t="s">
        <v>18407</v>
      </c>
      <c r="C7607" s="445" t="s">
        <v>13970</v>
      </c>
    </row>
    <row r="7608" spans="1:3" x14ac:dyDescent="0.25">
      <c r="A7608" s="445" t="s">
        <v>15678</v>
      </c>
      <c r="B7608" s="445" t="s">
        <v>18408</v>
      </c>
      <c r="C7608" s="445" t="s">
        <v>13970</v>
      </c>
    </row>
    <row r="7609" spans="1:3" x14ac:dyDescent="0.25">
      <c r="A7609" s="445" t="s">
        <v>15678</v>
      </c>
      <c r="B7609" s="445" t="s">
        <v>18409</v>
      </c>
      <c r="C7609" s="445" t="s">
        <v>13970</v>
      </c>
    </row>
    <row r="7610" spans="1:3" x14ac:dyDescent="0.25">
      <c r="A7610" s="445" t="s">
        <v>15678</v>
      </c>
      <c r="B7610" s="445" t="s">
        <v>18410</v>
      </c>
      <c r="C7610" s="445" t="s">
        <v>13970</v>
      </c>
    </row>
    <row r="7611" spans="1:3" x14ac:dyDescent="0.25">
      <c r="A7611" s="445" t="s">
        <v>15678</v>
      </c>
      <c r="B7611" s="445" t="s">
        <v>18411</v>
      </c>
      <c r="C7611" s="445" t="s">
        <v>13970</v>
      </c>
    </row>
    <row r="7612" spans="1:3" x14ac:dyDescent="0.25">
      <c r="A7612" s="445" t="s">
        <v>15678</v>
      </c>
      <c r="B7612" s="445" t="s">
        <v>18412</v>
      </c>
      <c r="C7612" s="445" t="s">
        <v>13970</v>
      </c>
    </row>
    <row r="7613" spans="1:3" x14ac:dyDescent="0.25">
      <c r="A7613" s="445" t="s">
        <v>15678</v>
      </c>
      <c r="B7613" s="445" t="s">
        <v>18413</v>
      </c>
      <c r="C7613" s="445" t="s">
        <v>13970</v>
      </c>
    </row>
    <row r="7614" spans="1:3" x14ac:dyDescent="0.25">
      <c r="A7614" s="445" t="s">
        <v>15678</v>
      </c>
      <c r="B7614" s="445" t="s">
        <v>18414</v>
      </c>
      <c r="C7614" s="445" t="s">
        <v>13970</v>
      </c>
    </row>
    <row r="7615" spans="1:3" x14ac:dyDescent="0.25">
      <c r="A7615" s="445" t="s">
        <v>15678</v>
      </c>
      <c r="B7615" s="445" t="s">
        <v>18415</v>
      </c>
      <c r="C7615" s="445" t="s">
        <v>13970</v>
      </c>
    </row>
    <row r="7616" spans="1:3" x14ac:dyDescent="0.25">
      <c r="A7616" s="445" t="s">
        <v>15678</v>
      </c>
      <c r="B7616" s="445" t="s">
        <v>18416</v>
      </c>
      <c r="C7616" s="445" t="s">
        <v>13970</v>
      </c>
    </row>
    <row r="7617" spans="1:3" x14ac:dyDescent="0.25">
      <c r="A7617" s="445" t="s">
        <v>15678</v>
      </c>
      <c r="B7617" s="445" t="s">
        <v>18417</v>
      </c>
      <c r="C7617" s="445" t="s">
        <v>13970</v>
      </c>
    </row>
    <row r="7618" spans="1:3" x14ac:dyDescent="0.25">
      <c r="A7618" s="445" t="s">
        <v>15678</v>
      </c>
      <c r="B7618" s="445" t="s">
        <v>18418</v>
      </c>
      <c r="C7618" s="445" t="s">
        <v>13970</v>
      </c>
    </row>
    <row r="7619" spans="1:3" x14ac:dyDescent="0.25">
      <c r="A7619" s="445" t="s">
        <v>15678</v>
      </c>
      <c r="B7619" s="445" t="s">
        <v>18419</v>
      </c>
      <c r="C7619" s="445" t="s">
        <v>13970</v>
      </c>
    </row>
    <row r="7620" spans="1:3" x14ac:dyDescent="0.25">
      <c r="A7620" s="445" t="s">
        <v>15678</v>
      </c>
      <c r="B7620" s="445" t="s">
        <v>18420</v>
      </c>
      <c r="C7620" s="445" t="s">
        <v>13970</v>
      </c>
    </row>
    <row r="7621" spans="1:3" x14ac:dyDescent="0.25">
      <c r="A7621" s="445" t="s">
        <v>15678</v>
      </c>
      <c r="B7621" s="445" t="s">
        <v>18421</v>
      </c>
      <c r="C7621" s="445" t="s">
        <v>13970</v>
      </c>
    </row>
    <row r="7622" spans="1:3" x14ac:dyDescent="0.25">
      <c r="A7622" s="445" t="s">
        <v>15678</v>
      </c>
      <c r="B7622" s="445" t="s">
        <v>18422</v>
      </c>
      <c r="C7622" s="445" t="s">
        <v>13970</v>
      </c>
    </row>
    <row r="7623" spans="1:3" x14ac:dyDescent="0.25">
      <c r="A7623" s="445" t="s">
        <v>15678</v>
      </c>
      <c r="B7623" s="445" t="s">
        <v>18423</v>
      </c>
      <c r="C7623" s="445" t="s">
        <v>13970</v>
      </c>
    </row>
    <row r="7624" spans="1:3" x14ac:dyDescent="0.25">
      <c r="A7624" s="445" t="s">
        <v>15678</v>
      </c>
      <c r="B7624" s="445" t="s">
        <v>18424</v>
      </c>
      <c r="C7624" s="445" t="s">
        <v>13970</v>
      </c>
    </row>
    <row r="7625" spans="1:3" x14ac:dyDescent="0.25">
      <c r="A7625" s="445" t="s">
        <v>15678</v>
      </c>
      <c r="B7625" s="445" t="s">
        <v>18425</v>
      </c>
      <c r="C7625" s="445" t="s">
        <v>13970</v>
      </c>
    </row>
    <row r="7626" spans="1:3" x14ac:dyDescent="0.25">
      <c r="A7626" s="445" t="s">
        <v>15678</v>
      </c>
      <c r="B7626" s="445" t="s">
        <v>18426</v>
      </c>
      <c r="C7626" s="445" t="s">
        <v>13970</v>
      </c>
    </row>
    <row r="7627" spans="1:3" x14ac:dyDescent="0.25">
      <c r="A7627" s="445" t="s">
        <v>15678</v>
      </c>
      <c r="B7627" s="445" t="s">
        <v>18427</v>
      </c>
      <c r="C7627" s="445" t="s">
        <v>13970</v>
      </c>
    </row>
    <row r="7628" spans="1:3" x14ac:dyDescent="0.25">
      <c r="A7628" s="445" t="s">
        <v>15678</v>
      </c>
      <c r="B7628" s="445" t="s">
        <v>18428</v>
      </c>
      <c r="C7628" s="445" t="s">
        <v>13970</v>
      </c>
    </row>
    <row r="7629" spans="1:3" x14ac:dyDescent="0.25">
      <c r="A7629" s="445" t="s">
        <v>15678</v>
      </c>
      <c r="B7629" s="445" t="s">
        <v>18429</v>
      </c>
      <c r="C7629" s="445" t="s">
        <v>13970</v>
      </c>
    </row>
    <row r="7630" spans="1:3" x14ac:dyDescent="0.25">
      <c r="A7630" s="445" t="s">
        <v>15678</v>
      </c>
      <c r="B7630" s="445" t="s">
        <v>18430</v>
      </c>
      <c r="C7630" s="445" t="s">
        <v>13970</v>
      </c>
    </row>
    <row r="7631" spans="1:3" x14ac:dyDescent="0.25">
      <c r="A7631" s="445" t="s">
        <v>15678</v>
      </c>
      <c r="B7631" s="445" t="s">
        <v>18431</v>
      </c>
      <c r="C7631" s="445" t="s">
        <v>13970</v>
      </c>
    </row>
    <row r="7632" spans="1:3" x14ac:dyDescent="0.25">
      <c r="A7632" s="445" t="s">
        <v>15678</v>
      </c>
      <c r="B7632" s="445" t="s">
        <v>18432</v>
      </c>
      <c r="C7632" s="445" t="s">
        <v>13970</v>
      </c>
    </row>
    <row r="7633" spans="1:3" x14ac:dyDescent="0.25">
      <c r="A7633" s="445" t="s">
        <v>15678</v>
      </c>
      <c r="B7633" s="445" t="s">
        <v>18433</v>
      </c>
      <c r="C7633" s="445" t="s">
        <v>13970</v>
      </c>
    </row>
    <row r="7634" spans="1:3" x14ac:dyDescent="0.25">
      <c r="A7634" s="445" t="s">
        <v>15678</v>
      </c>
      <c r="B7634" s="445" t="s">
        <v>18434</v>
      </c>
      <c r="C7634" s="445" t="s">
        <v>13970</v>
      </c>
    </row>
    <row r="7635" spans="1:3" x14ac:dyDescent="0.25">
      <c r="A7635" s="445" t="s">
        <v>15678</v>
      </c>
      <c r="B7635" s="445" t="s">
        <v>18435</v>
      </c>
      <c r="C7635" s="445" t="s">
        <v>13970</v>
      </c>
    </row>
    <row r="7636" spans="1:3" x14ac:dyDescent="0.25">
      <c r="A7636" s="445" t="s">
        <v>15678</v>
      </c>
      <c r="B7636" s="445" t="s">
        <v>18436</v>
      </c>
      <c r="C7636" s="445" t="s">
        <v>13970</v>
      </c>
    </row>
    <row r="7637" spans="1:3" x14ac:dyDescent="0.25">
      <c r="A7637" s="445" t="s">
        <v>15678</v>
      </c>
      <c r="B7637" s="445" t="s">
        <v>18437</v>
      </c>
      <c r="C7637" s="445" t="s">
        <v>13970</v>
      </c>
    </row>
    <row r="7638" spans="1:3" x14ac:dyDescent="0.25">
      <c r="A7638" s="445" t="s">
        <v>15678</v>
      </c>
      <c r="B7638" s="445" t="s">
        <v>18438</v>
      </c>
      <c r="C7638" s="445" t="s">
        <v>13970</v>
      </c>
    </row>
    <row r="7639" spans="1:3" x14ac:dyDescent="0.25">
      <c r="A7639" s="445" t="s">
        <v>15678</v>
      </c>
      <c r="B7639" s="445" t="s">
        <v>18439</v>
      </c>
      <c r="C7639" s="445" t="s">
        <v>13970</v>
      </c>
    </row>
    <row r="7640" spans="1:3" x14ac:dyDescent="0.25">
      <c r="A7640" s="445" t="s">
        <v>15678</v>
      </c>
      <c r="B7640" s="445" t="s">
        <v>18440</v>
      </c>
      <c r="C7640" s="445" t="s">
        <v>13970</v>
      </c>
    </row>
    <row r="7641" spans="1:3" x14ac:dyDescent="0.25">
      <c r="A7641" s="445" t="s">
        <v>15678</v>
      </c>
      <c r="B7641" s="445" t="s">
        <v>18441</v>
      </c>
      <c r="C7641" s="445" t="s">
        <v>13970</v>
      </c>
    </row>
    <row r="7642" spans="1:3" x14ac:dyDescent="0.25">
      <c r="A7642" s="445" t="s">
        <v>15678</v>
      </c>
      <c r="B7642" s="445" t="s">
        <v>18442</v>
      </c>
      <c r="C7642" s="445" t="s">
        <v>13970</v>
      </c>
    </row>
    <row r="7643" spans="1:3" x14ac:dyDescent="0.25">
      <c r="A7643" s="445" t="s">
        <v>15678</v>
      </c>
      <c r="B7643" s="445" t="s">
        <v>18443</v>
      </c>
      <c r="C7643" s="445" t="s">
        <v>13970</v>
      </c>
    </row>
    <row r="7644" spans="1:3" x14ac:dyDescent="0.25">
      <c r="A7644" s="445" t="s">
        <v>15678</v>
      </c>
      <c r="B7644" s="445" t="s">
        <v>18444</v>
      </c>
      <c r="C7644" s="445" t="s">
        <v>13970</v>
      </c>
    </row>
    <row r="7645" spans="1:3" x14ac:dyDescent="0.25">
      <c r="A7645" s="445" t="s">
        <v>15678</v>
      </c>
      <c r="B7645" s="445" t="s">
        <v>18445</v>
      </c>
      <c r="C7645" s="445" t="s">
        <v>13970</v>
      </c>
    </row>
    <row r="7646" spans="1:3" x14ac:dyDescent="0.25">
      <c r="A7646" s="445" t="s">
        <v>15678</v>
      </c>
      <c r="B7646" s="445" t="s">
        <v>18446</v>
      </c>
      <c r="C7646" s="445" t="s">
        <v>13970</v>
      </c>
    </row>
    <row r="7647" spans="1:3" x14ac:dyDescent="0.25">
      <c r="A7647" s="445" t="s">
        <v>15678</v>
      </c>
      <c r="B7647" s="445" t="s">
        <v>18447</v>
      </c>
      <c r="C7647" s="445" t="s">
        <v>13970</v>
      </c>
    </row>
    <row r="7648" spans="1:3" x14ac:dyDescent="0.25">
      <c r="A7648" s="445" t="s">
        <v>15678</v>
      </c>
      <c r="B7648" s="445" t="s">
        <v>18448</v>
      </c>
      <c r="C7648" s="445" t="s">
        <v>13970</v>
      </c>
    </row>
    <row r="7649" spans="1:3" x14ac:dyDescent="0.25">
      <c r="A7649" s="445" t="s">
        <v>15678</v>
      </c>
      <c r="B7649" s="445" t="s">
        <v>18449</v>
      </c>
      <c r="C7649" s="445" t="s">
        <v>13970</v>
      </c>
    </row>
    <row r="7650" spans="1:3" x14ac:dyDescent="0.25">
      <c r="A7650" s="445" t="s">
        <v>15678</v>
      </c>
      <c r="B7650" s="445" t="s">
        <v>18450</v>
      </c>
      <c r="C7650" s="445" t="s">
        <v>13970</v>
      </c>
    </row>
    <row r="7651" spans="1:3" x14ac:dyDescent="0.25">
      <c r="A7651" s="445" t="s">
        <v>15678</v>
      </c>
      <c r="B7651" s="445" t="s">
        <v>18451</v>
      </c>
      <c r="C7651" s="445" t="s">
        <v>13970</v>
      </c>
    </row>
    <row r="7652" spans="1:3" x14ac:dyDescent="0.25">
      <c r="A7652" s="445" t="s">
        <v>15678</v>
      </c>
      <c r="B7652" s="445" t="s">
        <v>18452</v>
      </c>
      <c r="C7652" s="445" t="s">
        <v>13970</v>
      </c>
    </row>
    <row r="7653" spans="1:3" x14ac:dyDescent="0.25">
      <c r="A7653" s="445" t="s">
        <v>15678</v>
      </c>
      <c r="B7653" s="445" t="s">
        <v>18453</v>
      </c>
      <c r="C7653" s="445" t="s">
        <v>13970</v>
      </c>
    </row>
    <row r="7654" spans="1:3" x14ac:dyDescent="0.25">
      <c r="A7654" s="445" t="s">
        <v>15678</v>
      </c>
      <c r="B7654" s="445" t="s">
        <v>18454</v>
      </c>
      <c r="C7654" s="445" t="s">
        <v>13970</v>
      </c>
    </row>
    <row r="7655" spans="1:3" x14ac:dyDescent="0.25">
      <c r="A7655" s="445" t="s">
        <v>15678</v>
      </c>
      <c r="B7655" s="445" t="s">
        <v>18455</v>
      </c>
      <c r="C7655" s="445" t="s">
        <v>13970</v>
      </c>
    </row>
    <row r="7656" spans="1:3" x14ac:dyDescent="0.25">
      <c r="A7656" s="445" t="s">
        <v>15678</v>
      </c>
      <c r="B7656" s="445" t="s">
        <v>18456</v>
      </c>
      <c r="C7656" s="445" t="s">
        <v>13970</v>
      </c>
    </row>
    <row r="7657" spans="1:3" x14ac:dyDescent="0.25">
      <c r="A7657" s="445" t="s">
        <v>15678</v>
      </c>
      <c r="B7657" s="445" t="s">
        <v>18457</v>
      </c>
      <c r="C7657" s="445" t="s">
        <v>13970</v>
      </c>
    </row>
    <row r="7658" spans="1:3" x14ac:dyDescent="0.25">
      <c r="A7658" s="445" t="s">
        <v>15678</v>
      </c>
      <c r="B7658" s="445" t="s">
        <v>18458</v>
      </c>
      <c r="C7658" s="445" t="s">
        <v>13970</v>
      </c>
    </row>
    <row r="7659" spans="1:3" x14ac:dyDescent="0.25">
      <c r="A7659" s="445" t="s">
        <v>15678</v>
      </c>
      <c r="B7659" s="445" t="s">
        <v>18459</v>
      </c>
      <c r="C7659" s="445" t="s">
        <v>13970</v>
      </c>
    </row>
    <row r="7660" spans="1:3" x14ac:dyDescent="0.25">
      <c r="A7660" s="445" t="s">
        <v>15678</v>
      </c>
      <c r="B7660" s="445" t="s">
        <v>18460</v>
      </c>
      <c r="C7660" s="445" t="s">
        <v>13970</v>
      </c>
    </row>
    <row r="7661" spans="1:3" x14ac:dyDescent="0.25">
      <c r="A7661" s="445" t="s">
        <v>15678</v>
      </c>
      <c r="B7661" s="445" t="s">
        <v>18461</v>
      </c>
      <c r="C7661" s="445" t="s">
        <v>13970</v>
      </c>
    </row>
    <row r="7662" spans="1:3" x14ac:dyDescent="0.25">
      <c r="A7662" s="445" t="s">
        <v>15678</v>
      </c>
      <c r="B7662" s="445" t="s">
        <v>18462</v>
      </c>
      <c r="C7662" s="445" t="s">
        <v>13970</v>
      </c>
    </row>
    <row r="7663" spans="1:3" x14ac:dyDescent="0.25">
      <c r="A7663" s="445" t="s">
        <v>15678</v>
      </c>
      <c r="B7663" s="445" t="s">
        <v>18463</v>
      </c>
      <c r="C7663" s="445" t="s">
        <v>13970</v>
      </c>
    </row>
    <row r="7664" spans="1:3" x14ac:dyDescent="0.25">
      <c r="A7664" s="445" t="s">
        <v>15678</v>
      </c>
      <c r="B7664" s="445" t="s">
        <v>18464</v>
      </c>
      <c r="C7664" s="445" t="s">
        <v>13970</v>
      </c>
    </row>
    <row r="7665" spans="1:3" x14ac:dyDescent="0.25">
      <c r="A7665" s="445" t="s">
        <v>15678</v>
      </c>
      <c r="B7665" s="445" t="s">
        <v>18465</v>
      </c>
      <c r="C7665" s="445" t="s">
        <v>13970</v>
      </c>
    </row>
    <row r="7666" spans="1:3" x14ac:dyDescent="0.25">
      <c r="A7666" s="445" t="s">
        <v>15678</v>
      </c>
      <c r="B7666" s="445" t="s">
        <v>18466</v>
      </c>
      <c r="C7666" s="445" t="s">
        <v>13970</v>
      </c>
    </row>
    <row r="7667" spans="1:3" x14ac:dyDescent="0.25">
      <c r="A7667" s="445" t="s">
        <v>15678</v>
      </c>
      <c r="B7667" s="445" t="s">
        <v>18467</v>
      </c>
      <c r="C7667" s="445" t="s">
        <v>13970</v>
      </c>
    </row>
    <row r="7668" spans="1:3" x14ac:dyDescent="0.25">
      <c r="A7668" s="445" t="s">
        <v>15678</v>
      </c>
      <c r="B7668" s="445" t="s">
        <v>18468</v>
      </c>
      <c r="C7668" s="445" t="s">
        <v>13970</v>
      </c>
    </row>
    <row r="7669" spans="1:3" x14ac:dyDescent="0.25">
      <c r="A7669" s="445" t="s">
        <v>15678</v>
      </c>
      <c r="B7669" s="445" t="s">
        <v>18469</v>
      </c>
      <c r="C7669" s="445" t="s">
        <v>13970</v>
      </c>
    </row>
    <row r="7670" spans="1:3" x14ac:dyDescent="0.25">
      <c r="A7670" s="445" t="s">
        <v>15678</v>
      </c>
      <c r="B7670" s="445" t="s">
        <v>18470</v>
      </c>
      <c r="C7670" s="445" t="s">
        <v>13970</v>
      </c>
    </row>
    <row r="7671" spans="1:3" x14ac:dyDescent="0.25">
      <c r="A7671" s="445" t="s">
        <v>15678</v>
      </c>
      <c r="B7671" s="445" t="s">
        <v>18471</v>
      </c>
      <c r="C7671" s="445" t="s">
        <v>13970</v>
      </c>
    </row>
    <row r="7672" spans="1:3" x14ac:dyDescent="0.25">
      <c r="A7672" s="445" t="s">
        <v>15678</v>
      </c>
      <c r="B7672" s="445" t="s">
        <v>18472</v>
      </c>
      <c r="C7672" s="445" t="s">
        <v>13970</v>
      </c>
    </row>
    <row r="7673" spans="1:3" x14ac:dyDescent="0.25">
      <c r="A7673" s="445" t="s">
        <v>15678</v>
      </c>
      <c r="B7673" s="445" t="s">
        <v>18473</v>
      </c>
      <c r="C7673" s="445" t="s">
        <v>13970</v>
      </c>
    </row>
    <row r="7674" spans="1:3" x14ac:dyDescent="0.25">
      <c r="A7674" s="445" t="s">
        <v>15678</v>
      </c>
      <c r="B7674" s="445" t="s">
        <v>18474</v>
      </c>
      <c r="C7674" s="445" t="s">
        <v>13970</v>
      </c>
    </row>
    <row r="7675" spans="1:3" x14ac:dyDescent="0.25">
      <c r="A7675" s="445" t="s">
        <v>15678</v>
      </c>
      <c r="B7675" s="445" t="s">
        <v>18475</v>
      </c>
      <c r="C7675" s="445" t="s">
        <v>13970</v>
      </c>
    </row>
    <row r="7676" spans="1:3" x14ac:dyDescent="0.25">
      <c r="A7676" s="445" t="s">
        <v>15678</v>
      </c>
      <c r="B7676" s="445" t="s">
        <v>18476</v>
      </c>
      <c r="C7676" s="445" t="s">
        <v>13970</v>
      </c>
    </row>
    <row r="7677" spans="1:3" x14ac:dyDescent="0.25">
      <c r="A7677" s="445" t="s">
        <v>15678</v>
      </c>
      <c r="B7677" s="445" t="s">
        <v>18477</v>
      </c>
      <c r="C7677" s="445" t="s">
        <v>13970</v>
      </c>
    </row>
    <row r="7678" spans="1:3" x14ac:dyDescent="0.25">
      <c r="A7678" s="445" t="s">
        <v>15678</v>
      </c>
      <c r="B7678" s="445" t="s">
        <v>18478</v>
      </c>
      <c r="C7678" s="445" t="s">
        <v>13970</v>
      </c>
    </row>
    <row r="7679" spans="1:3" x14ac:dyDescent="0.25">
      <c r="A7679" s="445" t="s">
        <v>15678</v>
      </c>
      <c r="B7679" s="445" t="s">
        <v>18479</v>
      </c>
      <c r="C7679" s="445" t="s">
        <v>13970</v>
      </c>
    </row>
    <row r="7680" spans="1:3" x14ac:dyDescent="0.25">
      <c r="A7680" s="445" t="s">
        <v>15678</v>
      </c>
      <c r="B7680" s="445" t="s">
        <v>18480</v>
      </c>
      <c r="C7680" s="445" t="s">
        <v>13970</v>
      </c>
    </row>
    <row r="7681" spans="1:3" x14ac:dyDescent="0.25">
      <c r="A7681" s="445" t="s">
        <v>15678</v>
      </c>
      <c r="B7681" s="445" t="s">
        <v>18481</v>
      </c>
      <c r="C7681" s="445" t="s">
        <v>13970</v>
      </c>
    </row>
    <row r="7682" spans="1:3" x14ac:dyDescent="0.25">
      <c r="A7682" s="445" t="s">
        <v>15678</v>
      </c>
      <c r="B7682" s="445" t="s">
        <v>18482</v>
      </c>
      <c r="C7682" s="445" t="s">
        <v>13970</v>
      </c>
    </row>
    <row r="7683" spans="1:3" x14ac:dyDescent="0.25">
      <c r="A7683" s="445" t="s">
        <v>15678</v>
      </c>
      <c r="B7683" s="445" t="s">
        <v>18483</v>
      </c>
      <c r="C7683" s="445" t="s">
        <v>13970</v>
      </c>
    </row>
    <row r="7684" spans="1:3" x14ac:dyDescent="0.25">
      <c r="A7684" s="445" t="s">
        <v>15678</v>
      </c>
      <c r="B7684" s="445" t="s">
        <v>18484</v>
      </c>
      <c r="C7684" s="445" t="s">
        <v>13970</v>
      </c>
    </row>
    <row r="7685" spans="1:3" x14ac:dyDescent="0.25">
      <c r="A7685" s="445" t="s">
        <v>15678</v>
      </c>
      <c r="B7685" s="445" t="s">
        <v>18485</v>
      </c>
      <c r="C7685" s="445" t="s">
        <v>13970</v>
      </c>
    </row>
    <row r="7686" spans="1:3" x14ac:dyDescent="0.25">
      <c r="A7686" s="445" t="s">
        <v>15678</v>
      </c>
      <c r="B7686" s="445" t="s">
        <v>18486</v>
      </c>
      <c r="C7686" s="445" t="s">
        <v>13970</v>
      </c>
    </row>
    <row r="7687" spans="1:3" x14ac:dyDescent="0.25">
      <c r="A7687" s="445" t="s">
        <v>15678</v>
      </c>
      <c r="B7687" s="445" t="s">
        <v>18487</v>
      </c>
      <c r="C7687" s="445" t="s">
        <v>13970</v>
      </c>
    </row>
    <row r="7688" spans="1:3" x14ac:dyDescent="0.25">
      <c r="A7688" s="445" t="s">
        <v>15678</v>
      </c>
      <c r="B7688" s="445" t="s">
        <v>18488</v>
      </c>
      <c r="C7688" s="445" t="s">
        <v>13970</v>
      </c>
    </row>
    <row r="7689" spans="1:3" x14ac:dyDescent="0.25">
      <c r="A7689" s="445" t="s">
        <v>15678</v>
      </c>
      <c r="B7689" s="445" t="s">
        <v>18489</v>
      </c>
      <c r="C7689" s="445" t="s">
        <v>13970</v>
      </c>
    </row>
    <row r="7690" spans="1:3" x14ac:dyDescent="0.25">
      <c r="A7690" s="445" t="s">
        <v>15678</v>
      </c>
      <c r="B7690" s="445" t="s">
        <v>18490</v>
      </c>
      <c r="C7690" s="445" t="s">
        <v>13970</v>
      </c>
    </row>
    <row r="7691" spans="1:3" x14ac:dyDescent="0.25">
      <c r="A7691" s="445" t="s">
        <v>15678</v>
      </c>
      <c r="B7691" s="445" t="s">
        <v>18491</v>
      </c>
      <c r="C7691" s="445" t="s">
        <v>13970</v>
      </c>
    </row>
    <row r="7692" spans="1:3" x14ac:dyDescent="0.25">
      <c r="A7692" s="445" t="s">
        <v>15678</v>
      </c>
      <c r="B7692" s="445" t="s">
        <v>18492</v>
      </c>
      <c r="C7692" s="445" t="s">
        <v>13970</v>
      </c>
    </row>
    <row r="7693" spans="1:3" x14ac:dyDescent="0.25">
      <c r="A7693" s="445" t="s">
        <v>15678</v>
      </c>
      <c r="B7693" s="445" t="s">
        <v>18493</v>
      </c>
      <c r="C7693" s="445" t="s">
        <v>13970</v>
      </c>
    </row>
    <row r="7694" spans="1:3" x14ac:dyDescent="0.25">
      <c r="A7694" s="445" t="s">
        <v>15678</v>
      </c>
      <c r="B7694" s="445" t="s">
        <v>18494</v>
      </c>
      <c r="C7694" s="445" t="s">
        <v>13970</v>
      </c>
    </row>
    <row r="7695" spans="1:3" x14ac:dyDescent="0.25">
      <c r="A7695" s="445" t="s">
        <v>15678</v>
      </c>
      <c r="B7695" s="445" t="s">
        <v>18495</v>
      </c>
      <c r="C7695" s="445" t="s">
        <v>13970</v>
      </c>
    </row>
    <row r="7696" spans="1:3" x14ac:dyDescent="0.25">
      <c r="A7696" s="445" t="s">
        <v>15678</v>
      </c>
      <c r="B7696" s="445" t="s">
        <v>18496</v>
      </c>
      <c r="C7696" s="445" t="s">
        <v>13970</v>
      </c>
    </row>
    <row r="7697" spans="1:3" x14ac:dyDescent="0.25">
      <c r="A7697" s="445" t="s">
        <v>15678</v>
      </c>
      <c r="B7697" s="445" t="s">
        <v>18497</v>
      </c>
      <c r="C7697" s="445" t="s">
        <v>13970</v>
      </c>
    </row>
    <row r="7698" spans="1:3" x14ac:dyDescent="0.25">
      <c r="A7698" s="445" t="s">
        <v>15678</v>
      </c>
      <c r="B7698" s="445" t="s">
        <v>18498</v>
      </c>
      <c r="C7698" s="445" t="s">
        <v>13970</v>
      </c>
    </row>
    <row r="7699" spans="1:3" x14ac:dyDescent="0.25">
      <c r="A7699" s="445" t="s">
        <v>15678</v>
      </c>
      <c r="B7699" s="445" t="s">
        <v>18499</v>
      </c>
      <c r="C7699" s="445" t="s">
        <v>13970</v>
      </c>
    </row>
    <row r="7700" spans="1:3" x14ac:dyDescent="0.25">
      <c r="A7700" s="445" t="s">
        <v>15678</v>
      </c>
      <c r="B7700" s="445" t="s">
        <v>18500</v>
      </c>
      <c r="C7700" s="445" t="s">
        <v>13970</v>
      </c>
    </row>
    <row r="7701" spans="1:3" x14ac:dyDescent="0.25">
      <c r="A7701" s="445" t="s">
        <v>15678</v>
      </c>
      <c r="B7701" s="445" t="s">
        <v>18501</v>
      </c>
      <c r="C7701" s="445" t="s">
        <v>13970</v>
      </c>
    </row>
    <row r="7702" spans="1:3" x14ac:dyDescent="0.25">
      <c r="A7702" s="445" t="s">
        <v>15678</v>
      </c>
      <c r="B7702" s="445" t="s">
        <v>18502</v>
      </c>
      <c r="C7702" s="445" t="s">
        <v>13970</v>
      </c>
    </row>
    <row r="7703" spans="1:3" x14ac:dyDescent="0.25">
      <c r="A7703" s="445" t="s">
        <v>15678</v>
      </c>
      <c r="B7703" s="445" t="s">
        <v>18503</v>
      </c>
      <c r="C7703" s="445" t="s">
        <v>13970</v>
      </c>
    </row>
    <row r="7704" spans="1:3" x14ac:dyDescent="0.25">
      <c r="A7704" s="445" t="s">
        <v>15678</v>
      </c>
      <c r="B7704" s="445" t="s">
        <v>18504</v>
      </c>
      <c r="C7704" s="445" t="s">
        <v>13970</v>
      </c>
    </row>
    <row r="7705" spans="1:3" x14ac:dyDescent="0.25">
      <c r="A7705" s="445" t="s">
        <v>15678</v>
      </c>
      <c r="B7705" s="445" t="s">
        <v>18505</v>
      </c>
      <c r="C7705" s="445" t="s">
        <v>13970</v>
      </c>
    </row>
    <row r="7706" spans="1:3" x14ac:dyDescent="0.25">
      <c r="A7706" s="445" t="s">
        <v>15678</v>
      </c>
      <c r="B7706" s="445" t="s">
        <v>18506</v>
      </c>
      <c r="C7706" s="445" t="s">
        <v>13970</v>
      </c>
    </row>
    <row r="7707" spans="1:3" x14ac:dyDescent="0.25">
      <c r="A7707" s="445" t="s">
        <v>15678</v>
      </c>
      <c r="B7707" s="445" t="s">
        <v>18507</v>
      </c>
      <c r="C7707" s="445" t="s">
        <v>13970</v>
      </c>
    </row>
    <row r="7708" spans="1:3" x14ac:dyDescent="0.25">
      <c r="A7708" s="445" t="s">
        <v>15678</v>
      </c>
      <c r="B7708" s="445" t="s">
        <v>18508</v>
      </c>
      <c r="C7708" s="445" t="s">
        <v>13970</v>
      </c>
    </row>
    <row r="7709" spans="1:3" x14ac:dyDescent="0.25">
      <c r="A7709" s="445" t="s">
        <v>15678</v>
      </c>
      <c r="B7709" s="445" t="s">
        <v>18509</v>
      </c>
      <c r="C7709" s="445" t="s">
        <v>13970</v>
      </c>
    </row>
    <row r="7710" spans="1:3" x14ac:dyDescent="0.25">
      <c r="A7710" s="445" t="s">
        <v>15678</v>
      </c>
      <c r="B7710" s="445" t="s">
        <v>18510</v>
      </c>
      <c r="C7710" s="445" t="s">
        <v>13970</v>
      </c>
    </row>
    <row r="7711" spans="1:3" x14ac:dyDescent="0.25">
      <c r="A7711" s="445" t="s">
        <v>15678</v>
      </c>
      <c r="B7711" s="445" t="s">
        <v>18511</v>
      </c>
      <c r="C7711" s="445" t="s">
        <v>13970</v>
      </c>
    </row>
    <row r="7712" spans="1:3" x14ac:dyDescent="0.25">
      <c r="A7712" s="445" t="s">
        <v>15678</v>
      </c>
      <c r="B7712" s="445" t="s">
        <v>18512</v>
      </c>
      <c r="C7712" s="445" t="s">
        <v>13970</v>
      </c>
    </row>
    <row r="7713" spans="1:3" x14ac:dyDescent="0.25">
      <c r="A7713" s="445" t="s">
        <v>15678</v>
      </c>
      <c r="B7713" s="445" t="s">
        <v>18513</v>
      </c>
      <c r="C7713" s="445" t="s">
        <v>13970</v>
      </c>
    </row>
    <row r="7714" spans="1:3" x14ac:dyDescent="0.25">
      <c r="A7714" s="445" t="s">
        <v>15678</v>
      </c>
      <c r="B7714" s="445" t="s">
        <v>18514</v>
      </c>
      <c r="C7714" s="445" t="s">
        <v>13970</v>
      </c>
    </row>
    <row r="7715" spans="1:3" x14ac:dyDescent="0.25">
      <c r="A7715" s="445" t="s">
        <v>15678</v>
      </c>
      <c r="B7715" s="445" t="s">
        <v>18515</v>
      </c>
      <c r="C7715" s="445" t="s">
        <v>13970</v>
      </c>
    </row>
    <row r="7716" spans="1:3" x14ac:dyDescent="0.25">
      <c r="A7716" s="445" t="s">
        <v>15678</v>
      </c>
      <c r="B7716" s="445" t="s">
        <v>18516</v>
      </c>
      <c r="C7716" s="445" t="s">
        <v>13970</v>
      </c>
    </row>
    <row r="7717" spans="1:3" x14ac:dyDescent="0.25">
      <c r="A7717" s="445" t="s">
        <v>15678</v>
      </c>
      <c r="B7717" s="445" t="s">
        <v>18517</v>
      </c>
      <c r="C7717" s="445" t="s">
        <v>13970</v>
      </c>
    </row>
    <row r="7718" spans="1:3" x14ac:dyDescent="0.25">
      <c r="A7718" s="445" t="s">
        <v>15678</v>
      </c>
      <c r="B7718" s="445" t="s">
        <v>18518</v>
      </c>
      <c r="C7718" s="445" t="s">
        <v>13970</v>
      </c>
    </row>
    <row r="7719" spans="1:3" x14ac:dyDescent="0.25">
      <c r="A7719" s="445" t="s">
        <v>15678</v>
      </c>
      <c r="B7719" s="445" t="s">
        <v>18519</v>
      </c>
      <c r="C7719" s="445" t="s">
        <v>13970</v>
      </c>
    </row>
    <row r="7720" spans="1:3" x14ac:dyDescent="0.25">
      <c r="A7720" s="445" t="s">
        <v>15678</v>
      </c>
      <c r="B7720" s="445" t="s">
        <v>18520</v>
      </c>
      <c r="C7720" s="445" t="s">
        <v>13970</v>
      </c>
    </row>
    <row r="7721" spans="1:3" x14ac:dyDescent="0.25">
      <c r="A7721" s="445" t="s">
        <v>15678</v>
      </c>
      <c r="B7721" s="445" t="s">
        <v>18521</v>
      </c>
      <c r="C7721" s="445" t="s">
        <v>13970</v>
      </c>
    </row>
    <row r="7722" spans="1:3" x14ac:dyDescent="0.25">
      <c r="A7722" s="445" t="s">
        <v>15678</v>
      </c>
      <c r="B7722" s="445" t="s">
        <v>18522</v>
      </c>
      <c r="C7722" s="445" t="s">
        <v>13970</v>
      </c>
    </row>
    <row r="7723" spans="1:3" x14ac:dyDescent="0.25">
      <c r="A7723" s="445" t="s">
        <v>15678</v>
      </c>
      <c r="B7723" s="445" t="s">
        <v>18523</v>
      </c>
      <c r="C7723" s="445" t="s">
        <v>13970</v>
      </c>
    </row>
    <row r="7724" spans="1:3" x14ac:dyDescent="0.25">
      <c r="A7724" s="445" t="s">
        <v>15678</v>
      </c>
      <c r="B7724" s="445" t="s">
        <v>18524</v>
      </c>
      <c r="C7724" s="445" t="s">
        <v>13970</v>
      </c>
    </row>
    <row r="7725" spans="1:3" x14ac:dyDescent="0.25">
      <c r="A7725" s="445" t="s">
        <v>15678</v>
      </c>
      <c r="B7725" s="445" t="s">
        <v>18525</v>
      </c>
      <c r="C7725" s="445" t="s">
        <v>13970</v>
      </c>
    </row>
    <row r="7726" spans="1:3" x14ac:dyDescent="0.25">
      <c r="A7726" s="445" t="s">
        <v>15678</v>
      </c>
      <c r="B7726" s="445" t="s">
        <v>18526</v>
      </c>
      <c r="C7726" s="445" t="s">
        <v>13970</v>
      </c>
    </row>
    <row r="7727" spans="1:3" x14ac:dyDescent="0.25">
      <c r="A7727" s="445" t="s">
        <v>15678</v>
      </c>
      <c r="B7727" s="445" t="s">
        <v>18527</v>
      </c>
      <c r="C7727" s="445" t="s">
        <v>13970</v>
      </c>
    </row>
    <row r="7728" spans="1:3" x14ac:dyDescent="0.25">
      <c r="A7728" s="445" t="s">
        <v>15678</v>
      </c>
      <c r="B7728" s="445" t="s">
        <v>18528</v>
      </c>
      <c r="C7728" s="445" t="s">
        <v>13970</v>
      </c>
    </row>
    <row r="7729" spans="1:3" x14ac:dyDescent="0.25">
      <c r="A7729" s="445" t="s">
        <v>15678</v>
      </c>
      <c r="B7729" s="445" t="s">
        <v>18529</v>
      </c>
      <c r="C7729" s="445" t="s">
        <v>13970</v>
      </c>
    </row>
    <row r="7730" spans="1:3" x14ac:dyDescent="0.25">
      <c r="A7730" s="445" t="s">
        <v>15678</v>
      </c>
      <c r="B7730" s="445" t="s">
        <v>18530</v>
      </c>
      <c r="C7730" s="445" t="s">
        <v>13970</v>
      </c>
    </row>
    <row r="7731" spans="1:3" x14ac:dyDescent="0.25">
      <c r="A7731" s="445" t="s">
        <v>15678</v>
      </c>
      <c r="B7731" s="445" t="s">
        <v>18531</v>
      </c>
      <c r="C7731" s="445" t="s">
        <v>13970</v>
      </c>
    </row>
    <row r="7732" spans="1:3" x14ac:dyDescent="0.25">
      <c r="A7732" s="445" t="s">
        <v>15678</v>
      </c>
      <c r="B7732" s="445" t="s">
        <v>18532</v>
      </c>
      <c r="C7732" s="445" t="s">
        <v>13970</v>
      </c>
    </row>
    <row r="7733" spans="1:3" x14ac:dyDescent="0.25">
      <c r="A7733" s="445" t="s">
        <v>15678</v>
      </c>
      <c r="B7733" s="445" t="s">
        <v>18533</v>
      </c>
      <c r="C7733" s="445" t="s">
        <v>13970</v>
      </c>
    </row>
    <row r="7734" spans="1:3" x14ac:dyDescent="0.25">
      <c r="A7734" s="445" t="s">
        <v>15678</v>
      </c>
      <c r="B7734" s="445" t="s">
        <v>18534</v>
      </c>
      <c r="C7734" s="445" t="s">
        <v>13970</v>
      </c>
    </row>
    <row r="7735" spans="1:3" x14ac:dyDescent="0.25">
      <c r="A7735" s="445" t="s">
        <v>15678</v>
      </c>
      <c r="B7735" s="445" t="s">
        <v>18535</v>
      </c>
      <c r="C7735" s="445" t="s">
        <v>13970</v>
      </c>
    </row>
    <row r="7736" spans="1:3" x14ac:dyDescent="0.25">
      <c r="A7736" s="445" t="s">
        <v>15678</v>
      </c>
      <c r="B7736" s="445" t="s">
        <v>18536</v>
      </c>
      <c r="C7736" s="445" t="s">
        <v>13970</v>
      </c>
    </row>
    <row r="7737" spans="1:3" x14ac:dyDescent="0.25">
      <c r="A7737" s="445" t="s">
        <v>15678</v>
      </c>
      <c r="B7737" s="445" t="s">
        <v>18537</v>
      </c>
      <c r="C7737" s="445" t="s">
        <v>13970</v>
      </c>
    </row>
    <row r="7738" spans="1:3" x14ac:dyDescent="0.25">
      <c r="A7738" s="445" t="s">
        <v>15678</v>
      </c>
      <c r="B7738" s="445" t="s">
        <v>18538</v>
      </c>
      <c r="C7738" s="445" t="s">
        <v>13970</v>
      </c>
    </row>
    <row r="7739" spans="1:3" x14ac:dyDescent="0.25">
      <c r="A7739" s="445" t="s">
        <v>15678</v>
      </c>
      <c r="B7739" s="445" t="s">
        <v>18539</v>
      </c>
      <c r="C7739" s="445" t="s">
        <v>13970</v>
      </c>
    </row>
    <row r="7740" spans="1:3" x14ac:dyDescent="0.25">
      <c r="A7740" s="445" t="s">
        <v>15678</v>
      </c>
      <c r="B7740" s="445" t="s">
        <v>18540</v>
      </c>
      <c r="C7740" s="445" t="s">
        <v>13970</v>
      </c>
    </row>
    <row r="7741" spans="1:3" x14ac:dyDescent="0.25">
      <c r="A7741" s="445" t="s">
        <v>15678</v>
      </c>
      <c r="B7741" s="445" t="s">
        <v>18541</v>
      </c>
      <c r="C7741" s="445" t="s">
        <v>13970</v>
      </c>
    </row>
    <row r="7742" spans="1:3" x14ac:dyDescent="0.25">
      <c r="A7742" s="445" t="s">
        <v>15678</v>
      </c>
      <c r="B7742" s="445" t="s">
        <v>18542</v>
      </c>
      <c r="C7742" s="445" t="s">
        <v>13970</v>
      </c>
    </row>
    <row r="7743" spans="1:3" x14ac:dyDescent="0.25">
      <c r="A7743" s="445" t="s">
        <v>15678</v>
      </c>
      <c r="B7743" s="445" t="s">
        <v>18543</v>
      </c>
      <c r="C7743" s="445" t="s">
        <v>13970</v>
      </c>
    </row>
    <row r="7744" spans="1:3" x14ac:dyDescent="0.25">
      <c r="A7744" s="445" t="s">
        <v>15678</v>
      </c>
      <c r="B7744" s="445" t="s">
        <v>18544</v>
      </c>
      <c r="C7744" s="445" t="s">
        <v>13970</v>
      </c>
    </row>
    <row r="7745" spans="1:3" x14ac:dyDescent="0.25">
      <c r="A7745" s="445" t="s">
        <v>15678</v>
      </c>
      <c r="B7745" s="445" t="s">
        <v>18545</v>
      </c>
      <c r="C7745" s="445" t="s">
        <v>13970</v>
      </c>
    </row>
    <row r="7746" spans="1:3" x14ac:dyDescent="0.25">
      <c r="A7746" s="445" t="s">
        <v>15678</v>
      </c>
      <c r="B7746" s="445" t="s">
        <v>18546</v>
      </c>
      <c r="C7746" s="445" t="s">
        <v>13970</v>
      </c>
    </row>
    <row r="7747" spans="1:3" x14ac:dyDescent="0.25">
      <c r="A7747" s="445" t="s">
        <v>15678</v>
      </c>
      <c r="B7747" s="445" t="s">
        <v>18547</v>
      </c>
      <c r="C7747" s="445" t="s">
        <v>13970</v>
      </c>
    </row>
    <row r="7748" spans="1:3" x14ac:dyDescent="0.25">
      <c r="A7748" s="445" t="s">
        <v>15678</v>
      </c>
      <c r="B7748" s="445" t="s">
        <v>18548</v>
      </c>
      <c r="C7748" s="445" t="s">
        <v>18549</v>
      </c>
    </row>
    <row r="7749" spans="1:3" x14ac:dyDescent="0.25">
      <c r="A7749" s="445" t="s">
        <v>15678</v>
      </c>
      <c r="B7749" s="445" t="s">
        <v>18550</v>
      </c>
      <c r="C7749" s="445" t="s">
        <v>18549</v>
      </c>
    </row>
    <row r="7750" spans="1:3" x14ac:dyDescent="0.25">
      <c r="A7750" s="445" t="s">
        <v>15678</v>
      </c>
      <c r="B7750" s="445" t="s">
        <v>18551</v>
      </c>
      <c r="C7750" s="445" t="s">
        <v>18163</v>
      </c>
    </row>
    <row r="7751" spans="1:3" x14ac:dyDescent="0.25">
      <c r="A7751" s="445" t="s">
        <v>15678</v>
      </c>
      <c r="B7751" s="445" t="s">
        <v>18552</v>
      </c>
      <c r="C7751" s="445" t="s">
        <v>18163</v>
      </c>
    </row>
    <row r="7752" spans="1:3" x14ac:dyDescent="0.25">
      <c r="A7752" s="445" t="s">
        <v>15678</v>
      </c>
      <c r="B7752" s="445" t="s">
        <v>18553</v>
      </c>
      <c r="C7752" s="445" t="s">
        <v>18165</v>
      </c>
    </row>
    <row r="7753" spans="1:3" x14ac:dyDescent="0.25">
      <c r="A7753" s="445" t="s">
        <v>15678</v>
      </c>
      <c r="B7753" s="445" t="s">
        <v>18554</v>
      </c>
      <c r="C7753" s="445" t="s">
        <v>13970</v>
      </c>
    </row>
    <row r="7754" spans="1:3" x14ac:dyDescent="0.25">
      <c r="A7754" s="445" t="s">
        <v>15678</v>
      </c>
      <c r="B7754" s="445" t="s">
        <v>18555</v>
      </c>
      <c r="C7754" s="445" t="s">
        <v>15908</v>
      </c>
    </row>
    <row r="7755" spans="1:3" x14ac:dyDescent="0.25">
      <c r="A7755" s="445" t="s">
        <v>15678</v>
      </c>
      <c r="B7755" s="445" t="s">
        <v>18556</v>
      </c>
      <c r="C7755" s="445" t="s">
        <v>18165</v>
      </c>
    </row>
    <row r="7756" spans="1:3" x14ac:dyDescent="0.25">
      <c r="A7756" s="445" t="s">
        <v>15678</v>
      </c>
      <c r="B7756" s="445" t="s">
        <v>18557</v>
      </c>
      <c r="C7756" s="445" t="s">
        <v>13970</v>
      </c>
    </row>
    <row r="7757" spans="1:3" x14ac:dyDescent="0.25">
      <c r="A7757" s="445" t="s">
        <v>15678</v>
      </c>
      <c r="B7757" s="445" t="s">
        <v>18558</v>
      </c>
      <c r="C7757" s="445" t="s">
        <v>13970</v>
      </c>
    </row>
    <row r="7758" spans="1:3" x14ac:dyDescent="0.25">
      <c r="A7758" s="445" t="s">
        <v>15678</v>
      </c>
      <c r="B7758" s="445" t="s">
        <v>18559</v>
      </c>
      <c r="C7758" s="445" t="s">
        <v>13970</v>
      </c>
    </row>
    <row r="7759" spans="1:3" x14ac:dyDescent="0.25">
      <c r="A7759" s="445" t="s">
        <v>15678</v>
      </c>
      <c r="B7759" s="445" t="s">
        <v>18560</v>
      </c>
      <c r="C7759" s="445" t="s">
        <v>13970</v>
      </c>
    </row>
    <row r="7760" spans="1:3" x14ac:dyDescent="0.25">
      <c r="A7760" s="445" t="s">
        <v>15678</v>
      </c>
      <c r="B7760" s="445" t="s">
        <v>18561</v>
      </c>
      <c r="C7760" s="445" t="s">
        <v>13970</v>
      </c>
    </row>
    <row r="7761" spans="1:3" x14ac:dyDescent="0.25">
      <c r="A7761" s="445" t="s">
        <v>15678</v>
      </c>
      <c r="B7761" s="445" t="s">
        <v>18562</v>
      </c>
      <c r="C7761" s="445" t="s">
        <v>13970</v>
      </c>
    </row>
    <row r="7762" spans="1:3" x14ac:dyDescent="0.25">
      <c r="A7762" s="445" t="s">
        <v>15678</v>
      </c>
      <c r="B7762" s="445" t="s">
        <v>18563</v>
      </c>
      <c r="C7762" s="445" t="s">
        <v>13970</v>
      </c>
    </row>
    <row r="7763" spans="1:3" x14ac:dyDescent="0.25">
      <c r="A7763" s="445" t="s">
        <v>15678</v>
      </c>
      <c r="B7763" s="445" t="s">
        <v>18564</v>
      </c>
      <c r="C7763" s="445" t="s">
        <v>13970</v>
      </c>
    </row>
    <row r="7764" spans="1:3" x14ac:dyDescent="0.25">
      <c r="A7764" s="445" t="s">
        <v>15678</v>
      </c>
      <c r="B7764" s="445" t="s">
        <v>18565</v>
      </c>
      <c r="C7764" s="445" t="s">
        <v>13970</v>
      </c>
    </row>
    <row r="7765" spans="1:3" x14ac:dyDescent="0.25">
      <c r="A7765" s="445" t="s">
        <v>15678</v>
      </c>
      <c r="B7765" s="445" t="s">
        <v>18566</v>
      </c>
      <c r="C7765" s="445" t="s">
        <v>13970</v>
      </c>
    </row>
    <row r="7766" spans="1:3" x14ac:dyDescent="0.25">
      <c r="A7766" s="445" t="s">
        <v>15678</v>
      </c>
      <c r="B7766" s="445" t="s">
        <v>18567</v>
      </c>
      <c r="C7766" s="445" t="s">
        <v>13970</v>
      </c>
    </row>
    <row r="7767" spans="1:3" x14ac:dyDescent="0.25">
      <c r="A7767" s="445" t="s">
        <v>15678</v>
      </c>
      <c r="B7767" s="445" t="s">
        <v>18568</v>
      </c>
      <c r="C7767" s="445" t="s">
        <v>13970</v>
      </c>
    </row>
    <row r="7768" spans="1:3" x14ac:dyDescent="0.25">
      <c r="A7768" s="445" t="s">
        <v>15678</v>
      </c>
      <c r="B7768" s="445" t="s">
        <v>18569</v>
      </c>
      <c r="C7768" s="445" t="s">
        <v>13970</v>
      </c>
    </row>
    <row r="7769" spans="1:3" x14ac:dyDescent="0.25">
      <c r="A7769" s="445" t="s">
        <v>15678</v>
      </c>
      <c r="B7769" s="445" t="s">
        <v>18570</v>
      </c>
      <c r="C7769" s="445" t="s">
        <v>13970</v>
      </c>
    </row>
    <row r="7770" spans="1:3" x14ac:dyDescent="0.25">
      <c r="A7770" s="445" t="s">
        <v>15678</v>
      </c>
      <c r="B7770" s="445" t="s">
        <v>18571</v>
      </c>
      <c r="C7770" s="445" t="s">
        <v>13970</v>
      </c>
    </row>
    <row r="7771" spans="1:3" x14ac:dyDescent="0.25">
      <c r="A7771" s="445" t="s">
        <v>15678</v>
      </c>
      <c r="B7771" s="445" t="s">
        <v>18572</v>
      </c>
      <c r="C7771" s="445" t="s">
        <v>13970</v>
      </c>
    </row>
    <row r="7772" spans="1:3" x14ac:dyDescent="0.25">
      <c r="A7772" s="445" t="s">
        <v>15678</v>
      </c>
      <c r="B7772" s="445" t="s">
        <v>18573</v>
      </c>
      <c r="C7772" s="445" t="s">
        <v>13970</v>
      </c>
    </row>
    <row r="7773" spans="1:3" x14ac:dyDescent="0.25">
      <c r="A7773" s="445" t="s">
        <v>15678</v>
      </c>
      <c r="B7773" s="445" t="s">
        <v>18574</v>
      </c>
      <c r="C7773" s="445" t="s">
        <v>13970</v>
      </c>
    </row>
    <row r="7774" spans="1:3" x14ac:dyDescent="0.25">
      <c r="A7774" s="445" t="s">
        <v>15678</v>
      </c>
      <c r="B7774" s="445" t="s">
        <v>18575</v>
      </c>
      <c r="C7774" s="445" t="s">
        <v>13970</v>
      </c>
    </row>
    <row r="7775" spans="1:3" x14ac:dyDescent="0.25">
      <c r="A7775" s="445" t="s">
        <v>15678</v>
      </c>
      <c r="B7775" s="445" t="s">
        <v>18576</v>
      </c>
      <c r="C7775" s="445" t="s">
        <v>13970</v>
      </c>
    </row>
    <row r="7776" spans="1:3" x14ac:dyDescent="0.25">
      <c r="A7776" s="445" t="s">
        <v>15678</v>
      </c>
      <c r="B7776" s="445" t="s">
        <v>18577</v>
      </c>
      <c r="C7776" s="445" t="s">
        <v>13970</v>
      </c>
    </row>
    <row r="7777" spans="1:3" x14ac:dyDescent="0.25">
      <c r="A7777" s="445" t="s">
        <v>15678</v>
      </c>
      <c r="B7777" s="445" t="s">
        <v>18578</v>
      </c>
      <c r="C7777" s="445" t="s">
        <v>13970</v>
      </c>
    </row>
    <row r="7778" spans="1:3" x14ac:dyDescent="0.25">
      <c r="A7778" s="445" t="s">
        <v>15678</v>
      </c>
      <c r="B7778" s="445" t="s">
        <v>18579</v>
      </c>
      <c r="C7778" s="445" t="s">
        <v>13970</v>
      </c>
    </row>
    <row r="7779" spans="1:3" x14ac:dyDescent="0.25">
      <c r="A7779" s="445" t="s">
        <v>15678</v>
      </c>
      <c r="B7779" s="445" t="s">
        <v>18580</v>
      </c>
      <c r="C7779" s="445" t="s">
        <v>13970</v>
      </c>
    </row>
    <row r="7780" spans="1:3" x14ac:dyDescent="0.25">
      <c r="A7780" s="445" t="s">
        <v>15678</v>
      </c>
      <c r="B7780" s="445" t="s">
        <v>18581</v>
      </c>
      <c r="C7780" s="445" t="s">
        <v>13970</v>
      </c>
    </row>
    <row r="7781" spans="1:3" x14ac:dyDescent="0.25">
      <c r="A7781" s="445" t="s">
        <v>15678</v>
      </c>
      <c r="B7781" s="445" t="s">
        <v>18582</v>
      </c>
      <c r="C7781" s="445" t="s">
        <v>13970</v>
      </c>
    </row>
    <row r="7782" spans="1:3" x14ac:dyDescent="0.25">
      <c r="A7782" s="445" t="s">
        <v>15678</v>
      </c>
      <c r="B7782" s="445" t="s">
        <v>18583</v>
      </c>
      <c r="C7782" s="445" t="s">
        <v>13970</v>
      </c>
    </row>
    <row r="7783" spans="1:3" x14ac:dyDescent="0.25">
      <c r="A7783" s="445" t="s">
        <v>15678</v>
      </c>
      <c r="B7783" s="445" t="s">
        <v>18584</v>
      </c>
      <c r="C7783" s="445" t="s">
        <v>13970</v>
      </c>
    </row>
    <row r="7784" spans="1:3" x14ac:dyDescent="0.25">
      <c r="A7784" s="445" t="s">
        <v>15678</v>
      </c>
      <c r="B7784" s="445" t="s">
        <v>18585</v>
      </c>
      <c r="C7784" s="445" t="s">
        <v>13970</v>
      </c>
    </row>
    <row r="7785" spans="1:3" x14ac:dyDescent="0.25">
      <c r="A7785" s="445" t="s">
        <v>15678</v>
      </c>
      <c r="B7785" s="445" t="s">
        <v>18586</v>
      </c>
      <c r="C7785" s="445" t="s">
        <v>13970</v>
      </c>
    </row>
    <row r="7786" spans="1:3" x14ac:dyDescent="0.25">
      <c r="A7786" s="445" t="s">
        <v>15678</v>
      </c>
      <c r="B7786" s="445" t="s">
        <v>18587</v>
      </c>
      <c r="C7786" s="445" t="s">
        <v>13970</v>
      </c>
    </row>
    <row r="7787" spans="1:3" x14ac:dyDescent="0.25">
      <c r="A7787" s="445" t="s">
        <v>15678</v>
      </c>
      <c r="B7787" s="445" t="s">
        <v>18588</v>
      </c>
      <c r="C7787" s="445" t="s">
        <v>13970</v>
      </c>
    </row>
    <row r="7788" spans="1:3" x14ac:dyDescent="0.25">
      <c r="A7788" s="445" t="s">
        <v>15678</v>
      </c>
      <c r="B7788" s="445" t="s">
        <v>18589</v>
      </c>
      <c r="C7788" s="445" t="s">
        <v>13970</v>
      </c>
    </row>
    <row r="7789" spans="1:3" x14ac:dyDescent="0.25">
      <c r="A7789" s="445" t="s">
        <v>15678</v>
      </c>
      <c r="B7789" s="445" t="s">
        <v>18590</v>
      </c>
      <c r="C7789" s="445" t="s">
        <v>13970</v>
      </c>
    </row>
    <row r="7790" spans="1:3" x14ac:dyDescent="0.25">
      <c r="A7790" s="445" t="s">
        <v>15678</v>
      </c>
      <c r="B7790" s="445" t="s">
        <v>18591</v>
      </c>
      <c r="C7790" s="445" t="s">
        <v>13970</v>
      </c>
    </row>
    <row r="7791" spans="1:3" x14ac:dyDescent="0.25">
      <c r="A7791" s="445" t="s">
        <v>15678</v>
      </c>
      <c r="B7791" s="445" t="s">
        <v>18592</v>
      </c>
      <c r="C7791" s="445" t="s">
        <v>13970</v>
      </c>
    </row>
    <row r="7792" spans="1:3" x14ac:dyDescent="0.25">
      <c r="A7792" s="445" t="s">
        <v>15678</v>
      </c>
      <c r="B7792" s="445" t="s">
        <v>18593</v>
      </c>
      <c r="C7792" s="445" t="s">
        <v>13970</v>
      </c>
    </row>
    <row r="7793" spans="1:3" x14ac:dyDescent="0.25">
      <c r="A7793" s="445" t="s">
        <v>15678</v>
      </c>
      <c r="B7793" s="445" t="s">
        <v>18594</v>
      </c>
      <c r="C7793" s="445" t="s">
        <v>13970</v>
      </c>
    </row>
    <row r="7794" spans="1:3" x14ac:dyDescent="0.25">
      <c r="A7794" s="445" t="s">
        <v>15678</v>
      </c>
      <c r="B7794" s="445" t="s">
        <v>18595</v>
      </c>
      <c r="C7794" s="445" t="s">
        <v>13970</v>
      </c>
    </row>
    <row r="7795" spans="1:3" x14ac:dyDescent="0.25">
      <c r="A7795" s="445" t="s">
        <v>15678</v>
      </c>
      <c r="B7795" s="445" t="s">
        <v>18596</v>
      </c>
      <c r="C7795" s="445" t="s">
        <v>13970</v>
      </c>
    </row>
    <row r="7796" spans="1:3" x14ac:dyDescent="0.25">
      <c r="A7796" s="445" t="s">
        <v>15678</v>
      </c>
      <c r="B7796" s="445" t="s">
        <v>18597</v>
      </c>
      <c r="C7796" s="445" t="s">
        <v>13970</v>
      </c>
    </row>
    <row r="7797" spans="1:3" x14ac:dyDescent="0.25">
      <c r="A7797" s="445" t="s">
        <v>15678</v>
      </c>
      <c r="B7797" s="445" t="s">
        <v>18598</v>
      </c>
      <c r="C7797" s="445" t="s">
        <v>13970</v>
      </c>
    </row>
    <row r="7798" spans="1:3" x14ac:dyDescent="0.25">
      <c r="A7798" s="445" t="s">
        <v>15678</v>
      </c>
      <c r="B7798" s="445" t="s">
        <v>18599</v>
      </c>
      <c r="C7798" s="445" t="s">
        <v>13970</v>
      </c>
    </row>
    <row r="7799" spans="1:3" x14ac:dyDescent="0.25">
      <c r="A7799" s="445" t="s">
        <v>15678</v>
      </c>
      <c r="B7799" s="445" t="s">
        <v>18600</v>
      </c>
      <c r="C7799" s="445" t="s">
        <v>13970</v>
      </c>
    </row>
    <row r="7800" spans="1:3" x14ac:dyDescent="0.25">
      <c r="A7800" s="445" t="s">
        <v>15678</v>
      </c>
      <c r="B7800" s="445" t="s">
        <v>18601</v>
      </c>
      <c r="C7800" s="445" t="s">
        <v>13970</v>
      </c>
    </row>
    <row r="7801" spans="1:3" x14ac:dyDescent="0.25">
      <c r="A7801" s="445" t="s">
        <v>15678</v>
      </c>
      <c r="B7801" s="445" t="s">
        <v>18602</v>
      </c>
      <c r="C7801" s="445" t="s">
        <v>13970</v>
      </c>
    </row>
    <row r="7802" spans="1:3" x14ac:dyDescent="0.25">
      <c r="A7802" s="445" t="s">
        <v>15678</v>
      </c>
      <c r="B7802" s="445" t="s">
        <v>18603</v>
      </c>
      <c r="C7802" s="445" t="s">
        <v>13970</v>
      </c>
    </row>
    <row r="7803" spans="1:3" x14ac:dyDescent="0.25">
      <c r="A7803" s="445" t="s">
        <v>15678</v>
      </c>
      <c r="B7803" s="445" t="s">
        <v>18604</v>
      </c>
      <c r="C7803" s="445" t="s">
        <v>13970</v>
      </c>
    </row>
    <row r="7804" spans="1:3" x14ac:dyDescent="0.25">
      <c r="A7804" s="445" t="s">
        <v>15678</v>
      </c>
      <c r="B7804" s="445" t="s">
        <v>18605</v>
      </c>
      <c r="C7804" s="445" t="s">
        <v>13970</v>
      </c>
    </row>
    <row r="7805" spans="1:3" x14ac:dyDescent="0.25">
      <c r="A7805" s="445" t="s">
        <v>15678</v>
      </c>
      <c r="B7805" s="445" t="s">
        <v>6664</v>
      </c>
      <c r="C7805" s="445" t="s">
        <v>13970</v>
      </c>
    </row>
    <row r="7806" spans="1:3" x14ac:dyDescent="0.25">
      <c r="A7806" s="445" t="s">
        <v>15678</v>
      </c>
      <c r="B7806" s="445" t="s">
        <v>18606</v>
      </c>
      <c r="C7806" s="445" t="s">
        <v>13970</v>
      </c>
    </row>
    <row r="7807" spans="1:3" x14ac:dyDescent="0.25">
      <c r="A7807" s="445" t="s">
        <v>15678</v>
      </c>
      <c r="B7807" s="445" t="s">
        <v>18607</v>
      </c>
      <c r="C7807" s="445" t="s">
        <v>13970</v>
      </c>
    </row>
    <row r="7808" spans="1:3" x14ac:dyDescent="0.25">
      <c r="A7808" s="445" t="s">
        <v>15678</v>
      </c>
      <c r="B7808" s="445" t="s">
        <v>18608</v>
      </c>
      <c r="C7808" s="445" t="s">
        <v>13970</v>
      </c>
    </row>
    <row r="7809" spans="1:3" x14ac:dyDescent="0.25">
      <c r="A7809" s="445" t="s">
        <v>15678</v>
      </c>
      <c r="B7809" s="445" t="s">
        <v>18609</v>
      </c>
      <c r="C7809" s="445" t="s">
        <v>13970</v>
      </c>
    </row>
    <row r="7810" spans="1:3" x14ac:dyDescent="0.25">
      <c r="A7810" s="445" t="s">
        <v>15678</v>
      </c>
      <c r="B7810" s="445" t="s">
        <v>18610</v>
      </c>
      <c r="C7810" s="445" t="s">
        <v>13970</v>
      </c>
    </row>
    <row r="7811" spans="1:3" x14ac:dyDescent="0.25">
      <c r="A7811" s="445" t="s">
        <v>15678</v>
      </c>
      <c r="B7811" s="445" t="s">
        <v>18611</v>
      </c>
      <c r="C7811" s="445" t="s">
        <v>13970</v>
      </c>
    </row>
    <row r="7812" spans="1:3" x14ac:dyDescent="0.25">
      <c r="A7812" s="445" t="s">
        <v>15678</v>
      </c>
      <c r="B7812" s="445" t="s">
        <v>18612</v>
      </c>
      <c r="C7812" s="445" t="s">
        <v>13970</v>
      </c>
    </row>
    <row r="7813" spans="1:3" x14ac:dyDescent="0.25">
      <c r="A7813" s="445" t="s">
        <v>15678</v>
      </c>
      <c r="B7813" s="445" t="s">
        <v>18613</v>
      </c>
      <c r="C7813" s="445" t="s">
        <v>13970</v>
      </c>
    </row>
    <row r="7814" spans="1:3" x14ac:dyDescent="0.25">
      <c r="A7814" s="445" t="s">
        <v>15678</v>
      </c>
      <c r="B7814" s="445" t="s">
        <v>18614</v>
      </c>
      <c r="C7814" s="445" t="s">
        <v>13970</v>
      </c>
    </row>
    <row r="7815" spans="1:3" x14ac:dyDescent="0.25">
      <c r="A7815" s="445" t="s">
        <v>15678</v>
      </c>
      <c r="B7815" s="445" t="s">
        <v>18615</v>
      </c>
      <c r="C7815" s="445" t="s">
        <v>13970</v>
      </c>
    </row>
    <row r="7816" spans="1:3" x14ac:dyDescent="0.25">
      <c r="A7816" s="445" t="s">
        <v>15678</v>
      </c>
      <c r="B7816" s="445" t="s">
        <v>18616</v>
      </c>
      <c r="C7816" s="445" t="s">
        <v>13970</v>
      </c>
    </row>
    <row r="7817" spans="1:3" x14ac:dyDescent="0.25">
      <c r="A7817" s="445" t="s">
        <v>15678</v>
      </c>
      <c r="B7817" s="445" t="s">
        <v>18617</v>
      </c>
      <c r="C7817" s="445" t="s">
        <v>13970</v>
      </c>
    </row>
    <row r="7818" spans="1:3" x14ac:dyDescent="0.25">
      <c r="A7818" s="445" t="s">
        <v>15678</v>
      </c>
      <c r="B7818" s="445" t="s">
        <v>18618</v>
      </c>
      <c r="C7818" s="445" t="s">
        <v>18619</v>
      </c>
    </row>
    <row r="7819" spans="1:3" x14ac:dyDescent="0.25">
      <c r="A7819" s="445" t="s">
        <v>15678</v>
      </c>
      <c r="B7819" s="445" t="s">
        <v>18620</v>
      </c>
      <c r="C7819" s="445" t="s">
        <v>13970</v>
      </c>
    </row>
    <row r="7820" spans="1:3" x14ac:dyDescent="0.25">
      <c r="A7820" s="445" t="s">
        <v>15678</v>
      </c>
      <c r="B7820" s="445" t="s">
        <v>18621</v>
      </c>
      <c r="C7820" s="445" t="s">
        <v>13970</v>
      </c>
    </row>
    <row r="7821" spans="1:3" x14ac:dyDescent="0.25">
      <c r="A7821" s="445" t="s">
        <v>15678</v>
      </c>
      <c r="B7821" s="445" t="s">
        <v>18622</v>
      </c>
      <c r="C7821" s="445" t="s">
        <v>13970</v>
      </c>
    </row>
    <row r="7822" spans="1:3" x14ac:dyDescent="0.25">
      <c r="A7822" s="445" t="s">
        <v>15678</v>
      </c>
      <c r="B7822" s="445" t="s">
        <v>18623</v>
      </c>
      <c r="C7822" s="445" t="s">
        <v>13970</v>
      </c>
    </row>
    <row r="7823" spans="1:3" x14ac:dyDescent="0.25">
      <c r="A7823" s="445" t="s">
        <v>15678</v>
      </c>
      <c r="B7823" s="445" t="s">
        <v>18624</v>
      </c>
      <c r="C7823" s="445" t="s">
        <v>13970</v>
      </c>
    </row>
    <row r="7824" spans="1:3" x14ac:dyDescent="0.25">
      <c r="A7824" s="445" t="s">
        <v>15678</v>
      </c>
      <c r="B7824" s="445" t="s">
        <v>18625</v>
      </c>
      <c r="C7824" s="445" t="s">
        <v>13970</v>
      </c>
    </row>
    <row r="7825" spans="1:3" x14ac:dyDescent="0.25">
      <c r="A7825" s="445" t="s">
        <v>15678</v>
      </c>
      <c r="B7825" s="445" t="s">
        <v>18626</v>
      </c>
      <c r="C7825" s="445" t="s">
        <v>13970</v>
      </c>
    </row>
    <row r="7826" spans="1:3" x14ac:dyDescent="0.25">
      <c r="A7826" s="445" t="s">
        <v>15678</v>
      </c>
      <c r="B7826" s="445" t="s">
        <v>18627</v>
      </c>
      <c r="C7826" s="445" t="s">
        <v>13970</v>
      </c>
    </row>
    <row r="7827" spans="1:3" x14ac:dyDescent="0.25">
      <c r="A7827" s="445" t="s">
        <v>15678</v>
      </c>
      <c r="B7827" s="445" t="s">
        <v>18628</v>
      </c>
      <c r="C7827" s="445" t="s">
        <v>13970</v>
      </c>
    </row>
    <row r="7828" spans="1:3" x14ac:dyDescent="0.25">
      <c r="A7828" s="445" t="s">
        <v>15678</v>
      </c>
      <c r="B7828" s="445" t="s">
        <v>18629</v>
      </c>
      <c r="C7828" s="445" t="s">
        <v>13970</v>
      </c>
    </row>
    <row r="7829" spans="1:3" x14ac:dyDescent="0.25">
      <c r="A7829" s="445" t="s">
        <v>15678</v>
      </c>
      <c r="B7829" s="445" t="s">
        <v>18630</v>
      </c>
      <c r="C7829" s="445" t="s">
        <v>13970</v>
      </c>
    </row>
    <row r="7830" spans="1:3" x14ac:dyDescent="0.25">
      <c r="A7830" s="445" t="s">
        <v>15678</v>
      </c>
      <c r="B7830" s="445" t="s">
        <v>18631</v>
      </c>
      <c r="C7830" s="445" t="s">
        <v>13970</v>
      </c>
    </row>
    <row r="7831" spans="1:3" x14ac:dyDescent="0.25">
      <c r="A7831" s="445" t="s">
        <v>15678</v>
      </c>
      <c r="B7831" s="445" t="s">
        <v>18632</v>
      </c>
      <c r="C7831" s="445" t="s">
        <v>13970</v>
      </c>
    </row>
    <row r="7832" spans="1:3" x14ac:dyDescent="0.25">
      <c r="A7832" s="445" t="s">
        <v>15678</v>
      </c>
      <c r="B7832" s="445" t="s">
        <v>18633</v>
      </c>
      <c r="C7832" s="445" t="s">
        <v>13970</v>
      </c>
    </row>
    <row r="7833" spans="1:3" x14ac:dyDescent="0.25">
      <c r="A7833" s="445" t="s">
        <v>15678</v>
      </c>
      <c r="B7833" s="445" t="s">
        <v>18634</v>
      </c>
      <c r="C7833" s="445" t="s">
        <v>13970</v>
      </c>
    </row>
    <row r="7834" spans="1:3" x14ac:dyDescent="0.25">
      <c r="A7834" s="445" t="s">
        <v>15678</v>
      </c>
      <c r="B7834" s="445" t="s">
        <v>18635</v>
      </c>
      <c r="C7834" s="445" t="s">
        <v>15716</v>
      </c>
    </row>
    <row r="7835" spans="1:3" x14ac:dyDescent="0.25">
      <c r="A7835" s="445" t="s">
        <v>15678</v>
      </c>
      <c r="B7835" s="445" t="s">
        <v>18636</v>
      </c>
      <c r="C7835" s="445" t="s">
        <v>16384</v>
      </c>
    </row>
    <row r="7836" spans="1:3" x14ac:dyDescent="0.25">
      <c r="A7836" s="445" t="s">
        <v>15678</v>
      </c>
      <c r="B7836" s="445" t="s">
        <v>18637</v>
      </c>
      <c r="C7836" s="445" t="s">
        <v>16386</v>
      </c>
    </row>
    <row r="7837" spans="1:3" x14ac:dyDescent="0.25">
      <c r="A7837" s="445" t="s">
        <v>15678</v>
      </c>
      <c r="B7837" s="445" t="s">
        <v>18638</v>
      </c>
      <c r="C7837" s="445" t="s">
        <v>15816</v>
      </c>
    </row>
    <row r="7838" spans="1:3" x14ac:dyDescent="0.25">
      <c r="A7838" s="445" t="s">
        <v>15678</v>
      </c>
      <c r="B7838" s="445" t="s">
        <v>18639</v>
      </c>
      <c r="C7838" s="445" t="s">
        <v>17047</v>
      </c>
    </row>
    <row r="7839" spans="1:3" x14ac:dyDescent="0.25">
      <c r="A7839" s="445" t="s">
        <v>15678</v>
      </c>
      <c r="B7839" s="445" t="s">
        <v>18640</v>
      </c>
      <c r="C7839" s="445" t="s">
        <v>16305</v>
      </c>
    </row>
    <row r="7840" spans="1:3" x14ac:dyDescent="0.25">
      <c r="A7840" s="445" t="s">
        <v>15678</v>
      </c>
      <c r="B7840" s="445" t="s">
        <v>18641</v>
      </c>
      <c r="C7840" s="445" t="s">
        <v>16307</v>
      </c>
    </row>
    <row r="7841" spans="1:3" x14ac:dyDescent="0.25">
      <c r="A7841" s="445" t="s">
        <v>15678</v>
      </c>
      <c r="B7841" s="445" t="s">
        <v>18642</v>
      </c>
      <c r="C7841" s="445" t="s">
        <v>13970</v>
      </c>
    </row>
    <row r="7842" spans="1:3" x14ac:dyDescent="0.25">
      <c r="A7842" s="445" t="s">
        <v>15678</v>
      </c>
      <c r="B7842" s="445" t="s">
        <v>18643</v>
      </c>
      <c r="C7842" s="445" t="s">
        <v>13970</v>
      </c>
    </row>
    <row r="7843" spans="1:3" x14ac:dyDescent="0.25">
      <c r="A7843" s="445" t="s">
        <v>15678</v>
      </c>
      <c r="B7843" s="445" t="s">
        <v>18644</v>
      </c>
      <c r="C7843" s="445" t="s">
        <v>13970</v>
      </c>
    </row>
    <row r="7844" spans="1:3" x14ac:dyDescent="0.25">
      <c r="A7844" s="445" t="s">
        <v>15678</v>
      </c>
      <c r="B7844" s="445" t="s">
        <v>18645</v>
      </c>
      <c r="C7844" s="445" t="s">
        <v>13970</v>
      </c>
    </row>
    <row r="7845" spans="1:3" x14ac:dyDescent="0.25">
      <c r="A7845" s="445" t="s">
        <v>15678</v>
      </c>
      <c r="B7845" s="445" t="s">
        <v>18646</v>
      </c>
      <c r="C7845" s="445" t="s">
        <v>13970</v>
      </c>
    </row>
    <row r="7846" spans="1:3" x14ac:dyDescent="0.25">
      <c r="A7846" s="445" t="s">
        <v>15678</v>
      </c>
      <c r="B7846" s="445" t="s">
        <v>18647</v>
      </c>
      <c r="C7846" s="445" t="s">
        <v>13970</v>
      </c>
    </row>
    <row r="7847" spans="1:3" x14ac:dyDescent="0.25">
      <c r="A7847" s="445" t="s">
        <v>15678</v>
      </c>
      <c r="B7847" s="445" t="s">
        <v>18648</v>
      </c>
      <c r="C7847" s="445" t="s">
        <v>13970</v>
      </c>
    </row>
    <row r="7848" spans="1:3" x14ac:dyDescent="0.25">
      <c r="A7848" s="445" t="s">
        <v>15678</v>
      </c>
      <c r="B7848" s="445" t="s">
        <v>18649</v>
      </c>
      <c r="C7848" s="445" t="s">
        <v>13970</v>
      </c>
    </row>
    <row r="7849" spans="1:3" x14ac:dyDescent="0.25">
      <c r="A7849" s="445" t="s">
        <v>15678</v>
      </c>
      <c r="B7849" s="445" t="s">
        <v>18650</v>
      </c>
      <c r="C7849" s="445" t="s">
        <v>13970</v>
      </c>
    </row>
    <row r="7850" spans="1:3" x14ac:dyDescent="0.25">
      <c r="A7850" s="445" t="s">
        <v>15678</v>
      </c>
      <c r="B7850" s="445" t="s">
        <v>18651</v>
      </c>
      <c r="C7850" s="445" t="s">
        <v>13970</v>
      </c>
    </row>
    <row r="7851" spans="1:3" x14ac:dyDescent="0.25">
      <c r="A7851" s="445" t="s">
        <v>15678</v>
      </c>
      <c r="B7851" s="445" t="s">
        <v>18652</v>
      </c>
      <c r="C7851" s="445" t="s">
        <v>13970</v>
      </c>
    </row>
    <row r="7852" spans="1:3" x14ac:dyDescent="0.25">
      <c r="A7852" s="445" t="s">
        <v>15678</v>
      </c>
      <c r="B7852" s="445" t="s">
        <v>18653</v>
      </c>
      <c r="C7852" s="445" t="s">
        <v>13970</v>
      </c>
    </row>
    <row r="7853" spans="1:3" x14ac:dyDescent="0.25">
      <c r="A7853" s="445" t="s">
        <v>15678</v>
      </c>
      <c r="B7853" s="445" t="s">
        <v>18654</v>
      </c>
      <c r="C7853" s="445" t="s">
        <v>13970</v>
      </c>
    </row>
    <row r="7854" spans="1:3" x14ac:dyDescent="0.25">
      <c r="A7854" s="445" t="s">
        <v>15678</v>
      </c>
      <c r="B7854" s="445" t="s">
        <v>18655</v>
      </c>
      <c r="C7854" s="445" t="s">
        <v>13970</v>
      </c>
    </row>
    <row r="7855" spans="1:3" x14ac:dyDescent="0.25">
      <c r="A7855" s="445" t="s">
        <v>15678</v>
      </c>
      <c r="B7855" s="445" t="s">
        <v>18656</v>
      </c>
      <c r="C7855" s="445" t="s">
        <v>13970</v>
      </c>
    </row>
    <row r="7856" spans="1:3" x14ac:dyDescent="0.25">
      <c r="A7856" s="445" t="s">
        <v>15678</v>
      </c>
      <c r="B7856" s="445" t="s">
        <v>18657</v>
      </c>
      <c r="C7856" s="445" t="s">
        <v>13970</v>
      </c>
    </row>
    <row r="7857" spans="1:3" x14ac:dyDescent="0.25">
      <c r="A7857" s="445" t="s">
        <v>15678</v>
      </c>
      <c r="B7857" s="445" t="s">
        <v>18658</v>
      </c>
      <c r="C7857" s="445" t="s">
        <v>13970</v>
      </c>
    </row>
    <row r="7858" spans="1:3" x14ac:dyDescent="0.25">
      <c r="A7858" s="445" t="s">
        <v>15678</v>
      </c>
      <c r="B7858" s="445" t="s">
        <v>18659</v>
      </c>
      <c r="C7858" s="445" t="s">
        <v>13970</v>
      </c>
    </row>
    <row r="7859" spans="1:3" x14ac:dyDescent="0.25">
      <c r="A7859" s="445" t="s">
        <v>15678</v>
      </c>
      <c r="B7859" s="445" t="s">
        <v>18660</v>
      </c>
      <c r="C7859" s="445" t="s">
        <v>13970</v>
      </c>
    </row>
    <row r="7860" spans="1:3" x14ac:dyDescent="0.25">
      <c r="A7860" s="445" t="s">
        <v>15678</v>
      </c>
      <c r="B7860" s="445" t="s">
        <v>18661</v>
      </c>
      <c r="C7860" s="445" t="s">
        <v>13970</v>
      </c>
    </row>
    <row r="7861" spans="1:3" x14ac:dyDescent="0.25">
      <c r="A7861" s="445" t="s">
        <v>15678</v>
      </c>
      <c r="B7861" s="445" t="s">
        <v>18662</v>
      </c>
      <c r="C7861" s="445" t="s">
        <v>13970</v>
      </c>
    </row>
    <row r="7862" spans="1:3" x14ac:dyDescent="0.25">
      <c r="A7862" s="445" t="s">
        <v>15678</v>
      </c>
      <c r="B7862" s="445" t="s">
        <v>18663</v>
      </c>
      <c r="C7862" s="445" t="s">
        <v>13970</v>
      </c>
    </row>
    <row r="7863" spans="1:3" x14ac:dyDescent="0.25">
      <c r="A7863" s="445" t="s">
        <v>15678</v>
      </c>
      <c r="B7863" s="445" t="s">
        <v>18664</v>
      </c>
      <c r="C7863" s="445" t="s">
        <v>13970</v>
      </c>
    </row>
    <row r="7864" spans="1:3" x14ac:dyDescent="0.25">
      <c r="A7864" s="445" t="s">
        <v>15678</v>
      </c>
      <c r="B7864" s="445" t="s">
        <v>18665</v>
      </c>
      <c r="C7864" s="445" t="s">
        <v>13970</v>
      </c>
    </row>
    <row r="7865" spans="1:3" x14ac:dyDescent="0.25">
      <c r="A7865" s="445" t="s">
        <v>15678</v>
      </c>
      <c r="B7865" s="445" t="s">
        <v>18666</v>
      </c>
      <c r="C7865" s="445" t="s">
        <v>13970</v>
      </c>
    </row>
    <row r="7866" spans="1:3" x14ac:dyDescent="0.25">
      <c r="A7866" s="445" t="s">
        <v>15678</v>
      </c>
      <c r="B7866" s="445" t="s">
        <v>18667</v>
      </c>
      <c r="C7866" s="445" t="s">
        <v>13970</v>
      </c>
    </row>
    <row r="7867" spans="1:3" x14ac:dyDescent="0.25">
      <c r="A7867" s="445" t="s">
        <v>15678</v>
      </c>
      <c r="B7867" s="445" t="s">
        <v>18668</v>
      </c>
      <c r="C7867" s="445" t="s">
        <v>13970</v>
      </c>
    </row>
    <row r="7868" spans="1:3" x14ac:dyDescent="0.25">
      <c r="A7868" s="445" t="s">
        <v>15678</v>
      </c>
      <c r="B7868" s="445" t="s">
        <v>18669</v>
      </c>
      <c r="C7868" s="445" t="s">
        <v>13970</v>
      </c>
    </row>
    <row r="7869" spans="1:3" x14ac:dyDescent="0.25">
      <c r="A7869" s="445" t="s">
        <v>15678</v>
      </c>
      <c r="B7869" s="445" t="s">
        <v>18670</v>
      </c>
      <c r="C7869" s="445" t="s">
        <v>13970</v>
      </c>
    </row>
    <row r="7870" spans="1:3" x14ac:dyDescent="0.25">
      <c r="A7870" s="445" t="s">
        <v>15678</v>
      </c>
      <c r="B7870" s="445" t="s">
        <v>18671</v>
      </c>
      <c r="C7870" s="445" t="s">
        <v>13970</v>
      </c>
    </row>
    <row r="7871" spans="1:3" x14ac:dyDescent="0.25">
      <c r="A7871" s="445" t="s">
        <v>15678</v>
      </c>
      <c r="B7871" s="445" t="s">
        <v>18672</v>
      </c>
      <c r="C7871" s="445" t="s">
        <v>13970</v>
      </c>
    </row>
    <row r="7872" spans="1:3" x14ac:dyDescent="0.25">
      <c r="A7872" s="445" t="s">
        <v>15678</v>
      </c>
      <c r="B7872" s="445" t="s">
        <v>18673</v>
      </c>
      <c r="C7872" s="445" t="s">
        <v>13970</v>
      </c>
    </row>
    <row r="7873" spans="1:3" x14ac:dyDescent="0.25">
      <c r="A7873" s="445" t="s">
        <v>15678</v>
      </c>
      <c r="B7873" s="445" t="s">
        <v>18674</v>
      </c>
      <c r="C7873" s="445" t="s">
        <v>13970</v>
      </c>
    </row>
    <row r="7874" spans="1:3" x14ac:dyDescent="0.25">
      <c r="A7874" s="445" t="s">
        <v>15678</v>
      </c>
      <c r="B7874" s="445" t="s">
        <v>18675</v>
      </c>
      <c r="C7874" s="445" t="s">
        <v>13970</v>
      </c>
    </row>
    <row r="7875" spans="1:3" x14ac:dyDescent="0.25">
      <c r="A7875" s="445" t="s">
        <v>15678</v>
      </c>
      <c r="B7875" s="445" t="s">
        <v>18676</v>
      </c>
      <c r="C7875" s="445" t="s">
        <v>13970</v>
      </c>
    </row>
    <row r="7876" spans="1:3" x14ac:dyDescent="0.25">
      <c r="A7876" s="445" t="s">
        <v>15678</v>
      </c>
      <c r="B7876" s="445" t="s">
        <v>18677</v>
      </c>
      <c r="C7876" s="445" t="s">
        <v>13970</v>
      </c>
    </row>
    <row r="7877" spans="1:3" x14ac:dyDescent="0.25">
      <c r="A7877" s="445" t="s">
        <v>15678</v>
      </c>
      <c r="B7877" s="445" t="s">
        <v>18678</v>
      </c>
      <c r="C7877" s="445" t="s">
        <v>13970</v>
      </c>
    </row>
    <row r="7878" spans="1:3" x14ac:dyDescent="0.25">
      <c r="A7878" s="445" t="s">
        <v>15678</v>
      </c>
      <c r="B7878" s="445" t="s">
        <v>18679</v>
      </c>
      <c r="C7878" s="445" t="s">
        <v>13970</v>
      </c>
    </row>
    <row r="7879" spans="1:3" x14ac:dyDescent="0.25">
      <c r="A7879" s="445" t="s">
        <v>15678</v>
      </c>
      <c r="B7879" s="445" t="s">
        <v>18680</v>
      </c>
      <c r="C7879" s="445" t="s">
        <v>13970</v>
      </c>
    </row>
    <row r="7880" spans="1:3" x14ac:dyDescent="0.25">
      <c r="A7880" s="445" t="s">
        <v>15678</v>
      </c>
      <c r="B7880" s="445" t="s">
        <v>18681</v>
      </c>
      <c r="C7880" s="445" t="s">
        <v>13970</v>
      </c>
    </row>
    <row r="7881" spans="1:3" x14ac:dyDescent="0.25">
      <c r="A7881" s="445" t="s">
        <v>15678</v>
      </c>
      <c r="B7881" s="445" t="s">
        <v>18682</v>
      </c>
      <c r="C7881" s="445" t="s">
        <v>13970</v>
      </c>
    </row>
    <row r="7882" spans="1:3" x14ac:dyDescent="0.25">
      <c r="A7882" s="445" t="s">
        <v>15678</v>
      </c>
      <c r="B7882" s="445" t="s">
        <v>18683</v>
      </c>
      <c r="C7882" s="445" t="s">
        <v>13970</v>
      </c>
    </row>
    <row r="7883" spans="1:3" x14ac:dyDescent="0.25">
      <c r="A7883" s="445" t="s">
        <v>15678</v>
      </c>
      <c r="B7883" s="445" t="s">
        <v>18684</v>
      </c>
      <c r="C7883" s="445" t="s">
        <v>13970</v>
      </c>
    </row>
    <row r="7884" spans="1:3" x14ac:dyDescent="0.25">
      <c r="A7884" s="445" t="s">
        <v>15678</v>
      </c>
      <c r="B7884" s="445" t="s">
        <v>18685</v>
      </c>
      <c r="C7884" s="445" t="s">
        <v>13970</v>
      </c>
    </row>
    <row r="7885" spans="1:3" x14ac:dyDescent="0.25">
      <c r="A7885" s="445" t="s">
        <v>15678</v>
      </c>
      <c r="B7885" s="445" t="s">
        <v>18686</v>
      </c>
      <c r="C7885" s="445" t="s">
        <v>17479</v>
      </c>
    </row>
    <row r="7886" spans="1:3" x14ac:dyDescent="0.25">
      <c r="A7886" s="445" t="s">
        <v>15678</v>
      </c>
      <c r="B7886" s="445" t="s">
        <v>18687</v>
      </c>
      <c r="C7886" s="445" t="s">
        <v>13970</v>
      </c>
    </row>
    <row r="7887" spans="1:3" x14ac:dyDescent="0.25">
      <c r="A7887" s="445" t="s">
        <v>15678</v>
      </c>
      <c r="B7887" s="445" t="s">
        <v>18688</v>
      </c>
      <c r="C7887" s="445" t="s">
        <v>13970</v>
      </c>
    </row>
    <row r="7888" spans="1:3" x14ac:dyDescent="0.25">
      <c r="A7888" s="445" t="s">
        <v>15678</v>
      </c>
      <c r="B7888" s="445" t="s">
        <v>18689</v>
      </c>
      <c r="C7888" s="445" t="s">
        <v>13970</v>
      </c>
    </row>
    <row r="7889" spans="1:3" x14ac:dyDescent="0.25">
      <c r="A7889" s="445" t="s">
        <v>15678</v>
      </c>
      <c r="B7889" s="445" t="s">
        <v>18690</v>
      </c>
      <c r="C7889" s="445" t="s">
        <v>13970</v>
      </c>
    </row>
    <row r="7890" spans="1:3" x14ac:dyDescent="0.25">
      <c r="A7890" s="445" t="s">
        <v>15678</v>
      </c>
      <c r="B7890" s="445" t="s">
        <v>18691</v>
      </c>
      <c r="C7890" s="445" t="s">
        <v>13970</v>
      </c>
    </row>
    <row r="7891" spans="1:3" x14ac:dyDescent="0.25">
      <c r="A7891" s="445" t="s">
        <v>15678</v>
      </c>
      <c r="B7891" s="445" t="s">
        <v>18692</v>
      </c>
      <c r="C7891" s="445" t="s">
        <v>13970</v>
      </c>
    </row>
    <row r="7892" spans="1:3" x14ac:dyDescent="0.25">
      <c r="A7892" s="445" t="s">
        <v>15678</v>
      </c>
      <c r="B7892" s="445" t="s">
        <v>18693</v>
      </c>
      <c r="C7892" s="445" t="s">
        <v>13970</v>
      </c>
    </row>
    <row r="7893" spans="1:3" x14ac:dyDescent="0.25">
      <c r="A7893" s="445" t="s">
        <v>15678</v>
      </c>
      <c r="B7893" s="445" t="s">
        <v>18694</v>
      </c>
      <c r="C7893" s="445" t="s">
        <v>13970</v>
      </c>
    </row>
    <row r="7894" spans="1:3" x14ac:dyDescent="0.25">
      <c r="A7894" s="445" t="s">
        <v>15678</v>
      </c>
      <c r="B7894" s="445" t="s">
        <v>18695</v>
      </c>
      <c r="C7894" s="445" t="s">
        <v>13970</v>
      </c>
    </row>
    <row r="7895" spans="1:3" x14ac:dyDescent="0.25">
      <c r="A7895" s="445" t="s">
        <v>15678</v>
      </c>
      <c r="B7895" s="445" t="s">
        <v>18696</v>
      </c>
      <c r="C7895" s="445" t="s">
        <v>13970</v>
      </c>
    </row>
    <row r="7896" spans="1:3" x14ac:dyDescent="0.25">
      <c r="A7896" s="445" t="s">
        <v>15678</v>
      </c>
      <c r="B7896" s="445" t="s">
        <v>18697</v>
      </c>
      <c r="C7896" s="445" t="s">
        <v>13970</v>
      </c>
    </row>
    <row r="7897" spans="1:3" x14ac:dyDescent="0.25">
      <c r="A7897" s="445" t="s">
        <v>15678</v>
      </c>
      <c r="B7897" s="445" t="s">
        <v>18698</v>
      </c>
      <c r="C7897" s="445" t="s">
        <v>13970</v>
      </c>
    </row>
    <row r="7898" spans="1:3" x14ac:dyDescent="0.25">
      <c r="A7898" s="445" t="s">
        <v>15678</v>
      </c>
      <c r="B7898" s="445" t="s">
        <v>18699</v>
      </c>
      <c r="C7898" s="445" t="s">
        <v>13970</v>
      </c>
    </row>
    <row r="7899" spans="1:3" x14ac:dyDescent="0.25">
      <c r="A7899" s="445" t="s">
        <v>15678</v>
      </c>
      <c r="B7899" s="445" t="s">
        <v>18700</v>
      </c>
      <c r="C7899" s="445" t="s">
        <v>13970</v>
      </c>
    </row>
    <row r="7900" spans="1:3" x14ac:dyDescent="0.25">
      <c r="A7900" s="445" t="s">
        <v>15678</v>
      </c>
      <c r="B7900" s="445" t="s">
        <v>18701</v>
      </c>
      <c r="C7900" s="445" t="s">
        <v>13970</v>
      </c>
    </row>
    <row r="7901" spans="1:3" x14ac:dyDescent="0.25">
      <c r="A7901" s="445" t="s">
        <v>15678</v>
      </c>
      <c r="B7901" s="445" t="s">
        <v>18702</v>
      </c>
      <c r="C7901" s="445" t="s">
        <v>13970</v>
      </c>
    </row>
    <row r="7902" spans="1:3" x14ac:dyDescent="0.25">
      <c r="A7902" s="445" t="s">
        <v>15678</v>
      </c>
      <c r="B7902" s="445" t="s">
        <v>18703</v>
      </c>
      <c r="C7902" s="445" t="s">
        <v>13970</v>
      </c>
    </row>
    <row r="7903" spans="1:3" x14ac:dyDescent="0.25">
      <c r="A7903" s="445" t="s">
        <v>15678</v>
      </c>
      <c r="B7903" s="445" t="s">
        <v>18704</v>
      </c>
      <c r="C7903" s="445" t="s">
        <v>13970</v>
      </c>
    </row>
    <row r="7904" spans="1:3" x14ac:dyDescent="0.25">
      <c r="A7904" s="445" t="s">
        <v>15678</v>
      </c>
      <c r="B7904" s="445" t="s">
        <v>18705</v>
      </c>
      <c r="C7904" s="445" t="s">
        <v>13970</v>
      </c>
    </row>
    <row r="7905" spans="1:3" x14ac:dyDescent="0.25">
      <c r="A7905" s="445" t="s">
        <v>15678</v>
      </c>
      <c r="B7905" s="445" t="s">
        <v>18706</v>
      </c>
      <c r="C7905" s="445" t="s">
        <v>13970</v>
      </c>
    </row>
    <row r="7906" spans="1:3" x14ac:dyDescent="0.25">
      <c r="A7906" s="445" t="s">
        <v>15678</v>
      </c>
      <c r="B7906" s="445" t="s">
        <v>18707</v>
      </c>
      <c r="C7906" s="445" t="s">
        <v>13970</v>
      </c>
    </row>
    <row r="7907" spans="1:3" x14ac:dyDescent="0.25">
      <c r="A7907" s="445" t="s">
        <v>15678</v>
      </c>
      <c r="B7907" s="445" t="s">
        <v>18708</v>
      </c>
      <c r="C7907" s="445" t="s">
        <v>13970</v>
      </c>
    </row>
    <row r="7908" spans="1:3" x14ac:dyDescent="0.25">
      <c r="A7908" s="445" t="s">
        <v>15678</v>
      </c>
      <c r="B7908" s="445" t="s">
        <v>18709</v>
      </c>
      <c r="C7908" s="445" t="s">
        <v>13970</v>
      </c>
    </row>
    <row r="7909" spans="1:3" x14ac:dyDescent="0.25">
      <c r="A7909" s="445" t="s">
        <v>15678</v>
      </c>
      <c r="B7909" s="445" t="s">
        <v>18710</v>
      </c>
      <c r="C7909" s="445" t="s">
        <v>13970</v>
      </c>
    </row>
    <row r="7910" spans="1:3" x14ac:dyDescent="0.25">
      <c r="A7910" s="445" t="s">
        <v>15678</v>
      </c>
      <c r="B7910" s="445" t="s">
        <v>18711</v>
      </c>
      <c r="C7910" s="445" t="s">
        <v>13970</v>
      </c>
    </row>
    <row r="7911" spans="1:3" x14ac:dyDescent="0.25">
      <c r="A7911" s="445" t="s">
        <v>15678</v>
      </c>
      <c r="B7911" s="445" t="s">
        <v>18712</v>
      </c>
      <c r="C7911" s="445" t="s">
        <v>13970</v>
      </c>
    </row>
    <row r="7912" spans="1:3" x14ac:dyDescent="0.25">
      <c r="A7912" s="445" t="s">
        <v>15678</v>
      </c>
      <c r="B7912" s="445" t="s">
        <v>18713</v>
      </c>
      <c r="C7912" s="445" t="s">
        <v>13970</v>
      </c>
    </row>
    <row r="7913" spans="1:3" x14ac:dyDescent="0.25">
      <c r="A7913" s="445" t="s">
        <v>15678</v>
      </c>
      <c r="B7913" s="445" t="s">
        <v>18714</v>
      </c>
      <c r="C7913" s="445" t="s">
        <v>13970</v>
      </c>
    </row>
    <row r="7914" spans="1:3" x14ac:dyDescent="0.25">
      <c r="A7914" s="445" t="s">
        <v>15678</v>
      </c>
      <c r="B7914" s="445" t="s">
        <v>18715</v>
      </c>
      <c r="C7914" s="445" t="s">
        <v>13970</v>
      </c>
    </row>
    <row r="7915" spans="1:3" x14ac:dyDescent="0.25">
      <c r="A7915" s="445" t="s">
        <v>15678</v>
      </c>
      <c r="B7915" s="445" t="s">
        <v>18716</v>
      </c>
      <c r="C7915" s="445" t="s">
        <v>13970</v>
      </c>
    </row>
    <row r="7916" spans="1:3" x14ac:dyDescent="0.25">
      <c r="A7916" s="445" t="s">
        <v>15678</v>
      </c>
      <c r="B7916" s="445" t="s">
        <v>18717</v>
      </c>
      <c r="C7916" s="445" t="s">
        <v>13970</v>
      </c>
    </row>
    <row r="7917" spans="1:3" x14ac:dyDescent="0.25">
      <c r="A7917" s="445" t="s">
        <v>15678</v>
      </c>
      <c r="B7917" s="445" t="s">
        <v>18718</v>
      </c>
      <c r="C7917" s="445" t="s">
        <v>13970</v>
      </c>
    </row>
    <row r="7918" spans="1:3" x14ac:dyDescent="0.25">
      <c r="A7918" s="445" t="s">
        <v>15678</v>
      </c>
      <c r="B7918" s="445" t="s">
        <v>18719</v>
      </c>
      <c r="C7918" s="445" t="s">
        <v>13970</v>
      </c>
    </row>
    <row r="7919" spans="1:3" x14ac:dyDescent="0.25">
      <c r="A7919" s="445" t="s">
        <v>15678</v>
      </c>
      <c r="B7919" s="445" t="s">
        <v>18720</v>
      </c>
      <c r="C7919" s="445" t="s">
        <v>13970</v>
      </c>
    </row>
    <row r="7920" spans="1:3" x14ac:dyDescent="0.25">
      <c r="A7920" s="445" t="s">
        <v>15678</v>
      </c>
      <c r="B7920" s="445" t="s">
        <v>18721</v>
      </c>
      <c r="C7920" s="445" t="s">
        <v>13970</v>
      </c>
    </row>
    <row r="7921" spans="1:3" x14ac:dyDescent="0.25">
      <c r="A7921" s="445" t="s">
        <v>15678</v>
      </c>
      <c r="B7921" s="445" t="s">
        <v>18722</v>
      </c>
      <c r="C7921" s="445" t="s">
        <v>13970</v>
      </c>
    </row>
    <row r="7922" spans="1:3" x14ac:dyDescent="0.25">
      <c r="A7922" s="445" t="s">
        <v>15678</v>
      </c>
      <c r="B7922" s="445" t="s">
        <v>18723</v>
      </c>
      <c r="C7922" s="445" t="s">
        <v>13970</v>
      </c>
    </row>
    <row r="7923" spans="1:3" x14ac:dyDescent="0.25">
      <c r="A7923" s="445" t="s">
        <v>15678</v>
      </c>
      <c r="B7923" s="445" t="s">
        <v>18724</v>
      </c>
      <c r="C7923" s="445" t="s">
        <v>13970</v>
      </c>
    </row>
    <row r="7924" spans="1:3" x14ac:dyDescent="0.25">
      <c r="A7924" s="445" t="s">
        <v>15678</v>
      </c>
      <c r="B7924" s="445" t="s">
        <v>18725</v>
      </c>
      <c r="C7924" s="445" t="s">
        <v>13970</v>
      </c>
    </row>
    <row r="7925" spans="1:3" x14ac:dyDescent="0.25">
      <c r="A7925" s="445" t="s">
        <v>15678</v>
      </c>
      <c r="B7925" s="445" t="s">
        <v>18726</v>
      </c>
      <c r="C7925" s="445" t="s">
        <v>13970</v>
      </c>
    </row>
    <row r="7926" spans="1:3" x14ac:dyDescent="0.25">
      <c r="A7926" s="445" t="s">
        <v>15678</v>
      </c>
      <c r="B7926" s="445" t="s">
        <v>18727</v>
      </c>
      <c r="C7926" s="445" t="s">
        <v>13970</v>
      </c>
    </row>
    <row r="7927" spans="1:3" x14ac:dyDescent="0.25">
      <c r="A7927" s="445" t="s">
        <v>15678</v>
      </c>
      <c r="B7927" s="445" t="s">
        <v>18728</v>
      </c>
      <c r="C7927" s="445" t="s">
        <v>13970</v>
      </c>
    </row>
    <row r="7928" spans="1:3" x14ac:dyDescent="0.25">
      <c r="A7928" s="445" t="s">
        <v>15678</v>
      </c>
      <c r="B7928" s="445" t="s">
        <v>18729</v>
      </c>
      <c r="C7928" s="445" t="s">
        <v>13970</v>
      </c>
    </row>
    <row r="7929" spans="1:3" x14ac:dyDescent="0.25">
      <c r="A7929" s="445" t="s">
        <v>15678</v>
      </c>
      <c r="B7929" s="445" t="s">
        <v>18730</v>
      </c>
      <c r="C7929" s="445" t="s">
        <v>13970</v>
      </c>
    </row>
    <row r="7930" spans="1:3" x14ac:dyDescent="0.25">
      <c r="A7930" s="445" t="s">
        <v>15678</v>
      </c>
      <c r="B7930" s="445" t="s">
        <v>18731</v>
      </c>
      <c r="C7930" s="445" t="s">
        <v>13970</v>
      </c>
    </row>
    <row r="7931" spans="1:3" x14ac:dyDescent="0.25">
      <c r="A7931" s="445" t="s">
        <v>15678</v>
      </c>
      <c r="B7931" s="445" t="s">
        <v>18732</v>
      </c>
      <c r="C7931" s="445" t="s">
        <v>13970</v>
      </c>
    </row>
    <row r="7932" spans="1:3" x14ac:dyDescent="0.25">
      <c r="A7932" s="445" t="s">
        <v>15678</v>
      </c>
      <c r="B7932" s="445" t="s">
        <v>18733</v>
      </c>
      <c r="C7932" s="445" t="s">
        <v>13970</v>
      </c>
    </row>
    <row r="7933" spans="1:3" x14ac:dyDescent="0.25">
      <c r="A7933" s="445" t="s">
        <v>15678</v>
      </c>
      <c r="B7933" s="445" t="s">
        <v>18734</v>
      </c>
      <c r="C7933" s="445" t="s">
        <v>13970</v>
      </c>
    </row>
    <row r="7934" spans="1:3" x14ac:dyDescent="0.25">
      <c r="A7934" s="445" t="s">
        <v>15678</v>
      </c>
      <c r="B7934" s="445" t="s">
        <v>18735</v>
      </c>
      <c r="C7934" s="445" t="s">
        <v>13970</v>
      </c>
    </row>
    <row r="7935" spans="1:3" x14ac:dyDescent="0.25">
      <c r="A7935" s="445" t="s">
        <v>15678</v>
      </c>
      <c r="B7935" s="445" t="s">
        <v>18736</v>
      </c>
      <c r="C7935" s="445" t="s">
        <v>13970</v>
      </c>
    </row>
    <row r="7936" spans="1:3" x14ac:dyDescent="0.25">
      <c r="A7936" s="445" t="s">
        <v>15678</v>
      </c>
      <c r="B7936" s="445" t="s">
        <v>18737</v>
      </c>
      <c r="C7936" s="445" t="s">
        <v>13970</v>
      </c>
    </row>
    <row r="7937" spans="1:3" x14ac:dyDescent="0.25">
      <c r="A7937" s="445" t="s">
        <v>15678</v>
      </c>
      <c r="B7937" s="445" t="s">
        <v>18738</v>
      </c>
      <c r="C7937" s="445" t="s">
        <v>13970</v>
      </c>
    </row>
    <row r="7938" spans="1:3" x14ac:dyDescent="0.25">
      <c r="A7938" s="445" t="s">
        <v>15678</v>
      </c>
      <c r="B7938" s="445" t="s">
        <v>18739</v>
      </c>
      <c r="C7938" s="445" t="s">
        <v>13970</v>
      </c>
    </row>
    <row r="7939" spans="1:3" x14ac:dyDescent="0.25">
      <c r="A7939" s="445" t="s">
        <v>15678</v>
      </c>
      <c r="B7939" s="445" t="s">
        <v>18740</v>
      </c>
      <c r="C7939" s="445" t="s">
        <v>13970</v>
      </c>
    </row>
    <row r="7940" spans="1:3" x14ac:dyDescent="0.25">
      <c r="A7940" s="445" t="s">
        <v>15678</v>
      </c>
      <c r="B7940" s="445" t="s">
        <v>18741</v>
      </c>
      <c r="C7940" s="445" t="s">
        <v>13970</v>
      </c>
    </row>
    <row r="7941" spans="1:3" x14ac:dyDescent="0.25">
      <c r="A7941" s="445" t="s">
        <v>15678</v>
      </c>
      <c r="B7941" s="445" t="s">
        <v>18742</v>
      </c>
      <c r="C7941" s="445" t="s">
        <v>13970</v>
      </c>
    </row>
    <row r="7942" spans="1:3" x14ac:dyDescent="0.25">
      <c r="A7942" s="445" t="s">
        <v>15678</v>
      </c>
      <c r="B7942" s="445" t="s">
        <v>18743</v>
      </c>
      <c r="C7942" s="445" t="s">
        <v>13970</v>
      </c>
    </row>
    <row r="7943" spans="1:3" x14ac:dyDescent="0.25">
      <c r="A7943" s="445" t="s">
        <v>15678</v>
      </c>
      <c r="B7943" s="445" t="s">
        <v>18744</v>
      </c>
      <c r="C7943" s="445" t="s">
        <v>13970</v>
      </c>
    </row>
    <row r="7944" spans="1:3" x14ac:dyDescent="0.25">
      <c r="A7944" s="445" t="s">
        <v>15678</v>
      </c>
      <c r="B7944" s="445" t="s">
        <v>18745</v>
      </c>
      <c r="C7944" s="445" t="s">
        <v>13970</v>
      </c>
    </row>
    <row r="7945" spans="1:3" x14ac:dyDescent="0.25">
      <c r="A7945" s="445" t="s">
        <v>15678</v>
      </c>
      <c r="B7945" s="445" t="s">
        <v>18746</v>
      </c>
      <c r="C7945" s="445" t="s">
        <v>13970</v>
      </c>
    </row>
    <row r="7946" spans="1:3" x14ac:dyDescent="0.25">
      <c r="A7946" s="445" t="s">
        <v>15678</v>
      </c>
      <c r="B7946" s="445" t="s">
        <v>18747</v>
      </c>
      <c r="C7946" s="445" t="s">
        <v>13970</v>
      </c>
    </row>
    <row r="7947" spans="1:3" x14ac:dyDescent="0.25">
      <c r="A7947" s="445" t="s">
        <v>15678</v>
      </c>
      <c r="B7947" s="445" t="s">
        <v>18748</v>
      </c>
      <c r="C7947" s="445" t="s">
        <v>13970</v>
      </c>
    </row>
    <row r="7948" spans="1:3" x14ac:dyDescent="0.25">
      <c r="A7948" s="445" t="s">
        <v>15678</v>
      </c>
      <c r="B7948" s="445" t="s">
        <v>18749</v>
      </c>
      <c r="C7948" s="445" t="s">
        <v>13970</v>
      </c>
    </row>
    <row r="7949" spans="1:3" x14ac:dyDescent="0.25">
      <c r="A7949" s="445" t="s">
        <v>15678</v>
      </c>
      <c r="B7949" s="445" t="s">
        <v>18750</v>
      </c>
      <c r="C7949" s="445" t="s">
        <v>13970</v>
      </c>
    </row>
    <row r="7950" spans="1:3" x14ac:dyDescent="0.25">
      <c r="A7950" s="445" t="s">
        <v>15678</v>
      </c>
      <c r="B7950" s="445" t="s">
        <v>18751</v>
      </c>
      <c r="C7950" s="445" t="s">
        <v>13970</v>
      </c>
    </row>
    <row r="7951" spans="1:3" x14ac:dyDescent="0.25">
      <c r="A7951" s="445" t="s">
        <v>15678</v>
      </c>
      <c r="B7951" s="445" t="s">
        <v>18752</v>
      </c>
      <c r="C7951" s="445" t="s">
        <v>13970</v>
      </c>
    </row>
    <row r="7952" spans="1:3" x14ac:dyDescent="0.25">
      <c r="A7952" s="445" t="s">
        <v>15678</v>
      </c>
      <c r="B7952" s="445" t="s">
        <v>18753</v>
      </c>
      <c r="C7952" s="445" t="s">
        <v>13970</v>
      </c>
    </row>
    <row r="7953" spans="1:3" x14ac:dyDescent="0.25">
      <c r="A7953" s="445" t="s">
        <v>15678</v>
      </c>
      <c r="B7953" s="445" t="s">
        <v>18754</v>
      </c>
      <c r="C7953" s="445" t="s">
        <v>13970</v>
      </c>
    </row>
    <row r="7954" spans="1:3" x14ac:dyDescent="0.25">
      <c r="A7954" s="445" t="s">
        <v>15678</v>
      </c>
      <c r="B7954" s="445" t="s">
        <v>18755</v>
      </c>
      <c r="C7954" s="445" t="s">
        <v>13970</v>
      </c>
    </row>
    <row r="7955" spans="1:3" x14ac:dyDescent="0.25">
      <c r="A7955" s="445" t="s">
        <v>15678</v>
      </c>
      <c r="B7955" s="445" t="s">
        <v>18756</v>
      </c>
      <c r="C7955" s="445" t="s">
        <v>13970</v>
      </c>
    </row>
    <row r="7956" spans="1:3" x14ac:dyDescent="0.25">
      <c r="A7956" s="445" t="s">
        <v>15678</v>
      </c>
      <c r="B7956" s="445" t="s">
        <v>18757</v>
      </c>
      <c r="C7956" s="445" t="s">
        <v>13970</v>
      </c>
    </row>
    <row r="7957" spans="1:3" x14ac:dyDescent="0.25">
      <c r="A7957" s="445" t="s">
        <v>15678</v>
      </c>
      <c r="B7957" s="445" t="s">
        <v>18758</v>
      </c>
      <c r="C7957" s="445" t="s">
        <v>13970</v>
      </c>
    </row>
    <row r="7958" spans="1:3" x14ac:dyDescent="0.25">
      <c r="A7958" s="445" t="s">
        <v>15678</v>
      </c>
      <c r="B7958" s="445" t="s">
        <v>18759</v>
      </c>
      <c r="C7958" s="445" t="s">
        <v>13970</v>
      </c>
    </row>
    <row r="7959" spans="1:3" x14ac:dyDescent="0.25">
      <c r="A7959" s="445" t="s">
        <v>15678</v>
      </c>
      <c r="B7959" s="445" t="s">
        <v>18760</v>
      </c>
      <c r="C7959" s="445" t="s">
        <v>13970</v>
      </c>
    </row>
    <row r="7960" spans="1:3" x14ac:dyDescent="0.25">
      <c r="A7960" s="445" t="s">
        <v>15678</v>
      </c>
      <c r="B7960" s="445" t="s">
        <v>18761</v>
      </c>
      <c r="C7960" s="445" t="s">
        <v>13970</v>
      </c>
    </row>
    <row r="7961" spans="1:3" x14ac:dyDescent="0.25">
      <c r="A7961" s="445" t="s">
        <v>15678</v>
      </c>
      <c r="B7961" s="445" t="s">
        <v>18762</v>
      </c>
      <c r="C7961" s="445" t="s">
        <v>13970</v>
      </c>
    </row>
    <row r="7962" spans="1:3" x14ac:dyDescent="0.25">
      <c r="A7962" s="445" t="s">
        <v>15678</v>
      </c>
      <c r="B7962" s="445" t="s">
        <v>18763</v>
      </c>
      <c r="C7962" s="445" t="s">
        <v>13970</v>
      </c>
    </row>
    <row r="7963" spans="1:3" x14ac:dyDescent="0.25">
      <c r="A7963" s="445" t="s">
        <v>15678</v>
      </c>
      <c r="B7963" s="445" t="s">
        <v>18764</v>
      </c>
      <c r="C7963" s="445" t="s">
        <v>13970</v>
      </c>
    </row>
    <row r="7964" spans="1:3" x14ac:dyDescent="0.25">
      <c r="A7964" s="445" t="s">
        <v>15678</v>
      </c>
      <c r="B7964" s="445" t="s">
        <v>18765</v>
      </c>
      <c r="C7964" s="445" t="s">
        <v>13970</v>
      </c>
    </row>
    <row r="7965" spans="1:3" x14ac:dyDescent="0.25">
      <c r="A7965" s="445" t="s">
        <v>15678</v>
      </c>
      <c r="B7965" s="445" t="s">
        <v>18766</v>
      </c>
      <c r="C7965" s="445" t="s">
        <v>13970</v>
      </c>
    </row>
    <row r="7966" spans="1:3" x14ac:dyDescent="0.25">
      <c r="A7966" s="445" t="s">
        <v>15678</v>
      </c>
      <c r="B7966" s="445" t="s">
        <v>18767</v>
      </c>
      <c r="C7966" s="445" t="s">
        <v>13970</v>
      </c>
    </row>
    <row r="7967" spans="1:3" x14ac:dyDescent="0.25">
      <c r="A7967" s="445" t="s">
        <v>15678</v>
      </c>
      <c r="B7967" s="445" t="s">
        <v>18768</v>
      </c>
      <c r="C7967" s="445" t="s">
        <v>13970</v>
      </c>
    </row>
    <row r="7968" spans="1:3" x14ac:dyDescent="0.25">
      <c r="A7968" s="445" t="s">
        <v>15678</v>
      </c>
      <c r="B7968" s="445" t="s">
        <v>18769</v>
      </c>
      <c r="C7968" s="445" t="s">
        <v>13970</v>
      </c>
    </row>
    <row r="7969" spans="1:3" x14ac:dyDescent="0.25">
      <c r="A7969" s="445" t="s">
        <v>15678</v>
      </c>
      <c r="B7969" s="445" t="s">
        <v>18770</v>
      </c>
      <c r="C7969" s="445" t="s">
        <v>13970</v>
      </c>
    </row>
    <row r="7970" spans="1:3" x14ac:dyDescent="0.25">
      <c r="A7970" s="445" t="s">
        <v>15678</v>
      </c>
      <c r="B7970" s="445" t="s">
        <v>18771</v>
      </c>
      <c r="C7970" s="445" t="s">
        <v>13970</v>
      </c>
    </row>
    <row r="7971" spans="1:3" x14ac:dyDescent="0.25">
      <c r="A7971" s="445" t="s">
        <v>15678</v>
      </c>
      <c r="B7971" s="445" t="s">
        <v>18772</v>
      </c>
      <c r="C7971" s="445" t="s">
        <v>13970</v>
      </c>
    </row>
    <row r="7972" spans="1:3" x14ac:dyDescent="0.25">
      <c r="A7972" s="445" t="s">
        <v>15678</v>
      </c>
      <c r="B7972" s="445" t="s">
        <v>18773</v>
      </c>
      <c r="C7972" s="445" t="s">
        <v>13970</v>
      </c>
    </row>
    <row r="7973" spans="1:3" x14ac:dyDescent="0.25">
      <c r="A7973" s="445" t="s">
        <v>15678</v>
      </c>
      <c r="B7973" s="445" t="s">
        <v>18774</v>
      </c>
      <c r="C7973" s="445" t="s">
        <v>13970</v>
      </c>
    </row>
    <row r="7974" spans="1:3" x14ac:dyDescent="0.25">
      <c r="A7974" s="445" t="s">
        <v>15678</v>
      </c>
      <c r="B7974" s="445" t="s">
        <v>18775</v>
      </c>
      <c r="C7974" s="445" t="s">
        <v>13970</v>
      </c>
    </row>
    <row r="7975" spans="1:3" x14ac:dyDescent="0.25">
      <c r="A7975" s="445" t="s">
        <v>15678</v>
      </c>
      <c r="B7975" s="445" t="s">
        <v>18776</v>
      </c>
      <c r="C7975" s="445" t="s">
        <v>13970</v>
      </c>
    </row>
    <row r="7976" spans="1:3" x14ac:dyDescent="0.25">
      <c r="A7976" s="445" t="s">
        <v>15678</v>
      </c>
      <c r="B7976" s="445" t="s">
        <v>18777</v>
      </c>
      <c r="C7976" s="445" t="s">
        <v>13970</v>
      </c>
    </row>
    <row r="7977" spans="1:3" x14ac:dyDescent="0.25">
      <c r="A7977" s="445" t="s">
        <v>15678</v>
      </c>
      <c r="B7977" s="445" t="s">
        <v>18778</v>
      </c>
      <c r="C7977" s="445" t="s">
        <v>13970</v>
      </c>
    </row>
    <row r="7978" spans="1:3" x14ac:dyDescent="0.25">
      <c r="A7978" s="445" t="s">
        <v>15678</v>
      </c>
      <c r="B7978" s="445" t="s">
        <v>18779</v>
      </c>
      <c r="C7978" s="445" t="s">
        <v>13970</v>
      </c>
    </row>
    <row r="7979" spans="1:3" x14ac:dyDescent="0.25">
      <c r="A7979" s="445" t="s">
        <v>15678</v>
      </c>
      <c r="B7979" s="445" t="s">
        <v>18780</v>
      </c>
      <c r="C7979" s="445" t="s">
        <v>13970</v>
      </c>
    </row>
    <row r="7980" spans="1:3" x14ac:dyDescent="0.25">
      <c r="A7980" s="445" t="s">
        <v>15678</v>
      </c>
      <c r="B7980" s="445" t="s">
        <v>18781</v>
      </c>
      <c r="C7980" s="445" t="s">
        <v>13970</v>
      </c>
    </row>
    <row r="7981" spans="1:3" x14ac:dyDescent="0.25">
      <c r="A7981" s="445" t="s">
        <v>15678</v>
      </c>
      <c r="B7981" s="445" t="s">
        <v>18782</v>
      </c>
      <c r="C7981" s="445" t="s">
        <v>13970</v>
      </c>
    </row>
    <row r="7982" spans="1:3" x14ac:dyDescent="0.25">
      <c r="A7982" s="445" t="s">
        <v>15678</v>
      </c>
      <c r="B7982" s="445" t="s">
        <v>18783</v>
      </c>
      <c r="C7982" s="445" t="s">
        <v>13970</v>
      </c>
    </row>
    <row r="7983" spans="1:3" x14ac:dyDescent="0.25">
      <c r="A7983" s="445" t="s">
        <v>15678</v>
      </c>
      <c r="B7983" s="445" t="s">
        <v>18784</v>
      </c>
      <c r="C7983" s="445" t="s">
        <v>13970</v>
      </c>
    </row>
    <row r="7984" spans="1:3" x14ac:dyDescent="0.25">
      <c r="A7984" s="445" t="s">
        <v>15678</v>
      </c>
      <c r="B7984" s="445" t="s">
        <v>18785</v>
      </c>
      <c r="C7984" s="445" t="s">
        <v>13970</v>
      </c>
    </row>
    <row r="7985" spans="1:3" x14ac:dyDescent="0.25">
      <c r="A7985" s="445" t="s">
        <v>15678</v>
      </c>
      <c r="B7985" s="445" t="s">
        <v>18786</v>
      </c>
      <c r="C7985" s="445" t="s">
        <v>13970</v>
      </c>
    </row>
    <row r="7986" spans="1:3" x14ac:dyDescent="0.25">
      <c r="A7986" s="445" t="s">
        <v>15678</v>
      </c>
      <c r="B7986" s="445" t="s">
        <v>18787</v>
      </c>
      <c r="C7986" s="445" t="s">
        <v>13970</v>
      </c>
    </row>
    <row r="7987" spans="1:3" x14ac:dyDescent="0.25">
      <c r="A7987" s="445" t="s">
        <v>15678</v>
      </c>
      <c r="B7987" s="445" t="s">
        <v>18788</v>
      </c>
      <c r="C7987" s="445" t="s">
        <v>13970</v>
      </c>
    </row>
    <row r="7988" spans="1:3" x14ac:dyDescent="0.25">
      <c r="A7988" s="445" t="s">
        <v>15678</v>
      </c>
      <c r="B7988" s="445" t="s">
        <v>18789</v>
      </c>
      <c r="C7988" s="445" t="s">
        <v>13970</v>
      </c>
    </row>
    <row r="7989" spans="1:3" x14ac:dyDescent="0.25">
      <c r="A7989" s="445" t="s">
        <v>15678</v>
      </c>
      <c r="B7989" s="445" t="s">
        <v>18790</v>
      </c>
      <c r="C7989" s="445" t="s">
        <v>13970</v>
      </c>
    </row>
    <row r="7990" spans="1:3" x14ac:dyDescent="0.25">
      <c r="A7990" s="445" t="s">
        <v>15678</v>
      </c>
      <c r="B7990" s="445" t="s">
        <v>18791</v>
      </c>
      <c r="C7990" s="445" t="s">
        <v>13970</v>
      </c>
    </row>
    <row r="7991" spans="1:3" x14ac:dyDescent="0.25">
      <c r="A7991" s="445" t="s">
        <v>15678</v>
      </c>
      <c r="B7991" s="445" t="s">
        <v>18792</v>
      </c>
      <c r="C7991" s="445" t="s">
        <v>13970</v>
      </c>
    </row>
    <row r="7992" spans="1:3" x14ac:dyDescent="0.25">
      <c r="A7992" s="445" t="s">
        <v>15678</v>
      </c>
      <c r="B7992" s="445" t="s">
        <v>18793</v>
      </c>
      <c r="C7992" s="445" t="s">
        <v>13970</v>
      </c>
    </row>
    <row r="7993" spans="1:3" x14ac:dyDescent="0.25">
      <c r="A7993" s="445" t="s">
        <v>15678</v>
      </c>
      <c r="B7993" s="445" t="s">
        <v>18794</v>
      </c>
      <c r="C7993" s="445" t="s">
        <v>13970</v>
      </c>
    </row>
    <row r="7994" spans="1:3" x14ac:dyDescent="0.25">
      <c r="A7994" s="445" t="s">
        <v>15678</v>
      </c>
      <c r="B7994" s="445" t="s">
        <v>18795</v>
      </c>
      <c r="C7994" s="445" t="s">
        <v>13970</v>
      </c>
    </row>
    <row r="7995" spans="1:3" x14ac:dyDescent="0.25">
      <c r="A7995" s="445" t="s">
        <v>15678</v>
      </c>
      <c r="B7995" s="445" t="s">
        <v>18796</v>
      </c>
      <c r="C7995" s="445" t="s">
        <v>13970</v>
      </c>
    </row>
    <row r="7996" spans="1:3" x14ac:dyDescent="0.25">
      <c r="A7996" s="445" t="s">
        <v>15678</v>
      </c>
      <c r="B7996" s="445" t="s">
        <v>18797</v>
      </c>
      <c r="C7996" s="445" t="s">
        <v>13970</v>
      </c>
    </row>
    <row r="7997" spans="1:3" x14ac:dyDescent="0.25">
      <c r="A7997" s="445" t="s">
        <v>15678</v>
      </c>
      <c r="B7997" s="445" t="s">
        <v>18798</v>
      </c>
      <c r="C7997" s="445" t="s">
        <v>13970</v>
      </c>
    </row>
    <row r="7998" spans="1:3" x14ac:dyDescent="0.25">
      <c r="A7998" s="445" t="s">
        <v>15678</v>
      </c>
      <c r="B7998" s="445" t="s">
        <v>18799</v>
      </c>
      <c r="C7998" s="445" t="s">
        <v>13970</v>
      </c>
    </row>
    <row r="7999" spans="1:3" x14ac:dyDescent="0.25">
      <c r="A7999" s="445" t="s">
        <v>15678</v>
      </c>
      <c r="B7999" s="445" t="s">
        <v>18800</v>
      </c>
      <c r="C7999" s="445" t="s">
        <v>13970</v>
      </c>
    </row>
    <row r="8000" spans="1:3" x14ac:dyDescent="0.25">
      <c r="A8000" s="445" t="s">
        <v>15678</v>
      </c>
      <c r="B8000" s="445" t="s">
        <v>18801</v>
      </c>
      <c r="C8000" s="445" t="s">
        <v>13970</v>
      </c>
    </row>
    <row r="8001" spans="1:3" x14ac:dyDescent="0.25">
      <c r="A8001" s="445" t="s">
        <v>15678</v>
      </c>
      <c r="B8001" s="445" t="s">
        <v>18802</v>
      </c>
      <c r="C8001" s="445" t="s">
        <v>13970</v>
      </c>
    </row>
    <row r="8002" spans="1:3" x14ac:dyDescent="0.25">
      <c r="A8002" s="445" t="s">
        <v>15678</v>
      </c>
      <c r="B8002" s="445" t="s">
        <v>18803</v>
      </c>
      <c r="C8002" s="445" t="s">
        <v>13970</v>
      </c>
    </row>
    <row r="8003" spans="1:3" x14ac:dyDescent="0.25">
      <c r="A8003" s="445" t="s">
        <v>15678</v>
      </c>
      <c r="B8003" s="445" t="s">
        <v>18804</v>
      </c>
      <c r="C8003" s="445" t="s">
        <v>13970</v>
      </c>
    </row>
    <row r="8004" spans="1:3" x14ac:dyDescent="0.25">
      <c r="A8004" s="445" t="s">
        <v>15678</v>
      </c>
      <c r="B8004" s="445" t="s">
        <v>18805</v>
      </c>
      <c r="C8004" s="445" t="s">
        <v>13970</v>
      </c>
    </row>
    <row r="8005" spans="1:3" x14ac:dyDescent="0.25">
      <c r="A8005" s="445" t="s">
        <v>15678</v>
      </c>
      <c r="B8005" s="445" t="s">
        <v>18806</v>
      </c>
      <c r="C8005" s="445" t="s">
        <v>13970</v>
      </c>
    </row>
    <row r="8006" spans="1:3" x14ac:dyDescent="0.25">
      <c r="A8006" s="445" t="s">
        <v>15678</v>
      </c>
      <c r="B8006" s="445" t="s">
        <v>18807</v>
      </c>
      <c r="C8006" s="445" t="s">
        <v>13970</v>
      </c>
    </row>
    <row r="8007" spans="1:3" x14ac:dyDescent="0.25">
      <c r="A8007" s="445" t="s">
        <v>15678</v>
      </c>
      <c r="B8007" s="445" t="s">
        <v>18808</v>
      </c>
      <c r="C8007" s="445" t="s">
        <v>13970</v>
      </c>
    </row>
    <row r="8008" spans="1:3" x14ac:dyDescent="0.25">
      <c r="A8008" s="445" t="s">
        <v>15678</v>
      </c>
      <c r="B8008" s="445" t="s">
        <v>18809</v>
      </c>
      <c r="C8008" s="445" t="s">
        <v>13970</v>
      </c>
    </row>
    <row r="8009" spans="1:3" x14ac:dyDescent="0.25">
      <c r="A8009" s="445" t="s">
        <v>15678</v>
      </c>
      <c r="B8009" s="445" t="s">
        <v>18810</v>
      </c>
      <c r="C8009" s="445" t="s">
        <v>13970</v>
      </c>
    </row>
    <row r="8010" spans="1:3" x14ac:dyDescent="0.25">
      <c r="A8010" s="445" t="s">
        <v>15678</v>
      </c>
      <c r="B8010" s="445" t="s">
        <v>18811</v>
      </c>
      <c r="C8010" s="445" t="s">
        <v>13970</v>
      </c>
    </row>
    <row r="8011" spans="1:3" x14ac:dyDescent="0.25">
      <c r="A8011" s="445" t="s">
        <v>15678</v>
      </c>
      <c r="B8011" s="445" t="s">
        <v>18812</v>
      </c>
      <c r="C8011" s="445" t="s">
        <v>13970</v>
      </c>
    </row>
    <row r="8012" spans="1:3" x14ac:dyDescent="0.25">
      <c r="A8012" s="445" t="s">
        <v>15678</v>
      </c>
      <c r="B8012" s="445" t="s">
        <v>18813</v>
      </c>
      <c r="C8012" s="445" t="s">
        <v>13970</v>
      </c>
    </row>
    <row r="8013" spans="1:3" x14ac:dyDescent="0.25">
      <c r="A8013" s="445" t="s">
        <v>15678</v>
      </c>
      <c r="B8013" s="445" t="s">
        <v>18814</v>
      </c>
      <c r="C8013" s="445" t="s">
        <v>13970</v>
      </c>
    </row>
    <row r="8014" spans="1:3" x14ac:dyDescent="0.25">
      <c r="A8014" s="445" t="s">
        <v>15678</v>
      </c>
      <c r="B8014" s="445" t="s">
        <v>18815</v>
      </c>
      <c r="C8014" s="445" t="s">
        <v>13970</v>
      </c>
    </row>
    <row r="8015" spans="1:3" x14ac:dyDescent="0.25">
      <c r="A8015" s="445" t="s">
        <v>15678</v>
      </c>
      <c r="B8015" s="445" t="s">
        <v>18816</v>
      </c>
      <c r="C8015" s="445" t="s">
        <v>13970</v>
      </c>
    </row>
    <row r="8016" spans="1:3" x14ac:dyDescent="0.25">
      <c r="A8016" s="445" t="s">
        <v>15678</v>
      </c>
      <c r="B8016" s="445" t="s">
        <v>18817</v>
      </c>
      <c r="C8016" s="445" t="s">
        <v>13970</v>
      </c>
    </row>
    <row r="8017" spans="1:3" x14ac:dyDescent="0.25">
      <c r="A8017" s="445" t="s">
        <v>15678</v>
      </c>
      <c r="B8017" s="445" t="s">
        <v>18818</v>
      </c>
      <c r="C8017" s="445" t="s">
        <v>13970</v>
      </c>
    </row>
    <row r="8018" spans="1:3" x14ac:dyDescent="0.25">
      <c r="A8018" s="445" t="s">
        <v>15678</v>
      </c>
      <c r="B8018" s="445" t="s">
        <v>18819</v>
      </c>
      <c r="C8018" s="445" t="s">
        <v>13970</v>
      </c>
    </row>
    <row r="8019" spans="1:3" x14ac:dyDescent="0.25">
      <c r="A8019" s="445" t="s">
        <v>15678</v>
      </c>
      <c r="B8019" s="445" t="s">
        <v>18820</v>
      </c>
      <c r="C8019" s="445" t="s">
        <v>13970</v>
      </c>
    </row>
    <row r="8020" spans="1:3" x14ac:dyDescent="0.25">
      <c r="A8020" s="445" t="s">
        <v>15678</v>
      </c>
      <c r="B8020" s="445" t="s">
        <v>18821</v>
      </c>
      <c r="C8020" s="445" t="s">
        <v>13970</v>
      </c>
    </row>
    <row r="8021" spans="1:3" x14ac:dyDescent="0.25">
      <c r="A8021" s="445" t="s">
        <v>15678</v>
      </c>
      <c r="B8021" s="445" t="s">
        <v>18822</v>
      </c>
      <c r="C8021" s="445" t="s">
        <v>13970</v>
      </c>
    </row>
    <row r="8022" spans="1:3" x14ac:dyDescent="0.25">
      <c r="A8022" s="445" t="s">
        <v>15678</v>
      </c>
      <c r="B8022" s="445" t="s">
        <v>18823</v>
      </c>
      <c r="C8022" s="445" t="s">
        <v>13970</v>
      </c>
    </row>
    <row r="8023" spans="1:3" x14ac:dyDescent="0.25">
      <c r="A8023" s="445" t="s">
        <v>15678</v>
      </c>
      <c r="B8023" s="445" t="s">
        <v>18824</v>
      </c>
      <c r="C8023" s="445" t="s">
        <v>13970</v>
      </c>
    </row>
    <row r="8024" spans="1:3" x14ac:dyDescent="0.25">
      <c r="A8024" s="445" t="s">
        <v>15678</v>
      </c>
      <c r="B8024" s="445" t="s">
        <v>18825</v>
      </c>
      <c r="C8024" s="445" t="s">
        <v>13970</v>
      </c>
    </row>
    <row r="8025" spans="1:3" x14ac:dyDescent="0.25">
      <c r="A8025" s="445" t="s">
        <v>15678</v>
      </c>
      <c r="B8025" s="445" t="s">
        <v>18826</v>
      </c>
      <c r="C8025" s="445" t="s">
        <v>13970</v>
      </c>
    </row>
    <row r="8026" spans="1:3" x14ac:dyDescent="0.25">
      <c r="A8026" s="445" t="s">
        <v>15678</v>
      </c>
      <c r="B8026" s="445" t="s">
        <v>18827</v>
      </c>
      <c r="C8026" s="445" t="s">
        <v>13970</v>
      </c>
    </row>
    <row r="8027" spans="1:3" x14ac:dyDescent="0.25">
      <c r="A8027" s="445" t="s">
        <v>15678</v>
      </c>
      <c r="B8027" s="445" t="s">
        <v>18828</v>
      </c>
      <c r="C8027" s="445" t="s">
        <v>13970</v>
      </c>
    </row>
    <row r="8028" spans="1:3" x14ac:dyDescent="0.25">
      <c r="A8028" s="445" t="s">
        <v>15678</v>
      </c>
      <c r="B8028" s="445" t="s">
        <v>18829</v>
      </c>
      <c r="C8028" s="445" t="s">
        <v>13970</v>
      </c>
    </row>
    <row r="8029" spans="1:3" x14ac:dyDescent="0.25">
      <c r="A8029" s="445" t="s">
        <v>15678</v>
      </c>
      <c r="B8029" s="445" t="s">
        <v>18830</v>
      </c>
      <c r="C8029" s="445" t="s">
        <v>13970</v>
      </c>
    </row>
    <row r="8030" spans="1:3" x14ac:dyDescent="0.25">
      <c r="A8030" s="445" t="s">
        <v>15678</v>
      </c>
      <c r="B8030" s="445" t="s">
        <v>18831</v>
      </c>
      <c r="C8030" s="445" t="s">
        <v>13970</v>
      </c>
    </row>
    <row r="8031" spans="1:3" x14ac:dyDescent="0.25">
      <c r="A8031" s="445" t="s">
        <v>15678</v>
      </c>
      <c r="B8031" s="445" t="s">
        <v>18832</v>
      </c>
      <c r="C8031" s="445" t="s">
        <v>13970</v>
      </c>
    </row>
    <row r="8032" spans="1:3" x14ac:dyDescent="0.25">
      <c r="A8032" s="445" t="s">
        <v>15678</v>
      </c>
      <c r="B8032" s="445" t="s">
        <v>18833</v>
      </c>
      <c r="C8032" s="445" t="s">
        <v>13970</v>
      </c>
    </row>
    <row r="8033" spans="1:3" x14ac:dyDescent="0.25">
      <c r="A8033" s="445" t="s">
        <v>15678</v>
      </c>
      <c r="B8033" s="445" t="s">
        <v>18834</v>
      </c>
      <c r="C8033" s="445" t="s">
        <v>13970</v>
      </c>
    </row>
    <row r="8034" spans="1:3" x14ac:dyDescent="0.25">
      <c r="A8034" s="445" t="s">
        <v>15678</v>
      </c>
      <c r="B8034" s="445" t="s">
        <v>18835</v>
      </c>
      <c r="C8034" s="445" t="s">
        <v>13970</v>
      </c>
    </row>
    <row r="8035" spans="1:3" x14ac:dyDescent="0.25">
      <c r="A8035" s="445" t="s">
        <v>15678</v>
      </c>
      <c r="B8035" s="445" t="s">
        <v>18836</v>
      </c>
      <c r="C8035" s="445" t="s">
        <v>13970</v>
      </c>
    </row>
    <row r="8036" spans="1:3" x14ac:dyDescent="0.25">
      <c r="A8036" s="445" t="s">
        <v>15678</v>
      </c>
      <c r="B8036" s="445" t="s">
        <v>18837</v>
      </c>
      <c r="C8036" s="445" t="s">
        <v>13970</v>
      </c>
    </row>
    <row r="8037" spans="1:3" x14ac:dyDescent="0.25">
      <c r="A8037" s="445" t="s">
        <v>15678</v>
      </c>
      <c r="B8037" s="445" t="s">
        <v>18838</v>
      </c>
      <c r="C8037" s="445" t="s">
        <v>13970</v>
      </c>
    </row>
    <row r="8038" spans="1:3" x14ac:dyDescent="0.25">
      <c r="A8038" s="445" t="s">
        <v>15678</v>
      </c>
      <c r="B8038" s="445" t="s">
        <v>18839</v>
      </c>
      <c r="C8038" s="445" t="s">
        <v>13970</v>
      </c>
    </row>
    <row r="8039" spans="1:3" x14ac:dyDescent="0.25">
      <c r="A8039" s="445" t="s">
        <v>15678</v>
      </c>
      <c r="B8039" s="445" t="s">
        <v>18840</v>
      </c>
      <c r="C8039" s="445" t="s">
        <v>13970</v>
      </c>
    </row>
    <row r="8040" spans="1:3" x14ac:dyDescent="0.25">
      <c r="A8040" s="445" t="s">
        <v>15678</v>
      </c>
      <c r="B8040" s="445" t="s">
        <v>18841</v>
      </c>
      <c r="C8040" s="445" t="s">
        <v>13970</v>
      </c>
    </row>
    <row r="8041" spans="1:3" x14ac:dyDescent="0.25">
      <c r="A8041" s="445" t="s">
        <v>15678</v>
      </c>
      <c r="B8041" s="445" t="s">
        <v>18842</v>
      </c>
      <c r="C8041" s="445" t="s">
        <v>13970</v>
      </c>
    </row>
    <row r="8042" spans="1:3" x14ac:dyDescent="0.25">
      <c r="A8042" s="445" t="s">
        <v>15678</v>
      </c>
      <c r="B8042" s="445" t="s">
        <v>18843</v>
      </c>
      <c r="C8042" s="445" t="s">
        <v>13970</v>
      </c>
    </row>
    <row r="8043" spans="1:3" x14ac:dyDescent="0.25">
      <c r="A8043" s="445" t="s">
        <v>15678</v>
      </c>
      <c r="B8043" s="445" t="s">
        <v>18844</v>
      </c>
      <c r="C8043" s="445" t="s">
        <v>13970</v>
      </c>
    </row>
    <row r="8044" spans="1:3" x14ac:dyDescent="0.25">
      <c r="A8044" s="445" t="s">
        <v>15678</v>
      </c>
      <c r="B8044" s="445" t="s">
        <v>18845</v>
      </c>
      <c r="C8044" s="445" t="s">
        <v>13970</v>
      </c>
    </row>
    <row r="8045" spans="1:3" x14ac:dyDescent="0.25">
      <c r="A8045" s="445" t="s">
        <v>15678</v>
      </c>
      <c r="B8045" s="445" t="s">
        <v>18846</v>
      </c>
      <c r="C8045" s="445" t="s">
        <v>13970</v>
      </c>
    </row>
    <row r="8046" spans="1:3" x14ac:dyDescent="0.25">
      <c r="A8046" s="445" t="s">
        <v>15678</v>
      </c>
      <c r="B8046" s="445" t="s">
        <v>18847</v>
      </c>
      <c r="C8046" s="445" t="s">
        <v>13970</v>
      </c>
    </row>
    <row r="8047" spans="1:3" x14ac:dyDescent="0.25">
      <c r="A8047" s="445" t="s">
        <v>15678</v>
      </c>
      <c r="B8047" s="445" t="s">
        <v>18848</v>
      </c>
      <c r="C8047" s="445" t="s">
        <v>13970</v>
      </c>
    </row>
    <row r="8048" spans="1:3" x14ac:dyDescent="0.25">
      <c r="A8048" s="445" t="s">
        <v>15678</v>
      </c>
      <c r="B8048" s="445" t="s">
        <v>18849</v>
      </c>
      <c r="C8048" s="445" t="s">
        <v>13970</v>
      </c>
    </row>
    <row r="8049" spans="1:3" x14ac:dyDescent="0.25">
      <c r="A8049" s="445" t="s">
        <v>15678</v>
      </c>
      <c r="B8049" s="445" t="s">
        <v>18850</v>
      </c>
      <c r="C8049" s="445" t="s">
        <v>13970</v>
      </c>
    </row>
    <row r="8050" spans="1:3" x14ac:dyDescent="0.25">
      <c r="A8050" s="445" t="s">
        <v>15678</v>
      </c>
      <c r="B8050" s="445" t="s">
        <v>18851</v>
      </c>
      <c r="C8050" s="445" t="s">
        <v>13970</v>
      </c>
    </row>
    <row r="8051" spans="1:3" x14ac:dyDescent="0.25">
      <c r="A8051" s="445" t="s">
        <v>15678</v>
      </c>
      <c r="B8051" s="445" t="s">
        <v>18852</v>
      </c>
      <c r="C8051" s="445" t="s">
        <v>13970</v>
      </c>
    </row>
    <row r="8052" spans="1:3" x14ac:dyDescent="0.25">
      <c r="A8052" s="445" t="s">
        <v>15678</v>
      </c>
      <c r="B8052" s="445" t="s">
        <v>18853</v>
      </c>
      <c r="C8052" s="445" t="s">
        <v>13970</v>
      </c>
    </row>
    <row r="8053" spans="1:3" x14ac:dyDescent="0.25">
      <c r="A8053" s="445" t="s">
        <v>15678</v>
      </c>
      <c r="B8053" s="445" t="s">
        <v>18854</v>
      </c>
      <c r="C8053" s="445" t="s">
        <v>13970</v>
      </c>
    </row>
    <row r="8054" spans="1:3" x14ac:dyDescent="0.25">
      <c r="A8054" s="445" t="s">
        <v>15678</v>
      </c>
      <c r="B8054" s="445" t="s">
        <v>18855</v>
      </c>
      <c r="C8054" s="445" t="s">
        <v>13970</v>
      </c>
    </row>
    <row r="8055" spans="1:3" x14ac:dyDescent="0.25">
      <c r="A8055" s="445" t="s">
        <v>15678</v>
      </c>
      <c r="B8055" s="445" t="s">
        <v>18856</v>
      </c>
      <c r="C8055" s="445" t="s">
        <v>13970</v>
      </c>
    </row>
    <row r="8056" spans="1:3" x14ac:dyDescent="0.25">
      <c r="A8056" s="445" t="s">
        <v>15678</v>
      </c>
      <c r="B8056" s="445" t="s">
        <v>18857</v>
      </c>
      <c r="C8056" s="445" t="s">
        <v>13970</v>
      </c>
    </row>
    <row r="8057" spans="1:3" x14ac:dyDescent="0.25">
      <c r="A8057" s="445" t="s">
        <v>15678</v>
      </c>
      <c r="B8057" s="445" t="s">
        <v>18858</v>
      </c>
      <c r="C8057" s="445" t="s">
        <v>13970</v>
      </c>
    </row>
    <row r="8058" spans="1:3" x14ac:dyDescent="0.25">
      <c r="A8058" s="445" t="s">
        <v>15678</v>
      </c>
      <c r="B8058" s="445" t="s">
        <v>18859</v>
      </c>
      <c r="C8058" s="445" t="s">
        <v>13970</v>
      </c>
    </row>
    <row r="8059" spans="1:3" x14ac:dyDescent="0.25">
      <c r="A8059" s="445" t="s">
        <v>15678</v>
      </c>
      <c r="B8059" s="445" t="s">
        <v>18860</v>
      </c>
      <c r="C8059" s="445" t="s">
        <v>13970</v>
      </c>
    </row>
    <row r="8060" spans="1:3" x14ac:dyDescent="0.25">
      <c r="A8060" s="445" t="s">
        <v>15678</v>
      </c>
      <c r="B8060" s="445" t="s">
        <v>18861</v>
      </c>
      <c r="C8060" s="445" t="s">
        <v>13970</v>
      </c>
    </row>
    <row r="8061" spans="1:3" x14ac:dyDescent="0.25">
      <c r="A8061" s="445" t="s">
        <v>15678</v>
      </c>
      <c r="B8061" s="445" t="s">
        <v>18862</v>
      </c>
      <c r="C8061" s="445" t="s">
        <v>13970</v>
      </c>
    </row>
    <row r="8062" spans="1:3" x14ac:dyDescent="0.25">
      <c r="A8062" s="445" t="s">
        <v>15678</v>
      </c>
      <c r="B8062" s="445" t="s">
        <v>18863</v>
      </c>
      <c r="C8062" s="445" t="s">
        <v>13970</v>
      </c>
    </row>
    <row r="8063" spans="1:3" x14ac:dyDescent="0.25">
      <c r="A8063" s="445" t="s">
        <v>15678</v>
      </c>
      <c r="B8063" s="445" t="s">
        <v>18864</v>
      </c>
      <c r="C8063" s="445" t="s">
        <v>13970</v>
      </c>
    </row>
    <row r="8064" spans="1:3" x14ac:dyDescent="0.25">
      <c r="A8064" s="445" t="s">
        <v>15678</v>
      </c>
      <c r="B8064" s="445" t="s">
        <v>18865</v>
      </c>
      <c r="C8064" s="445" t="s">
        <v>13970</v>
      </c>
    </row>
    <row r="8065" spans="1:3" x14ac:dyDescent="0.25">
      <c r="A8065" s="445" t="s">
        <v>15678</v>
      </c>
      <c r="B8065" s="445" t="s">
        <v>18866</v>
      </c>
      <c r="C8065" s="445" t="s">
        <v>13970</v>
      </c>
    </row>
    <row r="8066" spans="1:3" x14ac:dyDescent="0.25">
      <c r="A8066" s="445" t="s">
        <v>15678</v>
      </c>
      <c r="B8066" s="445" t="s">
        <v>18867</v>
      </c>
      <c r="C8066" s="445" t="s">
        <v>13970</v>
      </c>
    </row>
    <row r="8067" spans="1:3" x14ac:dyDescent="0.25">
      <c r="A8067" s="445" t="s">
        <v>15678</v>
      </c>
      <c r="B8067" s="445" t="s">
        <v>18868</v>
      </c>
      <c r="C8067" s="445" t="s">
        <v>13970</v>
      </c>
    </row>
    <row r="8068" spans="1:3" x14ac:dyDescent="0.25">
      <c r="A8068" s="445" t="s">
        <v>15678</v>
      </c>
      <c r="B8068" s="445" t="s">
        <v>18869</v>
      </c>
      <c r="C8068" s="445" t="s">
        <v>13970</v>
      </c>
    </row>
    <row r="8069" spans="1:3" x14ac:dyDescent="0.25">
      <c r="A8069" s="445" t="s">
        <v>15678</v>
      </c>
      <c r="B8069" s="445" t="s">
        <v>18870</v>
      </c>
      <c r="C8069" s="445" t="s">
        <v>13970</v>
      </c>
    </row>
    <row r="8070" spans="1:3" x14ac:dyDescent="0.25">
      <c r="A8070" s="445" t="s">
        <v>15678</v>
      </c>
      <c r="B8070" s="445" t="s">
        <v>18871</v>
      </c>
      <c r="C8070" s="445" t="s">
        <v>13970</v>
      </c>
    </row>
    <row r="8071" spans="1:3" x14ac:dyDescent="0.25">
      <c r="A8071" s="445" t="s">
        <v>15678</v>
      </c>
      <c r="B8071" s="445" t="s">
        <v>18872</v>
      </c>
      <c r="C8071" s="445" t="s">
        <v>13970</v>
      </c>
    </row>
    <row r="8072" spans="1:3" x14ac:dyDescent="0.25">
      <c r="A8072" s="445" t="s">
        <v>15678</v>
      </c>
      <c r="B8072" s="445" t="s">
        <v>18873</v>
      </c>
      <c r="C8072" s="445" t="s">
        <v>13970</v>
      </c>
    </row>
    <row r="8073" spans="1:3" x14ac:dyDescent="0.25">
      <c r="A8073" s="445" t="s">
        <v>15678</v>
      </c>
      <c r="B8073" s="445" t="s">
        <v>18874</v>
      </c>
      <c r="C8073" s="445" t="s">
        <v>13970</v>
      </c>
    </row>
    <row r="8074" spans="1:3" x14ac:dyDescent="0.25">
      <c r="A8074" s="445" t="s">
        <v>15678</v>
      </c>
      <c r="B8074" s="445" t="s">
        <v>18875</v>
      </c>
      <c r="C8074" s="445" t="s">
        <v>13970</v>
      </c>
    </row>
    <row r="8075" spans="1:3" x14ac:dyDescent="0.25">
      <c r="A8075" s="445" t="s">
        <v>15678</v>
      </c>
      <c r="B8075" s="445" t="s">
        <v>18876</v>
      </c>
      <c r="C8075" s="445" t="s">
        <v>13970</v>
      </c>
    </row>
    <row r="8076" spans="1:3" x14ac:dyDescent="0.25">
      <c r="A8076" s="445" t="s">
        <v>15678</v>
      </c>
      <c r="B8076" s="445" t="s">
        <v>18877</v>
      </c>
      <c r="C8076" s="445" t="s">
        <v>13970</v>
      </c>
    </row>
    <row r="8077" spans="1:3" x14ac:dyDescent="0.25">
      <c r="A8077" s="445" t="s">
        <v>15678</v>
      </c>
      <c r="B8077" s="445" t="s">
        <v>18878</v>
      </c>
      <c r="C8077" s="445" t="s">
        <v>13970</v>
      </c>
    </row>
    <row r="8078" spans="1:3" x14ac:dyDescent="0.25">
      <c r="A8078" s="445" t="s">
        <v>15678</v>
      </c>
      <c r="B8078" s="445" t="s">
        <v>11580</v>
      </c>
      <c r="C8078" s="445" t="s">
        <v>13970</v>
      </c>
    </row>
    <row r="8079" spans="1:3" x14ac:dyDescent="0.25">
      <c r="A8079" s="445" t="s">
        <v>15678</v>
      </c>
      <c r="B8079" s="445" t="s">
        <v>11582</v>
      </c>
      <c r="C8079" s="445" t="s">
        <v>13970</v>
      </c>
    </row>
    <row r="8080" spans="1:3" x14ac:dyDescent="0.25">
      <c r="A8080" s="445" t="s">
        <v>15678</v>
      </c>
      <c r="B8080" s="445" t="s">
        <v>11584</v>
      </c>
      <c r="C8080" s="445" t="s">
        <v>13970</v>
      </c>
    </row>
    <row r="8081" spans="1:3" x14ac:dyDescent="0.25">
      <c r="A8081" s="445" t="s">
        <v>15678</v>
      </c>
      <c r="B8081" s="445" t="s">
        <v>11586</v>
      </c>
      <c r="C8081" s="445" t="s">
        <v>13970</v>
      </c>
    </row>
    <row r="8082" spans="1:3" x14ac:dyDescent="0.25">
      <c r="A8082" s="445" t="s">
        <v>15678</v>
      </c>
      <c r="B8082" s="445" t="s">
        <v>11587</v>
      </c>
      <c r="C8082" s="445" t="s">
        <v>13970</v>
      </c>
    </row>
    <row r="8083" spans="1:3" x14ac:dyDescent="0.25">
      <c r="A8083" s="445" t="s">
        <v>15678</v>
      </c>
      <c r="B8083" s="445" t="s">
        <v>11589</v>
      </c>
      <c r="C8083" s="445" t="s">
        <v>13970</v>
      </c>
    </row>
    <row r="8084" spans="1:3" x14ac:dyDescent="0.25">
      <c r="A8084" s="445" t="s">
        <v>15678</v>
      </c>
      <c r="B8084" s="445" t="s">
        <v>11595</v>
      </c>
      <c r="C8084" s="445" t="s">
        <v>13970</v>
      </c>
    </row>
    <row r="8085" spans="1:3" x14ac:dyDescent="0.25">
      <c r="A8085" s="445" t="s">
        <v>15678</v>
      </c>
      <c r="B8085" s="445" t="s">
        <v>11597</v>
      </c>
      <c r="C8085" s="445" t="s">
        <v>13970</v>
      </c>
    </row>
    <row r="8086" spans="1:3" x14ac:dyDescent="0.25">
      <c r="A8086" s="445" t="s">
        <v>15678</v>
      </c>
      <c r="B8086" s="445" t="s">
        <v>11598</v>
      </c>
      <c r="C8086" s="445" t="s">
        <v>13970</v>
      </c>
    </row>
    <row r="8087" spans="1:3" x14ac:dyDescent="0.25">
      <c r="A8087" s="445" t="s">
        <v>15678</v>
      </c>
      <c r="B8087" s="445" t="s">
        <v>11600</v>
      </c>
      <c r="C8087" s="445" t="s">
        <v>13970</v>
      </c>
    </row>
    <row r="8088" spans="1:3" x14ac:dyDescent="0.25">
      <c r="A8088" s="445" t="s">
        <v>15678</v>
      </c>
      <c r="B8088" s="445" t="s">
        <v>11602</v>
      </c>
      <c r="C8088" s="445" t="s">
        <v>13970</v>
      </c>
    </row>
    <row r="8089" spans="1:3" x14ac:dyDescent="0.25">
      <c r="A8089" s="445" t="s">
        <v>15678</v>
      </c>
      <c r="B8089" s="445" t="s">
        <v>11604</v>
      </c>
      <c r="C8089" s="445" t="s">
        <v>13970</v>
      </c>
    </row>
    <row r="8090" spans="1:3" x14ac:dyDescent="0.25">
      <c r="A8090" s="445" t="s">
        <v>15678</v>
      </c>
      <c r="B8090" s="445" t="s">
        <v>11605</v>
      </c>
      <c r="C8090" s="445" t="s">
        <v>13970</v>
      </c>
    </row>
    <row r="8091" spans="1:3" x14ac:dyDescent="0.25">
      <c r="A8091" s="445" t="s">
        <v>15678</v>
      </c>
      <c r="B8091" s="445" t="s">
        <v>11606</v>
      </c>
      <c r="C8091" s="445" t="s">
        <v>13970</v>
      </c>
    </row>
    <row r="8092" spans="1:3" x14ac:dyDescent="0.25">
      <c r="A8092" s="445" t="s">
        <v>15678</v>
      </c>
      <c r="B8092" s="445" t="s">
        <v>11610</v>
      </c>
      <c r="C8092" s="445" t="s">
        <v>13970</v>
      </c>
    </row>
    <row r="8093" spans="1:3" x14ac:dyDescent="0.25">
      <c r="A8093" s="445" t="s">
        <v>15678</v>
      </c>
      <c r="B8093" s="445" t="s">
        <v>11612</v>
      </c>
      <c r="C8093" s="445" t="s">
        <v>13970</v>
      </c>
    </row>
    <row r="8094" spans="1:3" x14ac:dyDescent="0.25">
      <c r="A8094" s="445" t="s">
        <v>15678</v>
      </c>
      <c r="B8094" s="445" t="s">
        <v>11614</v>
      </c>
      <c r="C8094" s="445" t="s">
        <v>13970</v>
      </c>
    </row>
    <row r="8095" spans="1:3" x14ac:dyDescent="0.25">
      <c r="A8095" s="445" t="s">
        <v>15678</v>
      </c>
      <c r="B8095" s="445" t="s">
        <v>11616</v>
      </c>
      <c r="C8095" s="445" t="s">
        <v>13970</v>
      </c>
    </row>
    <row r="8096" spans="1:3" x14ac:dyDescent="0.25">
      <c r="A8096" s="445" t="s">
        <v>15678</v>
      </c>
      <c r="B8096" s="445" t="s">
        <v>11618</v>
      </c>
      <c r="C8096" s="445" t="s">
        <v>13970</v>
      </c>
    </row>
    <row r="8097" spans="1:3" x14ac:dyDescent="0.25">
      <c r="A8097" s="445" t="s">
        <v>15678</v>
      </c>
      <c r="B8097" s="445" t="s">
        <v>11619</v>
      </c>
      <c r="C8097" s="445" t="s">
        <v>13970</v>
      </c>
    </row>
    <row r="8098" spans="1:3" x14ac:dyDescent="0.25">
      <c r="A8098" s="445" t="s">
        <v>15678</v>
      </c>
      <c r="B8098" s="445" t="s">
        <v>11620</v>
      </c>
      <c r="C8098" s="445" t="s">
        <v>13970</v>
      </c>
    </row>
    <row r="8099" spans="1:3" x14ac:dyDescent="0.25">
      <c r="A8099" s="445" t="s">
        <v>15678</v>
      </c>
      <c r="B8099" s="445" t="s">
        <v>11621</v>
      </c>
      <c r="C8099" s="445" t="s">
        <v>13970</v>
      </c>
    </row>
    <row r="8100" spans="1:3" x14ac:dyDescent="0.25">
      <c r="A8100" s="445" t="s">
        <v>15678</v>
      </c>
      <c r="B8100" s="445" t="s">
        <v>11623</v>
      </c>
      <c r="C8100" s="445" t="s">
        <v>13970</v>
      </c>
    </row>
    <row r="8101" spans="1:3" x14ac:dyDescent="0.25">
      <c r="A8101" s="445" t="s">
        <v>15678</v>
      </c>
      <c r="B8101" s="445" t="s">
        <v>14706</v>
      </c>
      <c r="C8101" s="445" t="s">
        <v>13970</v>
      </c>
    </row>
    <row r="8102" spans="1:3" x14ac:dyDescent="0.25">
      <c r="A8102" s="445" t="s">
        <v>15678</v>
      </c>
      <c r="B8102" s="445" t="s">
        <v>14708</v>
      </c>
      <c r="C8102" s="445" t="s">
        <v>13970</v>
      </c>
    </row>
    <row r="8103" spans="1:3" x14ac:dyDescent="0.25">
      <c r="A8103" s="445" t="s">
        <v>15678</v>
      </c>
      <c r="B8103" s="445" t="s">
        <v>14710</v>
      </c>
      <c r="C8103" s="445" t="s">
        <v>13970</v>
      </c>
    </row>
    <row r="8104" spans="1:3" x14ac:dyDescent="0.25">
      <c r="A8104" s="445" t="s">
        <v>15678</v>
      </c>
      <c r="B8104" s="445" t="s">
        <v>14712</v>
      </c>
      <c r="C8104" s="445" t="s">
        <v>13970</v>
      </c>
    </row>
    <row r="8105" spans="1:3" x14ac:dyDescent="0.25">
      <c r="A8105" s="445" t="s">
        <v>15678</v>
      </c>
      <c r="B8105" s="445" t="s">
        <v>14837</v>
      </c>
      <c r="C8105" s="445" t="s">
        <v>13970</v>
      </c>
    </row>
    <row r="8106" spans="1:3" x14ac:dyDescent="0.25">
      <c r="A8106" s="445" t="s">
        <v>15678</v>
      </c>
      <c r="B8106" s="445" t="s">
        <v>14839</v>
      </c>
      <c r="C8106" s="445" t="s">
        <v>13970</v>
      </c>
    </row>
    <row r="8107" spans="1:3" x14ac:dyDescent="0.25">
      <c r="A8107" s="445" t="s">
        <v>15678</v>
      </c>
      <c r="B8107" s="445" t="s">
        <v>14841</v>
      </c>
      <c r="C8107" s="445" t="s">
        <v>13970</v>
      </c>
    </row>
    <row r="8108" spans="1:3" x14ac:dyDescent="0.25">
      <c r="A8108" s="445" t="s">
        <v>15678</v>
      </c>
      <c r="B8108" s="445" t="s">
        <v>14843</v>
      </c>
      <c r="C8108" s="445" t="s">
        <v>13970</v>
      </c>
    </row>
    <row r="8109" spans="1:3" x14ac:dyDescent="0.25">
      <c r="A8109" s="445" t="s">
        <v>15678</v>
      </c>
      <c r="B8109" s="445" t="s">
        <v>14851</v>
      </c>
      <c r="C8109" s="445" t="s">
        <v>13970</v>
      </c>
    </row>
    <row r="8110" spans="1:3" x14ac:dyDescent="0.25">
      <c r="A8110" s="445" t="s">
        <v>15678</v>
      </c>
      <c r="B8110" s="445" t="s">
        <v>14675</v>
      </c>
      <c r="C8110" s="445" t="s">
        <v>13970</v>
      </c>
    </row>
    <row r="8111" spans="1:3" x14ac:dyDescent="0.25">
      <c r="A8111" s="445" t="s">
        <v>15678</v>
      </c>
      <c r="B8111" s="445" t="s">
        <v>14677</v>
      </c>
      <c r="C8111" s="445" t="s">
        <v>13970</v>
      </c>
    </row>
    <row r="8112" spans="1:3" x14ac:dyDescent="0.25">
      <c r="A8112" s="445" t="s">
        <v>15678</v>
      </c>
      <c r="B8112" s="445" t="s">
        <v>14679</v>
      </c>
      <c r="C8112" s="445" t="s">
        <v>13970</v>
      </c>
    </row>
    <row r="8113" spans="1:3" x14ac:dyDescent="0.25">
      <c r="A8113" s="445" t="s">
        <v>15678</v>
      </c>
      <c r="B8113" s="445" t="s">
        <v>14681</v>
      </c>
      <c r="C8113" s="445" t="s">
        <v>13970</v>
      </c>
    </row>
    <row r="8114" spans="1:3" x14ac:dyDescent="0.25">
      <c r="A8114" s="445" t="s">
        <v>15678</v>
      </c>
      <c r="B8114" s="445" t="s">
        <v>14683</v>
      </c>
      <c r="C8114" s="445" t="s">
        <v>13970</v>
      </c>
    </row>
    <row r="8115" spans="1:3" x14ac:dyDescent="0.25">
      <c r="A8115" s="445" t="s">
        <v>15678</v>
      </c>
      <c r="B8115" s="445" t="s">
        <v>14685</v>
      </c>
      <c r="C8115" s="445" t="s">
        <v>13970</v>
      </c>
    </row>
    <row r="8116" spans="1:3" x14ac:dyDescent="0.25">
      <c r="A8116" s="445" t="s">
        <v>15678</v>
      </c>
      <c r="B8116" s="445" t="s">
        <v>14691</v>
      </c>
      <c r="C8116" s="445" t="s">
        <v>13970</v>
      </c>
    </row>
    <row r="8117" spans="1:3" x14ac:dyDescent="0.25">
      <c r="A8117" s="445" t="s">
        <v>15678</v>
      </c>
      <c r="B8117" s="445" t="s">
        <v>14804</v>
      </c>
      <c r="C8117" s="445" t="s">
        <v>13970</v>
      </c>
    </row>
    <row r="8118" spans="1:3" x14ac:dyDescent="0.25">
      <c r="A8118" s="445" t="s">
        <v>15678</v>
      </c>
      <c r="B8118" s="445" t="s">
        <v>14806</v>
      </c>
      <c r="C8118" s="445" t="s">
        <v>13970</v>
      </c>
    </row>
    <row r="8119" spans="1:3" x14ac:dyDescent="0.25">
      <c r="A8119" s="445" t="s">
        <v>15678</v>
      </c>
      <c r="B8119" s="445" t="s">
        <v>14812</v>
      </c>
      <c r="C8119" s="445" t="s">
        <v>13970</v>
      </c>
    </row>
    <row r="8120" spans="1:3" x14ac:dyDescent="0.25">
      <c r="A8120" s="445" t="s">
        <v>15678</v>
      </c>
      <c r="B8120" s="445" t="s">
        <v>14814</v>
      </c>
      <c r="C8120" s="445" t="s">
        <v>13970</v>
      </c>
    </row>
    <row r="8121" spans="1:3" x14ac:dyDescent="0.25">
      <c r="A8121" s="445" t="s">
        <v>15678</v>
      </c>
      <c r="B8121" s="445" t="s">
        <v>14816</v>
      </c>
      <c r="C8121" s="445" t="s">
        <v>13970</v>
      </c>
    </row>
    <row r="8122" spans="1:3" x14ac:dyDescent="0.25">
      <c r="A8122" s="445" t="s">
        <v>15678</v>
      </c>
      <c r="B8122" s="445" t="s">
        <v>14820</v>
      </c>
      <c r="C8122" s="445" t="s">
        <v>13970</v>
      </c>
    </row>
    <row r="8123" spans="1:3" x14ac:dyDescent="0.25">
      <c r="A8123" s="445" t="s">
        <v>15678</v>
      </c>
      <c r="B8123" s="445" t="s">
        <v>7161</v>
      </c>
      <c r="C8123" s="445" t="s">
        <v>13970</v>
      </c>
    </row>
    <row r="8124" spans="1:3" x14ac:dyDescent="0.25">
      <c r="A8124" s="445" t="s">
        <v>15678</v>
      </c>
      <c r="B8124" s="445" t="s">
        <v>14823</v>
      </c>
      <c r="C8124" s="445" t="s">
        <v>13970</v>
      </c>
    </row>
    <row r="8125" spans="1:3" x14ac:dyDescent="0.25">
      <c r="A8125" s="445" t="s">
        <v>15678</v>
      </c>
      <c r="B8125" s="445" t="s">
        <v>14825</v>
      </c>
      <c r="C8125" s="445" t="s">
        <v>13970</v>
      </c>
    </row>
    <row r="8126" spans="1:3" x14ac:dyDescent="0.25">
      <c r="A8126" s="445" t="s">
        <v>15678</v>
      </c>
      <c r="B8126" s="445" t="s">
        <v>14827</v>
      </c>
      <c r="C8126" s="445" t="s">
        <v>13970</v>
      </c>
    </row>
    <row r="8127" spans="1:3" x14ac:dyDescent="0.25">
      <c r="A8127" s="445" t="s">
        <v>15678</v>
      </c>
      <c r="B8127" s="445" t="s">
        <v>14829</v>
      </c>
      <c r="C8127" s="445" t="s">
        <v>13970</v>
      </c>
    </row>
    <row r="8128" spans="1:3" x14ac:dyDescent="0.25">
      <c r="A8128" s="445" t="s">
        <v>15678</v>
      </c>
      <c r="B8128" s="445" t="s">
        <v>14831</v>
      </c>
      <c r="C8128" s="445" t="s">
        <v>13970</v>
      </c>
    </row>
    <row r="8129" spans="1:3" x14ac:dyDescent="0.25">
      <c r="A8129" s="445" t="s">
        <v>15678</v>
      </c>
      <c r="B8129" s="445" t="s">
        <v>14833</v>
      </c>
      <c r="C8129" s="445" t="s">
        <v>13970</v>
      </c>
    </row>
    <row r="8130" spans="1:3" x14ac:dyDescent="0.25">
      <c r="A8130" s="445" t="s">
        <v>15678</v>
      </c>
      <c r="B8130" s="445" t="s">
        <v>14835</v>
      </c>
      <c r="C8130" s="445" t="s">
        <v>13970</v>
      </c>
    </row>
    <row r="8131" spans="1:3" x14ac:dyDescent="0.25">
      <c r="A8131" s="445" t="s">
        <v>15678</v>
      </c>
      <c r="B8131" s="445" t="s">
        <v>14772</v>
      </c>
      <c r="C8131" s="445" t="s">
        <v>13970</v>
      </c>
    </row>
    <row r="8132" spans="1:3" x14ac:dyDescent="0.25">
      <c r="A8132" s="445" t="s">
        <v>15678</v>
      </c>
      <c r="B8132" s="445" t="s">
        <v>14774</v>
      </c>
      <c r="C8132" s="445" t="s">
        <v>13970</v>
      </c>
    </row>
    <row r="8133" spans="1:3" x14ac:dyDescent="0.25">
      <c r="A8133" s="445" t="s">
        <v>15678</v>
      </c>
      <c r="B8133" s="445" t="s">
        <v>14776</v>
      </c>
      <c r="C8133" s="445" t="s">
        <v>13970</v>
      </c>
    </row>
    <row r="8134" spans="1:3" x14ac:dyDescent="0.25">
      <c r="A8134" s="445" t="s">
        <v>15678</v>
      </c>
      <c r="B8134" s="445" t="s">
        <v>14778</v>
      </c>
      <c r="C8134" s="445" t="s">
        <v>13970</v>
      </c>
    </row>
    <row r="8135" spans="1:3" x14ac:dyDescent="0.25">
      <c r="A8135" s="445" t="s">
        <v>15678</v>
      </c>
      <c r="B8135" s="445" t="s">
        <v>14780</v>
      </c>
      <c r="C8135" s="445" t="s">
        <v>13970</v>
      </c>
    </row>
    <row r="8136" spans="1:3" x14ac:dyDescent="0.25">
      <c r="A8136" s="445" t="s">
        <v>15678</v>
      </c>
      <c r="B8136" s="445" t="s">
        <v>14782</v>
      </c>
      <c r="C8136" s="445" t="s">
        <v>13970</v>
      </c>
    </row>
    <row r="8137" spans="1:3" x14ac:dyDescent="0.25">
      <c r="A8137" s="445" t="s">
        <v>15678</v>
      </c>
      <c r="B8137" s="445" t="s">
        <v>14784</v>
      </c>
      <c r="C8137" s="445" t="s">
        <v>13970</v>
      </c>
    </row>
    <row r="8138" spans="1:3" x14ac:dyDescent="0.25">
      <c r="A8138" s="445" t="s">
        <v>15678</v>
      </c>
      <c r="B8138" s="445" t="s">
        <v>14786</v>
      </c>
      <c r="C8138" s="445" t="s">
        <v>13970</v>
      </c>
    </row>
    <row r="8139" spans="1:3" x14ac:dyDescent="0.25">
      <c r="A8139" s="445" t="s">
        <v>15678</v>
      </c>
      <c r="B8139" s="445" t="s">
        <v>14788</v>
      </c>
      <c r="C8139" s="445" t="s">
        <v>13970</v>
      </c>
    </row>
    <row r="8140" spans="1:3" x14ac:dyDescent="0.25">
      <c r="A8140" s="445" t="s">
        <v>15678</v>
      </c>
      <c r="B8140" s="445" t="s">
        <v>14794</v>
      </c>
      <c r="C8140" s="445" t="s">
        <v>13970</v>
      </c>
    </row>
    <row r="8141" spans="1:3" x14ac:dyDescent="0.25">
      <c r="A8141" s="445" t="s">
        <v>15678</v>
      </c>
      <c r="B8141" s="445" t="s">
        <v>14796</v>
      </c>
      <c r="C8141" s="445" t="s">
        <v>13970</v>
      </c>
    </row>
    <row r="8142" spans="1:3" x14ac:dyDescent="0.25">
      <c r="A8142" s="445" t="s">
        <v>15678</v>
      </c>
      <c r="B8142" s="445" t="s">
        <v>14798</v>
      </c>
      <c r="C8142" s="445" t="s">
        <v>13970</v>
      </c>
    </row>
    <row r="8143" spans="1:3" x14ac:dyDescent="0.25">
      <c r="A8143" s="445" t="s">
        <v>15678</v>
      </c>
      <c r="B8143" s="445" t="s">
        <v>14800</v>
      </c>
      <c r="C8143" s="445" t="s">
        <v>13970</v>
      </c>
    </row>
    <row r="8144" spans="1:3" x14ac:dyDescent="0.25">
      <c r="A8144" s="445" t="s">
        <v>15678</v>
      </c>
      <c r="B8144" s="445" t="s">
        <v>14802</v>
      </c>
      <c r="C8144" s="445" t="s">
        <v>13970</v>
      </c>
    </row>
    <row r="8145" spans="1:3" x14ac:dyDescent="0.25">
      <c r="A8145" s="445" t="s">
        <v>15678</v>
      </c>
      <c r="B8145" s="445" t="s">
        <v>14647</v>
      </c>
      <c r="C8145" s="445" t="s">
        <v>13970</v>
      </c>
    </row>
    <row r="8146" spans="1:3" x14ac:dyDescent="0.25">
      <c r="A8146" s="445" t="s">
        <v>15678</v>
      </c>
      <c r="B8146" s="445" t="s">
        <v>14649</v>
      </c>
      <c r="C8146" s="445" t="s">
        <v>13970</v>
      </c>
    </row>
    <row r="8147" spans="1:3" x14ac:dyDescent="0.25">
      <c r="A8147" s="445" t="s">
        <v>15678</v>
      </c>
      <c r="B8147" s="445" t="s">
        <v>14651</v>
      </c>
      <c r="C8147" s="445" t="s">
        <v>13970</v>
      </c>
    </row>
    <row r="8148" spans="1:3" x14ac:dyDescent="0.25">
      <c r="A8148" s="445" t="s">
        <v>15678</v>
      </c>
      <c r="B8148" s="445" t="s">
        <v>14659</v>
      </c>
      <c r="C8148" s="445" t="s">
        <v>13970</v>
      </c>
    </row>
    <row r="8149" spans="1:3" x14ac:dyDescent="0.25">
      <c r="A8149" s="445" t="s">
        <v>15678</v>
      </c>
      <c r="B8149" s="445" t="s">
        <v>14661</v>
      </c>
      <c r="C8149" s="445" t="s">
        <v>13970</v>
      </c>
    </row>
    <row r="8150" spans="1:3" x14ac:dyDescent="0.25">
      <c r="A8150" s="445" t="s">
        <v>15678</v>
      </c>
      <c r="B8150" s="445" t="s">
        <v>14663</v>
      </c>
      <c r="C8150" s="445" t="s">
        <v>13970</v>
      </c>
    </row>
    <row r="8151" spans="1:3" x14ac:dyDescent="0.25">
      <c r="A8151" s="445" t="s">
        <v>15678</v>
      </c>
      <c r="B8151" s="445" t="s">
        <v>14665</v>
      </c>
      <c r="C8151" s="445" t="s">
        <v>13970</v>
      </c>
    </row>
    <row r="8152" spans="1:3" x14ac:dyDescent="0.25">
      <c r="A8152" s="445" t="s">
        <v>15678</v>
      </c>
      <c r="B8152" s="445" t="s">
        <v>14667</v>
      </c>
      <c r="C8152" s="445" t="s">
        <v>13970</v>
      </c>
    </row>
    <row r="8153" spans="1:3" x14ac:dyDescent="0.25">
      <c r="A8153" s="445" t="s">
        <v>15678</v>
      </c>
      <c r="B8153" s="445" t="s">
        <v>14669</v>
      </c>
      <c r="C8153" s="445" t="s">
        <v>13970</v>
      </c>
    </row>
    <row r="8154" spans="1:3" x14ac:dyDescent="0.25">
      <c r="A8154" s="445" t="s">
        <v>15678</v>
      </c>
      <c r="B8154" s="445" t="s">
        <v>14671</v>
      </c>
      <c r="C8154" s="445" t="s">
        <v>13970</v>
      </c>
    </row>
    <row r="8155" spans="1:3" x14ac:dyDescent="0.25">
      <c r="A8155" s="445" t="s">
        <v>15678</v>
      </c>
      <c r="B8155" s="445" t="s">
        <v>14738</v>
      </c>
      <c r="C8155" s="445" t="s">
        <v>13970</v>
      </c>
    </row>
    <row r="8156" spans="1:3" x14ac:dyDescent="0.25">
      <c r="A8156" s="445" t="s">
        <v>15678</v>
      </c>
      <c r="B8156" s="445" t="s">
        <v>14740</v>
      </c>
      <c r="C8156" s="445" t="s">
        <v>13970</v>
      </c>
    </row>
    <row r="8157" spans="1:3" x14ac:dyDescent="0.25">
      <c r="A8157" s="445" t="s">
        <v>15678</v>
      </c>
      <c r="B8157" s="445" t="s">
        <v>14742</v>
      </c>
      <c r="C8157" s="445" t="s">
        <v>13970</v>
      </c>
    </row>
    <row r="8158" spans="1:3" x14ac:dyDescent="0.25">
      <c r="A8158" s="445" t="s">
        <v>15678</v>
      </c>
      <c r="B8158" s="445" t="s">
        <v>14744</v>
      </c>
      <c r="C8158" s="445" t="s">
        <v>13970</v>
      </c>
    </row>
    <row r="8159" spans="1:3" x14ac:dyDescent="0.25">
      <c r="A8159" s="445" t="s">
        <v>15678</v>
      </c>
      <c r="B8159" s="445" t="s">
        <v>14746</v>
      </c>
      <c r="C8159" s="445" t="s">
        <v>13970</v>
      </c>
    </row>
    <row r="8160" spans="1:3" x14ac:dyDescent="0.25">
      <c r="A8160" s="445" t="s">
        <v>15678</v>
      </c>
      <c r="B8160" s="445" t="s">
        <v>14748</v>
      </c>
      <c r="C8160" s="445" t="s">
        <v>13970</v>
      </c>
    </row>
    <row r="8161" spans="1:3" x14ac:dyDescent="0.25">
      <c r="A8161" s="445" t="s">
        <v>15678</v>
      </c>
      <c r="B8161" s="445" t="s">
        <v>14750</v>
      </c>
      <c r="C8161" s="445" t="s">
        <v>13970</v>
      </c>
    </row>
    <row r="8162" spans="1:3" x14ac:dyDescent="0.25">
      <c r="A8162" s="445" t="s">
        <v>15678</v>
      </c>
      <c r="B8162" s="445" t="s">
        <v>14758</v>
      </c>
      <c r="C8162" s="445" t="s">
        <v>13970</v>
      </c>
    </row>
    <row r="8163" spans="1:3" x14ac:dyDescent="0.25">
      <c r="A8163" s="445" t="s">
        <v>15678</v>
      </c>
      <c r="B8163" s="445" t="s">
        <v>14760</v>
      </c>
      <c r="C8163" s="445" t="s">
        <v>13970</v>
      </c>
    </row>
    <row r="8164" spans="1:3" x14ac:dyDescent="0.25">
      <c r="A8164" s="445" t="s">
        <v>15678</v>
      </c>
      <c r="B8164" s="445" t="s">
        <v>14613</v>
      </c>
      <c r="C8164" s="445" t="s">
        <v>13970</v>
      </c>
    </row>
    <row r="8165" spans="1:3" x14ac:dyDescent="0.25">
      <c r="A8165" s="445" t="s">
        <v>15678</v>
      </c>
      <c r="B8165" s="445" t="s">
        <v>14615</v>
      </c>
      <c r="C8165" s="445" t="s">
        <v>13970</v>
      </c>
    </row>
    <row r="8166" spans="1:3" x14ac:dyDescent="0.25">
      <c r="A8166" s="445" t="s">
        <v>15678</v>
      </c>
      <c r="B8166" s="445" t="s">
        <v>14617</v>
      </c>
      <c r="C8166" s="445" t="s">
        <v>13970</v>
      </c>
    </row>
    <row r="8167" spans="1:3" x14ac:dyDescent="0.25">
      <c r="A8167" s="445" t="s">
        <v>15678</v>
      </c>
      <c r="B8167" s="445" t="s">
        <v>14619</v>
      </c>
      <c r="C8167" s="445" t="s">
        <v>13970</v>
      </c>
    </row>
    <row r="8168" spans="1:3" x14ac:dyDescent="0.25">
      <c r="A8168" s="445" t="s">
        <v>15678</v>
      </c>
      <c r="B8168" s="445" t="s">
        <v>14621</v>
      </c>
      <c r="C8168" s="445" t="s">
        <v>13970</v>
      </c>
    </row>
    <row r="8169" spans="1:3" x14ac:dyDescent="0.25">
      <c r="A8169" s="445" t="s">
        <v>15678</v>
      </c>
      <c r="B8169" s="445" t="s">
        <v>14625</v>
      </c>
      <c r="C8169" s="445" t="s">
        <v>13970</v>
      </c>
    </row>
    <row r="8170" spans="1:3" x14ac:dyDescent="0.25">
      <c r="A8170" s="445" t="s">
        <v>15678</v>
      </c>
      <c r="B8170" s="445" t="s">
        <v>18879</v>
      </c>
      <c r="C8170" s="445" t="s">
        <v>18160</v>
      </c>
    </row>
    <row r="8171" spans="1:3" x14ac:dyDescent="0.25">
      <c r="A8171" s="445" t="s">
        <v>15678</v>
      </c>
      <c r="B8171" s="445" t="s">
        <v>18880</v>
      </c>
      <c r="C8171" s="445" t="s">
        <v>13970</v>
      </c>
    </row>
    <row r="8172" spans="1:3" x14ac:dyDescent="0.25">
      <c r="A8172" s="445" t="s">
        <v>15678</v>
      </c>
      <c r="B8172" s="445" t="s">
        <v>18881</v>
      </c>
      <c r="C8172" s="445" t="s">
        <v>13970</v>
      </c>
    </row>
    <row r="8173" spans="1:3" x14ac:dyDescent="0.25">
      <c r="A8173" s="445" t="s">
        <v>15678</v>
      </c>
      <c r="B8173" s="445" t="s">
        <v>18882</v>
      </c>
      <c r="C8173" s="445" t="s">
        <v>13970</v>
      </c>
    </row>
    <row r="8174" spans="1:3" x14ac:dyDescent="0.25">
      <c r="A8174" s="445" t="s">
        <v>15678</v>
      </c>
      <c r="B8174" s="445" t="s">
        <v>18883</v>
      </c>
      <c r="C8174" s="445" t="s">
        <v>13970</v>
      </c>
    </row>
    <row r="8175" spans="1:3" x14ac:dyDescent="0.25">
      <c r="A8175" s="445" t="s">
        <v>15678</v>
      </c>
      <c r="B8175" s="445" t="s">
        <v>18884</v>
      </c>
      <c r="C8175" s="445" t="s">
        <v>13970</v>
      </c>
    </row>
    <row r="8176" spans="1:3" x14ac:dyDescent="0.25">
      <c r="A8176" s="445" t="s">
        <v>15678</v>
      </c>
      <c r="B8176" s="445" t="s">
        <v>18885</v>
      </c>
      <c r="C8176" s="445" t="s">
        <v>13970</v>
      </c>
    </row>
    <row r="8177" spans="1:3" x14ac:dyDescent="0.25">
      <c r="A8177" s="445" t="s">
        <v>15678</v>
      </c>
      <c r="B8177" s="445" t="s">
        <v>18886</v>
      </c>
      <c r="C8177" s="445" t="s">
        <v>13970</v>
      </c>
    </row>
    <row r="8178" spans="1:3" x14ac:dyDescent="0.25">
      <c r="A8178" s="445" t="s">
        <v>15678</v>
      </c>
      <c r="B8178" s="445" t="s">
        <v>18887</v>
      </c>
      <c r="C8178" s="445" t="s">
        <v>13970</v>
      </c>
    </row>
    <row r="8179" spans="1:3" x14ac:dyDescent="0.25">
      <c r="A8179" s="445" t="s">
        <v>15678</v>
      </c>
      <c r="B8179" s="445" t="s">
        <v>18888</v>
      </c>
      <c r="C8179" s="445" t="s">
        <v>13970</v>
      </c>
    </row>
    <row r="8180" spans="1:3" x14ac:dyDescent="0.25">
      <c r="A8180" s="445" t="s">
        <v>15678</v>
      </c>
      <c r="B8180" s="445" t="s">
        <v>18889</v>
      </c>
      <c r="C8180" s="445" t="s">
        <v>13970</v>
      </c>
    </row>
    <row r="8181" spans="1:3" x14ac:dyDescent="0.25">
      <c r="A8181" s="445" t="s">
        <v>15678</v>
      </c>
      <c r="B8181" s="445" t="s">
        <v>18890</v>
      </c>
      <c r="C8181" s="445" t="s">
        <v>13970</v>
      </c>
    </row>
    <row r="8182" spans="1:3" x14ac:dyDescent="0.25">
      <c r="A8182" s="445" t="s">
        <v>15678</v>
      </c>
      <c r="B8182" s="445" t="s">
        <v>18891</v>
      </c>
      <c r="C8182" s="445" t="s">
        <v>13970</v>
      </c>
    </row>
    <row r="8183" spans="1:3" x14ac:dyDescent="0.25">
      <c r="A8183" s="445" t="s">
        <v>15678</v>
      </c>
      <c r="B8183" s="445" t="s">
        <v>18892</v>
      </c>
      <c r="C8183" s="445" t="s">
        <v>13970</v>
      </c>
    </row>
    <row r="8184" spans="1:3" x14ac:dyDescent="0.25">
      <c r="A8184" s="445" t="s">
        <v>15678</v>
      </c>
      <c r="B8184" s="445" t="s">
        <v>18893</v>
      </c>
      <c r="C8184" s="445" t="s">
        <v>13970</v>
      </c>
    </row>
    <row r="8185" spans="1:3" x14ac:dyDescent="0.25">
      <c r="A8185" s="445" t="s">
        <v>15678</v>
      </c>
      <c r="B8185" s="445" t="s">
        <v>18894</v>
      </c>
      <c r="C8185" s="445" t="s">
        <v>13970</v>
      </c>
    </row>
    <row r="8186" spans="1:3" x14ac:dyDescent="0.25">
      <c r="A8186" s="445" t="s">
        <v>15678</v>
      </c>
      <c r="B8186" s="445" t="s">
        <v>18895</v>
      </c>
      <c r="C8186" s="445" t="s">
        <v>13970</v>
      </c>
    </row>
    <row r="8187" spans="1:3" x14ac:dyDescent="0.25">
      <c r="A8187" s="445" t="s">
        <v>15678</v>
      </c>
      <c r="B8187" s="445" t="s">
        <v>18896</v>
      </c>
      <c r="C8187" s="445" t="s">
        <v>13970</v>
      </c>
    </row>
    <row r="8188" spans="1:3" x14ac:dyDescent="0.25">
      <c r="A8188" s="445" t="s">
        <v>15678</v>
      </c>
      <c r="B8188" s="445" t="s">
        <v>18897</v>
      </c>
      <c r="C8188" s="445" t="s">
        <v>13970</v>
      </c>
    </row>
    <row r="8189" spans="1:3" x14ac:dyDescent="0.25">
      <c r="A8189" s="445" t="s">
        <v>15678</v>
      </c>
      <c r="B8189" s="445" t="s">
        <v>18898</v>
      </c>
      <c r="C8189" s="445" t="s">
        <v>13970</v>
      </c>
    </row>
    <row r="8190" spans="1:3" x14ac:dyDescent="0.25">
      <c r="A8190" s="445" t="s">
        <v>15678</v>
      </c>
      <c r="B8190" s="445" t="s">
        <v>18899</v>
      </c>
      <c r="C8190" s="445" t="s">
        <v>13970</v>
      </c>
    </row>
    <row r="8191" spans="1:3" x14ac:dyDescent="0.25">
      <c r="A8191" s="445" t="s">
        <v>15678</v>
      </c>
      <c r="B8191" s="445" t="s">
        <v>18900</v>
      </c>
      <c r="C8191" s="445" t="s">
        <v>13970</v>
      </c>
    </row>
    <row r="8192" spans="1:3" x14ac:dyDescent="0.25">
      <c r="A8192" s="445" t="s">
        <v>15678</v>
      </c>
      <c r="B8192" s="445" t="s">
        <v>18901</v>
      </c>
      <c r="C8192" s="445" t="s">
        <v>13970</v>
      </c>
    </row>
    <row r="8193" spans="1:3" x14ac:dyDescent="0.25">
      <c r="A8193" s="445" t="s">
        <v>15678</v>
      </c>
      <c r="B8193" s="445" t="s">
        <v>18902</v>
      </c>
      <c r="C8193" s="445" t="s">
        <v>13970</v>
      </c>
    </row>
    <row r="8194" spans="1:3" x14ac:dyDescent="0.25">
      <c r="A8194" s="445" t="s">
        <v>15678</v>
      </c>
      <c r="B8194" s="445" t="s">
        <v>18903</v>
      </c>
      <c r="C8194" s="445" t="s">
        <v>13970</v>
      </c>
    </row>
    <row r="8195" spans="1:3" x14ac:dyDescent="0.25">
      <c r="A8195" s="445" t="s">
        <v>15678</v>
      </c>
      <c r="B8195" s="445" t="s">
        <v>18904</v>
      </c>
      <c r="C8195" s="445" t="s">
        <v>13970</v>
      </c>
    </row>
    <row r="8196" spans="1:3" x14ac:dyDescent="0.25">
      <c r="A8196" s="445" t="s">
        <v>15678</v>
      </c>
      <c r="B8196" s="445" t="s">
        <v>18905</v>
      </c>
      <c r="C8196" s="445" t="s">
        <v>13970</v>
      </c>
    </row>
    <row r="8197" spans="1:3" x14ac:dyDescent="0.25">
      <c r="A8197" s="445" t="s">
        <v>15678</v>
      </c>
      <c r="B8197" s="445" t="s">
        <v>18906</v>
      </c>
      <c r="C8197" s="445" t="s">
        <v>13970</v>
      </c>
    </row>
    <row r="8198" spans="1:3" x14ac:dyDescent="0.25">
      <c r="A8198" s="445" t="s">
        <v>15678</v>
      </c>
      <c r="B8198" s="445" t="s">
        <v>18907</v>
      </c>
      <c r="C8198" s="445" t="s">
        <v>13970</v>
      </c>
    </row>
    <row r="8199" spans="1:3" x14ac:dyDescent="0.25">
      <c r="A8199" s="445" t="s">
        <v>15678</v>
      </c>
      <c r="B8199" s="445" t="s">
        <v>18908</v>
      </c>
      <c r="C8199" s="445" t="s">
        <v>13970</v>
      </c>
    </row>
    <row r="8200" spans="1:3" x14ac:dyDescent="0.25">
      <c r="A8200" s="445" t="s">
        <v>15678</v>
      </c>
      <c r="B8200" s="445" t="s">
        <v>18909</v>
      </c>
      <c r="C8200" s="445" t="s">
        <v>13970</v>
      </c>
    </row>
    <row r="8201" spans="1:3" x14ac:dyDescent="0.25">
      <c r="A8201" s="445" t="s">
        <v>15678</v>
      </c>
      <c r="B8201" s="445" t="s">
        <v>18910</v>
      </c>
      <c r="C8201" s="445" t="s">
        <v>13970</v>
      </c>
    </row>
    <row r="8202" spans="1:3" x14ac:dyDescent="0.25">
      <c r="A8202" s="445" t="s">
        <v>15678</v>
      </c>
      <c r="B8202" s="445" t="s">
        <v>18911</v>
      </c>
      <c r="C8202" s="445" t="s">
        <v>13970</v>
      </c>
    </row>
    <row r="8203" spans="1:3" x14ac:dyDescent="0.25">
      <c r="A8203" s="445" t="s">
        <v>15678</v>
      </c>
      <c r="B8203" s="445" t="s">
        <v>18912</v>
      </c>
      <c r="C8203" s="445" t="s">
        <v>13970</v>
      </c>
    </row>
    <row r="8204" spans="1:3" x14ac:dyDescent="0.25">
      <c r="A8204" s="445" t="s">
        <v>15678</v>
      </c>
      <c r="B8204" s="445" t="s">
        <v>18913</v>
      </c>
      <c r="C8204" s="445" t="s">
        <v>13970</v>
      </c>
    </row>
    <row r="8205" spans="1:3" x14ac:dyDescent="0.25">
      <c r="A8205" s="445" t="s">
        <v>15678</v>
      </c>
      <c r="B8205" s="445" t="s">
        <v>18914</v>
      </c>
      <c r="C8205" s="445" t="s">
        <v>13970</v>
      </c>
    </row>
    <row r="8206" spans="1:3" x14ac:dyDescent="0.25">
      <c r="A8206" s="445" t="s">
        <v>15678</v>
      </c>
      <c r="B8206" s="445" t="s">
        <v>18915</v>
      </c>
      <c r="C8206" s="445" t="s">
        <v>13970</v>
      </c>
    </row>
    <row r="8207" spans="1:3" x14ac:dyDescent="0.25">
      <c r="A8207" s="445" t="s">
        <v>15678</v>
      </c>
      <c r="B8207" s="445" t="s">
        <v>18916</v>
      </c>
      <c r="C8207" s="445" t="s">
        <v>13970</v>
      </c>
    </row>
    <row r="8208" spans="1:3" x14ac:dyDescent="0.25">
      <c r="A8208" s="445" t="s">
        <v>15678</v>
      </c>
      <c r="B8208" s="445" t="s">
        <v>18917</v>
      </c>
      <c r="C8208" s="445" t="s">
        <v>13970</v>
      </c>
    </row>
    <row r="8209" spans="1:3" x14ac:dyDescent="0.25">
      <c r="A8209" s="445" t="s">
        <v>15678</v>
      </c>
      <c r="B8209" s="445" t="s">
        <v>18918</v>
      </c>
      <c r="C8209" s="445" t="s">
        <v>13970</v>
      </c>
    </row>
    <row r="8210" spans="1:3" x14ac:dyDescent="0.25">
      <c r="A8210" s="445" t="s">
        <v>15678</v>
      </c>
      <c r="B8210" s="445" t="s">
        <v>18919</v>
      </c>
      <c r="C8210" s="445" t="s">
        <v>13970</v>
      </c>
    </row>
    <row r="8211" spans="1:3" x14ac:dyDescent="0.25">
      <c r="A8211" s="445" t="s">
        <v>15678</v>
      </c>
      <c r="B8211" s="445" t="s">
        <v>18920</v>
      </c>
      <c r="C8211" s="445" t="s">
        <v>13970</v>
      </c>
    </row>
    <row r="8212" spans="1:3" x14ac:dyDescent="0.25">
      <c r="A8212" s="445" t="s">
        <v>15678</v>
      </c>
      <c r="B8212" s="445" t="s">
        <v>18921</v>
      </c>
      <c r="C8212" s="445" t="s">
        <v>13970</v>
      </c>
    </row>
    <row r="8213" spans="1:3" x14ac:dyDescent="0.25">
      <c r="A8213" s="445" t="s">
        <v>15678</v>
      </c>
      <c r="B8213" s="445" t="s">
        <v>18922</v>
      </c>
      <c r="C8213" s="445" t="s">
        <v>13970</v>
      </c>
    </row>
    <row r="8214" spans="1:3" x14ac:dyDescent="0.25">
      <c r="A8214" s="445" t="s">
        <v>15678</v>
      </c>
      <c r="B8214" s="445" t="s">
        <v>18923</v>
      </c>
      <c r="C8214" s="445" t="s">
        <v>13970</v>
      </c>
    </row>
    <row r="8215" spans="1:3" x14ac:dyDescent="0.25">
      <c r="A8215" s="445" t="s">
        <v>15678</v>
      </c>
      <c r="B8215" s="445" t="s">
        <v>18924</v>
      </c>
      <c r="C8215" s="445" t="s">
        <v>13970</v>
      </c>
    </row>
    <row r="8216" spans="1:3" x14ac:dyDescent="0.25">
      <c r="A8216" s="445" t="s">
        <v>15678</v>
      </c>
      <c r="B8216" s="445" t="s">
        <v>18925</v>
      </c>
      <c r="C8216" s="445" t="s">
        <v>13970</v>
      </c>
    </row>
    <row r="8217" spans="1:3" x14ac:dyDescent="0.25">
      <c r="A8217" s="445" t="s">
        <v>15678</v>
      </c>
      <c r="B8217" s="445" t="s">
        <v>18926</v>
      </c>
      <c r="C8217" s="445" t="s">
        <v>13970</v>
      </c>
    </row>
    <row r="8218" spans="1:3" x14ac:dyDescent="0.25">
      <c r="A8218" s="445" t="s">
        <v>15678</v>
      </c>
      <c r="B8218" s="445" t="s">
        <v>18927</v>
      </c>
      <c r="C8218" s="445" t="s">
        <v>13970</v>
      </c>
    </row>
    <row r="8219" spans="1:3" x14ac:dyDescent="0.25">
      <c r="A8219" s="445" t="s">
        <v>15678</v>
      </c>
      <c r="B8219" s="445" t="s">
        <v>18928</v>
      </c>
      <c r="C8219" s="445" t="s">
        <v>13970</v>
      </c>
    </row>
    <row r="8220" spans="1:3" x14ac:dyDescent="0.25">
      <c r="A8220" s="445" t="s">
        <v>15678</v>
      </c>
      <c r="B8220" s="445" t="s">
        <v>18929</v>
      </c>
      <c r="C8220" s="445" t="s">
        <v>13970</v>
      </c>
    </row>
    <row r="8221" spans="1:3" x14ac:dyDescent="0.25">
      <c r="A8221" s="445" t="s">
        <v>15678</v>
      </c>
      <c r="B8221" s="445" t="s">
        <v>18930</v>
      </c>
      <c r="C8221" s="445" t="s">
        <v>13970</v>
      </c>
    </row>
    <row r="8222" spans="1:3" x14ac:dyDescent="0.25">
      <c r="A8222" s="445" t="s">
        <v>15678</v>
      </c>
      <c r="B8222" s="445" t="s">
        <v>18931</v>
      </c>
      <c r="C8222" s="445" t="s">
        <v>13970</v>
      </c>
    </row>
    <row r="8223" spans="1:3" x14ac:dyDescent="0.25">
      <c r="A8223" s="445" t="s">
        <v>15678</v>
      </c>
      <c r="B8223" s="445" t="s">
        <v>18932</v>
      </c>
      <c r="C8223" s="445" t="s">
        <v>13970</v>
      </c>
    </row>
    <row r="8224" spans="1:3" x14ac:dyDescent="0.25">
      <c r="A8224" s="445" t="s">
        <v>15678</v>
      </c>
      <c r="B8224" s="445" t="s">
        <v>18933</v>
      </c>
      <c r="C8224" s="445" t="s">
        <v>13970</v>
      </c>
    </row>
    <row r="8225" spans="1:3" x14ac:dyDescent="0.25">
      <c r="A8225" s="445" t="s">
        <v>15678</v>
      </c>
      <c r="B8225" s="445" t="s">
        <v>18934</v>
      </c>
      <c r="C8225" s="445" t="s">
        <v>13970</v>
      </c>
    </row>
    <row r="8226" spans="1:3" x14ac:dyDescent="0.25">
      <c r="A8226" s="445" t="s">
        <v>15678</v>
      </c>
      <c r="B8226" s="445" t="s">
        <v>18935</v>
      </c>
      <c r="C8226" s="445" t="s">
        <v>13970</v>
      </c>
    </row>
    <row r="8227" spans="1:3" x14ac:dyDescent="0.25">
      <c r="A8227" s="445" t="s">
        <v>15678</v>
      </c>
      <c r="B8227" s="445" t="s">
        <v>18936</v>
      </c>
      <c r="C8227" s="445" t="s">
        <v>13970</v>
      </c>
    </row>
    <row r="8228" spans="1:3" x14ac:dyDescent="0.25">
      <c r="A8228" s="445" t="s">
        <v>15678</v>
      </c>
      <c r="B8228" s="445" t="s">
        <v>18937</v>
      </c>
      <c r="C8228" s="445" t="s">
        <v>13970</v>
      </c>
    </row>
    <row r="8229" spans="1:3" x14ac:dyDescent="0.25">
      <c r="A8229" s="445" t="s">
        <v>15678</v>
      </c>
      <c r="B8229" s="445" t="s">
        <v>18938</v>
      </c>
      <c r="C8229" s="445" t="s">
        <v>13970</v>
      </c>
    </row>
    <row r="8230" spans="1:3" x14ac:dyDescent="0.25">
      <c r="A8230" s="445" t="s">
        <v>15678</v>
      </c>
      <c r="B8230" s="445" t="s">
        <v>18939</v>
      </c>
      <c r="C8230" s="445" t="s">
        <v>13970</v>
      </c>
    </row>
    <row r="8231" spans="1:3" x14ac:dyDescent="0.25">
      <c r="A8231" s="445" t="s">
        <v>15678</v>
      </c>
      <c r="B8231" s="445" t="s">
        <v>18940</v>
      </c>
      <c r="C8231" s="445" t="s">
        <v>13970</v>
      </c>
    </row>
    <row r="8232" spans="1:3" x14ac:dyDescent="0.25">
      <c r="A8232" s="445" t="s">
        <v>15678</v>
      </c>
      <c r="B8232" s="445" t="s">
        <v>18941</v>
      </c>
      <c r="C8232" s="445" t="s">
        <v>13970</v>
      </c>
    </row>
    <row r="8233" spans="1:3" x14ac:dyDescent="0.25">
      <c r="A8233" s="445" t="s">
        <v>15678</v>
      </c>
      <c r="B8233" s="445" t="s">
        <v>18942</v>
      </c>
      <c r="C8233" s="445" t="s">
        <v>13970</v>
      </c>
    </row>
    <row r="8234" spans="1:3" x14ac:dyDescent="0.25">
      <c r="A8234" s="445" t="s">
        <v>15678</v>
      </c>
      <c r="B8234" s="445" t="s">
        <v>18943</v>
      </c>
      <c r="C8234" s="445" t="s">
        <v>13970</v>
      </c>
    </row>
    <row r="8235" spans="1:3" x14ac:dyDescent="0.25">
      <c r="A8235" s="445" t="s">
        <v>15678</v>
      </c>
      <c r="B8235" s="445" t="s">
        <v>18944</v>
      </c>
      <c r="C8235" s="445" t="s">
        <v>13970</v>
      </c>
    </row>
    <row r="8236" spans="1:3" x14ac:dyDescent="0.25">
      <c r="A8236" s="445" t="s">
        <v>15678</v>
      </c>
      <c r="B8236" s="445" t="s">
        <v>18945</v>
      </c>
      <c r="C8236" s="445" t="s">
        <v>13970</v>
      </c>
    </row>
    <row r="8237" spans="1:3" x14ac:dyDescent="0.25">
      <c r="A8237" s="445" t="s">
        <v>15678</v>
      </c>
      <c r="B8237" s="445" t="s">
        <v>18946</v>
      </c>
      <c r="C8237" s="445" t="s">
        <v>13970</v>
      </c>
    </row>
    <row r="8238" spans="1:3" x14ac:dyDescent="0.25">
      <c r="A8238" s="445" t="s">
        <v>15678</v>
      </c>
      <c r="B8238" s="445" t="s">
        <v>18947</v>
      </c>
      <c r="C8238" s="445" t="s">
        <v>13970</v>
      </c>
    </row>
    <row r="8239" spans="1:3" x14ac:dyDescent="0.25">
      <c r="A8239" s="445" t="s">
        <v>15678</v>
      </c>
      <c r="B8239" s="445" t="s">
        <v>18948</v>
      </c>
      <c r="C8239" s="445" t="s">
        <v>13970</v>
      </c>
    </row>
    <row r="8240" spans="1:3" x14ac:dyDescent="0.25">
      <c r="A8240" s="445" t="s">
        <v>15678</v>
      </c>
      <c r="B8240" s="445" t="s">
        <v>18949</v>
      </c>
      <c r="C8240" s="445" t="s">
        <v>13970</v>
      </c>
    </row>
    <row r="8241" spans="1:3" x14ac:dyDescent="0.25">
      <c r="A8241" s="445" t="s">
        <v>15678</v>
      </c>
      <c r="B8241" s="445" t="s">
        <v>18950</v>
      </c>
      <c r="C8241" s="445" t="s">
        <v>13970</v>
      </c>
    </row>
    <row r="8242" spans="1:3" x14ac:dyDescent="0.25">
      <c r="A8242" s="445" t="s">
        <v>15678</v>
      </c>
      <c r="B8242" s="445" t="s">
        <v>18951</v>
      </c>
      <c r="C8242" s="445" t="s">
        <v>13970</v>
      </c>
    </row>
    <row r="8243" spans="1:3" x14ac:dyDescent="0.25">
      <c r="A8243" s="445" t="s">
        <v>15678</v>
      </c>
      <c r="B8243" s="445" t="s">
        <v>18952</v>
      </c>
      <c r="C8243" s="445" t="s">
        <v>13970</v>
      </c>
    </row>
    <row r="8244" spans="1:3" x14ac:dyDescent="0.25">
      <c r="A8244" s="445" t="s">
        <v>15678</v>
      </c>
      <c r="B8244" s="445" t="s">
        <v>18953</v>
      </c>
      <c r="C8244" s="445" t="s">
        <v>13970</v>
      </c>
    </row>
    <row r="8245" spans="1:3" x14ac:dyDescent="0.25">
      <c r="A8245" s="445" t="s">
        <v>15678</v>
      </c>
      <c r="B8245" s="445" t="s">
        <v>18954</v>
      </c>
      <c r="C8245" s="445" t="s">
        <v>13970</v>
      </c>
    </row>
    <row r="8246" spans="1:3" x14ac:dyDescent="0.25">
      <c r="A8246" s="445" t="s">
        <v>15678</v>
      </c>
      <c r="B8246" s="445" t="s">
        <v>18955</v>
      </c>
      <c r="C8246" s="445" t="s">
        <v>13970</v>
      </c>
    </row>
    <row r="8247" spans="1:3" x14ac:dyDescent="0.25">
      <c r="A8247" s="445" t="s">
        <v>15678</v>
      </c>
      <c r="B8247" s="445" t="s">
        <v>18956</v>
      </c>
      <c r="C8247" s="445" t="s">
        <v>13970</v>
      </c>
    </row>
    <row r="8248" spans="1:3" x14ac:dyDescent="0.25">
      <c r="A8248" s="445" t="s">
        <v>15678</v>
      </c>
      <c r="B8248" s="445" t="s">
        <v>18957</v>
      </c>
      <c r="C8248" s="445" t="s">
        <v>13970</v>
      </c>
    </row>
    <row r="8249" spans="1:3" x14ac:dyDescent="0.25">
      <c r="A8249" s="445" t="s">
        <v>15678</v>
      </c>
      <c r="B8249" s="445" t="s">
        <v>18958</v>
      </c>
      <c r="C8249" s="445" t="s">
        <v>13970</v>
      </c>
    </row>
    <row r="8250" spans="1:3" x14ac:dyDescent="0.25">
      <c r="A8250" s="445" t="s">
        <v>15678</v>
      </c>
      <c r="B8250" s="445" t="s">
        <v>18959</v>
      </c>
      <c r="C8250" s="445" t="s">
        <v>13970</v>
      </c>
    </row>
    <row r="8251" spans="1:3" x14ac:dyDescent="0.25">
      <c r="A8251" s="445" t="s">
        <v>15678</v>
      </c>
      <c r="B8251" s="445" t="s">
        <v>18960</v>
      </c>
      <c r="C8251" s="445" t="s">
        <v>13970</v>
      </c>
    </row>
    <row r="8252" spans="1:3" x14ac:dyDescent="0.25">
      <c r="A8252" s="445" t="s">
        <v>15678</v>
      </c>
      <c r="B8252" s="445" t="s">
        <v>18961</v>
      </c>
      <c r="C8252" s="445" t="s">
        <v>13970</v>
      </c>
    </row>
    <row r="8253" spans="1:3" x14ac:dyDescent="0.25">
      <c r="A8253" s="445" t="s">
        <v>15678</v>
      </c>
      <c r="B8253" s="445" t="s">
        <v>18962</v>
      </c>
      <c r="C8253" s="445" t="s">
        <v>13970</v>
      </c>
    </row>
    <row r="8254" spans="1:3" x14ac:dyDescent="0.25">
      <c r="A8254" s="445" t="s">
        <v>15678</v>
      </c>
      <c r="B8254" s="445" t="s">
        <v>18963</v>
      </c>
      <c r="C8254" s="445" t="s">
        <v>13970</v>
      </c>
    </row>
    <row r="8255" spans="1:3" x14ac:dyDescent="0.25">
      <c r="A8255" s="445" t="s">
        <v>15678</v>
      </c>
      <c r="B8255" s="445" t="s">
        <v>18964</v>
      </c>
      <c r="C8255" s="445" t="s">
        <v>13970</v>
      </c>
    </row>
    <row r="8256" spans="1:3" x14ac:dyDescent="0.25">
      <c r="A8256" s="445" t="s">
        <v>15678</v>
      </c>
      <c r="B8256" s="445" t="s">
        <v>18965</v>
      </c>
      <c r="C8256" s="445" t="s">
        <v>13970</v>
      </c>
    </row>
    <row r="8257" spans="1:3" x14ac:dyDescent="0.25">
      <c r="A8257" s="445" t="s">
        <v>15678</v>
      </c>
      <c r="B8257" s="445" t="s">
        <v>18966</v>
      </c>
      <c r="C8257" s="445" t="s">
        <v>13970</v>
      </c>
    </row>
    <row r="8258" spans="1:3" x14ac:dyDescent="0.25">
      <c r="A8258" s="445" t="s">
        <v>15678</v>
      </c>
      <c r="B8258" s="445" t="s">
        <v>18967</v>
      </c>
      <c r="C8258" s="445" t="s">
        <v>13970</v>
      </c>
    </row>
    <row r="8259" spans="1:3" x14ac:dyDescent="0.25">
      <c r="A8259" s="445" t="s">
        <v>15678</v>
      </c>
      <c r="B8259" s="445" t="s">
        <v>18968</v>
      </c>
      <c r="C8259" s="445" t="s">
        <v>13970</v>
      </c>
    </row>
    <row r="8260" spans="1:3" x14ac:dyDescent="0.25">
      <c r="A8260" s="445" t="s">
        <v>15678</v>
      </c>
      <c r="B8260" s="445" t="s">
        <v>18969</v>
      </c>
      <c r="C8260" s="445" t="s">
        <v>13970</v>
      </c>
    </row>
    <row r="8261" spans="1:3" x14ac:dyDescent="0.25">
      <c r="A8261" s="445" t="s">
        <v>15678</v>
      </c>
      <c r="B8261" s="445" t="s">
        <v>18970</v>
      </c>
      <c r="C8261" s="445" t="s">
        <v>13970</v>
      </c>
    </row>
    <row r="8262" spans="1:3" x14ac:dyDescent="0.25">
      <c r="A8262" s="445" t="s">
        <v>15678</v>
      </c>
      <c r="B8262" s="445" t="s">
        <v>18971</v>
      </c>
      <c r="C8262" s="445" t="s">
        <v>13970</v>
      </c>
    </row>
    <row r="8263" spans="1:3" x14ac:dyDescent="0.25">
      <c r="A8263" s="445" t="s">
        <v>15678</v>
      </c>
      <c r="B8263" s="445" t="s">
        <v>18972</v>
      </c>
      <c r="C8263" s="445" t="s">
        <v>13970</v>
      </c>
    </row>
    <row r="8264" spans="1:3" x14ac:dyDescent="0.25">
      <c r="A8264" s="445" t="s">
        <v>15678</v>
      </c>
      <c r="B8264" s="445" t="s">
        <v>18973</v>
      </c>
      <c r="C8264" s="445" t="s">
        <v>13970</v>
      </c>
    </row>
    <row r="8265" spans="1:3" x14ac:dyDescent="0.25">
      <c r="A8265" s="445" t="s">
        <v>15678</v>
      </c>
      <c r="B8265" s="445" t="s">
        <v>18974</v>
      </c>
      <c r="C8265" s="445" t="s">
        <v>13970</v>
      </c>
    </row>
    <row r="8266" spans="1:3" x14ac:dyDescent="0.25">
      <c r="A8266" s="445" t="s">
        <v>15678</v>
      </c>
      <c r="B8266" s="445" t="s">
        <v>18975</v>
      </c>
      <c r="C8266" s="445" t="s">
        <v>13970</v>
      </c>
    </row>
    <row r="8267" spans="1:3" x14ac:dyDescent="0.25">
      <c r="A8267" s="445" t="s">
        <v>15678</v>
      </c>
      <c r="B8267" s="445" t="s">
        <v>18976</v>
      </c>
      <c r="C8267" s="445" t="s">
        <v>13970</v>
      </c>
    </row>
    <row r="8268" spans="1:3" x14ac:dyDescent="0.25">
      <c r="A8268" s="445" t="s">
        <v>15678</v>
      </c>
      <c r="B8268" s="445" t="s">
        <v>18977</v>
      </c>
      <c r="C8268" s="445" t="s">
        <v>13970</v>
      </c>
    </row>
    <row r="8269" spans="1:3" x14ac:dyDescent="0.25">
      <c r="A8269" s="445" t="s">
        <v>15678</v>
      </c>
      <c r="B8269" s="445" t="s">
        <v>18978</v>
      </c>
      <c r="C8269" s="445" t="s">
        <v>13970</v>
      </c>
    </row>
    <row r="8270" spans="1:3" x14ac:dyDescent="0.25">
      <c r="A8270" s="445" t="s">
        <v>15678</v>
      </c>
      <c r="B8270" s="445" t="s">
        <v>18979</v>
      </c>
      <c r="C8270" s="445" t="s">
        <v>13970</v>
      </c>
    </row>
    <row r="8271" spans="1:3" x14ac:dyDescent="0.25">
      <c r="A8271" s="445" t="s">
        <v>15678</v>
      </c>
      <c r="B8271" s="445" t="s">
        <v>18980</v>
      </c>
      <c r="C8271" s="445" t="s">
        <v>13970</v>
      </c>
    </row>
    <row r="8272" spans="1:3" x14ac:dyDescent="0.25">
      <c r="A8272" s="445" t="s">
        <v>15678</v>
      </c>
      <c r="B8272" s="445" t="s">
        <v>18981</v>
      </c>
      <c r="C8272" s="445" t="s">
        <v>13970</v>
      </c>
    </row>
    <row r="8273" spans="1:3" x14ac:dyDescent="0.25">
      <c r="A8273" s="445" t="s">
        <v>15678</v>
      </c>
      <c r="B8273" s="445" t="s">
        <v>18982</v>
      </c>
      <c r="C8273" s="445" t="s">
        <v>13970</v>
      </c>
    </row>
    <row r="8274" spans="1:3" x14ac:dyDescent="0.25">
      <c r="A8274" s="445" t="s">
        <v>15678</v>
      </c>
      <c r="B8274" s="445" t="s">
        <v>18983</v>
      </c>
      <c r="C8274" s="445" t="s">
        <v>13970</v>
      </c>
    </row>
    <row r="8275" spans="1:3" x14ac:dyDescent="0.25">
      <c r="A8275" s="445" t="s">
        <v>15678</v>
      </c>
      <c r="B8275" s="445" t="s">
        <v>18984</v>
      </c>
      <c r="C8275" s="445" t="s">
        <v>13970</v>
      </c>
    </row>
    <row r="8276" spans="1:3" x14ac:dyDescent="0.25">
      <c r="A8276" s="445" t="s">
        <v>15678</v>
      </c>
      <c r="B8276" s="445" t="s">
        <v>18985</v>
      </c>
      <c r="C8276" s="445" t="s">
        <v>13970</v>
      </c>
    </row>
    <row r="8277" spans="1:3" x14ac:dyDescent="0.25">
      <c r="A8277" s="445" t="s">
        <v>15678</v>
      </c>
      <c r="B8277" s="445" t="s">
        <v>18986</v>
      </c>
      <c r="C8277" s="445" t="s">
        <v>13970</v>
      </c>
    </row>
    <row r="8278" spans="1:3" x14ac:dyDescent="0.25">
      <c r="A8278" s="445" t="s">
        <v>15678</v>
      </c>
      <c r="B8278" s="445" t="s">
        <v>18987</v>
      </c>
      <c r="C8278" s="445" t="s">
        <v>13970</v>
      </c>
    </row>
    <row r="8279" spans="1:3" x14ac:dyDescent="0.25">
      <c r="A8279" s="445" t="s">
        <v>15678</v>
      </c>
      <c r="B8279" s="445" t="s">
        <v>18988</v>
      </c>
      <c r="C8279" s="445" t="s">
        <v>13970</v>
      </c>
    </row>
    <row r="8280" spans="1:3" x14ac:dyDescent="0.25">
      <c r="A8280" s="445" t="s">
        <v>15678</v>
      </c>
      <c r="B8280" s="445" t="s">
        <v>18989</v>
      </c>
      <c r="C8280" s="445" t="s">
        <v>13970</v>
      </c>
    </row>
    <row r="8281" spans="1:3" x14ac:dyDescent="0.25">
      <c r="A8281" s="445" t="s">
        <v>15678</v>
      </c>
      <c r="B8281" s="445" t="s">
        <v>18990</v>
      </c>
      <c r="C8281" s="445" t="s">
        <v>13970</v>
      </c>
    </row>
    <row r="8282" spans="1:3" x14ac:dyDescent="0.25">
      <c r="A8282" s="445" t="s">
        <v>15678</v>
      </c>
      <c r="B8282" s="445" t="s">
        <v>18991</v>
      </c>
      <c r="C8282" s="445" t="s">
        <v>13970</v>
      </c>
    </row>
    <row r="8283" spans="1:3" x14ac:dyDescent="0.25">
      <c r="A8283" s="445" t="s">
        <v>15678</v>
      </c>
      <c r="B8283" s="445" t="s">
        <v>18992</v>
      </c>
      <c r="C8283" s="445" t="s">
        <v>13970</v>
      </c>
    </row>
    <row r="8284" spans="1:3" x14ac:dyDescent="0.25">
      <c r="A8284" s="445" t="s">
        <v>15678</v>
      </c>
      <c r="B8284" s="445" t="s">
        <v>18993</v>
      </c>
      <c r="C8284" s="445" t="s">
        <v>13970</v>
      </c>
    </row>
    <row r="8285" spans="1:3" x14ac:dyDescent="0.25">
      <c r="A8285" s="445" t="s">
        <v>15678</v>
      </c>
      <c r="B8285" s="445" t="s">
        <v>18994</v>
      </c>
      <c r="C8285" s="445" t="s">
        <v>13970</v>
      </c>
    </row>
    <row r="8286" spans="1:3" x14ac:dyDescent="0.25">
      <c r="A8286" s="445" t="s">
        <v>15678</v>
      </c>
      <c r="B8286" s="445" t="s">
        <v>18995</v>
      </c>
      <c r="C8286" s="445" t="s">
        <v>13970</v>
      </c>
    </row>
    <row r="8287" spans="1:3" x14ac:dyDescent="0.25">
      <c r="A8287" s="445" t="s">
        <v>15678</v>
      </c>
      <c r="B8287" s="445" t="s">
        <v>18996</v>
      </c>
      <c r="C8287" s="445" t="s">
        <v>13970</v>
      </c>
    </row>
    <row r="8288" spans="1:3" x14ac:dyDescent="0.25">
      <c r="A8288" s="445" t="s">
        <v>15678</v>
      </c>
      <c r="B8288" s="445" t="s">
        <v>18997</v>
      </c>
      <c r="C8288" s="445" t="s">
        <v>13970</v>
      </c>
    </row>
    <row r="8289" spans="1:3" x14ac:dyDescent="0.25">
      <c r="A8289" s="445" t="s">
        <v>15678</v>
      </c>
      <c r="B8289" s="445" t="s">
        <v>18998</v>
      </c>
      <c r="C8289" s="445" t="s">
        <v>13970</v>
      </c>
    </row>
    <row r="8290" spans="1:3" x14ac:dyDescent="0.25">
      <c r="A8290" s="445" t="s">
        <v>15678</v>
      </c>
      <c r="B8290" s="445" t="s">
        <v>18999</v>
      </c>
      <c r="C8290" s="445" t="s">
        <v>13970</v>
      </c>
    </row>
    <row r="8291" spans="1:3" x14ac:dyDescent="0.25">
      <c r="A8291" s="445" t="s">
        <v>15678</v>
      </c>
      <c r="B8291" s="445" t="s">
        <v>19000</v>
      </c>
      <c r="C8291" s="445" t="s">
        <v>13970</v>
      </c>
    </row>
    <row r="8292" spans="1:3" x14ac:dyDescent="0.25">
      <c r="A8292" s="445" t="s">
        <v>15678</v>
      </c>
      <c r="B8292" s="445" t="s">
        <v>19001</v>
      </c>
      <c r="C8292" s="445" t="s">
        <v>13970</v>
      </c>
    </row>
    <row r="8293" spans="1:3" x14ac:dyDescent="0.25">
      <c r="A8293" s="445" t="s">
        <v>15678</v>
      </c>
      <c r="B8293" s="445" t="s">
        <v>19002</v>
      </c>
      <c r="C8293" s="445" t="s">
        <v>13970</v>
      </c>
    </row>
    <row r="8294" spans="1:3" x14ac:dyDescent="0.25">
      <c r="A8294" s="445" t="s">
        <v>15678</v>
      </c>
      <c r="B8294" s="445" t="s">
        <v>19003</v>
      </c>
      <c r="C8294" s="445" t="s">
        <v>13970</v>
      </c>
    </row>
    <row r="8295" spans="1:3" x14ac:dyDescent="0.25">
      <c r="A8295" s="445" t="s">
        <v>15678</v>
      </c>
      <c r="B8295" s="445" t="s">
        <v>19004</v>
      </c>
      <c r="C8295" s="445" t="s">
        <v>17479</v>
      </c>
    </row>
    <row r="8296" spans="1:3" x14ac:dyDescent="0.25">
      <c r="A8296" s="445" t="s">
        <v>15678</v>
      </c>
      <c r="B8296" s="445" t="s">
        <v>19005</v>
      </c>
      <c r="C8296" s="445" t="s">
        <v>13970</v>
      </c>
    </row>
    <row r="8297" spans="1:3" x14ac:dyDescent="0.25">
      <c r="A8297" s="445" t="s">
        <v>15678</v>
      </c>
      <c r="B8297" s="445" t="s">
        <v>19006</v>
      </c>
      <c r="C8297" s="445" t="s">
        <v>13970</v>
      </c>
    </row>
    <row r="8298" spans="1:3" x14ac:dyDescent="0.25">
      <c r="A8298" s="445" t="s">
        <v>15678</v>
      </c>
      <c r="B8298" s="445" t="s">
        <v>19007</v>
      </c>
      <c r="C8298" s="445" t="s">
        <v>13970</v>
      </c>
    </row>
    <row r="8299" spans="1:3" x14ac:dyDescent="0.25">
      <c r="A8299" s="445" t="s">
        <v>15678</v>
      </c>
      <c r="B8299" s="445" t="s">
        <v>19008</v>
      </c>
      <c r="C8299" s="445" t="s">
        <v>13970</v>
      </c>
    </row>
    <row r="8300" spans="1:3" x14ac:dyDescent="0.25">
      <c r="A8300" s="445" t="s">
        <v>15678</v>
      </c>
      <c r="B8300" s="445" t="s">
        <v>19009</v>
      </c>
      <c r="C8300" s="445" t="s">
        <v>13970</v>
      </c>
    </row>
    <row r="8301" spans="1:3" x14ac:dyDescent="0.25">
      <c r="A8301" s="445" t="s">
        <v>15678</v>
      </c>
      <c r="B8301" s="445" t="s">
        <v>19010</v>
      </c>
      <c r="C8301" s="445" t="s">
        <v>13970</v>
      </c>
    </row>
    <row r="8302" spans="1:3" x14ac:dyDescent="0.25">
      <c r="A8302" s="445" t="s">
        <v>15678</v>
      </c>
      <c r="B8302" s="445" t="s">
        <v>19011</v>
      </c>
      <c r="C8302" s="445" t="s">
        <v>13970</v>
      </c>
    </row>
    <row r="8303" spans="1:3" x14ac:dyDescent="0.25">
      <c r="A8303" s="445" t="s">
        <v>15678</v>
      </c>
      <c r="B8303" s="445" t="s">
        <v>19012</v>
      </c>
      <c r="C8303" s="445" t="s">
        <v>13970</v>
      </c>
    </row>
    <row r="8304" spans="1:3" x14ac:dyDescent="0.25">
      <c r="A8304" s="445" t="s">
        <v>15678</v>
      </c>
      <c r="B8304" s="445" t="s">
        <v>19013</v>
      </c>
      <c r="C8304" s="445" t="s">
        <v>13970</v>
      </c>
    </row>
    <row r="8305" spans="1:3" x14ac:dyDescent="0.25">
      <c r="A8305" s="445" t="s">
        <v>15678</v>
      </c>
      <c r="B8305" s="445" t="s">
        <v>19014</v>
      </c>
      <c r="C8305" s="445" t="s">
        <v>13970</v>
      </c>
    </row>
    <row r="8306" spans="1:3" x14ac:dyDescent="0.25">
      <c r="A8306" s="445" t="s">
        <v>15678</v>
      </c>
      <c r="B8306" s="445" t="s">
        <v>19015</v>
      </c>
      <c r="C8306" s="445" t="s">
        <v>13970</v>
      </c>
    </row>
    <row r="8307" spans="1:3" x14ac:dyDescent="0.25">
      <c r="A8307" s="445" t="s">
        <v>15678</v>
      </c>
      <c r="B8307" s="445" t="s">
        <v>19016</v>
      </c>
      <c r="C8307" s="445" t="s">
        <v>13970</v>
      </c>
    </row>
    <row r="8308" spans="1:3" x14ac:dyDescent="0.25">
      <c r="A8308" s="445" t="s">
        <v>15678</v>
      </c>
      <c r="B8308" s="445" t="s">
        <v>19017</v>
      </c>
      <c r="C8308" s="445" t="s">
        <v>13970</v>
      </c>
    </row>
    <row r="8309" spans="1:3" x14ac:dyDescent="0.25">
      <c r="A8309" s="445" t="s">
        <v>15678</v>
      </c>
      <c r="B8309" s="445" t="s">
        <v>19018</v>
      </c>
      <c r="C8309" s="445" t="s">
        <v>13970</v>
      </c>
    </row>
    <row r="8310" spans="1:3" x14ac:dyDescent="0.25">
      <c r="A8310" s="445" t="s">
        <v>15678</v>
      </c>
      <c r="B8310" s="445" t="s">
        <v>19019</v>
      </c>
      <c r="C8310" s="445" t="s">
        <v>13970</v>
      </c>
    </row>
    <row r="8311" spans="1:3" x14ac:dyDescent="0.25">
      <c r="A8311" s="445" t="s">
        <v>15678</v>
      </c>
      <c r="B8311" s="445" t="s">
        <v>19020</v>
      </c>
      <c r="C8311" s="445" t="s">
        <v>13970</v>
      </c>
    </row>
    <row r="8312" spans="1:3" x14ac:dyDescent="0.25">
      <c r="A8312" s="445" t="s">
        <v>15678</v>
      </c>
      <c r="B8312" s="445" t="s">
        <v>19021</v>
      </c>
      <c r="C8312" s="445" t="s">
        <v>13970</v>
      </c>
    </row>
    <row r="8313" spans="1:3" x14ac:dyDescent="0.25">
      <c r="A8313" s="445" t="s">
        <v>15678</v>
      </c>
      <c r="B8313" s="445" t="s">
        <v>19022</v>
      </c>
      <c r="C8313" s="445" t="s">
        <v>13970</v>
      </c>
    </row>
    <row r="8314" spans="1:3" x14ac:dyDescent="0.25">
      <c r="A8314" s="445" t="s">
        <v>15678</v>
      </c>
      <c r="B8314" s="445" t="s">
        <v>19023</v>
      </c>
      <c r="C8314" s="445" t="s">
        <v>13970</v>
      </c>
    </row>
    <row r="8315" spans="1:3" x14ac:dyDescent="0.25">
      <c r="A8315" s="445" t="s">
        <v>15678</v>
      </c>
      <c r="B8315" s="445" t="s">
        <v>19024</v>
      </c>
      <c r="C8315" s="445" t="s">
        <v>13970</v>
      </c>
    </row>
    <row r="8316" spans="1:3" x14ac:dyDescent="0.25">
      <c r="A8316" s="445" t="s">
        <v>15678</v>
      </c>
      <c r="B8316" s="445" t="s">
        <v>19025</v>
      </c>
      <c r="C8316" s="445" t="s">
        <v>13970</v>
      </c>
    </row>
    <row r="8317" spans="1:3" x14ac:dyDescent="0.25">
      <c r="A8317" s="445" t="s">
        <v>15678</v>
      </c>
      <c r="B8317" s="445" t="s">
        <v>19026</v>
      </c>
      <c r="C8317" s="445" t="s">
        <v>13970</v>
      </c>
    </row>
    <row r="8318" spans="1:3" x14ac:dyDescent="0.25">
      <c r="A8318" s="445" t="s">
        <v>15678</v>
      </c>
      <c r="B8318" s="445" t="s">
        <v>19027</v>
      </c>
      <c r="C8318" s="445" t="s">
        <v>13970</v>
      </c>
    </row>
    <row r="8319" spans="1:3" x14ac:dyDescent="0.25">
      <c r="A8319" s="445" t="s">
        <v>15678</v>
      </c>
      <c r="B8319" s="445" t="s">
        <v>19028</v>
      </c>
      <c r="C8319" s="445" t="s">
        <v>13970</v>
      </c>
    </row>
    <row r="8320" spans="1:3" x14ac:dyDescent="0.25">
      <c r="A8320" s="445" t="s">
        <v>15678</v>
      </c>
      <c r="B8320" s="445" t="s">
        <v>19029</v>
      </c>
      <c r="C8320" s="445" t="s">
        <v>13970</v>
      </c>
    </row>
    <row r="8321" spans="1:3" x14ac:dyDescent="0.25">
      <c r="A8321" s="445" t="s">
        <v>15678</v>
      </c>
      <c r="B8321" s="445" t="s">
        <v>19030</v>
      </c>
      <c r="C8321" s="445" t="s">
        <v>13970</v>
      </c>
    </row>
    <row r="8322" spans="1:3" x14ac:dyDescent="0.25">
      <c r="A8322" s="445" t="s">
        <v>15678</v>
      </c>
      <c r="B8322" s="445" t="s">
        <v>19031</v>
      </c>
      <c r="C8322" s="445" t="s">
        <v>13970</v>
      </c>
    </row>
    <row r="8323" spans="1:3" x14ac:dyDescent="0.25">
      <c r="A8323" s="445" t="s">
        <v>15678</v>
      </c>
      <c r="B8323" s="445" t="s">
        <v>19032</v>
      </c>
      <c r="C8323" s="445" t="s">
        <v>13970</v>
      </c>
    </row>
    <row r="8324" spans="1:3" x14ac:dyDescent="0.25">
      <c r="A8324" s="445" t="s">
        <v>15678</v>
      </c>
      <c r="B8324" s="445" t="s">
        <v>19033</v>
      </c>
      <c r="C8324" s="445" t="s">
        <v>13970</v>
      </c>
    </row>
    <row r="8325" spans="1:3" x14ac:dyDescent="0.25">
      <c r="A8325" s="445" t="s">
        <v>15678</v>
      </c>
      <c r="B8325" s="445" t="s">
        <v>19034</v>
      </c>
      <c r="C8325" s="445" t="s">
        <v>13970</v>
      </c>
    </row>
    <row r="8326" spans="1:3" x14ac:dyDescent="0.25">
      <c r="A8326" s="445" t="s">
        <v>15678</v>
      </c>
      <c r="B8326" s="445" t="s">
        <v>19035</v>
      </c>
      <c r="C8326" s="445" t="s">
        <v>13970</v>
      </c>
    </row>
    <row r="8327" spans="1:3" x14ac:dyDescent="0.25">
      <c r="A8327" s="445" t="s">
        <v>15678</v>
      </c>
      <c r="B8327" s="445" t="s">
        <v>19036</v>
      </c>
      <c r="C8327" s="445" t="s">
        <v>13970</v>
      </c>
    </row>
    <row r="8328" spans="1:3" x14ac:dyDescent="0.25">
      <c r="A8328" s="445" t="s">
        <v>15678</v>
      </c>
      <c r="B8328" s="445" t="s">
        <v>19037</v>
      </c>
      <c r="C8328" s="445" t="s">
        <v>13970</v>
      </c>
    </row>
    <row r="8329" spans="1:3" x14ac:dyDescent="0.25">
      <c r="A8329" s="445" t="s">
        <v>15678</v>
      </c>
      <c r="B8329" s="445" t="s">
        <v>19038</v>
      </c>
      <c r="C8329" s="445" t="s">
        <v>13970</v>
      </c>
    </row>
    <row r="8330" spans="1:3" x14ac:dyDescent="0.25">
      <c r="A8330" s="445" t="s">
        <v>15678</v>
      </c>
      <c r="B8330" s="445" t="s">
        <v>19039</v>
      </c>
      <c r="C8330" s="445" t="s">
        <v>13970</v>
      </c>
    </row>
    <row r="8331" spans="1:3" x14ac:dyDescent="0.25">
      <c r="A8331" s="445" t="s">
        <v>15678</v>
      </c>
      <c r="B8331" s="445" t="s">
        <v>19040</v>
      </c>
      <c r="C8331" s="445" t="s">
        <v>13970</v>
      </c>
    </row>
    <row r="8332" spans="1:3" x14ac:dyDescent="0.25">
      <c r="A8332" s="445" t="s">
        <v>15678</v>
      </c>
      <c r="B8332" s="445" t="s">
        <v>19041</v>
      </c>
      <c r="C8332" s="445" t="s">
        <v>13970</v>
      </c>
    </row>
    <row r="8333" spans="1:3" x14ac:dyDescent="0.25">
      <c r="A8333" s="445" t="s">
        <v>15678</v>
      </c>
      <c r="B8333" s="445" t="s">
        <v>19042</v>
      </c>
      <c r="C8333" s="445" t="s">
        <v>13970</v>
      </c>
    </row>
    <row r="8334" spans="1:3" x14ac:dyDescent="0.25">
      <c r="A8334" s="445" t="s">
        <v>15678</v>
      </c>
      <c r="B8334" s="445" t="s">
        <v>19043</v>
      </c>
      <c r="C8334" s="445" t="s">
        <v>13970</v>
      </c>
    </row>
    <row r="8335" spans="1:3" x14ac:dyDescent="0.25">
      <c r="A8335" s="445" t="s">
        <v>15678</v>
      </c>
      <c r="B8335" s="445" t="s">
        <v>19044</v>
      </c>
      <c r="C8335" s="445" t="s">
        <v>13970</v>
      </c>
    </row>
    <row r="8336" spans="1:3" x14ac:dyDescent="0.25">
      <c r="A8336" s="445" t="s">
        <v>15678</v>
      </c>
      <c r="B8336" s="445" t="s">
        <v>19045</v>
      </c>
      <c r="C8336" s="445" t="s">
        <v>13970</v>
      </c>
    </row>
    <row r="8337" spans="1:3" x14ac:dyDescent="0.25">
      <c r="A8337" s="445" t="s">
        <v>15678</v>
      </c>
      <c r="B8337" s="445" t="s">
        <v>19046</v>
      </c>
      <c r="C8337" s="445" t="s">
        <v>13970</v>
      </c>
    </row>
    <row r="8338" spans="1:3" x14ac:dyDescent="0.25">
      <c r="A8338" s="445" t="s">
        <v>15678</v>
      </c>
      <c r="B8338" s="445" t="s">
        <v>19047</v>
      </c>
      <c r="C8338" s="445" t="s">
        <v>13970</v>
      </c>
    </row>
    <row r="8339" spans="1:3" x14ac:dyDescent="0.25">
      <c r="A8339" s="445" t="s">
        <v>15678</v>
      </c>
      <c r="B8339" s="445" t="s">
        <v>19048</v>
      </c>
      <c r="C8339" s="445" t="s">
        <v>13970</v>
      </c>
    </row>
    <row r="8340" spans="1:3" x14ac:dyDescent="0.25">
      <c r="A8340" s="445" t="s">
        <v>15678</v>
      </c>
      <c r="B8340" s="445" t="s">
        <v>19049</v>
      </c>
      <c r="C8340" s="445" t="s">
        <v>13970</v>
      </c>
    </row>
    <row r="8341" spans="1:3" x14ac:dyDescent="0.25">
      <c r="A8341" s="445" t="s">
        <v>15678</v>
      </c>
      <c r="B8341" s="445" t="s">
        <v>19050</v>
      </c>
      <c r="C8341" s="445" t="s">
        <v>13970</v>
      </c>
    </row>
    <row r="8342" spans="1:3" x14ac:dyDescent="0.25">
      <c r="A8342" s="445" t="s">
        <v>15678</v>
      </c>
      <c r="B8342" s="445" t="s">
        <v>19051</v>
      </c>
      <c r="C8342" s="445" t="s">
        <v>13970</v>
      </c>
    </row>
    <row r="8343" spans="1:3" x14ac:dyDescent="0.25">
      <c r="A8343" s="445" t="s">
        <v>15678</v>
      </c>
      <c r="B8343" s="445" t="s">
        <v>19052</v>
      </c>
      <c r="C8343" s="445" t="s">
        <v>13970</v>
      </c>
    </row>
    <row r="8344" spans="1:3" x14ac:dyDescent="0.25">
      <c r="A8344" s="445" t="s">
        <v>15678</v>
      </c>
      <c r="B8344" s="445" t="s">
        <v>19053</v>
      </c>
      <c r="C8344" s="445" t="s">
        <v>13970</v>
      </c>
    </row>
    <row r="8345" spans="1:3" x14ac:dyDescent="0.25">
      <c r="A8345" s="445" t="s">
        <v>15678</v>
      </c>
      <c r="B8345" s="445" t="s">
        <v>19054</v>
      </c>
      <c r="C8345" s="445" t="s">
        <v>13970</v>
      </c>
    </row>
    <row r="8346" spans="1:3" x14ac:dyDescent="0.25">
      <c r="A8346" s="445" t="s">
        <v>15678</v>
      </c>
      <c r="B8346" s="445" t="s">
        <v>19055</v>
      </c>
      <c r="C8346" s="445" t="s">
        <v>13970</v>
      </c>
    </row>
    <row r="8347" spans="1:3" x14ac:dyDescent="0.25">
      <c r="A8347" s="445" t="s">
        <v>15678</v>
      </c>
      <c r="B8347" s="445" t="s">
        <v>19056</v>
      </c>
      <c r="C8347" s="445" t="s">
        <v>13970</v>
      </c>
    </row>
    <row r="8348" spans="1:3" x14ac:dyDescent="0.25">
      <c r="A8348" s="445" t="s">
        <v>15678</v>
      </c>
      <c r="B8348" s="445" t="s">
        <v>19057</v>
      </c>
      <c r="C8348" s="445" t="s">
        <v>13970</v>
      </c>
    </row>
    <row r="8349" spans="1:3" x14ac:dyDescent="0.25">
      <c r="A8349" s="445" t="s">
        <v>15678</v>
      </c>
      <c r="B8349" s="445" t="s">
        <v>19058</v>
      </c>
      <c r="C8349" s="445" t="s">
        <v>13970</v>
      </c>
    </row>
    <row r="8350" spans="1:3" x14ac:dyDescent="0.25">
      <c r="A8350" s="445" t="s">
        <v>15678</v>
      </c>
      <c r="B8350" s="445" t="s">
        <v>19059</v>
      </c>
      <c r="C8350" s="445" t="s">
        <v>13970</v>
      </c>
    </row>
    <row r="8351" spans="1:3" x14ac:dyDescent="0.25">
      <c r="A8351" s="445" t="s">
        <v>15678</v>
      </c>
      <c r="B8351" s="445" t="s">
        <v>19060</v>
      </c>
      <c r="C8351" s="445" t="s">
        <v>13970</v>
      </c>
    </row>
    <row r="8352" spans="1:3" x14ac:dyDescent="0.25">
      <c r="A8352" s="445" t="s">
        <v>15678</v>
      </c>
      <c r="B8352" s="445" t="s">
        <v>19061</v>
      </c>
      <c r="C8352" s="445" t="s">
        <v>13970</v>
      </c>
    </row>
    <row r="8353" spans="1:3" x14ac:dyDescent="0.25">
      <c r="A8353" s="445" t="s">
        <v>15678</v>
      </c>
      <c r="B8353" s="445" t="s">
        <v>19062</v>
      </c>
      <c r="C8353" s="445" t="s">
        <v>13970</v>
      </c>
    </row>
    <row r="8354" spans="1:3" x14ac:dyDescent="0.25">
      <c r="A8354" s="445" t="s">
        <v>15678</v>
      </c>
      <c r="B8354" s="445" t="s">
        <v>19063</v>
      </c>
      <c r="C8354" s="445" t="s">
        <v>13970</v>
      </c>
    </row>
    <row r="8355" spans="1:3" x14ac:dyDescent="0.25">
      <c r="A8355" s="445" t="s">
        <v>15678</v>
      </c>
      <c r="B8355" s="445" t="s">
        <v>19064</v>
      </c>
      <c r="C8355" s="445" t="s">
        <v>13970</v>
      </c>
    </row>
    <row r="8356" spans="1:3" x14ac:dyDescent="0.25">
      <c r="A8356" s="445" t="s">
        <v>15678</v>
      </c>
      <c r="B8356" s="445" t="s">
        <v>19065</v>
      </c>
      <c r="C8356" s="445" t="s">
        <v>13970</v>
      </c>
    </row>
    <row r="8357" spans="1:3" x14ac:dyDescent="0.25">
      <c r="A8357" s="445" t="s">
        <v>15678</v>
      </c>
      <c r="B8357" s="445" t="s">
        <v>19066</v>
      </c>
      <c r="C8357" s="445" t="s">
        <v>13970</v>
      </c>
    </row>
    <row r="8358" spans="1:3" x14ac:dyDescent="0.25">
      <c r="A8358" s="445" t="s">
        <v>15678</v>
      </c>
      <c r="B8358" s="445" t="s">
        <v>19067</v>
      </c>
      <c r="C8358" s="445" t="s">
        <v>13970</v>
      </c>
    </row>
    <row r="8359" spans="1:3" x14ac:dyDescent="0.25">
      <c r="A8359" s="445" t="s">
        <v>15678</v>
      </c>
      <c r="B8359" s="445" t="s">
        <v>19068</v>
      </c>
      <c r="C8359" s="445" t="s">
        <v>13970</v>
      </c>
    </row>
    <row r="8360" spans="1:3" x14ac:dyDescent="0.25">
      <c r="A8360" s="445" t="s">
        <v>15678</v>
      </c>
      <c r="B8360" s="445" t="s">
        <v>19069</v>
      </c>
      <c r="C8360" s="445" t="s">
        <v>13970</v>
      </c>
    </row>
    <row r="8361" spans="1:3" x14ac:dyDescent="0.25">
      <c r="A8361" s="445" t="s">
        <v>15678</v>
      </c>
      <c r="B8361" s="445" t="s">
        <v>19070</v>
      </c>
      <c r="C8361" s="445" t="s">
        <v>13970</v>
      </c>
    </row>
    <row r="8362" spans="1:3" x14ac:dyDescent="0.25">
      <c r="A8362" s="445" t="s">
        <v>15678</v>
      </c>
      <c r="B8362" s="445" t="s">
        <v>19071</v>
      </c>
      <c r="C8362" s="445" t="s">
        <v>13970</v>
      </c>
    </row>
    <row r="8363" spans="1:3" x14ac:dyDescent="0.25">
      <c r="A8363" s="445" t="s">
        <v>15678</v>
      </c>
      <c r="B8363" s="445" t="s">
        <v>19072</v>
      </c>
      <c r="C8363" s="445" t="s">
        <v>13970</v>
      </c>
    </row>
    <row r="8364" spans="1:3" x14ac:dyDescent="0.25">
      <c r="A8364" s="445" t="s">
        <v>15678</v>
      </c>
      <c r="B8364" s="445" t="s">
        <v>19073</v>
      </c>
      <c r="C8364" s="445" t="s">
        <v>13970</v>
      </c>
    </row>
    <row r="8365" spans="1:3" x14ac:dyDescent="0.25">
      <c r="A8365" s="445" t="s">
        <v>15678</v>
      </c>
      <c r="B8365" s="445" t="s">
        <v>19074</v>
      </c>
      <c r="C8365" s="445" t="s">
        <v>13970</v>
      </c>
    </row>
    <row r="8366" spans="1:3" x14ac:dyDescent="0.25">
      <c r="A8366" s="445" t="s">
        <v>15678</v>
      </c>
      <c r="B8366" s="445" t="s">
        <v>19075</v>
      </c>
      <c r="C8366" s="445" t="s">
        <v>13970</v>
      </c>
    </row>
    <row r="8367" spans="1:3" x14ac:dyDescent="0.25">
      <c r="A8367" s="445" t="s">
        <v>15678</v>
      </c>
      <c r="B8367" s="445" t="s">
        <v>19076</v>
      </c>
      <c r="C8367" s="445" t="s">
        <v>13970</v>
      </c>
    </row>
    <row r="8368" spans="1:3" x14ac:dyDescent="0.25">
      <c r="A8368" s="445" t="s">
        <v>15678</v>
      </c>
      <c r="B8368" s="445" t="s">
        <v>19077</v>
      </c>
      <c r="C8368" s="445" t="s">
        <v>13970</v>
      </c>
    </row>
    <row r="8369" spans="1:3" x14ac:dyDescent="0.25">
      <c r="A8369" s="445" t="s">
        <v>15678</v>
      </c>
      <c r="B8369" s="445" t="s">
        <v>19078</v>
      </c>
      <c r="C8369" s="445" t="s">
        <v>13970</v>
      </c>
    </row>
    <row r="8370" spans="1:3" x14ac:dyDescent="0.25">
      <c r="A8370" s="445" t="s">
        <v>15678</v>
      </c>
      <c r="B8370" s="445" t="s">
        <v>19079</v>
      </c>
      <c r="C8370" s="445" t="s">
        <v>13970</v>
      </c>
    </row>
    <row r="8371" spans="1:3" x14ac:dyDescent="0.25">
      <c r="A8371" s="445" t="s">
        <v>15678</v>
      </c>
      <c r="B8371" s="445" t="s">
        <v>19080</v>
      </c>
      <c r="C8371" s="445" t="s">
        <v>13970</v>
      </c>
    </row>
    <row r="8372" spans="1:3" x14ac:dyDescent="0.25">
      <c r="A8372" s="445" t="s">
        <v>15678</v>
      </c>
      <c r="B8372" s="445" t="s">
        <v>19081</v>
      </c>
      <c r="C8372" s="445" t="s">
        <v>13970</v>
      </c>
    </row>
    <row r="8373" spans="1:3" x14ac:dyDescent="0.25">
      <c r="A8373" s="445" t="s">
        <v>15678</v>
      </c>
      <c r="B8373" s="445" t="s">
        <v>19082</v>
      </c>
      <c r="C8373" s="445" t="s">
        <v>13970</v>
      </c>
    </row>
    <row r="8374" spans="1:3" x14ac:dyDescent="0.25">
      <c r="A8374" s="445" t="s">
        <v>15678</v>
      </c>
      <c r="B8374" s="445" t="s">
        <v>19083</v>
      </c>
      <c r="C8374" s="445" t="s">
        <v>13970</v>
      </c>
    </row>
    <row r="8375" spans="1:3" x14ac:dyDescent="0.25">
      <c r="A8375" s="445" t="s">
        <v>15678</v>
      </c>
      <c r="B8375" s="445" t="s">
        <v>19084</v>
      </c>
      <c r="C8375" s="445" t="s">
        <v>13970</v>
      </c>
    </row>
    <row r="8376" spans="1:3" x14ac:dyDescent="0.25">
      <c r="A8376" s="445" t="s">
        <v>15678</v>
      </c>
      <c r="B8376" s="445" t="s">
        <v>19085</v>
      </c>
      <c r="C8376" s="445" t="s">
        <v>13970</v>
      </c>
    </row>
    <row r="8377" spans="1:3" x14ac:dyDescent="0.25">
      <c r="A8377" s="445" t="s">
        <v>15678</v>
      </c>
      <c r="B8377" s="445" t="s">
        <v>19086</v>
      </c>
      <c r="C8377" s="445" t="s">
        <v>13970</v>
      </c>
    </row>
    <row r="8378" spans="1:3" x14ac:dyDescent="0.25">
      <c r="A8378" s="445" t="s">
        <v>15678</v>
      </c>
      <c r="B8378" s="445" t="s">
        <v>19087</v>
      </c>
      <c r="C8378" s="445" t="s">
        <v>13970</v>
      </c>
    </row>
    <row r="8379" spans="1:3" x14ac:dyDescent="0.25">
      <c r="A8379" s="445" t="s">
        <v>15678</v>
      </c>
      <c r="B8379" s="445" t="s">
        <v>19088</v>
      </c>
      <c r="C8379" s="445" t="s">
        <v>13970</v>
      </c>
    </row>
    <row r="8380" spans="1:3" x14ac:dyDescent="0.25">
      <c r="A8380" s="445" t="s">
        <v>15678</v>
      </c>
      <c r="B8380" s="445" t="s">
        <v>19089</v>
      </c>
      <c r="C8380" s="445" t="s">
        <v>13970</v>
      </c>
    </row>
    <row r="8381" spans="1:3" x14ac:dyDescent="0.25">
      <c r="A8381" s="445" t="s">
        <v>15678</v>
      </c>
      <c r="B8381" s="445" t="s">
        <v>19090</v>
      </c>
      <c r="C8381" s="445" t="s">
        <v>13970</v>
      </c>
    </row>
    <row r="8382" spans="1:3" x14ac:dyDescent="0.25">
      <c r="A8382" s="445" t="s">
        <v>15678</v>
      </c>
      <c r="B8382" s="445" t="s">
        <v>19091</v>
      </c>
      <c r="C8382" s="445" t="s">
        <v>13970</v>
      </c>
    </row>
    <row r="8383" spans="1:3" x14ac:dyDescent="0.25">
      <c r="A8383" s="445" t="s">
        <v>15678</v>
      </c>
      <c r="B8383" s="445" t="s">
        <v>19092</v>
      </c>
      <c r="C8383" s="445" t="s">
        <v>13970</v>
      </c>
    </row>
    <row r="8384" spans="1:3" x14ac:dyDescent="0.25">
      <c r="A8384" s="445" t="s">
        <v>15678</v>
      </c>
      <c r="B8384" s="445" t="s">
        <v>19093</v>
      </c>
      <c r="C8384" s="445" t="s">
        <v>13970</v>
      </c>
    </row>
    <row r="8385" spans="1:3" x14ac:dyDescent="0.25">
      <c r="A8385" s="445" t="s">
        <v>15678</v>
      </c>
      <c r="B8385" s="445" t="s">
        <v>19094</v>
      </c>
      <c r="C8385" s="445" t="s">
        <v>13970</v>
      </c>
    </row>
    <row r="8386" spans="1:3" x14ac:dyDescent="0.25">
      <c r="A8386" s="445" t="s">
        <v>15678</v>
      </c>
      <c r="B8386" s="445" t="s">
        <v>19095</v>
      </c>
      <c r="C8386" s="445" t="s">
        <v>13970</v>
      </c>
    </row>
    <row r="8387" spans="1:3" x14ac:dyDescent="0.25">
      <c r="A8387" s="445" t="s">
        <v>15678</v>
      </c>
      <c r="B8387" s="445" t="s">
        <v>19096</v>
      </c>
      <c r="C8387" s="445" t="s">
        <v>13970</v>
      </c>
    </row>
    <row r="8388" spans="1:3" x14ac:dyDescent="0.25">
      <c r="A8388" s="445" t="s">
        <v>15678</v>
      </c>
      <c r="B8388" s="445" t="s">
        <v>19097</v>
      </c>
      <c r="C8388" s="445" t="s">
        <v>13970</v>
      </c>
    </row>
    <row r="8389" spans="1:3" x14ac:dyDescent="0.25">
      <c r="A8389" s="445" t="s">
        <v>15678</v>
      </c>
      <c r="B8389" s="445" t="s">
        <v>19098</v>
      </c>
      <c r="C8389" s="445" t="s">
        <v>13970</v>
      </c>
    </row>
    <row r="8390" spans="1:3" x14ac:dyDescent="0.25">
      <c r="A8390" s="445" t="s">
        <v>15678</v>
      </c>
      <c r="B8390" s="445" t="s">
        <v>19099</v>
      </c>
      <c r="C8390" s="445" t="s">
        <v>13970</v>
      </c>
    </row>
    <row r="8391" spans="1:3" x14ac:dyDescent="0.25">
      <c r="A8391" s="445" t="s">
        <v>15678</v>
      </c>
      <c r="B8391" s="445" t="s">
        <v>19100</v>
      </c>
      <c r="C8391" s="445" t="s">
        <v>13970</v>
      </c>
    </row>
    <row r="8392" spans="1:3" x14ac:dyDescent="0.25">
      <c r="A8392" s="445" t="s">
        <v>15678</v>
      </c>
      <c r="B8392" s="445" t="s">
        <v>19101</v>
      </c>
      <c r="C8392" s="445" t="s">
        <v>13970</v>
      </c>
    </row>
    <row r="8393" spans="1:3" x14ac:dyDescent="0.25">
      <c r="A8393" s="445" t="s">
        <v>15678</v>
      </c>
      <c r="B8393" s="445" t="s">
        <v>19102</v>
      </c>
      <c r="C8393" s="445" t="s">
        <v>13970</v>
      </c>
    </row>
    <row r="8394" spans="1:3" x14ac:dyDescent="0.25">
      <c r="A8394" s="445" t="s">
        <v>15678</v>
      </c>
      <c r="B8394" s="445" t="s">
        <v>19103</v>
      </c>
      <c r="C8394" s="445" t="s">
        <v>13970</v>
      </c>
    </row>
    <row r="8395" spans="1:3" x14ac:dyDescent="0.25">
      <c r="A8395" s="445" t="s">
        <v>15678</v>
      </c>
      <c r="B8395" s="445" t="s">
        <v>19104</v>
      </c>
      <c r="C8395" s="445" t="s">
        <v>13970</v>
      </c>
    </row>
    <row r="8396" spans="1:3" x14ac:dyDescent="0.25">
      <c r="A8396" s="445" t="s">
        <v>15678</v>
      </c>
      <c r="B8396" s="445" t="s">
        <v>19105</v>
      </c>
      <c r="C8396" s="445" t="s">
        <v>13970</v>
      </c>
    </row>
    <row r="8397" spans="1:3" x14ac:dyDescent="0.25">
      <c r="A8397" s="445" t="s">
        <v>15678</v>
      </c>
      <c r="B8397" s="445" t="s">
        <v>19106</v>
      </c>
      <c r="C8397" s="445" t="s">
        <v>13970</v>
      </c>
    </row>
    <row r="8398" spans="1:3" x14ac:dyDescent="0.25">
      <c r="A8398" s="445" t="s">
        <v>15678</v>
      </c>
      <c r="B8398" s="445" t="s">
        <v>19107</v>
      </c>
      <c r="C8398" s="445" t="s">
        <v>13970</v>
      </c>
    </row>
    <row r="8399" spans="1:3" x14ac:dyDescent="0.25">
      <c r="A8399" s="445" t="s">
        <v>15678</v>
      </c>
      <c r="B8399" s="445" t="s">
        <v>19108</v>
      </c>
      <c r="C8399" s="445" t="s">
        <v>13970</v>
      </c>
    </row>
    <row r="8400" spans="1:3" x14ac:dyDescent="0.25">
      <c r="A8400" s="445" t="s">
        <v>15678</v>
      </c>
      <c r="B8400" s="445" t="s">
        <v>19109</v>
      </c>
      <c r="C8400" s="445" t="s">
        <v>13970</v>
      </c>
    </row>
    <row r="8401" spans="1:3" x14ac:dyDescent="0.25">
      <c r="A8401" s="445" t="s">
        <v>15678</v>
      </c>
      <c r="B8401" s="445" t="s">
        <v>19110</v>
      </c>
      <c r="C8401" s="445" t="s">
        <v>13970</v>
      </c>
    </row>
    <row r="8402" spans="1:3" x14ac:dyDescent="0.25">
      <c r="A8402" s="445" t="s">
        <v>15678</v>
      </c>
      <c r="B8402" s="445" t="s">
        <v>19111</v>
      </c>
      <c r="C8402" s="445" t="s">
        <v>13970</v>
      </c>
    </row>
    <row r="8403" spans="1:3" x14ac:dyDescent="0.25">
      <c r="A8403" s="445" t="s">
        <v>15678</v>
      </c>
      <c r="B8403" s="445" t="s">
        <v>19112</v>
      </c>
      <c r="C8403" s="445" t="s">
        <v>13970</v>
      </c>
    </row>
    <row r="8404" spans="1:3" x14ac:dyDescent="0.25">
      <c r="A8404" s="445" t="s">
        <v>15678</v>
      </c>
      <c r="B8404" s="445" t="s">
        <v>19113</v>
      </c>
      <c r="C8404" s="445" t="s">
        <v>13970</v>
      </c>
    </row>
    <row r="8405" spans="1:3" x14ac:dyDescent="0.25">
      <c r="A8405" s="445" t="s">
        <v>15678</v>
      </c>
      <c r="B8405" s="445" t="s">
        <v>19114</v>
      </c>
      <c r="C8405" s="445" t="s">
        <v>13970</v>
      </c>
    </row>
    <row r="8406" spans="1:3" x14ac:dyDescent="0.25">
      <c r="A8406" s="445" t="s">
        <v>15678</v>
      </c>
      <c r="B8406" s="445" t="s">
        <v>19115</v>
      </c>
      <c r="C8406" s="445" t="s">
        <v>13970</v>
      </c>
    </row>
    <row r="8407" spans="1:3" x14ac:dyDescent="0.25">
      <c r="A8407" s="445" t="s">
        <v>15678</v>
      </c>
      <c r="B8407" s="445" t="s">
        <v>19116</v>
      </c>
      <c r="C8407" s="445" t="s">
        <v>13970</v>
      </c>
    </row>
    <row r="8408" spans="1:3" x14ac:dyDescent="0.25">
      <c r="A8408" s="445" t="s">
        <v>15678</v>
      </c>
      <c r="B8408" s="445" t="s">
        <v>19117</v>
      </c>
      <c r="C8408" s="445" t="s">
        <v>13970</v>
      </c>
    </row>
    <row r="8409" spans="1:3" x14ac:dyDescent="0.25">
      <c r="A8409" s="445" t="s">
        <v>15678</v>
      </c>
      <c r="B8409" s="445" t="s">
        <v>19118</v>
      </c>
      <c r="C8409" s="445" t="s">
        <v>13970</v>
      </c>
    </row>
    <row r="8410" spans="1:3" x14ac:dyDescent="0.25">
      <c r="A8410" s="445" t="s">
        <v>15678</v>
      </c>
      <c r="B8410" s="445" t="s">
        <v>19119</v>
      </c>
      <c r="C8410" s="445" t="s">
        <v>13970</v>
      </c>
    </row>
    <row r="8411" spans="1:3" x14ac:dyDescent="0.25">
      <c r="A8411" s="445" t="s">
        <v>15678</v>
      </c>
      <c r="B8411" s="445" t="s">
        <v>19120</v>
      </c>
      <c r="C8411" s="445" t="s">
        <v>13970</v>
      </c>
    </row>
    <row r="8412" spans="1:3" x14ac:dyDescent="0.25">
      <c r="A8412" s="445" t="s">
        <v>15678</v>
      </c>
      <c r="B8412" s="445" t="s">
        <v>19121</v>
      </c>
      <c r="C8412" s="445" t="s">
        <v>13970</v>
      </c>
    </row>
    <row r="8413" spans="1:3" x14ac:dyDescent="0.25">
      <c r="A8413" s="445" t="s">
        <v>15678</v>
      </c>
      <c r="B8413" s="445" t="s">
        <v>19122</v>
      </c>
      <c r="C8413" s="445" t="s">
        <v>13970</v>
      </c>
    </row>
    <row r="8414" spans="1:3" x14ac:dyDescent="0.25">
      <c r="A8414" s="445" t="s">
        <v>15678</v>
      </c>
      <c r="B8414" s="445" t="s">
        <v>19123</v>
      </c>
      <c r="C8414" s="445" t="s">
        <v>13970</v>
      </c>
    </row>
    <row r="8415" spans="1:3" x14ac:dyDescent="0.25">
      <c r="A8415" s="445" t="s">
        <v>15678</v>
      </c>
      <c r="B8415" s="445" t="s">
        <v>14627</v>
      </c>
      <c r="C8415" s="445" t="s">
        <v>13970</v>
      </c>
    </row>
    <row r="8416" spans="1:3" x14ac:dyDescent="0.25">
      <c r="A8416" s="445" t="s">
        <v>15678</v>
      </c>
      <c r="B8416" s="445" t="s">
        <v>14629</v>
      </c>
      <c r="C8416" s="445" t="s">
        <v>13970</v>
      </c>
    </row>
    <row r="8417" spans="1:3" x14ac:dyDescent="0.25">
      <c r="A8417" s="445" t="s">
        <v>15678</v>
      </c>
      <c r="B8417" s="445" t="s">
        <v>14631</v>
      </c>
      <c r="C8417" s="445" t="s">
        <v>13970</v>
      </c>
    </row>
    <row r="8418" spans="1:3" x14ac:dyDescent="0.25">
      <c r="A8418" s="445" t="s">
        <v>15678</v>
      </c>
      <c r="B8418" s="445" t="s">
        <v>14633</v>
      </c>
      <c r="C8418" s="445" t="s">
        <v>13970</v>
      </c>
    </row>
    <row r="8419" spans="1:3" x14ac:dyDescent="0.25">
      <c r="A8419" s="445" t="s">
        <v>15678</v>
      </c>
      <c r="B8419" s="445" t="s">
        <v>14635</v>
      </c>
      <c r="C8419" s="445" t="s">
        <v>13970</v>
      </c>
    </row>
    <row r="8420" spans="1:3" x14ac:dyDescent="0.25">
      <c r="A8420" s="445" t="s">
        <v>15678</v>
      </c>
      <c r="B8420" s="445" t="s">
        <v>14637</v>
      </c>
      <c r="C8420" s="445" t="s">
        <v>13970</v>
      </c>
    </row>
    <row r="8421" spans="1:3" x14ac:dyDescent="0.25">
      <c r="A8421" s="445" t="s">
        <v>15678</v>
      </c>
      <c r="B8421" s="445" t="s">
        <v>14639</v>
      </c>
      <c r="C8421" s="445" t="s">
        <v>13970</v>
      </c>
    </row>
    <row r="8422" spans="1:3" x14ac:dyDescent="0.25">
      <c r="A8422" s="445" t="s">
        <v>15678</v>
      </c>
      <c r="B8422" s="445" t="s">
        <v>14641</v>
      </c>
      <c r="C8422" s="445" t="s">
        <v>13970</v>
      </c>
    </row>
    <row r="8423" spans="1:3" x14ac:dyDescent="0.25">
      <c r="A8423" s="445" t="s">
        <v>15678</v>
      </c>
      <c r="B8423" s="445" t="s">
        <v>14762</v>
      </c>
      <c r="C8423" s="445" t="s">
        <v>13970</v>
      </c>
    </row>
    <row r="8424" spans="1:3" x14ac:dyDescent="0.25">
      <c r="A8424" s="445" t="s">
        <v>15678</v>
      </c>
      <c r="B8424" s="445" t="s">
        <v>14764</v>
      </c>
      <c r="C8424" s="445" t="s">
        <v>13970</v>
      </c>
    </row>
    <row r="8425" spans="1:3" x14ac:dyDescent="0.25">
      <c r="A8425" s="445" t="s">
        <v>15678</v>
      </c>
      <c r="B8425" s="445" t="s">
        <v>14766</v>
      </c>
      <c r="C8425" s="445" t="s">
        <v>13970</v>
      </c>
    </row>
    <row r="8426" spans="1:3" x14ac:dyDescent="0.25">
      <c r="A8426" s="445" t="s">
        <v>15678</v>
      </c>
      <c r="B8426" s="445" t="s">
        <v>14768</v>
      </c>
      <c r="C8426" s="445" t="s">
        <v>13970</v>
      </c>
    </row>
    <row r="8427" spans="1:3" x14ac:dyDescent="0.25">
      <c r="A8427" s="445" t="s">
        <v>15678</v>
      </c>
      <c r="B8427" s="445" t="s">
        <v>14609</v>
      </c>
      <c r="C8427" s="445" t="s">
        <v>13970</v>
      </c>
    </row>
    <row r="8428" spans="1:3" x14ac:dyDescent="0.25">
      <c r="A8428" s="445" t="s">
        <v>15678</v>
      </c>
      <c r="B8428" s="445" t="s">
        <v>14611</v>
      </c>
      <c r="C8428" s="445" t="s">
        <v>13970</v>
      </c>
    </row>
    <row r="8429" spans="1:3" x14ac:dyDescent="0.25">
      <c r="A8429" s="445" t="s">
        <v>15678</v>
      </c>
      <c r="B8429" s="445" t="s">
        <v>19124</v>
      </c>
      <c r="C8429" s="445" t="s">
        <v>13970</v>
      </c>
    </row>
    <row r="8430" spans="1:3" x14ac:dyDescent="0.25">
      <c r="A8430" s="445" t="s">
        <v>15678</v>
      </c>
      <c r="B8430" s="445" t="s">
        <v>19125</v>
      </c>
      <c r="C8430" s="445" t="s">
        <v>13970</v>
      </c>
    </row>
    <row r="8431" spans="1:3" x14ac:dyDescent="0.25">
      <c r="A8431" s="445" t="s">
        <v>15678</v>
      </c>
      <c r="B8431" s="445" t="s">
        <v>19126</v>
      </c>
      <c r="C8431" s="445" t="s">
        <v>13970</v>
      </c>
    </row>
    <row r="8432" spans="1:3" x14ac:dyDescent="0.25">
      <c r="A8432" s="445" t="s">
        <v>15678</v>
      </c>
      <c r="B8432" s="445" t="s">
        <v>19127</v>
      </c>
      <c r="C8432" s="445" t="s">
        <v>13970</v>
      </c>
    </row>
    <row r="8433" spans="1:3" x14ac:dyDescent="0.25">
      <c r="A8433" s="445" t="s">
        <v>15678</v>
      </c>
      <c r="B8433" s="445" t="s">
        <v>19128</v>
      </c>
      <c r="C8433" s="445" t="s">
        <v>13970</v>
      </c>
    </row>
    <row r="8434" spans="1:3" x14ac:dyDescent="0.25">
      <c r="A8434" s="445" t="s">
        <v>15678</v>
      </c>
      <c r="B8434" s="445" t="s">
        <v>19129</v>
      </c>
      <c r="C8434" s="445" t="s">
        <v>13970</v>
      </c>
    </row>
    <row r="8435" spans="1:3" x14ac:dyDescent="0.25">
      <c r="A8435" s="445" t="s">
        <v>15678</v>
      </c>
      <c r="B8435" s="445" t="s">
        <v>19130</v>
      </c>
      <c r="C8435" s="445" t="s">
        <v>13970</v>
      </c>
    </row>
    <row r="8436" spans="1:3" x14ac:dyDescent="0.25">
      <c r="A8436" s="445" t="s">
        <v>15678</v>
      </c>
      <c r="B8436" s="445" t="s">
        <v>19131</v>
      </c>
      <c r="C8436" s="445" t="s">
        <v>13970</v>
      </c>
    </row>
    <row r="8437" spans="1:3" x14ac:dyDescent="0.25">
      <c r="A8437" s="445" t="s">
        <v>15678</v>
      </c>
      <c r="B8437" s="445" t="s">
        <v>19132</v>
      </c>
      <c r="C8437" s="445" t="s">
        <v>13970</v>
      </c>
    </row>
    <row r="8438" spans="1:3" x14ac:dyDescent="0.25">
      <c r="A8438" s="445" t="s">
        <v>15678</v>
      </c>
      <c r="B8438" s="445" t="s">
        <v>19133</v>
      </c>
      <c r="C8438" s="445" t="s">
        <v>13970</v>
      </c>
    </row>
    <row r="8439" spans="1:3" x14ac:dyDescent="0.25">
      <c r="A8439" s="445" t="s">
        <v>15678</v>
      </c>
      <c r="B8439" s="445" t="s">
        <v>19134</v>
      </c>
      <c r="C8439" s="445" t="s">
        <v>13970</v>
      </c>
    </row>
    <row r="8440" spans="1:3" x14ac:dyDescent="0.25">
      <c r="A8440" s="445" t="s">
        <v>15678</v>
      </c>
      <c r="B8440" s="445" t="s">
        <v>19135</v>
      </c>
      <c r="C8440" s="445" t="s">
        <v>13970</v>
      </c>
    </row>
    <row r="8441" spans="1:3" x14ac:dyDescent="0.25">
      <c r="A8441" s="445" t="s">
        <v>15678</v>
      </c>
      <c r="B8441" s="445" t="s">
        <v>19136</v>
      </c>
      <c r="C8441" s="445" t="s">
        <v>13970</v>
      </c>
    </row>
    <row r="8442" spans="1:3" x14ac:dyDescent="0.25">
      <c r="A8442" s="445" t="s">
        <v>15678</v>
      </c>
      <c r="B8442" s="445" t="s">
        <v>19137</v>
      </c>
      <c r="C8442" s="445" t="s">
        <v>13970</v>
      </c>
    </row>
    <row r="8443" spans="1:3" x14ac:dyDescent="0.25">
      <c r="A8443" s="445" t="s">
        <v>15678</v>
      </c>
      <c r="B8443" s="445" t="s">
        <v>19138</v>
      </c>
      <c r="C8443" s="445" t="s">
        <v>13970</v>
      </c>
    </row>
    <row r="8444" spans="1:3" x14ac:dyDescent="0.25">
      <c r="A8444" s="445" t="s">
        <v>15678</v>
      </c>
      <c r="B8444" s="445" t="s">
        <v>19139</v>
      </c>
      <c r="C8444" s="445" t="s">
        <v>13970</v>
      </c>
    </row>
    <row r="8445" spans="1:3" x14ac:dyDescent="0.25">
      <c r="A8445" s="445" t="s">
        <v>15678</v>
      </c>
      <c r="B8445" s="445" t="s">
        <v>19140</v>
      </c>
      <c r="C8445" s="445" t="s">
        <v>13970</v>
      </c>
    </row>
    <row r="8446" spans="1:3" x14ac:dyDescent="0.25">
      <c r="A8446" s="445" t="s">
        <v>15678</v>
      </c>
      <c r="B8446" s="445" t="s">
        <v>19141</v>
      </c>
      <c r="C8446" s="445" t="s">
        <v>13970</v>
      </c>
    </row>
    <row r="8447" spans="1:3" x14ac:dyDescent="0.25">
      <c r="A8447" s="445" t="s">
        <v>15678</v>
      </c>
      <c r="B8447" s="445" t="s">
        <v>19142</v>
      </c>
      <c r="C8447" s="445" t="s">
        <v>13970</v>
      </c>
    </row>
    <row r="8448" spans="1:3" x14ac:dyDescent="0.25">
      <c r="A8448" s="445" t="s">
        <v>15678</v>
      </c>
      <c r="B8448" s="445" t="s">
        <v>19143</v>
      </c>
      <c r="C8448" s="445" t="s">
        <v>13970</v>
      </c>
    </row>
    <row r="8449" spans="1:3" x14ac:dyDescent="0.25">
      <c r="A8449" s="445" t="s">
        <v>15678</v>
      </c>
      <c r="B8449" s="445" t="s">
        <v>19144</v>
      </c>
      <c r="C8449" s="445" t="s">
        <v>13970</v>
      </c>
    </row>
    <row r="8450" spans="1:3" x14ac:dyDescent="0.25">
      <c r="A8450" s="445" t="s">
        <v>15678</v>
      </c>
      <c r="B8450" s="445" t="s">
        <v>19145</v>
      </c>
      <c r="C8450" s="445" t="s">
        <v>13970</v>
      </c>
    </row>
    <row r="8451" spans="1:3" x14ac:dyDescent="0.25">
      <c r="A8451" s="445" t="s">
        <v>15678</v>
      </c>
      <c r="B8451" s="445" t="s">
        <v>19146</v>
      </c>
      <c r="C8451" s="445" t="s">
        <v>13970</v>
      </c>
    </row>
    <row r="8452" spans="1:3" x14ac:dyDescent="0.25">
      <c r="A8452" s="445" t="s">
        <v>15678</v>
      </c>
      <c r="B8452" s="445" t="s">
        <v>19147</v>
      </c>
      <c r="C8452" s="445" t="s">
        <v>13970</v>
      </c>
    </row>
    <row r="8453" spans="1:3" x14ac:dyDescent="0.25">
      <c r="A8453" s="445" t="s">
        <v>15678</v>
      </c>
      <c r="B8453" s="445" t="s">
        <v>19148</v>
      </c>
      <c r="C8453" s="445" t="s">
        <v>13970</v>
      </c>
    </row>
    <row r="8454" spans="1:3" x14ac:dyDescent="0.25">
      <c r="A8454" s="445" t="s">
        <v>15678</v>
      </c>
      <c r="B8454" s="445" t="s">
        <v>19149</v>
      </c>
      <c r="C8454" s="445" t="s">
        <v>13970</v>
      </c>
    </row>
    <row r="8455" spans="1:3" x14ac:dyDescent="0.25">
      <c r="A8455" s="445" t="s">
        <v>15678</v>
      </c>
      <c r="B8455" s="445" t="s">
        <v>19150</v>
      </c>
      <c r="C8455" s="445" t="s">
        <v>13970</v>
      </c>
    </row>
    <row r="8456" spans="1:3" x14ac:dyDescent="0.25">
      <c r="A8456" s="445" t="s">
        <v>15678</v>
      </c>
      <c r="B8456" s="445" t="s">
        <v>19151</v>
      </c>
      <c r="C8456" s="445" t="s">
        <v>13970</v>
      </c>
    </row>
    <row r="8457" spans="1:3" x14ac:dyDescent="0.25">
      <c r="A8457" s="445" t="s">
        <v>15678</v>
      </c>
      <c r="B8457" s="445" t="s">
        <v>19152</v>
      </c>
      <c r="C8457" s="445" t="s">
        <v>13970</v>
      </c>
    </row>
    <row r="8458" spans="1:3" x14ac:dyDescent="0.25">
      <c r="A8458" s="445" t="s">
        <v>15678</v>
      </c>
      <c r="B8458" s="445" t="s">
        <v>19153</v>
      </c>
      <c r="C8458" s="445" t="s">
        <v>13970</v>
      </c>
    </row>
    <row r="8459" spans="1:3" x14ac:dyDescent="0.25">
      <c r="A8459" s="445" t="s">
        <v>15678</v>
      </c>
      <c r="B8459" s="445" t="s">
        <v>19154</v>
      </c>
      <c r="C8459" s="445" t="s">
        <v>13970</v>
      </c>
    </row>
    <row r="8460" spans="1:3" x14ac:dyDescent="0.25">
      <c r="A8460" s="445" t="s">
        <v>15678</v>
      </c>
      <c r="B8460" s="445" t="s">
        <v>19155</v>
      </c>
      <c r="C8460" s="445" t="s">
        <v>13970</v>
      </c>
    </row>
    <row r="8461" spans="1:3" x14ac:dyDescent="0.25">
      <c r="A8461" s="445" t="s">
        <v>15678</v>
      </c>
      <c r="B8461" s="445" t="s">
        <v>19156</v>
      </c>
      <c r="C8461" s="445" t="s">
        <v>13970</v>
      </c>
    </row>
    <row r="8462" spans="1:3" x14ac:dyDescent="0.25">
      <c r="A8462" s="445" t="s">
        <v>15678</v>
      </c>
      <c r="B8462" s="445" t="s">
        <v>19157</v>
      </c>
      <c r="C8462" s="445" t="s">
        <v>13970</v>
      </c>
    </row>
    <row r="8463" spans="1:3" x14ac:dyDescent="0.25">
      <c r="A8463" s="445" t="s">
        <v>15678</v>
      </c>
      <c r="B8463" s="445" t="s">
        <v>19158</v>
      </c>
      <c r="C8463" s="445" t="s">
        <v>13970</v>
      </c>
    </row>
    <row r="8464" spans="1:3" x14ac:dyDescent="0.25">
      <c r="A8464" s="445" t="s">
        <v>15678</v>
      </c>
      <c r="B8464" s="445" t="s">
        <v>19159</v>
      </c>
      <c r="C8464" s="445" t="s">
        <v>13970</v>
      </c>
    </row>
    <row r="8465" spans="1:3" x14ac:dyDescent="0.25">
      <c r="A8465" s="445" t="s">
        <v>15678</v>
      </c>
      <c r="B8465" s="445" t="s">
        <v>19160</v>
      </c>
      <c r="C8465" s="445" t="s">
        <v>13970</v>
      </c>
    </row>
    <row r="8466" spans="1:3" x14ac:dyDescent="0.25">
      <c r="A8466" s="445" t="s">
        <v>15678</v>
      </c>
      <c r="B8466" s="445" t="s">
        <v>19161</v>
      </c>
      <c r="C8466" s="445" t="s">
        <v>13970</v>
      </c>
    </row>
    <row r="8467" spans="1:3" x14ac:dyDescent="0.25">
      <c r="A8467" s="445" t="s">
        <v>15678</v>
      </c>
      <c r="B8467" s="445" t="s">
        <v>19162</v>
      </c>
      <c r="C8467" s="445" t="s">
        <v>13970</v>
      </c>
    </row>
    <row r="8468" spans="1:3" x14ac:dyDescent="0.25">
      <c r="A8468" s="445" t="s">
        <v>15678</v>
      </c>
      <c r="B8468" s="445" t="s">
        <v>19163</v>
      </c>
      <c r="C8468" s="445" t="s">
        <v>13970</v>
      </c>
    </row>
    <row r="8469" spans="1:3" x14ac:dyDescent="0.25">
      <c r="A8469" s="445" t="s">
        <v>15678</v>
      </c>
      <c r="B8469" s="445" t="s">
        <v>19164</v>
      </c>
      <c r="C8469" s="445" t="s">
        <v>13970</v>
      </c>
    </row>
    <row r="8470" spans="1:3" x14ac:dyDescent="0.25">
      <c r="A8470" s="445" t="s">
        <v>15678</v>
      </c>
      <c r="B8470" s="445" t="s">
        <v>19165</v>
      </c>
      <c r="C8470" s="445" t="s">
        <v>13970</v>
      </c>
    </row>
    <row r="8471" spans="1:3" x14ac:dyDescent="0.25">
      <c r="A8471" s="445" t="s">
        <v>15678</v>
      </c>
      <c r="B8471" s="445" t="s">
        <v>19166</v>
      </c>
      <c r="C8471" s="445" t="s">
        <v>13970</v>
      </c>
    </row>
    <row r="8472" spans="1:3" x14ac:dyDescent="0.25">
      <c r="A8472" s="445" t="s">
        <v>15678</v>
      </c>
      <c r="B8472" s="445" t="s">
        <v>19167</v>
      </c>
      <c r="C8472" s="445" t="s">
        <v>13970</v>
      </c>
    </row>
    <row r="8473" spans="1:3" x14ac:dyDescent="0.25">
      <c r="A8473" s="445" t="s">
        <v>15678</v>
      </c>
      <c r="B8473" s="445" t="s">
        <v>19168</v>
      </c>
      <c r="C8473" s="445" t="s">
        <v>13970</v>
      </c>
    </row>
    <row r="8474" spans="1:3" x14ac:dyDescent="0.25">
      <c r="A8474" s="445" t="s">
        <v>15678</v>
      </c>
      <c r="B8474" s="445" t="s">
        <v>19169</v>
      </c>
      <c r="C8474" s="445" t="s">
        <v>13970</v>
      </c>
    </row>
    <row r="8475" spans="1:3" x14ac:dyDescent="0.25">
      <c r="A8475" s="445" t="s">
        <v>15678</v>
      </c>
      <c r="B8475" s="445" t="s">
        <v>19170</v>
      </c>
      <c r="C8475" s="445" t="s">
        <v>13970</v>
      </c>
    </row>
    <row r="8476" spans="1:3" x14ac:dyDescent="0.25">
      <c r="A8476" s="445" t="s">
        <v>15678</v>
      </c>
      <c r="B8476" s="445" t="s">
        <v>19171</v>
      </c>
      <c r="C8476" s="445" t="s">
        <v>13970</v>
      </c>
    </row>
    <row r="8477" spans="1:3" x14ac:dyDescent="0.25">
      <c r="A8477" s="445" t="s">
        <v>15678</v>
      </c>
      <c r="B8477" s="445" t="s">
        <v>19172</v>
      </c>
      <c r="C8477" s="445" t="s">
        <v>13970</v>
      </c>
    </row>
    <row r="8478" spans="1:3" x14ac:dyDescent="0.25">
      <c r="A8478" s="445" t="s">
        <v>15678</v>
      </c>
      <c r="B8478" s="445" t="s">
        <v>19173</v>
      </c>
      <c r="C8478" s="445" t="s">
        <v>13970</v>
      </c>
    </row>
    <row r="8479" spans="1:3" x14ac:dyDescent="0.25">
      <c r="A8479" s="445" t="s">
        <v>15678</v>
      </c>
      <c r="B8479" s="445" t="s">
        <v>19174</v>
      </c>
      <c r="C8479" s="445" t="s">
        <v>13970</v>
      </c>
    </row>
    <row r="8480" spans="1:3" x14ac:dyDescent="0.25">
      <c r="A8480" s="445" t="s">
        <v>15678</v>
      </c>
      <c r="B8480" s="445" t="s">
        <v>19175</v>
      </c>
      <c r="C8480" s="445" t="s">
        <v>13970</v>
      </c>
    </row>
    <row r="8481" spans="1:3" x14ac:dyDescent="0.25">
      <c r="A8481" s="445" t="s">
        <v>15678</v>
      </c>
      <c r="B8481" s="445" t="s">
        <v>19176</v>
      </c>
      <c r="C8481" s="445" t="s">
        <v>13970</v>
      </c>
    </row>
    <row r="8482" spans="1:3" x14ac:dyDescent="0.25">
      <c r="A8482" s="445" t="s">
        <v>15678</v>
      </c>
      <c r="B8482" s="445" t="s">
        <v>19177</v>
      </c>
      <c r="C8482" s="445" t="s">
        <v>13970</v>
      </c>
    </row>
    <row r="8483" spans="1:3" x14ac:dyDescent="0.25">
      <c r="A8483" s="445" t="s">
        <v>15678</v>
      </c>
      <c r="B8483" s="445" t="s">
        <v>19178</v>
      </c>
      <c r="C8483" s="445" t="s">
        <v>13970</v>
      </c>
    </row>
    <row r="8484" spans="1:3" x14ac:dyDescent="0.25">
      <c r="A8484" s="445" t="s">
        <v>15678</v>
      </c>
      <c r="B8484" s="445" t="s">
        <v>19179</v>
      </c>
      <c r="C8484" s="445" t="s">
        <v>13970</v>
      </c>
    </row>
    <row r="8485" spans="1:3" x14ac:dyDescent="0.25">
      <c r="A8485" s="445" t="s">
        <v>15678</v>
      </c>
      <c r="B8485" s="445" t="s">
        <v>19180</v>
      </c>
      <c r="C8485" s="445" t="s">
        <v>13970</v>
      </c>
    </row>
    <row r="8486" spans="1:3" x14ac:dyDescent="0.25">
      <c r="A8486" s="445" t="s">
        <v>15678</v>
      </c>
      <c r="B8486" s="445" t="s">
        <v>19181</v>
      </c>
      <c r="C8486" s="445" t="s">
        <v>13970</v>
      </c>
    </row>
    <row r="8487" spans="1:3" x14ac:dyDescent="0.25">
      <c r="A8487" s="445" t="s">
        <v>15678</v>
      </c>
      <c r="B8487" s="445" t="s">
        <v>19182</v>
      </c>
      <c r="C8487" s="445" t="s">
        <v>13970</v>
      </c>
    </row>
    <row r="8488" spans="1:3" x14ac:dyDescent="0.25">
      <c r="A8488" s="445" t="s">
        <v>15678</v>
      </c>
      <c r="B8488" s="445" t="s">
        <v>19183</v>
      </c>
      <c r="C8488" s="445" t="s">
        <v>13970</v>
      </c>
    </row>
    <row r="8489" spans="1:3" x14ac:dyDescent="0.25">
      <c r="A8489" s="445" t="s">
        <v>15678</v>
      </c>
      <c r="B8489" s="445" t="s">
        <v>19184</v>
      </c>
      <c r="C8489" s="445" t="s">
        <v>13970</v>
      </c>
    </row>
    <row r="8490" spans="1:3" x14ac:dyDescent="0.25">
      <c r="A8490" s="445" t="s">
        <v>15678</v>
      </c>
      <c r="B8490" s="445" t="s">
        <v>19185</v>
      </c>
      <c r="C8490" s="445" t="s">
        <v>13970</v>
      </c>
    </row>
    <row r="8491" spans="1:3" x14ac:dyDescent="0.25">
      <c r="A8491" s="445" t="s">
        <v>15678</v>
      </c>
      <c r="B8491" s="445" t="s">
        <v>19186</v>
      </c>
      <c r="C8491" s="445" t="s">
        <v>13970</v>
      </c>
    </row>
    <row r="8492" spans="1:3" x14ac:dyDescent="0.25">
      <c r="A8492" s="445" t="s">
        <v>15678</v>
      </c>
      <c r="B8492" s="445" t="s">
        <v>19187</v>
      </c>
      <c r="C8492" s="445" t="s">
        <v>13970</v>
      </c>
    </row>
    <row r="8493" spans="1:3" x14ac:dyDescent="0.25">
      <c r="A8493" s="445" t="s">
        <v>15678</v>
      </c>
      <c r="B8493" s="445" t="s">
        <v>19188</v>
      </c>
      <c r="C8493" s="445" t="s">
        <v>13970</v>
      </c>
    </row>
    <row r="8494" spans="1:3" x14ac:dyDescent="0.25">
      <c r="A8494" s="445" t="s">
        <v>15678</v>
      </c>
      <c r="B8494" s="445" t="s">
        <v>19189</v>
      </c>
      <c r="C8494" s="445" t="s">
        <v>13970</v>
      </c>
    </row>
    <row r="8495" spans="1:3" x14ac:dyDescent="0.25">
      <c r="A8495" s="445" t="s">
        <v>15678</v>
      </c>
      <c r="B8495" s="445" t="s">
        <v>19190</v>
      </c>
      <c r="C8495" s="445" t="s">
        <v>13970</v>
      </c>
    </row>
    <row r="8496" spans="1:3" x14ac:dyDescent="0.25">
      <c r="A8496" s="445" t="s">
        <v>15678</v>
      </c>
      <c r="B8496" s="445" t="s">
        <v>19191</v>
      </c>
      <c r="C8496" s="445" t="s">
        <v>13970</v>
      </c>
    </row>
    <row r="8497" spans="1:3" x14ac:dyDescent="0.25">
      <c r="A8497" s="445" t="s">
        <v>15678</v>
      </c>
      <c r="B8497" s="445" t="s">
        <v>19192</v>
      </c>
      <c r="C8497" s="445" t="s">
        <v>13970</v>
      </c>
    </row>
    <row r="8498" spans="1:3" x14ac:dyDescent="0.25">
      <c r="A8498" s="445" t="s">
        <v>15678</v>
      </c>
      <c r="B8498" s="445" t="s">
        <v>19193</v>
      </c>
      <c r="C8498" s="445" t="s">
        <v>13970</v>
      </c>
    </row>
    <row r="8499" spans="1:3" x14ac:dyDescent="0.25">
      <c r="A8499" s="445" t="s">
        <v>15678</v>
      </c>
      <c r="B8499" s="445" t="s">
        <v>19194</v>
      </c>
      <c r="C8499" s="445" t="s">
        <v>13970</v>
      </c>
    </row>
    <row r="8500" spans="1:3" x14ac:dyDescent="0.25">
      <c r="A8500" s="445" t="s">
        <v>15678</v>
      </c>
      <c r="B8500" s="445" t="s">
        <v>19195</v>
      </c>
      <c r="C8500" s="445" t="s">
        <v>13970</v>
      </c>
    </row>
    <row r="8501" spans="1:3" x14ac:dyDescent="0.25">
      <c r="A8501" s="445" t="s">
        <v>15678</v>
      </c>
      <c r="B8501" s="445" t="s">
        <v>19196</v>
      </c>
      <c r="C8501" s="445" t="s">
        <v>13970</v>
      </c>
    </row>
    <row r="8502" spans="1:3" x14ac:dyDescent="0.25">
      <c r="A8502" s="445" t="s">
        <v>15678</v>
      </c>
      <c r="B8502" s="445" t="s">
        <v>19197</v>
      </c>
      <c r="C8502" s="445" t="s">
        <v>13970</v>
      </c>
    </row>
    <row r="8503" spans="1:3" x14ac:dyDescent="0.25">
      <c r="A8503" s="445" t="s">
        <v>15678</v>
      </c>
      <c r="B8503" s="445" t="s">
        <v>19198</v>
      </c>
      <c r="C8503" s="445" t="s">
        <v>13970</v>
      </c>
    </row>
    <row r="8504" spans="1:3" x14ac:dyDescent="0.25">
      <c r="A8504" s="445" t="s">
        <v>15678</v>
      </c>
      <c r="B8504" s="445" t="s">
        <v>19199</v>
      </c>
      <c r="C8504" s="445" t="s">
        <v>13970</v>
      </c>
    </row>
    <row r="8505" spans="1:3" x14ac:dyDescent="0.25">
      <c r="A8505" s="445" t="s">
        <v>15678</v>
      </c>
      <c r="B8505" s="445" t="s">
        <v>19200</v>
      </c>
      <c r="C8505" s="445" t="s">
        <v>13970</v>
      </c>
    </row>
    <row r="8506" spans="1:3" x14ac:dyDescent="0.25">
      <c r="A8506" s="445" t="s">
        <v>15678</v>
      </c>
      <c r="B8506" s="445" t="s">
        <v>19201</v>
      </c>
      <c r="C8506" s="445" t="s">
        <v>13970</v>
      </c>
    </row>
    <row r="8507" spans="1:3" x14ac:dyDescent="0.25">
      <c r="A8507" s="445" t="s">
        <v>15678</v>
      </c>
      <c r="B8507" s="445" t="s">
        <v>19202</v>
      </c>
      <c r="C8507" s="445" t="s">
        <v>13970</v>
      </c>
    </row>
    <row r="8508" spans="1:3" x14ac:dyDescent="0.25">
      <c r="A8508" s="445" t="s">
        <v>15678</v>
      </c>
      <c r="B8508" s="445" t="s">
        <v>19203</v>
      </c>
      <c r="C8508" s="445" t="s">
        <v>13970</v>
      </c>
    </row>
    <row r="8509" spans="1:3" x14ac:dyDescent="0.25">
      <c r="A8509" s="445" t="s">
        <v>15678</v>
      </c>
      <c r="B8509" s="445" t="s">
        <v>19204</v>
      </c>
      <c r="C8509" s="445" t="s">
        <v>13970</v>
      </c>
    </row>
    <row r="8510" spans="1:3" x14ac:dyDescent="0.25">
      <c r="A8510" s="445" t="s">
        <v>15678</v>
      </c>
      <c r="B8510" s="445" t="s">
        <v>14849</v>
      </c>
      <c r="C8510" s="445" t="s">
        <v>16386</v>
      </c>
    </row>
    <row r="8511" spans="1:3" x14ac:dyDescent="0.25">
      <c r="A8511" s="445" t="s">
        <v>15678</v>
      </c>
      <c r="B8511" s="445" t="s">
        <v>19205</v>
      </c>
      <c r="C8511" s="445" t="s">
        <v>15716</v>
      </c>
    </row>
    <row r="8512" spans="1:3" x14ac:dyDescent="0.25">
      <c r="A8512" s="445" t="s">
        <v>15678</v>
      </c>
      <c r="B8512" s="445" t="s">
        <v>19206</v>
      </c>
      <c r="C8512" s="445" t="s">
        <v>16386</v>
      </c>
    </row>
    <row r="8513" spans="1:3" x14ac:dyDescent="0.25">
      <c r="A8513" s="445" t="s">
        <v>15678</v>
      </c>
      <c r="B8513" s="445" t="s">
        <v>19207</v>
      </c>
      <c r="C8513" s="445" t="s">
        <v>17061</v>
      </c>
    </row>
    <row r="8514" spans="1:3" x14ac:dyDescent="0.25">
      <c r="A8514" s="445" t="s">
        <v>15678</v>
      </c>
      <c r="B8514" s="445" t="s">
        <v>19208</v>
      </c>
      <c r="C8514" s="445" t="s">
        <v>19209</v>
      </c>
    </row>
    <row r="8515" spans="1:3" x14ac:dyDescent="0.25">
      <c r="A8515" s="445" t="s">
        <v>15678</v>
      </c>
      <c r="B8515" s="445" t="s">
        <v>19210</v>
      </c>
      <c r="C8515" s="445" t="s">
        <v>17061</v>
      </c>
    </row>
    <row r="8516" spans="1:3" x14ac:dyDescent="0.25">
      <c r="A8516" s="445" t="s">
        <v>15678</v>
      </c>
      <c r="B8516" s="445" t="s">
        <v>19211</v>
      </c>
      <c r="C8516" s="445" t="s">
        <v>17061</v>
      </c>
    </row>
    <row r="8517" spans="1:3" x14ac:dyDescent="0.25">
      <c r="A8517" s="445" t="s">
        <v>15678</v>
      </c>
      <c r="B8517" s="445" t="s">
        <v>19212</v>
      </c>
      <c r="C8517" s="445" t="s">
        <v>16287</v>
      </c>
    </row>
    <row r="8518" spans="1:3" x14ac:dyDescent="0.25">
      <c r="A8518" s="445" t="s">
        <v>15678</v>
      </c>
      <c r="B8518" s="445" t="s">
        <v>19213</v>
      </c>
      <c r="C8518" s="445" t="s">
        <v>16289</v>
      </c>
    </row>
    <row r="8519" spans="1:3" x14ac:dyDescent="0.25">
      <c r="A8519" s="445" t="s">
        <v>15678</v>
      </c>
      <c r="B8519" s="445" t="s">
        <v>19214</v>
      </c>
      <c r="C8519" s="445" t="s">
        <v>16291</v>
      </c>
    </row>
    <row r="8520" spans="1:3" x14ac:dyDescent="0.25">
      <c r="A8520" s="445" t="s">
        <v>15678</v>
      </c>
      <c r="B8520" s="445" t="s">
        <v>11577</v>
      </c>
      <c r="C8520" s="445" t="s">
        <v>15869</v>
      </c>
    </row>
    <row r="8521" spans="1:3" x14ac:dyDescent="0.25">
      <c r="A8521" s="445" t="s">
        <v>15678</v>
      </c>
      <c r="B8521" s="445" t="s">
        <v>19215</v>
      </c>
      <c r="C8521" s="445" t="s">
        <v>15865</v>
      </c>
    </row>
    <row r="8522" spans="1:3" x14ac:dyDescent="0.25">
      <c r="A8522" s="445" t="s">
        <v>15678</v>
      </c>
      <c r="B8522" s="445" t="s">
        <v>19216</v>
      </c>
      <c r="C8522" s="445" t="s">
        <v>15867</v>
      </c>
    </row>
    <row r="8523" spans="1:3" x14ac:dyDescent="0.25">
      <c r="A8523" s="445" t="s">
        <v>15678</v>
      </c>
      <c r="B8523" s="445" t="s">
        <v>19217</v>
      </c>
      <c r="C8523" s="445" t="s">
        <v>15869</v>
      </c>
    </row>
    <row r="8524" spans="1:3" x14ac:dyDescent="0.25">
      <c r="A8524" s="445" t="s">
        <v>15678</v>
      </c>
      <c r="B8524" s="445" t="s">
        <v>19218</v>
      </c>
      <c r="C8524" s="445" t="s">
        <v>17056</v>
      </c>
    </row>
    <row r="8525" spans="1:3" x14ac:dyDescent="0.25">
      <c r="A8525" s="445" t="s">
        <v>15678</v>
      </c>
      <c r="B8525" s="445" t="s">
        <v>19219</v>
      </c>
      <c r="C8525" s="445" t="s">
        <v>17054</v>
      </c>
    </row>
    <row r="8526" spans="1:3" x14ac:dyDescent="0.25">
      <c r="A8526" s="445" t="s">
        <v>15678</v>
      </c>
      <c r="B8526" s="445" t="s">
        <v>19220</v>
      </c>
      <c r="C8526" s="445" t="s">
        <v>17054</v>
      </c>
    </row>
    <row r="8527" spans="1:3" x14ac:dyDescent="0.25">
      <c r="A8527" s="445" t="s">
        <v>15678</v>
      </c>
      <c r="B8527" s="445" t="s">
        <v>19221</v>
      </c>
      <c r="C8527" s="445" t="s">
        <v>17056</v>
      </c>
    </row>
    <row r="8528" spans="1:3" x14ac:dyDescent="0.25">
      <c r="A8528" s="445" t="s">
        <v>15678</v>
      </c>
      <c r="B8528" s="445" t="s">
        <v>19222</v>
      </c>
      <c r="C8528" s="445" t="s">
        <v>17054</v>
      </c>
    </row>
    <row r="8529" spans="1:3" x14ac:dyDescent="0.25">
      <c r="A8529" s="445" t="s">
        <v>15678</v>
      </c>
      <c r="B8529" s="445" t="s">
        <v>19223</v>
      </c>
      <c r="C8529" s="445" t="s">
        <v>19224</v>
      </c>
    </row>
    <row r="8530" spans="1:3" x14ac:dyDescent="0.25">
      <c r="A8530" s="445" t="s">
        <v>15678</v>
      </c>
      <c r="B8530" s="445" t="s">
        <v>19225</v>
      </c>
      <c r="C8530" s="445" t="s">
        <v>15831</v>
      </c>
    </row>
    <row r="8531" spans="1:3" x14ac:dyDescent="0.25">
      <c r="A8531" s="445" t="s">
        <v>15678</v>
      </c>
      <c r="B8531" s="445" t="s">
        <v>19226</v>
      </c>
      <c r="C8531" s="445" t="s">
        <v>16324</v>
      </c>
    </row>
    <row r="8532" spans="1:3" x14ac:dyDescent="0.25">
      <c r="A8532" s="445" t="s">
        <v>15678</v>
      </c>
      <c r="B8532" s="445" t="s">
        <v>19227</v>
      </c>
      <c r="C8532" s="445" t="s">
        <v>15829</v>
      </c>
    </row>
    <row r="8533" spans="1:3" x14ac:dyDescent="0.25">
      <c r="A8533" s="445" t="s">
        <v>15678</v>
      </c>
      <c r="B8533" s="445" t="s">
        <v>19228</v>
      </c>
      <c r="C8533" s="445" t="s">
        <v>15829</v>
      </c>
    </row>
    <row r="8534" spans="1:3" x14ac:dyDescent="0.25">
      <c r="A8534" s="445" t="s">
        <v>15678</v>
      </c>
      <c r="B8534" s="445" t="s">
        <v>19229</v>
      </c>
      <c r="C8534" s="445" t="s">
        <v>19230</v>
      </c>
    </row>
    <row r="8535" spans="1:3" x14ac:dyDescent="0.25">
      <c r="A8535" s="445" t="s">
        <v>15678</v>
      </c>
      <c r="B8535" s="445" t="s">
        <v>19231</v>
      </c>
      <c r="C8535" s="445" t="s">
        <v>19232</v>
      </c>
    </row>
    <row r="8536" spans="1:3" x14ac:dyDescent="0.25">
      <c r="A8536" s="445" t="s">
        <v>15678</v>
      </c>
      <c r="B8536" s="445" t="s">
        <v>19233</v>
      </c>
      <c r="C8536" s="445" t="s">
        <v>19234</v>
      </c>
    </row>
    <row r="8537" spans="1:3" x14ac:dyDescent="0.25">
      <c r="A8537" s="445" t="s">
        <v>15678</v>
      </c>
      <c r="B8537" s="445" t="s">
        <v>19235</v>
      </c>
      <c r="C8537" s="445" t="s">
        <v>19234</v>
      </c>
    </row>
    <row r="8538" spans="1:3" x14ac:dyDescent="0.25">
      <c r="A8538" s="445" t="s">
        <v>15678</v>
      </c>
      <c r="B8538" s="445" t="s">
        <v>19236</v>
      </c>
      <c r="C8538" s="445" t="s">
        <v>19234</v>
      </c>
    </row>
    <row r="8539" spans="1:3" x14ac:dyDescent="0.25">
      <c r="A8539" s="445" t="s">
        <v>15678</v>
      </c>
      <c r="B8539" s="445" t="s">
        <v>19237</v>
      </c>
      <c r="C8539" s="445" t="s">
        <v>15845</v>
      </c>
    </row>
    <row r="8540" spans="1:3" x14ac:dyDescent="0.25">
      <c r="A8540" s="445" t="s">
        <v>15678</v>
      </c>
      <c r="B8540" s="445" t="s">
        <v>19238</v>
      </c>
      <c r="C8540" s="445" t="s">
        <v>15843</v>
      </c>
    </row>
    <row r="8541" spans="1:3" x14ac:dyDescent="0.25">
      <c r="A8541" s="445" t="s">
        <v>15678</v>
      </c>
      <c r="B8541" s="445" t="s">
        <v>19239</v>
      </c>
      <c r="C8541" s="445" t="s">
        <v>16671</v>
      </c>
    </row>
    <row r="8542" spans="1:3" x14ac:dyDescent="0.25">
      <c r="A8542" s="445" t="s">
        <v>15678</v>
      </c>
      <c r="B8542" s="445" t="s">
        <v>19240</v>
      </c>
      <c r="C8542" s="445" t="s">
        <v>16263</v>
      </c>
    </row>
    <row r="8543" spans="1:3" x14ac:dyDescent="0.25">
      <c r="A8543" s="445" t="s">
        <v>15678</v>
      </c>
      <c r="B8543" s="445" t="s">
        <v>19241</v>
      </c>
      <c r="C8543" s="445" t="s">
        <v>16265</v>
      </c>
    </row>
    <row r="8544" spans="1:3" x14ac:dyDescent="0.25">
      <c r="A8544" s="445" t="s">
        <v>15678</v>
      </c>
      <c r="B8544" s="445" t="s">
        <v>19242</v>
      </c>
      <c r="C8544" s="445" t="s">
        <v>16683</v>
      </c>
    </row>
    <row r="8545" spans="1:3" x14ac:dyDescent="0.25">
      <c r="A8545" s="445" t="s">
        <v>15678</v>
      </c>
      <c r="B8545" s="445" t="s">
        <v>11593</v>
      </c>
      <c r="C8545" s="445" t="s">
        <v>15877</v>
      </c>
    </row>
    <row r="8546" spans="1:3" x14ac:dyDescent="0.25">
      <c r="A8546" s="445" t="s">
        <v>15678</v>
      </c>
      <c r="B8546" s="445" t="s">
        <v>19243</v>
      </c>
      <c r="C8546" s="445" t="s">
        <v>16370</v>
      </c>
    </row>
    <row r="8547" spans="1:3" x14ac:dyDescent="0.25">
      <c r="A8547" s="445" t="s">
        <v>15678</v>
      </c>
      <c r="B8547" s="445" t="s">
        <v>19244</v>
      </c>
      <c r="C8547" s="445" t="s">
        <v>16375</v>
      </c>
    </row>
    <row r="8548" spans="1:3" x14ac:dyDescent="0.25">
      <c r="A8548" s="445" t="s">
        <v>15678</v>
      </c>
      <c r="B8548" s="445" t="s">
        <v>19245</v>
      </c>
      <c r="C8548" s="445" t="s">
        <v>16269</v>
      </c>
    </row>
    <row r="8549" spans="1:3" x14ac:dyDescent="0.25">
      <c r="A8549" s="445" t="s">
        <v>15678</v>
      </c>
      <c r="B8549" s="445" t="s">
        <v>19246</v>
      </c>
      <c r="C8549" s="445" t="s">
        <v>16271</v>
      </c>
    </row>
    <row r="8550" spans="1:3" x14ac:dyDescent="0.25">
      <c r="A8550" s="445" t="s">
        <v>15678</v>
      </c>
      <c r="B8550" s="445" t="s">
        <v>19247</v>
      </c>
      <c r="C8550" s="445" t="s">
        <v>16273</v>
      </c>
    </row>
    <row r="8551" spans="1:3" x14ac:dyDescent="0.25">
      <c r="A8551" s="445" t="s">
        <v>15678</v>
      </c>
      <c r="B8551" s="445" t="s">
        <v>19248</v>
      </c>
      <c r="C8551" s="445" t="s">
        <v>17047</v>
      </c>
    </row>
    <row r="8552" spans="1:3" x14ac:dyDescent="0.25">
      <c r="A8552" s="445" t="s">
        <v>15678</v>
      </c>
      <c r="B8552" s="445" t="s">
        <v>19249</v>
      </c>
      <c r="C8552" s="445" t="s">
        <v>17050</v>
      </c>
    </row>
    <row r="8553" spans="1:3" x14ac:dyDescent="0.25">
      <c r="A8553" s="445" t="s">
        <v>15678</v>
      </c>
      <c r="B8553" s="445" t="s">
        <v>19250</v>
      </c>
      <c r="C8553" s="445" t="s">
        <v>16271</v>
      </c>
    </row>
    <row r="8554" spans="1:3" x14ac:dyDescent="0.25">
      <c r="A8554" s="445" t="s">
        <v>15678</v>
      </c>
      <c r="B8554" s="445" t="s">
        <v>19251</v>
      </c>
      <c r="C8554" s="445" t="s">
        <v>15847</v>
      </c>
    </row>
    <row r="8555" spans="1:3" x14ac:dyDescent="0.25">
      <c r="A8555" s="445" t="s">
        <v>15678</v>
      </c>
      <c r="B8555" s="445" t="s">
        <v>19252</v>
      </c>
      <c r="C8555" s="445" t="s">
        <v>15849</v>
      </c>
    </row>
    <row r="8556" spans="1:3" x14ac:dyDescent="0.25">
      <c r="A8556" s="445" t="s">
        <v>15678</v>
      </c>
      <c r="B8556" s="445" t="s">
        <v>19253</v>
      </c>
      <c r="C8556" s="445" t="s">
        <v>15851</v>
      </c>
    </row>
    <row r="8557" spans="1:3" x14ac:dyDescent="0.25">
      <c r="A8557" s="445" t="s">
        <v>15678</v>
      </c>
      <c r="B8557" s="445" t="s">
        <v>19254</v>
      </c>
      <c r="C8557" s="445" t="s">
        <v>15847</v>
      </c>
    </row>
    <row r="8558" spans="1:3" x14ac:dyDescent="0.25">
      <c r="A8558" s="445" t="s">
        <v>15678</v>
      </c>
      <c r="B8558" s="445" t="s">
        <v>19255</v>
      </c>
      <c r="C8558" s="445" t="s">
        <v>15849</v>
      </c>
    </row>
    <row r="8559" spans="1:3" x14ac:dyDescent="0.25">
      <c r="A8559" s="445" t="s">
        <v>15678</v>
      </c>
      <c r="B8559" s="445" t="s">
        <v>19256</v>
      </c>
      <c r="C8559" s="445" t="s">
        <v>15851</v>
      </c>
    </row>
    <row r="8560" spans="1:3" x14ac:dyDescent="0.25">
      <c r="A8560" s="445" t="s">
        <v>15678</v>
      </c>
      <c r="B8560" s="445" t="s">
        <v>19257</v>
      </c>
      <c r="C8560" s="445" t="s">
        <v>15835</v>
      </c>
    </row>
    <row r="8561" spans="1:3" x14ac:dyDescent="0.25">
      <c r="A8561" s="445" t="s">
        <v>15678</v>
      </c>
      <c r="B8561" s="445" t="s">
        <v>19258</v>
      </c>
      <c r="C8561" s="445" t="s">
        <v>16696</v>
      </c>
    </row>
    <row r="8562" spans="1:3" x14ac:dyDescent="0.25">
      <c r="A8562" s="445" t="s">
        <v>15678</v>
      </c>
      <c r="B8562" s="445" t="s">
        <v>19259</v>
      </c>
      <c r="C8562" s="445" t="s">
        <v>16696</v>
      </c>
    </row>
    <row r="8563" spans="1:3" x14ac:dyDescent="0.25">
      <c r="A8563" s="445" t="s">
        <v>15678</v>
      </c>
      <c r="B8563" s="445" t="s">
        <v>19260</v>
      </c>
      <c r="C8563" s="445" t="s">
        <v>16696</v>
      </c>
    </row>
    <row r="8564" spans="1:3" x14ac:dyDescent="0.25">
      <c r="A8564" s="445" t="s">
        <v>15678</v>
      </c>
      <c r="B8564" s="445" t="s">
        <v>19261</v>
      </c>
      <c r="C8564" s="445" t="s">
        <v>15855</v>
      </c>
    </row>
    <row r="8565" spans="1:3" x14ac:dyDescent="0.25">
      <c r="A8565" s="445" t="s">
        <v>15678</v>
      </c>
      <c r="B8565" s="445" t="s">
        <v>19262</v>
      </c>
      <c r="C8565" s="445" t="s">
        <v>15853</v>
      </c>
    </row>
    <row r="8566" spans="1:3" x14ac:dyDescent="0.25">
      <c r="A8566" s="445" t="s">
        <v>15678</v>
      </c>
      <c r="B8566" s="445" t="s">
        <v>19263</v>
      </c>
      <c r="C8566" s="445" t="s">
        <v>15853</v>
      </c>
    </row>
    <row r="8567" spans="1:3" x14ac:dyDescent="0.25">
      <c r="A8567" s="445" t="s">
        <v>15678</v>
      </c>
      <c r="B8567" s="445" t="s">
        <v>19264</v>
      </c>
      <c r="C8567" s="445" t="s">
        <v>15855</v>
      </c>
    </row>
    <row r="8568" spans="1:3" x14ac:dyDescent="0.25">
      <c r="A8568" s="445" t="s">
        <v>15678</v>
      </c>
      <c r="B8568" s="445" t="s">
        <v>19265</v>
      </c>
      <c r="C8568" s="445" t="s">
        <v>16348</v>
      </c>
    </row>
    <row r="8569" spans="1:3" x14ac:dyDescent="0.25">
      <c r="A8569" s="445" t="s">
        <v>15678</v>
      </c>
      <c r="B8569" s="445" t="s">
        <v>19266</v>
      </c>
      <c r="C8569" s="445" t="s">
        <v>16350</v>
      </c>
    </row>
    <row r="8570" spans="1:3" x14ac:dyDescent="0.25">
      <c r="A8570" s="445" t="s">
        <v>15678</v>
      </c>
      <c r="B8570" s="445" t="s">
        <v>19267</v>
      </c>
      <c r="C8570" s="445" t="s">
        <v>16352</v>
      </c>
    </row>
    <row r="8571" spans="1:3" x14ac:dyDescent="0.25">
      <c r="A8571" s="445" t="s">
        <v>15678</v>
      </c>
      <c r="B8571" s="445" t="s">
        <v>11627</v>
      </c>
      <c r="C8571" s="445" t="s">
        <v>15895</v>
      </c>
    </row>
    <row r="8572" spans="1:3" x14ac:dyDescent="0.25">
      <c r="A8572" s="445" t="s">
        <v>15678</v>
      </c>
      <c r="B8572" s="445" t="s">
        <v>19268</v>
      </c>
      <c r="C8572" s="445" t="s">
        <v>16379</v>
      </c>
    </row>
    <row r="8573" spans="1:3" x14ac:dyDescent="0.25">
      <c r="A8573" s="445" t="s">
        <v>15678</v>
      </c>
      <c r="B8573" s="445" t="s">
        <v>19269</v>
      </c>
      <c r="C8573" s="445" t="s">
        <v>15895</v>
      </c>
    </row>
    <row r="8574" spans="1:3" x14ac:dyDescent="0.25">
      <c r="A8574" s="445" t="s">
        <v>15678</v>
      </c>
      <c r="B8574" s="445" t="s">
        <v>19270</v>
      </c>
      <c r="C8574" s="445" t="s">
        <v>16379</v>
      </c>
    </row>
    <row r="8575" spans="1:3" x14ac:dyDescent="0.25">
      <c r="A8575" s="445" t="s">
        <v>15678</v>
      </c>
      <c r="B8575" s="445" t="s">
        <v>19271</v>
      </c>
      <c r="C8575" s="445" t="s">
        <v>16736</v>
      </c>
    </row>
    <row r="8576" spans="1:3" x14ac:dyDescent="0.25">
      <c r="A8576" s="445" t="s">
        <v>15678</v>
      </c>
      <c r="B8576" s="445" t="s">
        <v>19272</v>
      </c>
      <c r="C8576" s="445" t="s">
        <v>15812</v>
      </c>
    </row>
    <row r="8577" spans="1:3" x14ac:dyDescent="0.25">
      <c r="A8577" s="445" t="s">
        <v>15678</v>
      </c>
      <c r="B8577" s="445" t="s">
        <v>19273</v>
      </c>
      <c r="C8577" s="445" t="s">
        <v>19274</v>
      </c>
    </row>
    <row r="8578" spans="1:3" x14ac:dyDescent="0.25">
      <c r="A8578" s="445" t="s">
        <v>15678</v>
      </c>
      <c r="B8578" s="445" t="s">
        <v>19275</v>
      </c>
      <c r="C8578" s="445" t="s">
        <v>15810</v>
      </c>
    </row>
    <row r="8579" spans="1:3" x14ac:dyDescent="0.25">
      <c r="A8579" s="445" t="s">
        <v>15678</v>
      </c>
      <c r="B8579" s="445" t="s">
        <v>19276</v>
      </c>
      <c r="C8579" s="445" t="s">
        <v>15873</v>
      </c>
    </row>
    <row r="8580" spans="1:3" x14ac:dyDescent="0.25">
      <c r="A8580" s="445" t="s">
        <v>15678</v>
      </c>
      <c r="B8580" s="445" t="s">
        <v>19277</v>
      </c>
      <c r="C8580" s="445" t="s">
        <v>19278</v>
      </c>
    </row>
    <row r="8581" spans="1:3" x14ac:dyDescent="0.25">
      <c r="A8581" s="445" t="s">
        <v>15678</v>
      </c>
      <c r="B8581" s="445" t="s">
        <v>19279</v>
      </c>
      <c r="C8581" s="445" t="s">
        <v>15871</v>
      </c>
    </row>
    <row r="8582" spans="1:3" x14ac:dyDescent="0.25">
      <c r="A8582" s="445" t="s">
        <v>15678</v>
      </c>
      <c r="B8582" s="445" t="s">
        <v>19280</v>
      </c>
      <c r="C8582" s="445" t="s">
        <v>19281</v>
      </c>
    </row>
    <row r="8583" spans="1:3" x14ac:dyDescent="0.25">
      <c r="A8583" s="445" t="s">
        <v>15678</v>
      </c>
      <c r="B8583" s="445" t="s">
        <v>19282</v>
      </c>
      <c r="C8583" s="445" t="s">
        <v>18165</v>
      </c>
    </row>
    <row r="8584" spans="1:3" x14ac:dyDescent="0.25">
      <c r="A8584" s="445" t="s">
        <v>15678</v>
      </c>
      <c r="B8584" s="445" t="s">
        <v>19283</v>
      </c>
      <c r="C8584" s="445" t="s">
        <v>18160</v>
      </c>
    </row>
    <row r="8585" spans="1:3" x14ac:dyDescent="0.25">
      <c r="A8585" s="445" t="s">
        <v>15678</v>
      </c>
      <c r="B8585" s="445" t="s">
        <v>19284</v>
      </c>
      <c r="C8585" s="445" t="s">
        <v>18163</v>
      </c>
    </row>
    <row r="8586" spans="1:3" x14ac:dyDescent="0.25">
      <c r="A8586" s="445" t="s">
        <v>15678</v>
      </c>
      <c r="B8586" s="445" t="s">
        <v>19285</v>
      </c>
      <c r="C8586" s="445" t="s">
        <v>18549</v>
      </c>
    </row>
    <row r="8587" spans="1:3" x14ac:dyDescent="0.25">
      <c r="A8587" s="445" t="s">
        <v>15678</v>
      </c>
      <c r="B8587" s="445" t="s">
        <v>19286</v>
      </c>
      <c r="C8587" s="445" t="s">
        <v>19287</v>
      </c>
    </row>
    <row r="8588" spans="1:3" x14ac:dyDescent="0.25">
      <c r="A8588" s="445" t="s">
        <v>15678</v>
      </c>
      <c r="B8588" s="445" t="s">
        <v>19288</v>
      </c>
      <c r="C8588" s="445" t="s">
        <v>15920</v>
      </c>
    </row>
    <row r="8589" spans="1:3" x14ac:dyDescent="0.25">
      <c r="A8589" s="445" t="s">
        <v>15678</v>
      </c>
      <c r="B8589" s="445" t="s">
        <v>19289</v>
      </c>
      <c r="C8589" s="445" t="s">
        <v>18165</v>
      </c>
    </row>
    <row r="8590" spans="1:3" x14ac:dyDescent="0.25">
      <c r="A8590" s="445" t="s">
        <v>15678</v>
      </c>
      <c r="B8590" s="445" t="s">
        <v>19290</v>
      </c>
      <c r="C8590" s="445" t="s">
        <v>17880</v>
      </c>
    </row>
    <row r="8591" spans="1:3" x14ac:dyDescent="0.25">
      <c r="A8591" s="445" t="s">
        <v>15678</v>
      </c>
      <c r="B8591" s="445" t="s">
        <v>19291</v>
      </c>
      <c r="C8591" s="445" t="s">
        <v>19292</v>
      </c>
    </row>
    <row r="8592" spans="1:3" x14ac:dyDescent="0.25">
      <c r="A8592" s="445" t="s">
        <v>15678</v>
      </c>
      <c r="B8592" s="445" t="s">
        <v>19293</v>
      </c>
      <c r="C8592" s="445" t="s">
        <v>17880</v>
      </c>
    </row>
    <row r="8593" spans="1:3" x14ac:dyDescent="0.25">
      <c r="A8593" s="445" t="s">
        <v>15678</v>
      </c>
      <c r="B8593" s="445" t="s">
        <v>19294</v>
      </c>
      <c r="C8593" s="445" t="s">
        <v>19281</v>
      </c>
    </row>
    <row r="8594" spans="1:3" x14ac:dyDescent="0.25">
      <c r="A8594" s="445" t="s">
        <v>15678</v>
      </c>
      <c r="B8594" s="445" t="s">
        <v>19295</v>
      </c>
      <c r="C8594" s="445" t="s">
        <v>18163</v>
      </c>
    </row>
    <row r="8595" spans="1:3" x14ac:dyDescent="0.25">
      <c r="A8595" s="445" t="s">
        <v>15678</v>
      </c>
      <c r="B8595" s="445" t="s">
        <v>19296</v>
      </c>
      <c r="C8595" s="445" t="s">
        <v>16736</v>
      </c>
    </row>
    <row r="8596" spans="1:3" x14ac:dyDescent="0.25">
      <c r="A8596" s="445" t="s">
        <v>15678</v>
      </c>
      <c r="B8596" s="445" t="s">
        <v>19297</v>
      </c>
      <c r="C8596" s="445" t="s">
        <v>16293</v>
      </c>
    </row>
    <row r="8597" spans="1:3" x14ac:dyDescent="0.25">
      <c r="A8597" s="445" t="s">
        <v>15678</v>
      </c>
      <c r="B8597" s="445" t="s">
        <v>19298</v>
      </c>
      <c r="C8597" s="445" t="s">
        <v>16293</v>
      </c>
    </row>
    <row r="8598" spans="1:3" x14ac:dyDescent="0.25">
      <c r="A8598" s="445" t="s">
        <v>15678</v>
      </c>
      <c r="B8598" s="445" t="s">
        <v>19299</v>
      </c>
      <c r="C8598" s="445" t="s">
        <v>16293</v>
      </c>
    </row>
    <row r="8599" spans="1:3" x14ac:dyDescent="0.25">
      <c r="A8599" s="445" t="s">
        <v>15678</v>
      </c>
      <c r="B8599" s="445" t="s">
        <v>19300</v>
      </c>
      <c r="C8599" s="445" t="s">
        <v>16293</v>
      </c>
    </row>
    <row r="8600" spans="1:3" x14ac:dyDescent="0.25">
      <c r="A8600" s="445" t="s">
        <v>15678</v>
      </c>
      <c r="B8600" s="445" t="s">
        <v>19301</v>
      </c>
      <c r="C8600" s="445" t="s">
        <v>18141</v>
      </c>
    </row>
    <row r="8601" spans="1:3" x14ac:dyDescent="0.25">
      <c r="A8601" s="445" t="s">
        <v>15678</v>
      </c>
      <c r="B8601" s="445" t="s">
        <v>19302</v>
      </c>
      <c r="C8601" s="445" t="s">
        <v>18141</v>
      </c>
    </row>
    <row r="8602" spans="1:3" x14ac:dyDescent="0.25">
      <c r="A8602" s="445" t="s">
        <v>15678</v>
      </c>
      <c r="B8602" s="445" t="s">
        <v>19303</v>
      </c>
      <c r="C8602" s="445" t="s">
        <v>18141</v>
      </c>
    </row>
    <row r="8603" spans="1:3" x14ac:dyDescent="0.25">
      <c r="A8603" s="445" t="s">
        <v>15678</v>
      </c>
      <c r="B8603" s="445" t="s">
        <v>19304</v>
      </c>
      <c r="C8603" s="445" t="s">
        <v>18141</v>
      </c>
    </row>
    <row r="8604" spans="1:3" x14ac:dyDescent="0.25">
      <c r="A8604" s="445" t="s">
        <v>15678</v>
      </c>
      <c r="B8604" s="445" t="s">
        <v>19305</v>
      </c>
      <c r="C8604" s="445" t="s">
        <v>18143</v>
      </c>
    </row>
    <row r="8605" spans="1:3" x14ac:dyDescent="0.25">
      <c r="A8605" s="445" t="s">
        <v>15678</v>
      </c>
      <c r="B8605" s="445" t="s">
        <v>19306</v>
      </c>
      <c r="C8605" s="445" t="s">
        <v>18143</v>
      </c>
    </row>
    <row r="8606" spans="1:3" x14ac:dyDescent="0.25">
      <c r="A8606" s="445" t="s">
        <v>15678</v>
      </c>
      <c r="B8606" s="445" t="s">
        <v>19307</v>
      </c>
      <c r="C8606" s="445" t="s">
        <v>18143</v>
      </c>
    </row>
    <row r="8607" spans="1:3" x14ac:dyDescent="0.25">
      <c r="A8607" s="445" t="s">
        <v>15678</v>
      </c>
      <c r="B8607" s="445" t="s">
        <v>19308</v>
      </c>
      <c r="C8607" s="445" t="s">
        <v>18143</v>
      </c>
    </row>
    <row r="8608" spans="1:3" x14ac:dyDescent="0.25">
      <c r="A8608" s="445" t="s">
        <v>15678</v>
      </c>
      <c r="B8608" s="445" t="s">
        <v>19309</v>
      </c>
      <c r="C8608" s="445" t="s">
        <v>13970</v>
      </c>
    </row>
    <row r="8609" spans="1:3" x14ac:dyDescent="0.25">
      <c r="A8609" s="445" t="s">
        <v>15678</v>
      </c>
      <c r="B8609" s="445" t="s">
        <v>19310</v>
      </c>
      <c r="C8609" s="445" t="s">
        <v>13970</v>
      </c>
    </row>
    <row r="8610" spans="1:3" x14ac:dyDescent="0.25">
      <c r="A8610" s="445" t="s">
        <v>15678</v>
      </c>
      <c r="B8610" s="445" t="s">
        <v>19311</v>
      </c>
      <c r="C8610" s="445" t="s">
        <v>13970</v>
      </c>
    </row>
    <row r="8611" spans="1:3" x14ac:dyDescent="0.25">
      <c r="A8611" s="445" t="s">
        <v>15678</v>
      </c>
      <c r="B8611" s="445" t="s">
        <v>19312</v>
      </c>
      <c r="C8611" s="445" t="s">
        <v>19313</v>
      </c>
    </row>
    <row r="8612" spans="1:3" x14ac:dyDescent="0.25">
      <c r="A8612" s="445" t="s">
        <v>15678</v>
      </c>
      <c r="B8612" s="445" t="s">
        <v>19314</v>
      </c>
      <c r="C8612" s="445" t="s">
        <v>13970</v>
      </c>
    </row>
    <row r="8613" spans="1:3" x14ac:dyDescent="0.25">
      <c r="A8613" s="445" t="s">
        <v>15678</v>
      </c>
      <c r="B8613" s="445" t="s">
        <v>19315</v>
      </c>
      <c r="C8613" s="445" t="s">
        <v>13970</v>
      </c>
    </row>
    <row r="8614" spans="1:3" x14ac:dyDescent="0.25">
      <c r="A8614" s="445" t="s">
        <v>15678</v>
      </c>
      <c r="B8614" s="445" t="s">
        <v>19316</v>
      </c>
      <c r="C8614" s="445" t="s">
        <v>13970</v>
      </c>
    </row>
    <row r="8615" spans="1:3" x14ac:dyDescent="0.25">
      <c r="A8615" s="445" t="s">
        <v>15678</v>
      </c>
      <c r="B8615" s="445" t="s">
        <v>19317</v>
      </c>
      <c r="C8615" s="445" t="s">
        <v>13970</v>
      </c>
    </row>
    <row r="8616" spans="1:3" x14ac:dyDescent="0.25">
      <c r="A8616" s="445" t="s">
        <v>15678</v>
      </c>
      <c r="B8616" s="445" t="s">
        <v>19318</v>
      </c>
      <c r="C8616" s="445" t="s">
        <v>13970</v>
      </c>
    </row>
    <row r="8617" spans="1:3" x14ac:dyDescent="0.25">
      <c r="A8617" s="445" t="s">
        <v>15678</v>
      </c>
      <c r="B8617" s="445" t="s">
        <v>19319</v>
      </c>
      <c r="C8617" s="445" t="s">
        <v>13970</v>
      </c>
    </row>
    <row r="8618" spans="1:3" x14ac:dyDescent="0.25">
      <c r="A8618" s="445" t="s">
        <v>15678</v>
      </c>
      <c r="B8618" s="445" t="s">
        <v>19320</v>
      </c>
      <c r="C8618" s="445" t="s">
        <v>13970</v>
      </c>
    </row>
    <row r="8619" spans="1:3" x14ac:dyDescent="0.25">
      <c r="A8619" s="445" t="s">
        <v>15678</v>
      </c>
      <c r="B8619" s="445" t="s">
        <v>19321</v>
      </c>
      <c r="C8619" s="445" t="s">
        <v>13970</v>
      </c>
    </row>
    <row r="8620" spans="1:3" x14ac:dyDescent="0.25">
      <c r="A8620" s="445" t="s">
        <v>15678</v>
      </c>
      <c r="B8620" s="445" t="s">
        <v>19322</v>
      </c>
      <c r="C8620" s="445" t="s">
        <v>13970</v>
      </c>
    </row>
    <row r="8621" spans="1:3" x14ac:dyDescent="0.25">
      <c r="A8621" s="445" t="s">
        <v>15678</v>
      </c>
      <c r="B8621" s="445" t="s">
        <v>19323</v>
      </c>
      <c r="C8621" s="445" t="s">
        <v>13970</v>
      </c>
    </row>
    <row r="8622" spans="1:3" x14ac:dyDescent="0.25">
      <c r="A8622" s="445" t="s">
        <v>15678</v>
      </c>
      <c r="B8622" s="445" t="s">
        <v>19324</v>
      </c>
      <c r="C8622" s="445" t="s">
        <v>13970</v>
      </c>
    </row>
    <row r="8623" spans="1:3" x14ac:dyDescent="0.25">
      <c r="A8623" s="445" t="s">
        <v>15678</v>
      </c>
      <c r="B8623" s="445" t="s">
        <v>19325</v>
      </c>
      <c r="C8623" s="445" t="s">
        <v>13970</v>
      </c>
    </row>
    <row r="8624" spans="1:3" x14ac:dyDescent="0.25">
      <c r="A8624" s="445" t="s">
        <v>15678</v>
      </c>
      <c r="B8624" s="445" t="s">
        <v>19326</v>
      </c>
      <c r="C8624" s="445" t="s">
        <v>13970</v>
      </c>
    </row>
    <row r="8625" spans="1:3" x14ac:dyDescent="0.25">
      <c r="A8625" s="445" t="s">
        <v>15678</v>
      </c>
      <c r="B8625" s="445" t="s">
        <v>19327</v>
      </c>
      <c r="C8625" s="445" t="s">
        <v>13970</v>
      </c>
    </row>
    <row r="8626" spans="1:3" x14ac:dyDescent="0.25">
      <c r="A8626" s="445" t="s">
        <v>15678</v>
      </c>
      <c r="B8626" s="445" t="s">
        <v>19328</v>
      </c>
      <c r="C8626" s="445" t="s">
        <v>13970</v>
      </c>
    </row>
    <row r="8627" spans="1:3" x14ac:dyDescent="0.25">
      <c r="A8627" s="445" t="s">
        <v>15678</v>
      </c>
      <c r="B8627" s="445" t="s">
        <v>19329</v>
      </c>
      <c r="C8627" s="445" t="s">
        <v>13970</v>
      </c>
    </row>
    <row r="8628" spans="1:3" x14ac:dyDescent="0.25">
      <c r="A8628" s="445" t="s">
        <v>15678</v>
      </c>
      <c r="B8628" s="445" t="s">
        <v>19330</v>
      </c>
      <c r="C8628" s="445" t="s">
        <v>13970</v>
      </c>
    </row>
    <row r="8629" spans="1:3" x14ac:dyDescent="0.25">
      <c r="A8629" s="445" t="s">
        <v>15678</v>
      </c>
      <c r="B8629" s="445" t="s">
        <v>19331</v>
      </c>
      <c r="C8629" s="445" t="s">
        <v>13970</v>
      </c>
    </row>
    <row r="8630" spans="1:3" x14ac:dyDescent="0.25">
      <c r="A8630" s="445" t="s">
        <v>15678</v>
      </c>
      <c r="B8630" s="445" t="s">
        <v>19332</v>
      </c>
      <c r="C8630" s="445" t="s">
        <v>13970</v>
      </c>
    </row>
    <row r="8631" spans="1:3" x14ac:dyDescent="0.25">
      <c r="A8631" s="445" t="s">
        <v>15678</v>
      </c>
      <c r="B8631" s="445" t="s">
        <v>19333</v>
      </c>
      <c r="C8631" s="445" t="s">
        <v>13970</v>
      </c>
    </row>
    <row r="8632" spans="1:3" x14ac:dyDescent="0.25">
      <c r="A8632" s="445" t="s">
        <v>15678</v>
      </c>
      <c r="B8632" s="445" t="s">
        <v>19334</v>
      </c>
      <c r="C8632" s="445" t="s">
        <v>13970</v>
      </c>
    </row>
    <row r="8633" spans="1:3" x14ac:dyDescent="0.25">
      <c r="A8633" s="445" t="s">
        <v>15678</v>
      </c>
      <c r="B8633" s="445" t="s">
        <v>19335</v>
      </c>
      <c r="C8633" s="445" t="s">
        <v>13970</v>
      </c>
    </row>
    <row r="8634" spans="1:3" x14ac:dyDescent="0.25">
      <c r="A8634" s="445" t="s">
        <v>15678</v>
      </c>
      <c r="B8634" s="445" t="s">
        <v>19336</v>
      </c>
      <c r="C8634" s="445" t="s">
        <v>13970</v>
      </c>
    </row>
    <row r="8635" spans="1:3" x14ac:dyDescent="0.25">
      <c r="A8635" s="445" t="s">
        <v>15678</v>
      </c>
      <c r="B8635" s="445" t="s">
        <v>19337</v>
      </c>
      <c r="C8635" s="445" t="s">
        <v>13970</v>
      </c>
    </row>
    <row r="8636" spans="1:3" x14ac:dyDescent="0.25">
      <c r="A8636" s="445" t="s">
        <v>15678</v>
      </c>
      <c r="B8636" s="445" t="s">
        <v>19338</v>
      </c>
      <c r="C8636" s="445" t="s">
        <v>13970</v>
      </c>
    </row>
    <row r="8637" spans="1:3" x14ac:dyDescent="0.25">
      <c r="A8637" s="445" t="s">
        <v>15678</v>
      </c>
      <c r="B8637" s="445" t="s">
        <v>19339</v>
      </c>
      <c r="C8637" s="445" t="s">
        <v>13970</v>
      </c>
    </row>
    <row r="8638" spans="1:3" x14ac:dyDescent="0.25">
      <c r="A8638" s="445" t="s">
        <v>15678</v>
      </c>
      <c r="B8638" s="445" t="s">
        <v>19340</v>
      </c>
      <c r="C8638" s="445" t="s">
        <v>13970</v>
      </c>
    </row>
    <row r="8639" spans="1:3" x14ac:dyDescent="0.25">
      <c r="A8639" s="445" t="s">
        <v>15678</v>
      </c>
      <c r="B8639" s="445" t="s">
        <v>19341</v>
      </c>
      <c r="C8639" s="445" t="s">
        <v>13970</v>
      </c>
    </row>
    <row r="8640" spans="1:3" x14ac:dyDescent="0.25">
      <c r="A8640" s="445" t="s">
        <v>15678</v>
      </c>
      <c r="B8640" s="445" t="s">
        <v>19342</v>
      </c>
      <c r="C8640" s="445" t="s">
        <v>13970</v>
      </c>
    </row>
    <row r="8641" spans="1:3" x14ac:dyDescent="0.25">
      <c r="A8641" s="445" t="s">
        <v>15678</v>
      </c>
      <c r="B8641" s="445" t="s">
        <v>19343</v>
      </c>
      <c r="C8641" s="445" t="s">
        <v>13970</v>
      </c>
    </row>
    <row r="8642" spans="1:3" x14ac:dyDescent="0.25">
      <c r="A8642" s="445" t="s">
        <v>15678</v>
      </c>
      <c r="B8642" s="445" t="s">
        <v>19344</v>
      </c>
      <c r="C8642" s="445" t="s">
        <v>13970</v>
      </c>
    </row>
    <row r="8643" spans="1:3" x14ac:dyDescent="0.25">
      <c r="A8643" s="445" t="s">
        <v>15678</v>
      </c>
      <c r="B8643" s="445" t="s">
        <v>19345</v>
      </c>
      <c r="C8643" s="445" t="s">
        <v>13970</v>
      </c>
    </row>
    <row r="8644" spans="1:3" x14ac:dyDescent="0.25">
      <c r="A8644" s="445" t="s">
        <v>15678</v>
      </c>
      <c r="B8644" s="445" t="s">
        <v>19346</v>
      </c>
      <c r="C8644" s="445" t="s">
        <v>13970</v>
      </c>
    </row>
    <row r="8645" spans="1:3" x14ac:dyDescent="0.25">
      <c r="A8645" s="445" t="s">
        <v>15678</v>
      </c>
      <c r="B8645" s="445" t="s">
        <v>19347</v>
      </c>
      <c r="C8645" s="445" t="s">
        <v>13970</v>
      </c>
    </row>
    <row r="8646" spans="1:3" x14ac:dyDescent="0.25">
      <c r="A8646" s="445" t="s">
        <v>15678</v>
      </c>
      <c r="B8646" s="445" t="s">
        <v>19348</v>
      </c>
      <c r="C8646" s="445" t="s">
        <v>13970</v>
      </c>
    </row>
    <row r="8647" spans="1:3" x14ac:dyDescent="0.25">
      <c r="A8647" s="445" t="s">
        <v>15678</v>
      </c>
      <c r="B8647" s="445" t="s">
        <v>19349</v>
      </c>
      <c r="C8647" s="445" t="s">
        <v>13970</v>
      </c>
    </row>
    <row r="8648" spans="1:3" x14ac:dyDescent="0.25">
      <c r="A8648" s="445" t="s">
        <v>15678</v>
      </c>
      <c r="B8648" s="445" t="s">
        <v>19350</v>
      </c>
      <c r="C8648" s="445" t="s">
        <v>13970</v>
      </c>
    </row>
    <row r="8649" spans="1:3" x14ac:dyDescent="0.25">
      <c r="A8649" s="445" t="s">
        <v>15678</v>
      </c>
      <c r="B8649" s="445" t="s">
        <v>19351</v>
      </c>
      <c r="C8649" s="445" t="s">
        <v>13970</v>
      </c>
    </row>
    <row r="8650" spans="1:3" x14ac:dyDescent="0.25">
      <c r="A8650" s="445" t="s">
        <v>15678</v>
      </c>
      <c r="B8650" s="445" t="s">
        <v>19352</v>
      </c>
      <c r="C8650" s="445" t="s">
        <v>13970</v>
      </c>
    </row>
    <row r="8651" spans="1:3" x14ac:dyDescent="0.25">
      <c r="A8651" s="445" t="s">
        <v>15678</v>
      </c>
      <c r="B8651" s="445" t="s">
        <v>19353</v>
      </c>
      <c r="C8651" s="445" t="s">
        <v>13970</v>
      </c>
    </row>
    <row r="8652" spans="1:3" x14ac:dyDescent="0.25">
      <c r="A8652" s="445" t="s">
        <v>15678</v>
      </c>
      <c r="B8652" s="445" t="s">
        <v>19354</v>
      </c>
      <c r="C8652" s="445" t="s">
        <v>13970</v>
      </c>
    </row>
    <row r="8653" spans="1:3" x14ac:dyDescent="0.25">
      <c r="A8653" s="445" t="s">
        <v>15678</v>
      </c>
      <c r="B8653" s="445" t="s">
        <v>19355</v>
      </c>
      <c r="C8653" s="445" t="s">
        <v>13970</v>
      </c>
    </row>
    <row r="8654" spans="1:3" x14ac:dyDescent="0.25">
      <c r="A8654" s="445" t="s">
        <v>15678</v>
      </c>
      <c r="B8654" s="445" t="s">
        <v>19356</v>
      </c>
      <c r="C8654" s="445" t="s">
        <v>13970</v>
      </c>
    </row>
    <row r="8655" spans="1:3" x14ac:dyDescent="0.25">
      <c r="A8655" s="445" t="s">
        <v>15678</v>
      </c>
      <c r="B8655" s="445" t="s">
        <v>19357</v>
      </c>
      <c r="C8655" s="445" t="s">
        <v>13970</v>
      </c>
    </row>
    <row r="8656" spans="1:3" x14ac:dyDescent="0.25">
      <c r="A8656" s="445" t="s">
        <v>15678</v>
      </c>
      <c r="B8656" s="445" t="s">
        <v>19358</v>
      </c>
      <c r="C8656" s="445" t="s">
        <v>13970</v>
      </c>
    </row>
    <row r="8657" spans="1:3" x14ac:dyDescent="0.25">
      <c r="A8657" s="445" t="s">
        <v>15678</v>
      </c>
      <c r="B8657" s="445" t="s">
        <v>19359</v>
      </c>
      <c r="C8657" s="445" t="s">
        <v>13970</v>
      </c>
    </row>
    <row r="8658" spans="1:3" x14ac:dyDescent="0.25">
      <c r="A8658" s="445" t="s">
        <v>15678</v>
      </c>
      <c r="B8658" s="445" t="s">
        <v>19360</v>
      </c>
      <c r="C8658" s="445" t="s">
        <v>13970</v>
      </c>
    </row>
    <row r="8659" spans="1:3" x14ac:dyDescent="0.25">
      <c r="A8659" s="445" t="s">
        <v>15678</v>
      </c>
      <c r="B8659" s="445" t="s">
        <v>19361</v>
      </c>
      <c r="C8659" s="445" t="s">
        <v>13970</v>
      </c>
    </row>
    <row r="8660" spans="1:3" x14ac:dyDescent="0.25">
      <c r="A8660" s="445" t="s">
        <v>15678</v>
      </c>
      <c r="B8660" s="445" t="s">
        <v>19362</v>
      </c>
      <c r="C8660" s="445" t="s">
        <v>13970</v>
      </c>
    </row>
    <row r="8661" spans="1:3" x14ac:dyDescent="0.25">
      <c r="A8661" s="445" t="s">
        <v>15678</v>
      </c>
      <c r="B8661" s="445" t="s">
        <v>19363</v>
      </c>
      <c r="C8661" s="445" t="s">
        <v>13970</v>
      </c>
    </row>
    <row r="8662" spans="1:3" x14ac:dyDescent="0.25">
      <c r="A8662" s="445" t="s">
        <v>15678</v>
      </c>
      <c r="B8662" s="445" t="s">
        <v>19364</v>
      </c>
      <c r="C8662" s="445" t="s">
        <v>13970</v>
      </c>
    </row>
    <row r="8663" spans="1:3" x14ac:dyDescent="0.25">
      <c r="A8663" s="445" t="s">
        <v>15678</v>
      </c>
      <c r="B8663" s="445" t="s">
        <v>19365</v>
      </c>
      <c r="C8663" s="445" t="s">
        <v>13970</v>
      </c>
    </row>
    <row r="8664" spans="1:3" x14ac:dyDescent="0.25">
      <c r="A8664" s="445" t="s">
        <v>15678</v>
      </c>
      <c r="B8664" s="445" t="s">
        <v>19366</v>
      </c>
      <c r="C8664" s="445" t="s">
        <v>17479</v>
      </c>
    </row>
    <row r="8665" spans="1:3" x14ac:dyDescent="0.25">
      <c r="A8665" s="445" t="s">
        <v>15678</v>
      </c>
      <c r="B8665" s="445" t="s">
        <v>19367</v>
      </c>
      <c r="C8665" s="445" t="s">
        <v>13970</v>
      </c>
    </row>
    <row r="8666" spans="1:3" x14ac:dyDescent="0.25">
      <c r="A8666" s="445" t="s">
        <v>15678</v>
      </c>
      <c r="B8666" s="445" t="s">
        <v>19368</v>
      </c>
      <c r="C8666" s="445" t="s">
        <v>13970</v>
      </c>
    </row>
    <row r="8667" spans="1:3" x14ac:dyDescent="0.25">
      <c r="A8667" s="445" t="s">
        <v>15678</v>
      </c>
      <c r="B8667" s="445" t="s">
        <v>19369</v>
      </c>
      <c r="C8667" s="445" t="s">
        <v>13970</v>
      </c>
    </row>
    <row r="8668" spans="1:3" x14ac:dyDescent="0.25">
      <c r="A8668" s="445" t="s">
        <v>15678</v>
      </c>
      <c r="B8668" s="445" t="s">
        <v>19370</v>
      </c>
      <c r="C8668" s="445" t="s">
        <v>13970</v>
      </c>
    </row>
    <row r="8669" spans="1:3" x14ac:dyDescent="0.25">
      <c r="A8669" s="445" t="s">
        <v>15678</v>
      </c>
      <c r="B8669" s="445" t="s">
        <v>19371</v>
      </c>
      <c r="C8669" s="445" t="s">
        <v>13970</v>
      </c>
    </row>
    <row r="8670" spans="1:3" x14ac:dyDescent="0.25">
      <c r="A8670" s="445" t="s">
        <v>15678</v>
      </c>
      <c r="B8670" s="445" t="s">
        <v>19372</v>
      </c>
      <c r="C8670" s="445" t="s">
        <v>13970</v>
      </c>
    </row>
    <row r="8671" spans="1:3" x14ac:dyDescent="0.25">
      <c r="A8671" s="445" t="s">
        <v>15678</v>
      </c>
      <c r="B8671" s="445" t="s">
        <v>19373</v>
      </c>
      <c r="C8671" s="445" t="s">
        <v>13970</v>
      </c>
    </row>
    <row r="8672" spans="1:3" x14ac:dyDescent="0.25">
      <c r="A8672" s="445" t="s">
        <v>15678</v>
      </c>
      <c r="B8672" s="445" t="s">
        <v>19374</v>
      </c>
      <c r="C8672" s="445" t="s">
        <v>13970</v>
      </c>
    </row>
    <row r="8673" spans="1:3" x14ac:dyDescent="0.25">
      <c r="A8673" s="445" t="s">
        <v>15678</v>
      </c>
      <c r="B8673" s="445" t="s">
        <v>19375</v>
      </c>
      <c r="C8673" s="445" t="s">
        <v>13970</v>
      </c>
    </row>
    <row r="8674" spans="1:3" x14ac:dyDescent="0.25">
      <c r="A8674" s="445" t="s">
        <v>15678</v>
      </c>
      <c r="B8674" s="445" t="s">
        <v>19376</v>
      </c>
      <c r="C8674" s="445" t="s">
        <v>13970</v>
      </c>
    </row>
    <row r="8675" spans="1:3" x14ac:dyDescent="0.25">
      <c r="A8675" s="445" t="s">
        <v>15678</v>
      </c>
      <c r="B8675" s="445" t="s">
        <v>19377</v>
      </c>
      <c r="C8675" s="445" t="s">
        <v>13970</v>
      </c>
    </row>
    <row r="8676" spans="1:3" x14ac:dyDescent="0.25">
      <c r="A8676" s="445" t="s">
        <v>15678</v>
      </c>
      <c r="B8676" s="445" t="s">
        <v>19378</v>
      </c>
      <c r="C8676" s="445" t="s">
        <v>13970</v>
      </c>
    </row>
    <row r="8677" spans="1:3" x14ac:dyDescent="0.25">
      <c r="A8677" s="445" t="s">
        <v>15678</v>
      </c>
      <c r="B8677" s="445" t="s">
        <v>19379</v>
      </c>
      <c r="C8677" s="445" t="s">
        <v>13970</v>
      </c>
    </row>
    <row r="8678" spans="1:3" x14ac:dyDescent="0.25">
      <c r="A8678" s="445" t="s">
        <v>15678</v>
      </c>
      <c r="B8678" s="445" t="s">
        <v>19380</v>
      </c>
      <c r="C8678" s="445" t="s">
        <v>13970</v>
      </c>
    </row>
    <row r="8679" spans="1:3" x14ac:dyDescent="0.25">
      <c r="A8679" s="445" t="s">
        <v>15678</v>
      </c>
      <c r="B8679" s="445" t="s">
        <v>19381</v>
      </c>
      <c r="C8679" s="445" t="s">
        <v>13970</v>
      </c>
    </row>
    <row r="8680" spans="1:3" x14ac:dyDescent="0.25">
      <c r="A8680" s="445" t="s">
        <v>15678</v>
      </c>
      <c r="B8680" s="445" t="s">
        <v>19382</v>
      </c>
      <c r="C8680" s="445" t="s">
        <v>13970</v>
      </c>
    </row>
    <row r="8681" spans="1:3" x14ac:dyDescent="0.25">
      <c r="A8681" s="445" t="s">
        <v>15678</v>
      </c>
      <c r="B8681" s="445" t="s">
        <v>19383</v>
      </c>
      <c r="C8681" s="445" t="s">
        <v>13970</v>
      </c>
    </row>
    <row r="8682" spans="1:3" x14ac:dyDescent="0.25">
      <c r="A8682" s="445" t="s">
        <v>15678</v>
      </c>
      <c r="B8682" s="445" t="s">
        <v>19384</v>
      </c>
      <c r="C8682" s="445" t="s">
        <v>13970</v>
      </c>
    </row>
    <row r="8683" spans="1:3" x14ac:dyDescent="0.25">
      <c r="A8683" s="445" t="s">
        <v>15678</v>
      </c>
      <c r="B8683" s="445" t="s">
        <v>19385</v>
      </c>
      <c r="C8683" s="445" t="s">
        <v>13970</v>
      </c>
    </row>
    <row r="8684" spans="1:3" x14ac:dyDescent="0.25">
      <c r="A8684" s="445" t="s">
        <v>15678</v>
      </c>
      <c r="B8684" s="445" t="s">
        <v>19386</v>
      </c>
      <c r="C8684" s="445" t="s">
        <v>13970</v>
      </c>
    </row>
    <row r="8685" spans="1:3" x14ac:dyDescent="0.25">
      <c r="A8685" s="445" t="s">
        <v>15678</v>
      </c>
      <c r="B8685" s="445" t="s">
        <v>19387</v>
      </c>
      <c r="C8685" s="445" t="s">
        <v>13970</v>
      </c>
    </row>
    <row r="8686" spans="1:3" x14ac:dyDescent="0.25">
      <c r="A8686" s="445" t="s">
        <v>15678</v>
      </c>
      <c r="B8686" s="445" t="s">
        <v>19388</v>
      </c>
      <c r="C8686" s="445" t="s">
        <v>13970</v>
      </c>
    </row>
    <row r="8687" spans="1:3" x14ac:dyDescent="0.25">
      <c r="A8687" s="445" t="s">
        <v>15678</v>
      </c>
      <c r="B8687" s="445" t="s">
        <v>19389</v>
      </c>
      <c r="C8687" s="445" t="s">
        <v>13970</v>
      </c>
    </row>
    <row r="8688" spans="1:3" x14ac:dyDescent="0.25">
      <c r="A8688" s="445" t="s">
        <v>15678</v>
      </c>
      <c r="B8688" s="445" t="s">
        <v>19390</v>
      </c>
      <c r="C8688" s="445" t="s">
        <v>13970</v>
      </c>
    </row>
    <row r="8689" spans="1:3" x14ac:dyDescent="0.25">
      <c r="A8689" s="445" t="s">
        <v>15678</v>
      </c>
      <c r="B8689" s="445" t="s">
        <v>19391</v>
      </c>
      <c r="C8689" s="445" t="s">
        <v>13970</v>
      </c>
    </row>
    <row r="8690" spans="1:3" x14ac:dyDescent="0.25">
      <c r="A8690" s="445" t="s">
        <v>15678</v>
      </c>
      <c r="B8690" s="445" t="s">
        <v>19392</v>
      </c>
      <c r="C8690" s="445" t="s">
        <v>13970</v>
      </c>
    </row>
    <row r="8691" spans="1:3" x14ac:dyDescent="0.25">
      <c r="A8691" s="445" t="s">
        <v>15678</v>
      </c>
      <c r="B8691" s="445" t="s">
        <v>19393</v>
      </c>
      <c r="C8691" s="445" t="s">
        <v>13970</v>
      </c>
    </row>
    <row r="8692" spans="1:3" x14ac:dyDescent="0.25">
      <c r="A8692" s="445" t="s">
        <v>15678</v>
      </c>
      <c r="B8692" s="445" t="s">
        <v>19394</v>
      </c>
      <c r="C8692" s="445" t="s">
        <v>13970</v>
      </c>
    </row>
    <row r="8693" spans="1:3" x14ac:dyDescent="0.25">
      <c r="A8693" s="445" t="s">
        <v>15678</v>
      </c>
      <c r="B8693" s="445" t="s">
        <v>19395</v>
      </c>
      <c r="C8693" s="445" t="s">
        <v>13970</v>
      </c>
    </row>
    <row r="8694" spans="1:3" x14ac:dyDescent="0.25">
      <c r="A8694" s="445" t="s">
        <v>15678</v>
      </c>
      <c r="B8694" s="445" t="s">
        <v>19396</v>
      </c>
      <c r="C8694" s="445" t="s">
        <v>13970</v>
      </c>
    </row>
    <row r="8695" spans="1:3" x14ac:dyDescent="0.25">
      <c r="A8695" s="445" t="s">
        <v>15678</v>
      </c>
      <c r="B8695" s="445" t="s">
        <v>19397</v>
      </c>
      <c r="C8695" s="445" t="s">
        <v>13970</v>
      </c>
    </row>
    <row r="8696" spans="1:3" x14ac:dyDescent="0.25">
      <c r="A8696" s="445" t="s">
        <v>15678</v>
      </c>
      <c r="B8696" s="445" t="s">
        <v>19398</v>
      </c>
      <c r="C8696" s="445" t="s">
        <v>13970</v>
      </c>
    </row>
    <row r="8697" spans="1:3" x14ac:dyDescent="0.25">
      <c r="A8697" s="445" t="s">
        <v>15678</v>
      </c>
      <c r="B8697" s="445" t="s">
        <v>19399</v>
      </c>
      <c r="C8697" s="445" t="s">
        <v>13970</v>
      </c>
    </row>
    <row r="8698" spans="1:3" x14ac:dyDescent="0.25">
      <c r="A8698" s="445" t="s">
        <v>15678</v>
      </c>
      <c r="B8698" s="445" t="s">
        <v>19400</v>
      </c>
      <c r="C8698" s="445" t="s">
        <v>13970</v>
      </c>
    </row>
    <row r="8699" spans="1:3" x14ac:dyDescent="0.25">
      <c r="A8699" s="445" t="s">
        <v>15678</v>
      </c>
      <c r="B8699" s="445" t="s">
        <v>19401</v>
      </c>
      <c r="C8699" s="445" t="s">
        <v>13970</v>
      </c>
    </row>
    <row r="8700" spans="1:3" x14ac:dyDescent="0.25">
      <c r="A8700" s="445" t="s">
        <v>15678</v>
      </c>
      <c r="B8700" s="445" t="s">
        <v>19402</v>
      </c>
      <c r="C8700" s="445" t="s">
        <v>13970</v>
      </c>
    </row>
    <row r="8701" spans="1:3" x14ac:dyDescent="0.25">
      <c r="A8701" s="445" t="s">
        <v>15678</v>
      </c>
      <c r="B8701" s="445" t="s">
        <v>19403</v>
      </c>
      <c r="C8701" s="445" t="s">
        <v>13970</v>
      </c>
    </row>
    <row r="8702" spans="1:3" x14ac:dyDescent="0.25">
      <c r="A8702" s="445" t="s">
        <v>15678</v>
      </c>
      <c r="B8702" s="445" t="s">
        <v>19404</v>
      </c>
      <c r="C8702" s="445" t="s">
        <v>13970</v>
      </c>
    </row>
    <row r="8703" spans="1:3" x14ac:dyDescent="0.25">
      <c r="A8703" s="445" t="s">
        <v>15678</v>
      </c>
      <c r="B8703" s="445" t="s">
        <v>19405</v>
      </c>
      <c r="C8703" s="445" t="s">
        <v>13970</v>
      </c>
    </row>
    <row r="8704" spans="1:3" x14ac:dyDescent="0.25">
      <c r="A8704" s="445" t="s">
        <v>15678</v>
      </c>
      <c r="B8704" s="445" t="s">
        <v>19406</v>
      </c>
      <c r="C8704" s="445" t="s">
        <v>13970</v>
      </c>
    </row>
    <row r="8705" spans="1:3" x14ac:dyDescent="0.25">
      <c r="A8705" s="445" t="s">
        <v>15678</v>
      </c>
      <c r="B8705" s="445" t="s">
        <v>19407</v>
      </c>
      <c r="C8705" s="445" t="s">
        <v>13970</v>
      </c>
    </row>
    <row r="8706" spans="1:3" x14ac:dyDescent="0.25">
      <c r="A8706" s="445" t="s">
        <v>15678</v>
      </c>
      <c r="B8706" s="445" t="s">
        <v>19408</v>
      </c>
      <c r="C8706" s="445" t="s">
        <v>13970</v>
      </c>
    </row>
    <row r="8707" spans="1:3" x14ac:dyDescent="0.25">
      <c r="A8707" s="445" t="s">
        <v>15678</v>
      </c>
      <c r="B8707" s="445" t="s">
        <v>19409</v>
      </c>
      <c r="C8707" s="445" t="s">
        <v>13970</v>
      </c>
    </row>
    <row r="8708" spans="1:3" x14ac:dyDescent="0.25">
      <c r="A8708" s="445" t="s">
        <v>15678</v>
      </c>
      <c r="B8708" s="445" t="s">
        <v>19410</v>
      </c>
      <c r="C8708" s="445" t="s">
        <v>13970</v>
      </c>
    </row>
    <row r="8709" spans="1:3" x14ac:dyDescent="0.25">
      <c r="A8709" s="445" t="s">
        <v>15678</v>
      </c>
      <c r="B8709" s="445" t="s">
        <v>19411</v>
      </c>
      <c r="C8709" s="445" t="s">
        <v>13970</v>
      </c>
    </row>
    <row r="8710" spans="1:3" x14ac:dyDescent="0.25">
      <c r="A8710" s="445" t="s">
        <v>15678</v>
      </c>
      <c r="B8710" s="445" t="s">
        <v>19412</v>
      </c>
      <c r="C8710" s="445" t="s">
        <v>13970</v>
      </c>
    </row>
    <row r="8711" spans="1:3" x14ac:dyDescent="0.25">
      <c r="A8711" s="445" t="s">
        <v>15678</v>
      </c>
      <c r="B8711" s="445" t="s">
        <v>19413</v>
      </c>
      <c r="C8711" s="445" t="s">
        <v>13970</v>
      </c>
    </row>
    <row r="8712" spans="1:3" x14ac:dyDescent="0.25">
      <c r="A8712" s="445" t="s">
        <v>15678</v>
      </c>
      <c r="B8712" s="445" t="s">
        <v>19414</v>
      </c>
      <c r="C8712" s="445" t="s">
        <v>13970</v>
      </c>
    </row>
    <row r="8713" spans="1:3" x14ac:dyDescent="0.25">
      <c r="A8713" s="445" t="s">
        <v>15678</v>
      </c>
      <c r="B8713" s="445" t="s">
        <v>19415</v>
      </c>
      <c r="C8713" s="445" t="s">
        <v>13970</v>
      </c>
    </row>
    <row r="8714" spans="1:3" x14ac:dyDescent="0.25">
      <c r="A8714" s="445" t="s">
        <v>15678</v>
      </c>
      <c r="B8714" s="445" t="s">
        <v>19416</v>
      </c>
      <c r="C8714" s="445" t="s">
        <v>13970</v>
      </c>
    </row>
    <row r="8715" spans="1:3" x14ac:dyDescent="0.25">
      <c r="A8715" s="445" t="s">
        <v>15678</v>
      </c>
      <c r="B8715" s="445" t="s">
        <v>19417</v>
      </c>
      <c r="C8715" s="445" t="s">
        <v>13970</v>
      </c>
    </row>
    <row r="8716" spans="1:3" x14ac:dyDescent="0.25">
      <c r="A8716" s="445" t="s">
        <v>15678</v>
      </c>
      <c r="B8716" s="445" t="s">
        <v>19418</v>
      </c>
      <c r="C8716" s="445" t="s">
        <v>13970</v>
      </c>
    </row>
    <row r="8717" spans="1:3" x14ac:dyDescent="0.25">
      <c r="A8717" s="445" t="s">
        <v>15678</v>
      </c>
      <c r="B8717" s="445" t="s">
        <v>19419</v>
      </c>
      <c r="C8717" s="445" t="s">
        <v>13970</v>
      </c>
    </row>
    <row r="8718" spans="1:3" x14ac:dyDescent="0.25">
      <c r="A8718" s="445" t="s">
        <v>15678</v>
      </c>
      <c r="B8718" s="445" t="s">
        <v>19420</v>
      </c>
      <c r="C8718" s="445" t="s">
        <v>13970</v>
      </c>
    </row>
    <row r="8719" spans="1:3" x14ac:dyDescent="0.25">
      <c r="A8719" s="445" t="s">
        <v>15678</v>
      </c>
      <c r="B8719" s="445" t="s">
        <v>19421</v>
      </c>
      <c r="C8719" s="445" t="s">
        <v>13970</v>
      </c>
    </row>
    <row r="8720" spans="1:3" x14ac:dyDescent="0.25">
      <c r="A8720" s="445" t="s">
        <v>15678</v>
      </c>
      <c r="B8720" s="445" t="s">
        <v>19422</v>
      </c>
      <c r="C8720" s="445" t="s">
        <v>13970</v>
      </c>
    </row>
    <row r="8721" spans="1:3" x14ac:dyDescent="0.25">
      <c r="A8721" s="445" t="s">
        <v>15678</v>
      </c>
      <c r="B8721" s="445" t="s">
        <v>19423</v>
      </c>
      <c r="C8721" s="445" t="s">
        <v>13970</v>
      </c>
    </row>
    <row r="8722" spans="1:3" x14ac:dyDescent="0.25">
      <c r="A8722" s="445" t="s">
        <v>15678</v>
      </c>
      <c r="B8722" s="445" t="s">
        <v>19424</v>
      </c>
      <c r="C8722" s="445" t="s">
        <v>13970</v>
      </c>
    </row>
    <row r="8723" spans="1:3" x14ac:dyDescent="0.25">
      <c r="A8723" s="445" t="s">
        <v>15678</v>
      </c>
      <c r="B8723" s="445" t="s">
        <v>19425</v>
      </c>
      <c r="C8723" s="445" t="s">
        <v>13970</v>
      </c>
    </row>
    <row r="8724" spans="1:3" x14ac:dyDescent="0.25">
      <c r="A8724" s="445" t="s">
        <v>15678</v>
      </c>
      <c r="B8724" s="445" t="s">
        <v>19426</v>
      </c>
      <c r="C8724" s="445" t="s">
        <v>13970</v>
      </c>
    </row>
    <row r="8725" spans="1:3" x14ac:dyDescent="0.25">
      <c r="A8725" s="445" t="s">
        <v>15678</v>
      </c>
      <c r="B8725" s="445" t="s">
        <v>19427</v>
      </c>
      <c r="C8725" s="445" t="s">
        <v>13970</v>
      </c>
    </row>
    <row r="8726" spans="1:3" x14ac:dyDescent="0.25">
      <c r="A8726" s="445" t="s">
        <v>15678</v>
      </c>
      <c r="B8726" s="445" t="s">
        <v>19428</v>
      </c>
      <c r="C8726" s="445" t="s">
        <v>13970</v>
      </c>
    </row>
    <row r="8727" spans="1:3" x14ac:dyDescent="0.25">
      <c r="A8727" s="445" t="s">
        <v>15678</v>
      </c>
      <c r="B8727" s="445" t="s">
        <v>19429</v>
      </c>
      <c r="C8727" s="445" t="s">
        <v>13970</v>
      </c>
    </row>
    <row r="8728" spans="1:3" x14ac:dyDescent="0.25">
      <c r="A8728" s="445" t="s">
        <v>15678</v>
      </c>
      <c r="B8728" s="445" t="s">
        <v>19430</v>
      </c>
      <c r="C8728" s="445" t="s">
        <v>13970</v>
      </c>
    </row>
    <row r="8729" spans="1:3" x14ac:dyDescent="0.25">
      <c r="A8729" s="445" t="s">
        <v>15678</v>
      </c>
      <c r="B8729" s="445" t="s">
        <v>19431</v>
      </c>
      <c r="C8729" s="445" t="s">
        <v>13970</v>
      </c>
    </row>
    <row r="8730" spans="1:3" x14ac:dyDescent="0.25">
      <c r="A8730" s="445" t="s">
        <v>15678</v>
      </c>
      <c r="B8730" s="445" t="s">
        <v>19432</v>
      </c>
      <c r="C8730" s="445" t="s">
        <v>13970</v>
      </c>
    </row>
    <row r="8731" spans="1:3" x14ac:dyDescent="0.25">
      <c r="A8731" s="445" t="s">
        <v>15678</v>
      </c>
      <c r="B8731" s="445" t="s">
        <v>19433</v>
      </c>
      <c r="C8731" s="445" t="s">
        <v>13970</v>
      </c>
    </row>
    <row r="8732" spans="1:3" x14ac:dyDescent="0.25">
      <c r="A8732" s="445" t="s">
        <v>15678</v>
      </c>
      <c r="B8732" s="445" t="s">
        <v>19434</v>
      </c>
      <c r="C8732" s="445" t="s">
        <v>13970</v>
      </c>
    </row>
    <row r="8733" spans="1:3" x14ac:dyDescent="0.25">
      <c r="A8733" s="445" t="s">
        <v>15678</v>
      </c>
      <c r="B8733" s="445" t="s">
        <v>19435</v>
      </c>
      <c r="C8733" s="445" t="s">
        <v>13970</v>
      </c>
    </row>
    <row r="8734" spans="1:3" x14ac:dyDescent="0.25">
      <c r="A8734" s="445" t="s">
        <v>15678</v>
      </c>
      <c r="B8734" s="445" t="s">
        <v>19436</v>
      </c>
      <c r="C8734" s="445" t="s">
        <v>13970</v>
      </c>
    </row>
    <row r="8735" spans="1:3" x14ac:dyDescent="0.25">
      <c r="A8735" s="445" t="s">
        <v>15678</v>
      </c>
      <c r="B8735" s="445" t="s">
        <v>19437</v>
      </c>
      <c r="C8735" s="445" t="s">
        <v>13970</v>
      </c>
    </row>
    <row r="8736" spans="1:3" x14ac:dyDescent="0.25">
      <c r="A8736" s="445" t="s">
        <v>15678</v>
      </c>
      <c r="B8736" s="445" t="s">
        <v>19438</v>
      </c>
      <c r="C8736" s="445" t="s">
        <v>13970</v>
      </c>
    </row>
    <row r="8737" spans="1:3" x14ac:dyDescent="0.25">
      <c r="A8737" s="445" t="s">
        <v>15678</v>
      </c>
      <c r="B8737" s="445" t="s">
        <v>19439</v>
      </c>
      <c r="C8737" s="445" t="s">
        <v>13970</v>
      </c>
    </row>
    <row r="8738" spans="1:3" x14ac:dyDescent="0.25">
      <c r="A8738" s="445" t="s">
        <v>15678</v>
      </c>
      <c r="B8738" s="445" t="s">
        <v>19440</v>
      </c>
      <c r="C8738" s="445" t="s">
        <v>13970</v>
      </c>
    </row>
    <row r="8739" spans="1:3" x14ac:dyDescent="0.25">
      <c r="A8739" s="445" t="s">
        <v>15678</v>
      </c>
      <c r="B8739" s="445" t="s">
        <v>19441</v>
      </c>
      <c r="C8739" s="445" t="s">
        <v>13970</v>
      </c>
    </row>
    <row r="8740" spans="1:3" x14ac:dyDescent="0.25">
      <c r="A8740" s="445" t="s">
        <v>15678</v>
      </c>
      <c r="B8740" s="445" t="s">
        <v>19442</v>
      </c>
      <c r="C8740" s="445" t="s">
        <v>13970</v>
      </c>
    </row>
    <row r="8741" spans="1:3" x14ac:dyDescent="0.25">
      <c r="A8741" s="445" t="s">
        <v>15678</v>
      </c>
      <c r="B8741" s="445" t="s">
        <v>19443</v>
      </c>
      <c r="C8741" s="445" t="s">
        <v>13970</v>
      </c>
    </row>
    <row r="8742" spans="1:3" x14ac:dyDescent="0.25">
      <c r="A8742" s="445" t="s">
        <v>15678</v>
      </c>
      <c r="B8742" s="445" t="s">
        <v>19444</v>
      </c>
      <c r="C8742" s="445" t="s">
        <v>13970</v>
      </c>
    </row>
    <row r="8743" spans="1:3" x14ac:dyDescent="0.25">
      <c r="A8743" s="445" t="s">
        <v>15678</v>
      </c>
      <c r="B8743" s="445" t="s">
        <v>19445</v>
      </c>
      <c r="C8743" s="445" t="s">
        <v>13970</v>
      </c>
    </row>
    <row r="8744" spans="1:3" x14ac:dyDescent="0.25">
      <c r="A8744" s="445" t="s">
        <v>15678</v>
      </c>
      <c r="B8744" s="445" t="s">
        <v>19446</v>
      </c>
      <c r="C8744" s="445" t="s">
        <v>13970</v>
      </c>
    </row>
    <row r="8745" spans="1:3" x14ac:dyDescent="0.25">
      <c r="A8745" s="445" t="s">
        <v>15678</v>
      </c>
      <c r="B8745" s="445" t="s">
        <v>19447</v>
      </c>
      <c r="C8745" s="445" t="s">
        <v>13970</v>
      </c>
    </row>
    <row r="8746" spans="1:3" x14ac:dyDescent="0.25">
      <c r="A8746" s="445" t="s">
        <v>15678</v>
      </c>
      <c r="B8746" s="445" t="s">
        <v>19448</v>
      </c>
      <c r="C8746" s="445" t="s">
        <v>13970</v>
      </c>
    </row>
    <row r="8747" spans="1:3" x14ac:dyDescent="0.25">
      <c r="A8747" s="445" t="s">
        <v>15678</v>
      </c>
      <c r="B8747" s="445" t="s">
        <v>19449</v>
      </c>
      <c r="C8747" s="445" t="s">
        <v>13970</v>
      </c>
    </row>
    <row r="8748" spans="1:3" x14ac:dyDescent="0.25">
      <c r="A8748" s="445" t="s">
        <v>15678</v>
      </c>
      <c r="B8748" s="445" t="s">
        <v>19450</v>
      </c>
      <c r="C8748" s="445" t="s">
        <v>13970</v>
      </c>
    </row>
    <row r="8749" spans="1:3" x14ac:dyDescent="0.25">
      <c r="A8749" s="445" t="s">
        <v>15678</v>
      </c>
      <c r="B8749" s="445" t="s">
        <v>19451</v>
      </c>
      <c r="C8749" s="445" t="s">
        <v>13970</v>
      </c>
    </row>
    <row r="8750" spans="1:3" x14ac:dyDescent="0.25">
      <c r="A8750" s="445" t="s">
        <v>15678</v>
      </c>
      <c r="B8750" s="445" t="s">
        <v>19452</v>
      </c>
      <c r="C8750" s="445" t="s">
        <v>13970</v>
      </c>
    </row>
    <row r="8751" spans="1:3" x14ac:dyDescent="0.25">
      <c r="A8751" s="445" t="s">
        <v>15678</v>
      </c>
      <c r="B8751" s="445" t="s">
        <v>19453</v>
      </c>
      <c r="C8751" s="445" t="s">
        <v>13970</v>
      </c>
    </row>
    <row r="8752" spans="1:3" x14ac:dyDescent="0.25">
      <c r="A8752" s="445" t="s">
        <v>15678</v>
      </c>
      <c r="B8752" s="445" t="s">
        <v>19454</v>
      </c>
      <c r="C8752" s="445" t="s">
        <v>13970</v>
      </c>
    </row>
    <row r="8753" spans="1:3" x14ac:dyDescent="0.25">
      <c r="A8753" s="445" t="s">
        <v>15678</v>
      </c>
      <c r="B8753" s="445" t="s">
        <v>19455</v>
      </c>
      <c r="C8753" s="445" t="s">
        <v>13970</v>
      </c>
    </row>
    <row r="8754" spans="1:3" x14ac:dyDescent="0.25">
      <c r="A8754" s="445" t="s">
        <v>15678</v>
      </c>
      <c r="B8754" s="445" t="s">
        <v>19456</v>
      </c>
      <c r="C8754" s="445" t="s">
        <v>13970</v>
      </c>
    </row>
    <row r="8755" spans="1:3" x14ac:dyDescent="0.25">
      <c r="A8755" s="445" t="s">
        <v>15678</v>
      </c>
      <c r="B8755" s="445" t="s">
        <v>19457</v>
      </c>
      <c r="C8755" s="445" t="s">
        <v>13970</v>
      </c>
    </row>
    <row r="8756" spans="1:3" x14ac:dyDescent="0.25">
      <c r="A8756" s="445" t="s">
        <v>15678</v>
      </c>
      <c r="B8756" s="445" t="s">
        <v>19458</v>
      </c>
      <c r="C8756" s="445" t="s">
        <v>13970</v>
      </c>
    </row>
    <row r="8757" spans="1:3" x14ac:dyDescent="0.25">
      <c r="A8757" s="445" t="s">
        <v>15678</v>
      </c>
      <c r="B8757" s="445" t="s">
        <v>19459</v>
      </c>
      <c r="C8757" s="445" t="s">
        <v>19460</v>
      </c>
    </row>
    <row r="8758" spans="1:3" x14ac:dyDescent="0.25">
      <c r="A8758" s="445" t="s">
        <v>15678</v>
      </c>
      <c r="B8758" s="445" t="s">
        <v>19461</v>
      </c>
      <c r="C8758" s="445" t="s">
        <v>19460</v>
      </c>
    </row>
    <row r="8759" spans="1:3" x14ac:dyDescent="0.25">
      <c r="A8759" s="445" t="s">
        <v>15678</v>
      </c>
      <c r="B8759" s="445" t="s">
        <v>19462</v>
      </c>
      <c r="C8759" s="445" t="s">
        <v>19460</v>
      </c>
    </row>
    <row r="8760" spans="1:3" x14ac:dyDescent="0.25">
      <c r="A8760" s="445" t="s">
        <v>15678</v>
      </c>
      <c r="B8760" s="445" t="s">
        <v>19463</v>
      </c>
      <c r="C8760" s="445" t="s">
        <v>19460</v>
      </c>
    </row>
    <row r="8761" spans="1:3" x14ac:dyDescent="0.25">
      <c r="A8761" s="445" t="s">
        <v>15678</v>
      </c>
      <c r="B8761" s="445" t="s">
        <v>19464</v>
      </c>
      <c r="C8761" s="445" t="s">
        <v>13970</v>
      </c>
    </row>
    <row r="8762" spans="1:3" x14ac:dyDescent="0.25">
      <c r="A8762" s="445" t="s">
        <v>15678</v>
      </c>
      <c r="B8762" s="445" t="s">
        <v>19465</v>
      </c>
      <c r="C8762" s="445" t="s">
        <v>13970</v>
      </c>
    </row>
    <row r="8763" spans="1:3" x14ac:dyDescent="0.25">
      <c r="A8763" s="445" t="s">
        <v>15678</v>
      </c>
      <c r="B8763" s="445" t="s">
        <v>19466</v>
      </c>
      <c r="C8763" s="445" t="s">
        <v>13970</v>
      </c>
    </row>
    <row r="8764" spans="1:3" x14ac:dyDescent="0.25">
      <c r="A8764" s="445" t="s">
        <v>15678</v>
      </c>
      <c r="B8764" s="445" t="s">
        <v>19467</v>
      </c>
      <c r="C8764" s="445" t="s">
        <v>13970</v>
      </c>
    </row>
    <row r="8765" spans="1:3" x14ac:dyDescent="0.25">
      <c r="A8765" s="445" t="s">
        <v>15678</v>
      </c>
      <c r="B8765" s="445" t="s">
        <v>19468</v>
      </c>
      <c r="C8765" s="445" t="s">
        <v>13970</v>
      </c>
    </row>
    <row r="8766" spans="1:3" x14ac:dyDescent="0.25">
      <c r="A8766" s="445" t="s">
        <v>15678</v>
      </c>
      <c r="B8766" s="445" t="s">
        <v>19469</v>
      </c>
      <c r="C8766" s="445" t="s">
        <v>13970</v>
      </c>
    </row>
    <row r="8767" spans="1:3" x14ac:dyDescent="0.25">
      <c r="A8767" s="445" t="s">
        <v>15678</v>
      </c>
      <c r="B8767" s="445" t="s">
        <v>19470</v>
      </c>
      <c r="C8767" s="445" t="s">
        <v>13970</v>
      </c>
    </row>
    <row r="8768" spans="1:3" x14ac:dyDescent="0.25">
      <c r="A8768" s="445" t="s">
        <v>15678</v>
      </c>
      <c r="B8768" s="445" t="s">
        <v>19471</v>
      </c>
      <c r="C8768" s="445" t="s">
        <v>13970</v>
      </c>
    </row>
    <row r="8769" spans="1:3" x14ac:dyDescent="0.25">
      <c r="A8769" s="445" t="s">
        <v>15678</v>
      </c>
      <c r="B8769" s="445" t="s">
        <v>19472</v>
      </c>
      <c r="C8769" s="445" t="s">
        <v>13970</v>
      </c>
    </row>
    <row r="8770" spans="1:3" x14ac:dyDescent="0.25">
      <c r="A8770" s="445" t="s">
        <v>15678</v>
      </c>
      <c r="B8770" s="445" t="s">
        <v>19473</v>
      </c>
      <c r="C8770" s="445" t="s">
        <v>13970</v>
      </c>
    </row>
    <row r="8771" spans="1:3" x14ac:dyDescent="0.25">
      <c r="A8771" s="445" t="s">
        <v>15678</v>
      </c>
      <c r="B8771" s="445" t="s">
        <v>19474</v>
      </c>
      <c r="C8771" s="445" t="s">
        <v>13970</v>
      </c>
    </row>
    <row r="8772" spans="1:3" x14ac:dyDescent="0.25">
      <c r="A8772" s="445" t="s">
        <v>15678</v>
      </c>
      <c r="B8772" s="445" t="s">
        <v>19475</v>
      </c>
      <c r="C8772" s="445" t="s">
        <v>13970</v>
      </c>
    </row>
    <row r="8773" spans="1:3" x14ac:dyDescent="0.25">
      <c r="A8773" s="445" t="s">
        <v>15678</v>
      </c>
      <c r="B8773" s="445" t="s">
        <v>19476</v>
      </c>
      <c r="C8773" s="445" t="s">
        <v>13970</v>
      </c>
    </row>
    <row r="8774" spans="1:3" x14ac:dyDescent="0.25">
      <c r="A8774" s="445" t="s">
        <v>15678</v>
      </c>
      <c r="B8774" s="445" t="s">
        <v>19477</v>
      </c>
      <c r="C8774" s="445" t="s">
        <v>13970</v>
      </c>
    </row>
    <row r="8775" spans="1:3" x14ac:dyDescent="0.25">
      <c r="A8775" s="445" t="s">
        <v>15678</v>
      </c>
      <c r="B8775" s="445" t="s">
        <v>19478</v>
      </c>
      <c r="C8775" s="445" t="s">
        <v>13970</v>
      </c>
    </row>
    <row r="8776" spans="1:3" x14ac:dyDescent="0.25">
      <c r="A8776" s="445" t="s">
        <v>15678</v>
      </c>
      <c r="B8776" s="445" t="s">
        <v>19479</v>
      </c>
      <c r="C8776" s="445" t="s">
        <v>13970</v>
      </c>
    </row>
    <row r="8777" spans="1:3" x14ac:dyDescent="0.25">
      <c r="A8777" s="445" t="s">
        <v>15678</v>
      </c>
      <c r="B8777" s="445" t="s">
        <v>19480</v>
      </c>
      <c r="C8777" s="445" t="s">
        <v>13970</v>
      </c>
    </row>
    <row r="8778" spans="1:3" x14ac:dyDescent="0.25">
      <c r="A8778" s="445" t="s">
        <v>15678</v>
      </c>
      <c r="B8778" s="445" t="s">
        <v>19481</v>
      </c>
      <c r="C8778" s="445" t="s">
        <v>13970</v>
      </c>
    </row>
    <row r="8779" spans="1:3" x14ac:dyDescent="0.25">
      <c r="A8779" s="445" t="s">
        <v>15678</v>
      </c>
      <c r="B8779" s="445" t="s">
        <v>19482</v>
      </c>
      <c r="C8779" s="445" t="s">
        <v>13970</v>
      </c>
    </row>
    <row r="8780" spans="1:3" x14ac:dyDescent="0.25">
      <c r="A8780" s="445" t="s">
        <v>15678</v>
      </c>
      <c r="B8780" s="445" t="s">
        <v>19483</v>
      </c>
      <c r="C8780" s="445" t="s">
        <v>13970</v>
      </c>
    </row>
    <row r="8781" spans="1:3" x14ac:dyDescent="0.25">
      <c r="A8781" s="445" t="s">
        <v>15678</v>
      </c>
      <c r="B8781" s="445" t="s">
        <v>19484</v>
      </c>
      <c r="C8781" s="445" t="s">
        <v>13970</v>
      </c>
    </row>
    <row r="8782" spans="1:3" x14ac:dyDescent="0.25">
      <c r="A8782" s="445" t="s">
        <v>15678</v>
      </c>
      <c r="B8782" s="445" t="s">
        <v>19485</v>
      </c>
      <c r="C8782" s="445" t="s">
        <v>13970</v>
      </c>
    </row>
    <row r="8783" spans="1:3" x14ac:dyDescent="0.25">
      <c r="A8783" s="445" t="s">
        <v>15678</v>
      </c>
      <c r="B8783" s="445" t="s">
        <v>19486</v>
      </c>
      <c r="C8783" s="445" t="s">
        <v>13970</v>
      </c>
    </row>
    <row r="8784" spans="1:3" x14ac:dyDescent="0.25">
      <c r="A8784" s="445" t="s">
        <v>15678</v>
      </c>
      <c r="B8784" s="445" t="s">
        <v>19487</v>
      </c>
      <c r="C8784" s="445" t="s">
        <v>13970</v>
      </c>
    </row>
    <row r="8785" spans="1:3" x14ac:dyDescent="0.25">
      <c r="A8785" s="445" t="s">
        <v>15678</v>
      </c>
      <c r="B8785" s="445" t="s">
        <v>19488</v>
      </c>
      <c r="C8785" s="445" t="s">
        <v>13970</v>
      </c>
    </row>
    <row r="8786" spans="1:3" x14ac:dyDescent="0.25">
      <c r="A8786" s="445" t="s">
        <v>15678</v>
      </c>
      <c r="B8786" s="445" t="s">
        <v>19489</v>
      </c>
      <c r="C8786" s="445" t="s">
        <v>13970</v>
      </c>
    </row>
    <row r="8787" spans="1:3" x14ac:dyDescent="0.25">
      <c r="A8787" s="445" t="s">
        <v>15678</v>
      </c>
      <c r="B8787" s="445" t="s">
        <v>19490</v>
      </c>
      <c r="C8787" s="445" t="s">
        <v>13970</v>
      </c>
    </row>
    <row r="8788" spans="1:3" x14ac:dyDescent="0.25">
      <c r="A8788" s="445" t="s">
        <v>15678</v>
      </c>
      <c r="B8788" s="445" t="s">
        <v>19491</v>
      </c>
      <c r="C8788" s="445" t="s">
        <v>13970</v>
      </c>
    </row>
    <row r="8789" spans="1:3" x14ac:dyDescent="0.25">
      <c r="A8789" s="445" t="s">
        <v>15678</v>
      </c>
      <c r="B8789" s="445" t="s">
        <v>19492</v>
      </c>
      <c r="C8789" s="445" t="s">
        <v>13970</v>
      </c>
    </row>
    <row r="8790" spans="1:3" x14ac:dyDescent="0.25">
      <c r="A8790" s="445" t="s">
        <v>15678</v>
      </c>
      <c r="B8790" s="445" t="s">
        <v>19493</v>
      </c>
      <c r="C8790" s="445" t="s">
        <v>13970</v>
      </c>
    </row>
    <row r="8791" spans="1:3" x14ac:dyDescent="0.25">
      <c r="A8791" s="445" t="s">
        <v>15678</v>
      </c>
      <c r="B8791" s="445" t="s">
        <v>19494</v>
      </c>
      <c r="C8791" s="445" t="s">
        <v>13970</v>
      </c>
    </row>
    <row r="8792" spans="1:3" x14ac:dyDescent="0.25">
      <c r="A8792" s="445" t="s">
        <v>15678</v>
      </c>
      <c r="B8792" s="445" t="s">
        <v>19495</v>
      </c>
      <c r="C8792" s="445" t="s">
        <v>13970</v>
      </c>
    </row>
    <row r="8793" spans="1:3" x14ac:dyDescent="0.25">
      <c r="A8793" s="445" t="s">
        <v>15678</v>
      </c>
      <c r="B8793" s="445" t="s">
        <v>19496</v>
      </c>
      <c r="C8793" s="445" t="s">
        <v>13970</v>
      </c>
    </row>
    <row r="8794" spans="1:3" x14ac:dyDescent="0.25">
      <c r="A8794" s="445" t="s">
        <v>15678</v>
      </c>
      <c r="B8794" s="445" t="s">
        <v>19497</v>
      </c>
      <c r="C8794" s="445" t="s">
        <v>13970</v>
      </c>
    </row>
    <row r="8795" spans="1:3" x14ac:dyDescent="0.25">
      <c r="A8795" s="445" t="s">
        <v>15678</v>
      </c>
      <c r="B8795" s="445" t="s">
        <v>19498</v>
      </c>
      <c r="C8795" s="445" t="s">
        <v>13970</v>
      </c>
    </row>
    <row r="8796" spans="1:3" x14ac:dyDescent="0.25">
      <c r="A8796" s="445" t="s">
        <v>15678</v>
      </c>
      <c r="B8796" s="445" t="s">
        <v>19499</v>
      </c>
      <c r="C8796" s="445" t="s">
        <v>13970</v>
      </c>
    </row>
    <row r="8797" spans="1:3" x14ac:dyDescent="0.25">
      <c r="A8797" s="445" t="s">
        <v>15678</v>
      </c>
      <c r="B8797" s="445" t="s">
        <v>19500</v>
      </c>
      <c r="C8797" s="445" t="s">
        <v>13970</v>
      </c>
    </row>
    <row r="8798" spans="1:3" x14ac:dyDescent="0.25">
      <c r="A8798" s="445" t="s">
        <v>15678</v>
      </c>
      <c r="B8798" s="445" t="s">
        <v>19501</v>
      </c>
      <c r="C8798" s="445" t="s">
        <v>13970</v>
      </c>
    </row>
    <row r="8799" spans="1:3" x14ac:dyDescent="0.25">
      <c r="A8799" s="445" t="s">
        <v>15678</v>
      </c>
      <c r="B8799" s="445" t="s">
        <v>19502</v>
      </c>
      <c r="C8799" s="445" t="s">
        <v>13970</v>
      </c>
    </row>
    <row r="8800" spans="1:3" x14ac:dyDescent="0.25">
      <c r="A8800" s="445" t="s">
        <v>15678</v>
      </c>
      <c r="B8800" s="445" t="s">
        <v>19503</v>
      </c>
      <c r="C8800" s="445" t="s">
        <v>13970</v>
      </c>
    </row>
    <row r="8801" spans="1:3" x14ac:dyDescent="0.25">
      <c r="A8801" s="445" t="s">
        <v>15678</v>
      </c>
      <c r="B8801" s="445" t="s">
        <v>19504</v>
      </c>
      <c r="C8801" s="445" t="s">
        <v>13970</v>
      </c>
    </row>
    <row r="8802" spans="1:3" x14ac:dyDescent="0.25">
      <c r="A8802" s="445" t="s">
        <v>15678</v>
      </c>
      <c r="B8802" s="445" t="s">
        <v>19505</v>
      </c>
      <c r="C8802" s="445" t="s">
        <v>13970</v>
      </c>
    </row>
    <row r="8803" spans="1:3" x14ac:dyDescent="0.25">
      <c r="A8803" s="445" t="s">
        <v>15678</v>
      </c>
      <c r="B8803" s="445" t="s">
        <v>19506</v>
      </c>
      <c r="C8803" s="445" t="s">
        <v>13970</v>
      </c>
    </row>
    <row r="8804" spans="1:3" x14ac:dyDescent="0.25">
      <c r="A8804" s="445" t="s">
        <v>15678</v>
      </c>
      <c r="B8804" s="445" t="s">
        <v>19507</v>
      </c>
      <c r="C8804" s="445" t="s">
        <v>13970</v>
      </c>
    </row>
    <row r="8805" spans="1:3" x14ac:dyDescent="0.25">
      <c r="A8805" s="445" t="s">
        <v>15678</v>
      </c>
      <c r="B8805" s="445" t="s">
        <v>19508</v>
      </c>
      <c r="C8805" s="445" t="s">
        <v>13970</v>
      </c>
    </row>
    <row r="8806" spans="1:3" x14ac:dyDescent="0.25">
      <c r="A8806" s="445" t="s">
        <v>15678</v>
      </c>
      <c r="B8806" s="445" t="s">
        <v>19509</v>
      </c>
      <c r="C8806" s="445" t="s">
        <v>13970</v>
      </c>
    </row>
    <row r="8807" spans="1:3" x14ac:dyDescent="0.25">
      <c r="A8807" s="445" t="s">
        <v>15678</v>
      </c>
      <c r="B8807" s="445" t="s">
        <v>19510</v>
      </c>
      <c r="C8807" s="445" t="s">
        <v>13970</v>
      </c>
    </row>
    <row r="8808" spans="1:3" x14ac:dyDescent="0.25">
      <c r="A8808" s="445" t="s">
        <v>15678</v>
      </c>
      <c r="B8808" s="445" t="s">
        <v>19511</v>
      </c>
      <c r="C8808" s="445" t="s">
        <v>13970</v>
      </c>
    </row>
    <row r="8809" spans="1:3" x14ac:dyDescent="0.25">
      <c r="A8809" s="445" t="s">
        <v>15678</v>
      </c>
      <c r="B8809" s="445" t="s">
        <v>19512</v>
      </c>
      <c r="C8809" s="445" t="s">
        <v>13970</v>
      </c>
    </row>
    <row r="8810" spans="1:3" x14ac:dyDescent="0.25">
      <c r="A8810" s="445" t="s">
        <v>15678</v>
      </c>
      <c r="B8810" s="445" t="s">
        <v>19513</v>
      </c>
      <c r="C8810" s="445" t="s">
        <v>13970</v>
      </c>
    </row>
    <row r="8811" spans="1:3" x14ac:dyDescent="0.25">
      <c r="A8811" s="445" t="s">
        <v>15678</v>
      </c>
      <c r="B8811" s="445" t="s">
        <v>19514</v>
      </c>
      <c r="C8811" s="445" t="s">
        <v>13970</v>
      </c>
    </row>
    <row r="8812" spans="1:3" x14ac:dyDescent="0.25">
      <c r="A8812" s="445" t="s">
        <v>15678</v>
      </c>
      <c r="B8812" s="445" t="s">
        <v>19515</v>
      </c>
      <c r="C8812" s="445" t="s">
        <v>13970</v>
      </c>
    </row>
    <row r="8813" spans="1:3" x14ac:dyDescent="0.25">
      <c r="A8813" s="445" t="s">
        <v>15678</v>
      </c>
      <c r="B8813" s="445" t="s">
        <v>19516</v>
      </c>
      <c r="C8813" s="445" t="s">
        <v>13970</v>
      </c>
    </row>
    <row r="8814" spans="1:3" x14ac:dyDescent="0.25">
      <c r="A8814" s="445" t="s">
        <v>15678</v>
      </c>
      <c r="B8814" s="445" t="s">
        <v>19517</v>
      </c>
      <c r="C8814" s="445" t="s">
        <v>13970</v>
      </c>
    </row>
    <row r="8815" spans="1:3" x14ac:dyDescent="0.25">
      <c r="A8815" s="445" t="s">
        <v>15678</v>
      </c>
      <c r="B8815" s="445" t="s">
        <v>19518</v>
      </c>
      <c r="C8815" s="445" t="s">
        <v>13970</v>
      </c>
    </row>
    <row r="8816" spans="1:3" x14ac:dyDescent="0.25">
      <c r="A8816" s="445" t="s">
        <v>15678</v>
      </c>
      <c r="B8816" s="445" t="s">
        <v>19519</v>
      </c>
      <c r="C8816" s="445" t="s">
        <v>13970</v>
      </c>
    </row>
    <row r="8817" spans="1:3" x14ac:dyDescent="0.25">
      <c r="A8817" s="445" t="s">
        <v>15678</v>
      </c>
      <c r="B8817" s="445" t="s">
        <v>19520</v>
      </c>
      <c r="C8817" s="445" t="s">
        <v>13970</v>
      </c>
    </row>
    <row r="8818" spans="1:3" x14ac:dyDescent="0.25">
      <c r="A8818" s="445" t="s">
        <v>15678</v>
      </c>
      <c r="B8818" s="445" t="s">
        <v>19521</v>
      </c>
      <c r="C8818" s="445" t="s">
        <v>13970</v>
      </c>
    </row>
    <row r="8819" spans="1:3" x14ac:dyDescent="0.25">
      <c r="A8819" s="445" t="s">
        <v>15678</v>
      </c>
      <c r="B8819" s="445" t="s">
        <v>19522</v>
      </c>
      <c r="C8819" s="445" t="s">
        <v>13970</v>
      </c>
    </row>
    <row r="8820" spans="1:3" x14ac:dyDescent="0.25">
      <c r="A8820" s="445" t="s">
        <v>15678</v>
      </c>
      <c r="B8820" s="445" t="s">
        <v>19523</v>
      </c>
      <c r="C8820" s="445" t="s">
        <v>13970</v>
      </c>
    </row>
    <row r="8821" spans="1:3" x14ac:dyDescent="0.25">
      <c r="A8821" s="445" t="s">
        <v>15678</v>
      </c>
      <c r="B8821" s="445" t="s">
        <v>19524</v>
      </c>
      <c r="C8821" s="445" t="s">
        <v>13970</v>
      </c>
    </row>
    <row r="8822" spans="1:3" x14ac:dyDescent="0.25">
      <c r="A8822" s="445" t="s">
        <v>15678</v>
      </c>
      <c r="B8822" s="445" t="s">
        <v>19525</v>
      </c>
      <c r="C8822" s="445" t="s">
        <v>13970</v>
      </c>
    </row>
    <row r="8823" spans="1:3" x14ac:dyDescent="0.25">
      <c r="A8823" s="445" t="s">
        <v>15678</v>
      </c>
      <c r="B8823" s="445" t="s">
        <v>19526</v>
      </c>
      <c r="C8823" s="445" t="s">
        <v>13970</v>
      </c>
    </row>
    <row r="8824" spans="1:3" x14ac:dyDescent="0.25">
      <c r="A8824" s="445" t="s">
        <v>15678</v>
      </c>
      <c r="B8824" s="445" t="s">
        <v>19527</v>
      </c>
      <c r="C8824" s="445" t="s">
        <v>13970</v>
      </c>
    </row>
    <row r="8825" spans="1:3" x14ac:dyDescent="0.25">
      <c r="A8825" s="445" t="s">
        <v>15678</v>
      </c>
      <c r="B8825" s="445" t="s">
        <v>19528</v>
      </c>
      <c r="C8825" s="445" t="s">
        <v>16601</v>
      </c>
    </row>
    <row r="8826" spans="1:3" x14ac:dyDescent="0.25">
      <c r="A8826" s="445" t="s">
        <v>15678</v>
      </c>
      <c r="B8826" s="445" t="s">
        <v>19529</v>
      </c>
      <c r="C8826" s="445" t="s">
        <v>13970</v>
      </c>
    </row>
    <row r="8827" spans="1:3" x14ac:dyDescent="0.25">
      <c r="A8827" s="445" t="s">
        <v>15678</v>
      </c>
      <c r="B8827" s="445" t="s">
        <v>19530</v>
      </c>
      <c r="C8827" s="445" t="s">
        <v>13970</v>
      </c>
    </row>
    <row r="8828" spans="1:3" x14ac:dyDescent="0.25">
      <c r="A8828" s="445" t="s">
        <v>15678</v>
      </c>
      <c r="B8828" s="445" t="s">
        <v>19531</v>
      </c>
      <c r="C8828" s="445" t="s">
        <v>13970</v>
      </c>
    </row>
    <row r="8829" spans="1:3" x14ac:dyDescent="0.25">
      <c r="A8829" s="445" t="s">
        <v>15678</v>
      </c>
      <c r="B8829" s="445" t="s">
        <v>19532</v>
      </c>
      <c r="C8829" s="445" t="s">
        <v>13970</v>
      </c>
    </row>
    <row r="8830" spans="1:3" x14ac:dyDescent="0.25">
      <c r="A8830" s="445" t="s">
        <v>15678</v>
      </c>
      <c r="B8830" s="445" t="s">
        <v>19533</v>
      </c>
      <c r="C8830" s="445" t="s">
        <v>13970</v>
      </c>
    </row>
    <row r="8831" spans="1:3" x14ac:dyDescent="0.25">
      <c r="A8831" s="445" t="s">
        <v>15678</v>
      </c>
      <c r="B8831" s="445" t="s">
        <v>19534</v>
      </c>
      <c r="C8831" s="445" t="s">
        <v>13970</v>
      </c>
    </row>
    <row r="8832" spans="1:3" x14ac:dyDescent="0.25">
      <c r="A8832" s="445" t="s">
        <v>15678</v>
      </c>
      <c r="B8832" s="445" t="s">
        <v>19535</v>
      </c>
      <c r="C8832" s="445" t="s">
        <v>13970</v>
      </c>
    </row>
    <row r="8833" spans="1:3" x14ac:dyDescent="0.25">
      <c r="A8833" s="445" t="s">
        <v>15678</v>
      </c>
      <c r="B8833" s="445" t="s">
        <v>19536</v>
      </c>
      <c r="C8833" s="445" t="s">
        <v>13970</v>
      </c>
    </row>
    <row r="8834" spans="1:3" x14ac:dyDescent="0.25">
      <c r="A8834" s="445" t="s">
        <v>15678</v>
      </c>
      <c r="B8834" s="445" t="s">
        <v>19537</v>
      </c>
      <c r="C8834" s="445" t="s">
        <v>13970</v>
      </c>
    </row>
    <row r="8835" spans="1:3" x14ac:dyDescent="0.25">
      <c r="A8835" s="445" t="s">
        <v>15678</v>
      </c>
      <c r="B8835" s="445" t="s">
        <v>19538</v>
      </c>
      <c r="C8835" s="445" t="s">
        <v>13970</v>
      </c>
    </row>
    <row r="8836" spans="1:3" x14ac:dyDescent="0.25">
      <c r="A8836" s="445" t="s">
        <v>15678</v>
      </c>
      <c r="B8836" s="445" t="s">
        <v>19539</v>
      </c>
      <c r="C8836" s="445" t="s">
        <v>13970</v>
      </c>
    </row>
    <row r="8837" spans="1:3" x14ac:dyDescent="0.25">
      <c r="A8837" s="445" t="s">
        <v>15678</v>
      </c>
      <c r="B8837" s="445" t="s">
        <v>19540</v>
      </c>
      <c r="C8837" s="445" t="s">
        <v>13970</v>
      </c>
    </row>
    <row r="8838" spans="1:3" x14ac:dyDescent="0.25">
      <c r="A8838" s="445" t="s">
        <v>15678</v>
      </c>
      <c r="B8838" s="445" t="s">
        <v>19541</v>
      </c>
      <c r="C8838" s="445" t="s">
        <v>13970</v>
      </c>
    </row>
    <row r="8839" spans="1:3" x14ac:dyDescent="0.25">
      <c r="A8839" s="445" t="s">
        <v>15678</v>
      </c>
      <c r="B8839" s="445" t="s">
        <v>19542</v>
      </c>
      <c r="C8839" s="445" t="s">
        <v>13970</v>
      </c>
    </row>
    <row r="8840" spans="1:3" x14ac:dyDescent="0.25">
      <c r="A8840" s="445" t="s">
        <v>15678</v>
      </c>
      <c r="B8840" s="445" t="s">
        <v>19543</v>
      </c>
      <c r="C8840" s="445" t="s">
        <v>13970</v>
      </c>
    </row>
    <row r="8841" spans="1:3" x14ac:dyDescent="0.25">
      <c r="A8841" s="445" t="s">
        <v>15678</v>
      </c>
      <c r="B8841" s="445" t="s">
        <v>19544</v>
      </c>
      <c r="C8841" s="445" t="s">
        <v>13970</v>
      </c>
    </row>
    <row r="8842" spans="1:3" x14ac:dyDescent="0.25">
      <c r="A8842" s="445" t="s">
        <v>15678</v>
      </c>
      <c r="B8842" s="445" t="s">
        <v>19545</v>
      </c>
      <c r="C8842" s="445" t="s">
        <v>13970</v>
      </c>
    </row>
    <row r="8843" spans="1:3" x14ac:dyDescent="0.25">
      <c r="A8843" s="445" t="s">
        <v>15678</v>
      </c>
      <c r="B8843" s="445" t="s">
        <v>19546</v>
      </c>
      <c r="C8843" s="445" t="s">
        <v>13970</v>
      </c>
    </row>
    <row r="8844" spans="1:3" x14ac:dyDescent="0.25">
      <c r="A8844" s="445" t="s">
        <v>15678</v>
      </c>
      <c r="B8844" s="445" t="s">
        <v>19547</v>
      </c>
      <c r="C8844" s="445" t="s">
        <v>13970</v>
      </c>
    </row>
    <row r="8845" spans="1:3" x14ac:dyDescent="0.25">
      <c r="A8845" s="445" t="s">
        <v>15678</v>
      </c>
      <c r="B8845" s="445" t="s">
        <v>19548</v>
      </c>
      <c r="C8845" s="445" t="s">
        <v>15918</v>
      </c>
    </row>
    <row r="8846" spans="1:3" x14ac:dyDescent="0.25">
      <c r="A8846" s="445" t="s">
        <v>15678</v>
      </c>
      <c r="B8846" s="445" t="s">
        <v>19549</v>
      </c>
      <c r="C8846" s="445" t="s">
        <v>15825</v>
      </c>
    </row>
    <row r="8847" spans="1:3" x14ac:dyDescent="0.25">
      <c r="A8847" s="445" t="s">
        <v>15678</v>
      </c>
      <c r="B8847" s="445" t="s">
        <v>19550</v>
      </c>
      <c r="C8847" s="445" t="s">
        <v>15827</v>
      </c>
    </row>
    <row r="8848" spans="1:3" x14ac:dyDescent="0.25">
      <c r="A8848" s="445" t="s">
        <v>15678</v>
      </c>
      <c r="B8848" s="445" t="s">
        <v>19551</v>
      </c>
      <c r="C8848" s="445" t="s">
        <v>16483</v>
      </c>
    </row>
    <row r="8849" spans="1:3" x14ac:dyDescent="0.25">
      <c r="A8849" s="445" t="s">
        <v>15678</v>
      </c>
      <c r="B8849" s="445" t="s">
        <v>19552</v>
      </c>
      <c r="C8849" s="445" t="s">
        <v>15827</v>
      </c>
    </row>
    <row r="8850" spans="1:3" x14ac:dyDescent="0.25">
      <c r="A8850" s="445" t="s">
        <v>15678</v>
      </c>
      <c r="B8850" s="445" t="s">
        <v>19553</v>
      </c>
      <c r="C8850" s="445" t="s">
        <v>16321</v>
      </c>
    </row>
    <row r="8851" spans="1:3" x14ac:dyDescent="0.25">
      <c r="A8851" s="445" t="s">
        <v>15678</v>
      </c>
      <c r="B8851" s="445" t="s">
        <v>14818</v>
      </c>
      <c r="C8851" s="445" t="s">
        <v>15914</v>
      </c>
    </row>
    <row r="8852" spans="1:3" x14ac:dyDescent="0.25">
      <c r="A8852" s="445" t="s">
        <v>15678</v>
      </c>
      <c r="B8852" s="445" t="s">
        <v>19554</v>
      </c>
      <c r="C8852" s="445" t="s">
        <v>15916</v>
      </c>
    </row>
    <row r="8853" spans="1:3" x14ac:dyDescent="0.25">
      <c r="A8853" s="445" t="s">
        <v>15678</v>
      </c>
      <c r="B8853" s="445" t="s">
        <v>19555</v>
      </c>
      <c r="C8853" s="445" t="s">
        <v>15914</v>
      </c>
    </row>
    <row r="8854" spans="1:3" x14ac:dyDescent="0.25">
      <c r="A8854" s="445" t="s">
        <v>15678</v>
      </c>
      <c r="B8854" s="445" t="s">
        <v>19556</v>
      </c>
      <c r="C8854" s="445" t="s">
        <v>13970</v>
      </c>
    </row>
    <row r="8855" spans="1:3" x14ac:dyDescent="0.25">
      <c r="A8855" s="445" t="s">
        <v>15678</v>
      </c>
      <c r="B8855" s="445" t="s">
        <v>19557</v>
      </c>
      <c r="C8855" s="445" t="s">
        <v>13970</v>
      </c>
    </row>
    <row r="8856" spans="1:3" x14ac:dyDescent="0.25">
      <c r="A8856" s="445" t="s">
        <v>15678</v>
      </c>
      <c r="B8856" s="445" t="s">
        <v>19558</v>
      </c>
      <c r="C8856" s="445" t="s">
        <v>15839</v>
      </c>
    </row>
    <row r="8857" spans="1:3" x14ac:dyDescent="0.25">
      <c r="A8857" s="445" t="s">
        <v>15678</v>
      </c>
      <c r="B8857" s="445" t="s">
        <v>19559</v>
      </c>
      <c r="C8857" s="445" t="s">
        <v>15841</v>
      </c>
    </row>
    <row r="8858" spans="1:3" x14ac:dyDescent="0.25">
      <c r="A8858" s="445" t="s">
        <v>15678</v>
      </c>
      <c r="B8858" s="445" t="s">
        <v>19560</v>
      </c>
      <c r="C8858" s="445" t="s">
        <v>15837</v>
      </c>
    </row>
    <row r="8859" spans="1:3" x14ac:dyDescent="0.25">
      <c r="A8859" s="445" t="s">
        <v>15678</v>
      </c>
      <c r="B8859" s="445" t="s">
        <v>19561</v>
      </c>
      <c r="C8859" s="445" t="s">
        <v>15861</v>
      </c>
    </row>
    <row r="8860" spans="1:3" x14ac:dyDescent="0.25">
      <c r="A8860" s="445" t="s">
        <v>15678</v>
      </c>
      <c r="B8860" s="445" t="s">
        <v>19562</v>
      </c>
      <c r="C8860" s="445" t="s">
        <v>15863</v>
      </c>
    </row>
    <row r="8861" spans="1:3" x14ac:dyDescent="0.25">
      <c r="A8861" s="445" t="s">
        <v>15678</v>
      </c>
      <c r="B8861" s="445" t="s">
        <v>19563</v>
      </c>
      <c r="C8861" s="445" t="s">
        <v>15863</v>
      </c>
    </row>
    <row r="8862" spans="1:3" x14ac:dyDescent="0.25">
      <c r="A8862" s="445" t="s">
        <v>15678</v>
      </c>
      <c r="B8862" s="445" t="s">
        <v>19564</v>
      </c>
      <c r="C8862" s="445" t="s">
        <v>15861</v>
      </c>
    </row>
    <row r="8863" spans="1:3" x14ac:dyDescent="0.25">
      <c r="A8863" s="445" t="s">
        <v>15678</v>
      </c>
      <c r="B8863" s="445" t="s">
        <v>19565</v>
      </c>
      <c r="C8863" s="445" t="s">
        <v>13970</v>
      </c>
    </row>
    <row r="8864" spans="1:3" x14ac:dyDescent="0.25">
      <c r="A8864" s="445" t="s">
        <v>15678</v>
      </c>
      <c r="B8864" s="445" t="s">
        <v>19566</v>
      </c>
      <c r="C8864" s="445" t="s">
        <v>17089</v>
      </c>
    </row>
    <row r="8865" spans="1:3" x14ac:dyDescent="0.25">
      <c r="A8865" s="445" t="s">
        <v>15678</v>
      </c>
      <c r="B8865" s="445" t="s">
        <v>19567</v>
      </c>
      <c r="C8865" s="445" t="s">
        <v>16315</v>
      </c>
    </row>
    <row r="8866" spans="1:3" x14ac:dyDescent="0.25">
      <c r="A8866" s="445" t="s">
        <v>15678</v>
      </c>
      <c r="B8866" s="445" t="s">
        <v>19568</v>
      </c>
      <c r="C8866" s="445" t="s">
        <v>16317</v>
      </c>
    </row>
    <row r="8867" spans="1:3" x14ac:dyDescent="0.25">
      <c r="A8867" s="445" t="s">
        <v>15678</v>
      </c>
      <c r="B8867" s="445" t="s">
        <v>19569</v>
      </c>
      <c r="C8867" s="445" t="s">
        <v>19570</v>
      </c>
    </row>
    <row r="8868" spans="1:3" x14ac:dyDescent="0.25">
      <c r="A8868" s="445" t="s">
        <v>15678</v>
      </c>
      <c r="B8868" s="445" t="s">
        <v>19571</v>
      </c>
      <c r="C8868" s="445" t="s">
        <v>15818</v>
      </c>
    </row>
    <row r="8869" spans="1:3" x14ac:dyDescent="0.25">
      <c r="A8869" s="445" t="s">
        <v>15678</v>
      </c>
      <c r="B8869" s="445" t="s">
        <v>19572</v>
      </c>
      <c r="C8869" s="445" t="s">
        <v>15820</v>
      </c>
    </row>
    <row r="8870" spans="1:3" x14ac:dyDescent="0.25">
      <c r="A8870" s="445" t="s">
        <v>15678</v>
      </c>
      <c r="B8870" s="445" t="s">
        <v>19573</v>
      </c>
      <c r="C8870" s="445" t="s">
        <v>19574</v>
      </c>
    </row>
    <row r="8871" spans="1:3" x14ac:dyDescent="0.25">
      <c r="A8871" s="445" t="s">
        <v>15678</v>
      </c>
      <c r="B8871" s="445" t="s">
        <v>19575</v>
      </c>
      <c r="C8871" s="445" t="s">
        <v>19570</v>
      </c>
    </row>
    <row r="8872" spans="1:3" x14ac:dyDescent="0.25">
      <c r="A8872" s="445" t="s">
        <v>15678</v>
      </c>
      <c r="B8872" s="445" t="s">
        <v>19576</v>
      </c>
      <c r="C8872" s="445" t="s">
        <v>19574</v>
      </c>
    </row>
    <row r="8873" spans="1:3" x14ac:dyDescent="0.25">
      <c r="A8873" s="445" t="s">
        <v>15678</v>
      </c>
      <c r="B8873" s="445" t="s">
        <v>19577</v>
      </c>
      <c r="C8873" s="445" t="s">
        <v>19570</v>
      </c>
    </row>
    <row r="8874" spans="1:3" x14ac:dyDescent="0.25">
      <c r="A8874" s="445" t="s">
        <v>15678</v>
      </c>
      <c r="B8874" s="445" t="s">
        <v>19578</v>
      </c>
      <c r="C8874" s="445" t="s">
        <v>19574</v>
      </c>
    </row>
    <row r="8875" spans="1:3" x14ac:dyDescent="0.25">
      <c r="A8875" s="445" t="s">
        <v>15678</v>
      </c>
      <c r="B8875" s="445" t="s">
        <v>19579</v>
      </c>
      <c r="C8875" s="445" t="s">
        <v>19570</v>
      </c>
    </row>
    <row r="8876" spans="1:3" x14ac:dyDescent="0.25">
      <c r="A8876" s="445" t="s">
        <v>15678</v>
      </c>
      <c r="B8876" s="445" t="s">
        <v>19580</v>
      </c>
      <c r="C8876" s="445" t="s">
        <v>19574</v>
      </c>
    </row>
    <row r="8877" spans="1:3" x14ac:dyDescent="0.25">
      <c r="A8877" s="445" t="s">
        <v>15678</v>
      </c>
      <c r="B8877" s="445" t="s">
        <v>19581</v>
      </c>
      <c r="C8877" s="445" t="s">
        <v>19570</v>
      </c>
    </row>
    <row r="8878" spans="1:3" x14ac:dyDescent="0.25">
      <c r="A8878" s="445" t="s">
        <v>15678</v>
      </c>
      <c r="B8878" s="445" t="s">
        <v>19582</v>
      </c>
      <c r="C8878" s="445" t="s">
        <v>16305</v>
      </c>
    </row>
    <row r="8879" spans="1:3" x14ac:dyDescent="0.25">
      <c r="A8879" s="445" t="s">
        <v>15678</v>
      </c>
      <c r="B8879" s="445" t="s">
        <v>19583</v>
      </c>
      <c r="C8879" s="445" t="s">
        <v>16307</v>
      </c>
    </row>
    <row r="8880" spans="1:3" x14ac:dyDescent="0.25">
      <c r="A8880" s="445" t="s">
        <v>15678</v>
      </c>
      <c r="B8880" s="445" t="s">
        <v>19584</v>
      </c>
      <c r="C8880" s="445" t="s">
        <v>16309</v>
      </c>
    </row>
    <row r="8881" spans="1:3" x14ac:dyDescent="0.25">
      <c r="A8881" s="445" t="s">
        <v>15678</v>
      </c>
      <c r="B8881" s="445" t="s">
        <v>19585</v>
      </c>
      <c r="C8881" s="445" t="s">
        <v>15859</v>
      </c>
    </row>
    <row r="8882" spans="1:3" x14ac:dyDescent="0.25">
      <c r="A8882" s="445" t="s">
        <v>15678</v>
      </c>
      <c r="B8882" s="445" t="s">
        <v>14790</v>
      </c>
      <c r="C8882" s="445" t="s">
        <v>15922</v>
      </c>
    </row>
    <row r="8883" spans="1:3" x14ac:dyDescent="0.25">
      <c r="A8883" s="445" t="s">
        <v>15678</v>
      </c>
      <c r="B8883" s="445" t="s">
        <v>19586</v>
      </c>
      <c r="C8883" s="445" t="s">
        <v>15922</v>
      </c>
    </row>
    <row r="8884" spans="1:3" x14ac:dyDescent="0.25">
      <c r="A8884" s="445" t="s">
        <v>15678</v>
      </c>
      <c r="B8884" s="445" t="s">
        <v>19587</v>
      </c>
      <c r="C8884" s="445" t="s">
        <v>19588</v>
      </c>
    </row>
    <row r="8885" spans="1:3" x14ac:dyDescent="0.25">
      <c r="A8885" s="445" t="s">
        <v>15678</v>
      </c>
      <c r="B8885" s="445" t="s">
        <v>14754</v>
      </c>
      <c r="C8885" s="445" t="s">
        <v>13970</v>
      </c>
    </row>
    <row r="8886" spans="1:3" x14ac:dyDescent="0.25">
      <c r="A8886" s="445" t="s">
        <v>15678</v>
      </c>
      <c r="B8886" s="445" t="s">
        <v>14756</v>
      </c>
      <c r="C8886" s="445" t="s">
        <v>15945</v>
      </c>
    </row>
    <row r="8887" spans="1:3" x14ac:dyDescent="0.25">
      <c r="A8887" s="445" t="s">
        <v>15678</v>
      </c>
      <c r="B8887" s="445" t="s">
        <v>19589</v>
      </c>
      <c r="C8887" s="445" t="s">
        <v>16663</v>
      </c>
    </row>
    <row r="8888" spans="1:3" x14ac:dyDescent="0.25">
      <c r="A8888" s="445" t="s">
        <v>15678</v>
      </c>
      <c r="B8888" s="445" t="s">
        <v>19590</v>
      </c>
      <c r="C8888" s="445" t="s">
        <v>16663</v>
      </c>
    </row>
    <row r="8889" spans="1:3" x14ac:dyDescent="0.25">
      <c r="A8889" s="445" t="s">
        <v>15678</v>
      </c>
      <c r="B8889" s="445" t="s">
        <v>19591</v>
      </c>
      <c r="C8889" s="445" t="s">
        <v>17033</v>
      </c>
    </row>
    <row r="8890" spans="1:3" x14ac:dyDescent="0.25">
      <c r="A8890" s="445" t="s">
        <v>15678</v>
      </c>
      <c r="B8890" s="445" t="s">
        <v>19592</v>
      </c>
      <c r="C8890" s="445" t="s">
        <v>19593</v>
      </c>
    </row>
    <row r="8891" spans="1:3" x14ac:dyDescent="0.25">
      <c r="A8891" s="445" t="s">
        <v>15678</v>
      </c>
      <c r="B8891" s="445" t="s">
        <v>19594</v>
      </c>
      <c r="C8891" s="445" t="s">
        <v>15945</v>
      </c>
    </row>
    <row r="8892" spans="1:3" x14ac:dyDescent="0.25">
      <c r="A8892" s="445" t="s">
        <v>15678</v>
      </c>
      <c r="B8892" s="445" t="s">
        <v>19595</v>
      </c>
      <c r="C8892" s="445" t="s">
        <v>17033</v>
      </c>
    </row>
    <row r="8893" spans="1:3" x14ac:dyDescent="0.25">
      <c r="A8893" s="445" t="s">
        <v>15678</v>
      </c>
      <c r="B8893" s="445" t="s">
        <v>19596</v>
      </c>
      <c r="C8893" s="445" t="s">
        <v>13970</v>
      </c>
    </row>
    <row r="8894" spans="1:3" x14ac:dyDescent="0.25">
      <c r="A8894" s="445" t="s">
        <v>15678</v>
      </c>
      <c r="B8894" s="445" t="s">
        <v>19597</v>
      </c>
      <c r="C8894" s="445" t="s">
        <v>15947</v>
      </c>
    </row>
    <row r="8895" spans="1:3" x14ac:dyDescent="0.25">
      <c r="A8895" s="445" t="s">
        <v>15678</v>
      </c>
      <c r="B8895" s="445" t="s">
        <v>19598</v>
      </c>
      <c r="C8895" s="445" t="s">
        <v>15949</v>
      </c>
    </row>
    <row r="8896" spans="1:3" x14ac:dyDescent="0.25">
      <c r="A8896" s="445" t="s">
        <v>15678</v>
      </c>
      <c r="B8896" s="445" t="s">
        <v>19599</v>
      </c>
      <c r="C8896" s="445" t="s">
        <v>16663</v>
      </c>
    </row>
    <row r="8897" spans="1:3" x14ac:dyDescent="0.25">
      <c r="A8897" s="445" t="s">
        <v>15678</v>
      </c>
      <c r="B8897" s="445" t="s">
        <v>19600</v>
      </c>
      <c r="C8897" s="445" t="s">
        <v>15947</v>
      </c>
    </row>
    <row r="8898" spans="1:3" x14ac:dyDescent="0.25">
      <c r="A8898" s="445" t="s">
        <v>15678</v>
      </c>
      <c r="B8898" s="445" t="s">
        <v>19601</v>
      </c>
      <c r="C8898" s="445" t="s">
        <v>15949</v>
      </c>
    </row>
    <row r="8899" spans="1:3" x14ac:dyDescent="0.25">
      <c r="A8899" s="445" t="s">
        <v>15678</v>
      </c>
      <c r="B8899" s="445" t="s">
        <v>19602</v>
      </c>
      <c r="C8899" s="445" t="s">
        <v>19603</v>
      </c>
    </row>
    <row r="8900" spans="1:3" x14ac:dyDescent="0.25">
      <c r="A8900" s="445" t="s">
        <v>15678</v>
      </c>
      <c r="B8900" s="445" t="s">
        <v>14734</v>
      </c>
      <c r="C8900" s="445" t="s">
        <v>15926</v>
      </c>
    </row>
    <row r="8901" spans="1:3" x14ac:dyDescent="0.25">
      <c r="A8901" s="445" t="s">
        <v>15678</v>
      </c>
      <c r="B8901" s="445" t="s">
        <v>14736</v>
      </c>
      <c r="C8901" s="445" t="s">
        <v>15928</v>
      </c>
    </row>
    <row r="8902" spans="1:3" x14ac:dyDescent="0.25">
      <c r="A8902" s="445" t="s">
        <v>15678</v>
      </c>
      <c r="B8902" s="445" t="s">
        <v>19604</v>
      </c>
      <c r="C8902" s="445" t="s">
        <v>16657</v>
      </c>
    </row>
    <row r="8903" spans="1:3" x14ac:dyDescent="0.25">
      <c r="A8903" s="445" t="s">
        <v>15678</v>
      </c>
      <c r="B8903" s="445" t="s">
        <v>19605</v>
      </c>
      <c r="C8903" s="445" t="s">
        <v>15928</v>
      </c>
    </row>
    <row r="8904" spans="1:3" x14ac:dyDescent="0.25">
      <c r="A8904" s="445" t="s">
        <v>15678</v>
      </c>
      <c r="B8904" s="445" t="s">
        <v>19606</v>
      </c>
      <c r="C8904" s="445" t="s">
        <v>16657</v>
      </c>
    </row>
    <row r="8905" spans="1:3" x14ac:dyDescent="0.25">
      <c r="A8905" s="445" t="s">
        <v>15678</v>
      </c>
      <c r="B8905" s="445" t="s">
        <v>19607</v>
      </c>
      <c r="C8905" s="445" t="s">
        <v>19608</v>
      </c>
    </row>
    <row r="8906" spans="1:3" x14ac:dyDescent="0.25">
      <c r="A8906" s="445" t="s">
        <v>15678</v>
      </c>
      <c r="B8906" s="445" t="s">
        <v>19609</v>
      </c>
      <c r="C8906" s="445" t="s">
        <v>17081</v>
      </c>
    </row>
    <row r="8907" spans="1:3" x14ac:dyDescent="0.25">
      <c r="A8907" s="445" t="s">
        <v>15678</v>
      </c>
      <c r="B8907" s="445" t="s">
        <v>19610</v>
      </c>
      <c r="C8907" s="445" t="s">
        <v>15714</v>
      </c>
    </row>
    <row r="8908" spans="1:3" x14ac:dyDescent="0.25">
      <c r="A8908" s="445" t="s">
        <v>15678</v>
      </c>
      <c r="B8908" s="445" t="s">
        <v>19611</v>
      </c>
      <c r="C8908" s="445" t="s">
        <v>15816</v>
      </c>
    </row>
    <row r="8909" spans="1:3" x14ac:dyDescent="0.25">
      <c r="A8909" s="445" t="s">
        <v>15678</v>
      </c>
      <c r="B8909" s="445" t="s">
        <v>19612</v>
      </c>
      <c r="C8909" s="445" t="s">
        <v>16681</v>
      </c>
    </row>
    <row r="8910" spans="1:3" x14ac:dyDescent="0.25">
      <c r="A8910" s="445" t="s">
        <v>15678</v>
      </c>
      <c r="B8910" s="445" t="s">
        <v>19613</v>
      </c>
      <c r="C8910" s="445" t="s">
        <v>17069</v>
      </c>
    </row>
    <row r="8911" spans="1:3" x14ac:dyDescent="0.25">
      <c r="A8911" s="445" t="s">
        <v>15678</v>
      </c>
      <c r="B8911" s="445" t="s">
        <v>19614</v>
      </c>
      <c r="C8911" s="445" t="s">
        <v>17071</v>
      </c>
    </row>
    <row r="8912" spans="1:3" x14ac:dyDescent="0.25">
      <c r="A8912" s="445" t="s">
        <v>15678</v>
      </c>
      <c r="B8912" s="445" t="s">
        <v>19615</v>
      </c>
      <c r="C8912" s="445" t="s">
        <v>17069</v>
      </c>
    </row>
    <row r="8913" spans="1:3" x14ac:dyDescent="0.25">
      <c r="A8913" s="445" t="s">
        <v>15678</v>
      </c>
      <c r="B8913" s="445" t="s">
        <v>19616</v>
      </c>
      <c r="C8913" s="445" t="s">
        <v>17071</v>
      </c>
    </row>
    <row r="8914" spans="1:3" x14ac:dyDescent="0.25">
      <c r="A8914" s="445" t="s">
        <v>15678</v>
      </c>
      <c r="B8914" s="445" t="s">
        <v>14689</v>
      </c>
      <c r="C8914" s="445" t="s">
        <v>15810</v>
      </c>
    </row>
    <row r="8915" spans="1:3" x14ac:dyDescent="0.25">
      <c r="A8915" s="445" t="s">
        <v>15678</v>
      </c>
      <c r="B8915" s="445" t="s">
        <v>14645</v>
      </c>
      <c r="C8915" s="445" t="s">
        <v>16255</v>
      </c>
    </row>
    <row r="8916" spans="1:3" x14ac:dyDescent="0.25">
      <c r="A8916" s="445" t="s">
        <v>15678</v>
      </c>
      <c r="B8916" s="445" t="s">
        <v>19617</v>
      </c>
      <c r="C8916" s="445" t="s">
        <v>15957</v>
      </c>
    </row>
    <row r="8917" spans="1:3" x14ac:dyDescent="0.25">
      <c r="A8917" s="445" t="s">
        <v>15678</v>
      </c>
      <c r="B8917" s="445" t="s">
        <v>19618</v>
      </c>
      <c r="C8917" s="445" t="s">
        <v>13970</v>
      </c>
    </row>
    <row r="8918" spans="1:3" x14ac:dyDescent="0.25">
      <c r="A8918" s="445" t="s">
        <v>15678</v>
      </c>
      <c r="B8918" s="445" t="s">
        <v>19619</v>
      </c>
      <c r="C8918" s="445" t="s">
        <v>13970</v>
      </c>
    </row>
    <row r="8919" spans="1:3" x14ac:dyDescent="0.25">
      <c r="A8919" s="445" t="s">
        <v>15678</v>
      </c>
      <c r="B8919" s="445" t="s">
        <v>19620</v>
      </c>
      <c r="C8919" s="445" t="s">
        <v>13970</v>
      </c>
    </row>
    <row r="8920" spans="1:3" x14ac:dyDescent="0.25">
      <c r="A8920" s="445" t="s">
        <v>15678</v>
      </c>
      <c r="B8920" s="445" t="s">
        <v>19621</v>
      </c>
      <c r="C8920" s="445" t="s">
        <v>13970</v>
      </c>
    </row>
    <row r="8921" spans="1:3" x14ac:dyDescent="0.25">
      <c r="A8921" s="445" t="s">
        <v>15678</v>
      </c>
      <c r="B8921" s="445" t="s">
        <v>19622</v>
      </c>
      <c r="C8921" s="445" t="s">
        <v>13970</v>
      </c>
    </row>
    <row r="8922" spans="1:3" x14ac:dyDescent="0.25">
      <c r="A8922" s="445" t="s">
        <v>15678</v>
      </c>
      <c r="B8922" s="445" t="s">
        <v>19623</v>
      </c>
      <c r="C8922" s="445" t="s">
        <v>13970</v>
      </c>
    </row>
    <row r="8923" spans="1:3" x14ac:dyDescent="0.25">
      <c r="A8923" s="445" t="s">
        <v>15678</v>
      </c>
      <c r="B8923" s="445" t="s">
        <v>19624</v>
      </c>
      <c r="C8923" s="445" t="s">
        <v>13970</v>
      </c>
    </row>
    <row r="8924" spans="1:3" x14ac:dyDescent="0.25">
      <c r="A8924" s="445" t="s">
        <v>15678</v>
      </c>
      <c r="B8924" s="445" t="s">
        <v>19625</v>
      </c>
      <c r="C8924" s="445" t="s">
        <v>13970</v>
      </c>
    </row>
    <row r="8925" spans="1:3" x14ac:dyDescent="0.25">
      <c r="A8925" s="445" t="s">
        <v>15678</v>
      </c>
      <c r="B8925" s="445" t="s">
        <v>19626</v>
      </c>
      <c r="C8925" s="445" t="s">
        <v>13970</v>
      </c>
    </row>
    <row r="8926" spans="1:3" x14ac:dyDescent="0.25">
      <c r="A8926" s="445" t="s">
        <v>15678</v>
      </c>
      <c r="B8926" s="445" t="s">
        <v>19627</v>
      </c>
      <c r="C8926" s="445" t="s">
        <v>13970</v>
      </c>
    </row>
    <row r="8927" spans="1:3" x14ac:dyDescent="0.25">
      <c r="A8927" s="445" t="s">
        <v>15678</v>
      </c>
      <c r="B8927" s="445" t="s">
        <v>19628</v>
      </c>
      <c r="C8927" s="445" t="s">
        <v>13970</v>
      </c>
    </row>
    <row r="8928" spans="1:3" x14ac:dyDescent="0.25">
      <c r="A8928" s="445" t="s">
        <v>15678</v>
      </c>
      <c r="B8928" s="445" t="s">
        <v>19629</v>
      </c>
      <c r="C8928" s="445" t="s">
        <v>13970</v>
      </c>
    </row>
    <row r="8929" spans="1:3" x14ac:dyDescent="0.25">
      <c r="A8929" s="445" t="s">
        <v>15678</v>
      </c>
      <c r="B8929" s="445" t="s">
        <v>19630</v>
      </c>
      <c r="C8929" s="445" t="s">
        <v>13970</v>
      </c>
    </row>
    <row r="8930" spans="1:3" x14ac:dyDescent="0.25">
      <c r="A8930" s="445" t="s">
        <v>15678</v>
      </c>
      <c r="B8930" s="445" t="s">
        <v>19631</v>
      </c>
      <c r="C8930" s="445" t="s">
        <v>13970</v>
      </c>
    </row>
    <row r="8931" spans="1:3" x14ac:dyDescent="0.25">
      <c r="A8931" s="445" t="s">
        <v>15678</v>
      </c>
      <c r="B8931" s="445" t="s">
        <v>19632</v>
      </c>
      <c r="C8931" s="445" t="s">
        <v>13970</v>
      </c>
    </row>
    <row r="8932" spans="1:3" x14ac:dyDescent="0.25">
      <c r="A8932" s="445" t="s">
        <v>15678</v>
      </c>
      <c r="B8932" s="445" t="s">
        <v>19633</v>
      </c>
      <c r="C8932" s="445" t="s">
        <v>13970</v>
      </c>
    </row>
    <row r="8933" spans="1:3" x14ac:dyDescent="0.25">
      <c r="A8933" s="445" t="s">
        <v>15678</v>
      </c>
      <c r="B8933" s="445" t="s">
        <v>19634</v>
      </c>
      <c r="C8933" s="445" t="s">
        <v>13970</v>
      </c>
    </row>
    <row r="8934" spans="1:3" x14ac:dyDescent="0.25">
      <c r="A8934" s="445" t="s">
        <v>15678</v>
      </c>
      <c r="B8934" s="445" t="s">
        <v>19635</v>
      </c>
      <c r="C8934" s="445" t="s">
        <v>13970</v>
      </c>
    </row>
    <row r="8935" spans="1:3" x14ac:dyDescent="0.25">
      <c r="A8935" s="445" t="s">
        <v>15678</v>
      </c>
      <c r="B8935" s="445" t="s">
        <v>19636</v>
      </c>
      <c r="C8935" s="445" t="s">
        <v>13970</v>
      </c>
    </row>
    <row r="8936" spans="1:3" x14ac:dyDescent="0.25">
      <c r="A8936" s="445" t="s">
        <v>15678</v>
      </c>
      <c r="B8936" s="445" t="s">
        <v>19637</v>
      </c>
      <c r="C8936" s="445" t="s">
        <v>13970</v>
      </c>
    </row>
    <row r="8937" spans="1:3" x14ac:dyDescent="0.25">
      <c r="A8937" s="445" t="s">
        <v>15678</v>
      </c>
      <c r="B8937" s="445" t="s">
        <v>19638</v>
      </c>
      <c r="C8937" s="445" t="s">
        <v>13970</v>
      </c>
    </row>
    <row r="8938" spans="1:3" x14ac:dyDescent="0.25">
      <c r="A8938" s="445" t="s">
        <v>15678</v>
      </c>
      <c r="B8938" s="445" t="s">
        <v>19639</v>
      </c>
      <c r="C8938" s="445" t="s">
        <v>13970</v>
      </c>
    </row>
    <row r="8939" spans="1:3" x14ac:dyDescent="0.25">
      <c r="A8939" s="445" t="s">
        <v>15678</v>
      </c>
      <c r="B8939" s="445" t="s">
        <v>19640</v>
      </c>
      <c r="C8939" s="445" t="s">
        <v>13970</v>
      </c>
    </row>
    <row r="8940" spans="1:3" x14ac:dyDescent="0.25">
      <c r="A8940" s="445" t="s">
        <v>15678</v>
      </c>
      <c r="B8940" s="445" t="s">
        <v>19641</v>
      </c>
      <c r="C8940" s="445" t="s">
        <v>13970</v>
      </c>
    </row>
    <row r="8941" spans="1:3" x14ac:dyDescent="0.25">
      <c r="A8941" s="445" t="s">
        <v>15678</v>
      </c>
      <c r="B8941" s="445" t="s">
        <v>19642</v>
      </c>
      <c r="C8941" s="445" t="s">
        <v>13970</v>
      </c>
    </row>
    <row r="8942" spans="1:3" x14ac:dyDescent="0.25">
      <c r="A8942" s="445" t="s">
        <v>15678</v>
      </c>
      <c r="B8942" s="445" t="s">
        <v>19643</v>
      </c>
      <c r="C8942" s="445" t="s">
        <v>13970</v>
      </c>
    </row>
    <row r="8943" spans="1:3" x14ac:dyDescent="0.25">
      <c r="A8943" s="445" t="s">
        <v>15678</v>
      </c>
      <c r="B8943" s="445" t="s">
        <v>19644</v>
      </c>
      <c r="C8943" s="445" t="s">
        <v>13970</v>
      </c>
    </row>
    <row r="8944" spans="1:3" x14ac:dyDescent="0.25">
      <c r="A8944" s="445" t="s">
        <v>15678</v>
      </c>
      <c r="B8944" s="445" t="s">
        <v>19645</v>
      </c>
      <c r="C8944" s="445" t="s">
        <v>13970</v>
      </c>
    </row>
    <row r="8945" spans="1:3" x14ac:dyDescent="0.25">
      <c r="A8945" s="445" t="s">
        <v>15678</v>
      </c>
      <c r="B8945" s="445" t="s">
        <v>19646</v>
      </c>
      <c r="C8945" s="445" t="s">
        <v>13970</v>
      </c>
    </row>
    <row r="8946" spans="1:3" x14ac:dyDescent="0.25">
      <c r="A8946" s="445" t="s">
        <v>15678</v>
      </c>
      <c r="B8946" s="445" t="s">
        <v>19647</v>
      </c>
      <c r="C8946" s="445" t="s">
        <v>13970</v>
      </c>
    </row>
    <row r="8947" spans="1:3" x14ac:dyDescent="0.25">
      <c r="A8947" s="445" t="s">
        <v>15678</v>
      </c>
      <c r="B8947" s="445" t="s">
        <v>19648</v>
      </c>
      <c r="C8947" s="445" t="s">
        <v>13970</v>
      </c>
    </row>
    <row r="8948" spans="1:3" x14ac:dyDescent="0.25">
      <c r="A8948" s="445" t="s">
        <v>15678</v>
      </c>
      <c r="B8948" s="445" t="s">
        <v>19649</v>
      </c>
      <c r="C8948" s="445" t="s">
        <v>13970</v>
      </c>
    </row>
    <row r="8949" spans="1:3" x14ac:dyDescent="0.25">
      <c r="A8949" s="445" t="s">
        <v>15678</v>
      </c>
      <c r="B8949" s="445" t="s">
        <v>19650</v>
      </c>
      <c r="C8949" s="445" t="s">
        <v>13970</v>
      </c>
    </row>
    <row r="8950" spans="1:3" x14ac:dyDescent="0.25">
      <c r="A8950" s="445" t="s">
        <v>15678</v>
      </c>
      <c r="B8950" s="445" t="s">
        <v>19651</v>
      </c>
      <c r="C8950" s="445" t="s">
        <v>13970</v>
      </c>
    </row>
    <row r="8951" spans="1:3" x14ac:dyDescent="0.25">
      <c r="A8951" s="445" t="s">
        <v>15678</v>
      </c>
      <c r="B8951" s="445" t="s">
        <v>19652</v>
      </c>
      <c r="C8951" s="445" t="s">
        <v>13970</v>
      </c>
    </row>
    <row r="8952" spans="1:3" x14ac:dyDescent="0.25">
      <c r="A8952" s="445" t="s">
        <v>15678</v>
      </c>
      <c r="B8952" s="445" t="s">
        <v>19653</v>
      </c>
      <c r="C8952" s="445" t="s">
        <v>13970</v>
      </c>
    </row>
    <row r="8953" spans="1:3" x14ac:dyDescent="0.25">
      <c r="A8953" s="445" t="s">
        <v>15678</v>
      </c>
      <c r="B8953" s="445" t="s">
        <v>19654</v>
      </c>
      <c r="C8953" s="445" t="s">
        <v>13970</v>
      </c>
    </row>
    <row r="8954" spans="1:3" x14ac:dyDescent="0.25">
      <c r="A8954" s="445" t="s">
        <v>15678</v>
      </c>
      <c r="B8954" s="445" t="s">
        <v>19655</v>
      </c>
      <c r="C8954" s="445" t="s">
        <v>19656</v>
      </c>
    </row>
    <row r="8955" spans="1:3" x14ac:dyDescent="0.25">
      <c r="A8955" s="445" t="s">
        <v>15678</v>
      </c>
      <c r="B8955" s="445" t="s">
        <v>19657</v>
      </c>
      <c r="C8955" s="445" t="s">
        <v>13970</v>
      </c>
    </row>
    <row r="8956" spans="1:3" x14ac:dyDescent="0.25">
      <c r="A8956" s="445" t="s">
        <v>15678</v>
      </c>
      <c r="B8956" s="445" t="s">
        <v>19658</v>
      </c>
      <c r="C8956" s="445" t="s">
        <v>13970</v>
      </c>
    </row>
    <row r="8957" spans="1:3" x14ac:dyDescent="0.25">
      <c r="A8957" s="445" t="s">
        <v>15678</v>
      </c>
      <c r="B8957" s="445" t="s">
        <v>19659</v>
      </c>
      <c r="C8957" s="445" t="s">
        <v>13970</v>
      </c>
    </row>
    <row r="8958" spans="1:3" x14ac:dyDescent="0.25">
      <c r="A8958" s="445" t="s">
        <v>15678</v>
      </c>
      <c r="B8958" s="445" t="s">
        <v>19660</v>
      </c>
      <c r="C8958" s="445" t="s">
        <v>13970</v>
      </c>
    </row>
    <row r="8959" spans="1:3" x14ac:dyDescent="0.25">
      <c r="A8959" s="445" t="s">
        <v>15678</v>
      </c>
      <c r="B8959" s="445" t="s">
        <v>19661</v>
      </c>
      <c r="C8959" s="445" t="s">
        <v>19662</v>
      </c>
    </row>
    <row r="8960" spans="1:3" x14ac:dyDescent="0.25">
      <c r="A8960" s="445" t="s">
        <v>15678</v>
      </c>
      <c r="B8960" s="445" t="s">
        <v>19663</v>
      </c>
      <c r="C8960" s="445" t="s">
        <v>17479</v>
      </c>
    </row>
    <row r="8961" spans="1:3" x14ac:dyDescent="0.25">
      <c r="A8961" s="445" t="s">
        <v>15678</v>
      </c>
      <c r="B8961" s="445" t="s">
        <v>19664</v>
      </c>
      <c r="C8961" s="445" t="s">
        <v>13970</v>
      </c>
    </row>
    <row r="8962" spans="1:3" x14ac:dyDescent="0.25">
      <c r="A8962" s="445" t="s">
        <v>15678</v>
      </c>
      <c r="B8962" s="445" t="s">
        <v>19665</v>
      </c>
      <c r="C8962" s="445" t="s">
        <v>13970</v>
      </c>
    </row>
    <row r="8963" spans="1:3" x14ac:dyDescent="0.25">
      <c r="A8963" s="445" t="s">
        <v>15678</v>
      </c>
      <c r="B8963" s="445" t="s">
        <v>19666</v>
      </c>
      <c r="C8963" s="445" t="s">
        <v>13970</v>
      </c>
    </row>
    <row r="8964" spans="1:3" x14ac:dyDescent="0.25">
      <c r="A8964" s="445" t="s">
        <v>15678</v>
      </c>
      <c r="B8964" s="445" t="s">
        <v>19667</v>
      </c>
      <c r="C8964" s="445" t="s">
        <v>13970</v>
      </c>
    </row>
    <row r="8965" spans="1:3" x14ac:dyDescent="0.25">
      <c r="A8965" s="445" t="s">
        <v>15678</v>
      </c>
      <c r="B8965" s="445" t="s">
        <v>19668</v>
      </c>
      <c r="C8965" s="445" t="s">
        <v>13970</v>
      </c>
    </row>
    <row r="8966" spans="1:3" x14ac:dyDescent="0.25">
      <c r="A8966" s="445" t="s">
        <v>15678</v>
      </c>
      <c r="B8966" s="445" t="s">
        <v>19669</v>
      </c>
      <c r="C8966" s="445" t="s">
        <v>13970</v>
      </c>
    </row>
    <row r="8967" spans="1:3" x14ac:dyDescent="0.25">
      <c r="A8967" s="445" t="s">
        <v>15678</v>
      </c>
      <c r="B8967" s="445" t="s">
        <v>19670</v>
      </c>
      <c r="C8967" s="445" t="s">
        <v>13970</v>
      </c>
    </row>
    <row r="8968" spans="1:3" x14ac:dyDescent="0.25">
      <c r="A8968" s="445" t="s">
        <v>15678</v>
      </c>
      <c r="B8968" s="445" t="s">
        <v>19671</v>
      </c>
      <c r="C8968" s="445" t="s">
        <v>13970</v>
      </c>
    </row>
    <row r="8969" spans="1:3" x14ac:dyDescent="0.25">
      <c r="A8969" s="445" t="s">
        <v>15678</v>
      </c>
      <c r="B8969" s="445" t="s">
        <v>19672</v>
      </c>
      <c r="C8969" s="445" t="s">
        <v>13970</v>
      </c>
    </row>
    <row r="8970" spans="1:3" x14ac:dyDescent="0.25">
      <c r="A8970" s="445" t="s">
        <v>15678</v>
      </c>
      <c r="B8970" s="445" t="s">
        <v>19673</v>
      </c>
      <c r="C8970" s="445" t="s">
        <v>13970</v>
      </c>
    </row>
    <row r="8971" spans="1:3" x14ac:dyDescent="0.25">
      <c r="A8971" s="445" t="s">
        <v>15678</v>
      </c>
      <c r="B8971" s="445" t="s">
        <v>19674</v>
      </c>
      <c r="C8971" s="445" t="s">
        <v>13970</v>
      </c>
    </row>
    <row r="8972" spans="1:3" x14ac:dyDescent="0.25">
      <c r="A8972" s="445" t="s">
        <v>15678</v>
      </c>
      <c r="B8972" s="445" t="s">
        <v>19675</v>
      </c>
      <c r="C8972" s="445" t="s">
        <v>13970</v>
      </c>
    </row>
    <row r="8973" spans="1:3" x14ac:dyDescent="0.25">
      <c r="A8973" s="445" t="s">
        <v>15678</v>
      </c>
      <c r="B8973" s="445" t="s">
        <v>19676</v>
      </c>
      <c r="C8973" s="445" t="s">
        <v>13970</v>
      </c>
    </row>
    <row r="8974" spans="1:3" x14ac:dyDescent="0.25">
      <c r="A8974" s="445" t="s">
        <v>15678</v>
      </c>
      <c r="B8974" s="445" t="s">
        <v>19677</v>
      </c>
      <c r="C8974" s="445" t="s">
        <v>13970</v>
      </c>
    </row>
    <row r="8975" spans="1:3" x14ac:dyDescent="0.25">
      <c r="A8975" s="445" t="s">
        <v>15678</v>
      </c>
      <c r="B8975" s="445" t="s">
        <v>19678</v>
      </c>
      <c r="C8975" s="445" t="s">
        <v>13970</v>
      </c>
    </row>
    <row r="8976" spans="1:3" x14ac:dyDescent="0.25">
      <c r="A8976" s="445" t="s">
        <v>15678</v>
      </c>
      <c r="B8976" s="445" t="s">
        <v>19679</v>
      </c>
      <c r="C8976" s="445" t="s">
        <v>13970</v>
      </c>
    </row>
    <row r="8977" spans="1:3" x14ac:dyDescent="0.25">
      <c r="A8977" s="445" t="s">
        <v>15678</v>
      </c>
      <c r="B8977" s="445" t="s">
        <v>19680</v>
      </c>
      <c r="C8977" s="445" t="s">
        <v>13970</v>
      </c>
    </row>
    <row r="8978" spans="1:3" x14ac:dyDescent="0.25">
      <c r="A8978" s="445" t="s">
        <v>15678</v>
      </c>
      <c r="B8978" s="445" t="s">
        <v>19681</v>
      </c>
      <c r="C8978" s="445" t="s">
        <v>13970</v>
      </c>
    </row>
    <row r="8979" spans="1:3" x14ac:dyDescent="0.25">
      <c r="A8979" s="445" t="s">
        <v>15678</v>
      </c>
      <c r="B8979" s="445" t="s">
        <v>19682</v>
      </c>
      <c r="C8979" s="445" t="s">
        <v>13970</v>
      </c>
    </row>
    <row r="8980" spans="1:3" x14ac:dyDescent="0.25">
      <c r="A8980" s="445" t="s">
        <v>15678</v>
      </c>
      <c r="B8980" s="445" t="s">
        <v>19683</v>
      </c>
      <c r="C8980" s="445" t="s">
        <v>13970</v>
      </c>
    </row>
    <row r="8981" spans="1:3" x14ac:dyDescent="0.25">
      <c r="A8981" s="445" t="s">
        <v>15678</v>
      </c>
      <c r="B8981" s="445" t="s">
        <v>19684</v>
      </c>
      <c r="C8981" s="445" t="s">
        <v>13970</v>
      </c>
    </row>
    <row r="8982" spans="1:3" x14ac:dyDescent="0.25">
      <c r="A8982" s="445" t="s">
        <v>15678</v>
      </c>
      <c r="B8982" s="445" t="s">
        <v>19685</v>
      </c>
      <c r="C8982" s="445" t="s">
        <v>13970</v>
      </c>
    </row>
    <row r="8983" spans="1:3" x14ac:dyDescent="0.25">
      <c r="A8983" s="445" t="s">
        <v>15678</v>
      </c>
      <c r="B8983" s="445" t="s">
        <v>19686</v>
      </c>
      <c r="C8983" s="445" t="s">
        <v>13970</v>
      </c>
    </row>
    <row r="8984" spans="1:3" x14ac:dyDescent="0.25">
      <c r="A8984" s="445" t="s">
        <v>15678</v>
      </c>
      <c r="B8984" s="445" t="s">
        <v>19687</v>
      </c>
      <c r="C8984" s="445" t="s">
        <v>13970</v>
      </c>
    </row>
    <row r="8985" spans="1:3" x14ac:dyDescent="0.25">
      <c r="A8985" s="445" t="s">
        <v>15678</v>
      </c>
      <c r="B8985" s="445" t="s">
        <v>19688</v>
      </c>
      <c r="C8985" s="445" t="s">
        <v>13970</v>
      </c>
    </row>
    <row r="8986" spans="1:3" x14ac:dyDescent="0.25">
      <c r="A8986" s="445" t="s">
        <v>15678</v>
      </c>
      <c r="B8986" s="445" t="s">
        <v>19689</v>
      </c>
      <c r="C8986" s="445" t="s">
        <v>13970</v>
      </c>
    </row>
    <row r="8987" spans="1:3" x14ac:dyDescent="0.25">
      <c r="A8987" s="445" t="s">
        <v>15678</v>
      </c>
      <c r="B8987" s="445" t="s">
        <v>19690</v>
      </c>
      <c r="C8987" s="445" t="s">
        <v>13970</v>
      </c>
    </row>
    <row r="8988" spans="1:3" x14ac:dyDescent="0.25">
      <c r="A8988" s="445" t="s">
        <v>15678</v>
      </c>
      <c r="B8988" s="445" t="s">
        <v>19691</v>
      </c>
      <c r="C8988" s="445" t="s">
        <v>13970</v>
      </c>
    </row>
    <row r="8989" spans="1:3" x14ac:dyDescent="0.25">
      <c r="A8989" s="445" t="s">
        <v>15678</v>
      </c>
      <c r="B8989" s="445" t="s">
        <v>19692</v>
      </c>
      <c r="C8989" s="445" t="s">
        <v>13970</v>
      </c>
    </row>
    <row r="8990" spans="1:3" x14ac:dyDescent="0.25">
      <c r="A8990" s="445" t="s">
        <v>15678</v>
      </c>
      <c r="B8990" s="445" t="s">
        <v>19693</v>
      </c>
      <c r="C8990" s="445" t="s">
        <v>13970</v>
      </c>
    </row>
    <row r="8991" spans="1:3" x14ac:dyDescent="0.25">
      <c r="A8991" s="445" t="s">
        <v>15678</v>
      </c>
      <c r="B8991" s="445" t="s">
        <v>19694</v>
      </c>
      <c r="C8991" s="445" t="s">
        <v>13970</v>
      </c>
    </row>
    <row r="8992" spans="1:3" x14ac:dyDescent="0.25">
      <c r="A8992" s="445" t="s">
        <v>15678</v>
      </c>
      <c r="B8992" s="445" t="s">
        <v>19695</v>
      </c>
      <c r="C8992" s="445" t="s">
        <v>13970</v>
      </c>
    </row>
    <row r="8993" spans="1:3" x14ac:dyDescent="0.25">
      <c r="A8993" s="445" t="s">
        <v>15678</v>
      </c>
      <c r="B8993" s="445" t="s">
        <v>19696</v>
      </c>
      <c r="C8993" s="445" t="s">
        <v>13970</v>
      </c>
    </row>
    <row r="8994" spans="1:3" x14ac:dyDescent="0.25">
      <c r="A8994" s="445" t="s">
        <v>15678</v>
      </c>
      <c r="B8994" s="445" t="s">
        <v>19697</v>
      </c>
      <c r="C8994" s="445" t="s">
        <v>13970</v>
      </c>
    </row>
    <row r="8995" spans="1:3" x14ac:dyDescent="0.25">
      <c r="A8995" s="445" t="s">
        <v>15678</v>
      </c>
      <c r="B8995" s="445" t="s">
        <v>19698</v>
      </c>
      <c r="C8995" s="445" t="s">
        <v>13970</v>
      </c>
    </row>
    <row r="8996" spans="1:3" x14ac:dyDescent="0.25">
      <c r="A8996" s="445" t="s">
        <v>15678</v>
      </c>
      <c r="B8996" s="445" t="s">
        <v>19699</v>
      </c>
      <c r="C8996" s="445" t="s">
        <v>13970</v>
      </c>
    </row>
    <row r="8997" spans="1:3" x14ac:dyDescent="0.25">
      <c r="A8997" s="445" t="s">
        <v>15678</v>
      </c>
      <c r="B8997" s="445" t="s">
        <v>19700</v>
      </c>
      <c r="C8997" s="445" t="s">
        <v>13970</v>
      </c>
    </row>
    <row r="8998" spans="1:3" x14ac:dyDescent="0.25">
      <c r="A8998" s="445" t="s">
        <v>15678</v>
      </c>
      <c r="B8998" s="445" t="s">
        <v>19701</v>
      </c>
      <c r="C8998" s="445" t="s">
        <v>13970</v>
      </c>
    </row>
    <row r="8999" spans="1:3" x14ac:dyDescent="0.25">
      <c r="A8999" s="445" t="s">
        <v>15678</v>
      </c>
      <c r="B8999" s="445" t="s">
        <v>19702</v>
      </c>
      <c r="C8999" s="445" t="s">
        <v>13970</v>
      </c>
    </row>
    <row r="9000" spans="1:3" x14ac:dyDescent="0.25">
      <c r="A9000" s="445" t="s">
        <v>15678</v>
      </c>
      <c r="B9000" s="445" t="s">
        <v>19703</v>
      </c>
      <c r="C9000" s="445" t="s">
        <v>15875</v>
      </c>
    </row>
    <row r="9001" spans="1:3" x14ac:dyDescent="0.25">
      <c r="A9001" s="445" t="s">
        <v>15678</v>
      </c>
      <c r="B9001" s="445" t="s">
        <v>19704</v>
      </c>
      <c r="C9001" s="445" t="s">
        <v>19292</v>
      </c>
    </row>
    <row r="9002" spans="1:3" x14ac:dyDescent="0.25">
      <c r="A9002" s="445" t="s">
        <v>15678</v>
      </c>
      <c r="B9002" s="445" t="s">
        <v>19705</v>
      </c>
      <c r="C9002" s="445" t="s">
        <v>19292</v>
      </c>
    </row>
    <row r="9003" spans="1:3" x14ac:dyDescent="0.25">
      <c r="A9003" s="445" t="s">
        <v>15678</v>
      </c>
      <c r="B9003" s="445" t="s">
        <v>19706</v>
      </c>
      <c r="C9003" s="445" t="s">
        <v>17878</v>
      </c>
    </row>
    <row r="9004" spans="1:3" x14ac:dyDescent="0.25">
      <c r="A9004" s="445" t="s">
        <v>15678</v>
      </c>
      <c r="B9004" s="445" t="s">
        <v>19707</v>
      </c>
      <c r="C9004" s="445" t="s">
        <v>16728</v>
      </c>
    </row>
    <row r="9005" spans="1:3" x14ac:dyDescent="0.25">
      <c r="A9005" s="445" t="s">
        <v>15678</v>
      </c>
      <c r="B9005" s="445" t="s">
        <v>19708</v>
      </c>
      <c r="C9005" s="445" t="s">
        <v>15889</v>
      </c>
    </row>
    <row r="9006" spans="1:3" x14ac:dyDescent="0.25">
      <c r="A9006" s="445" t="s">
        <v>15678</v>
      </c>
      <c r="B9006" s="445" t="s">
        <v>19709</v>
      </c>
      <c r="C9006" s="445" t="s">
        <v>15889</v>
      </c>
    </row>
    <row r="9007" spans="1:3" x14ac:dyDescent="0.25">
      <c r="A9007" s="445" t="s">
        <v>15678</v>
      </c>
      <c r="B9007" s="445" t="s">
        <v>19710</v>
      </c>
      <c r="C9007" s="445" t="s">
        <v>15891</v>
      </c>
    </row>
    <row r="9008" spans="1:3" x14ac:dyDescent="0.25">
      <c r="A9008" s="445" t="s">
        <v>15678</v>
      </c>
      <c r="B9008" s="445" t="s">
        <v>19711</v>
      </c>
      <c r="C9008" s="445" t="s">
        <v>15891</v>
      </c>
    </row>
    <row r="9009" spans="1:3" x14ac:dyDescent="0.25">
      <c r="A9009" s="445" t="s">
        <v>15678</v>
      </c>
      <c r="B9009" s="445" t="s">
        <v>19712</v>
      </c>
      <c r="C9009" s="445" t="s">
        <v>15893</v>
      </c>
    </row>
    <row r="9010" spans="1:3" x14ac:dyDescent="0.25">
      <c r="A9010" s="445" t="s">
        <v>15678</v>
      </c>
      <c r="B9010" s="445" t="s">
        <v>19713</v>
      </c>
      <c r="C9010" s="445" t="s">
        <v>15893</v>
      </c>
    </row>
    <row r="9011" spans="1:3" x14ac:dyDescent="0.25">
      <c r="A9011" s="445" t="s">
        <v>15678</v>
      </c>
      <c r="B9011" s="445" t="s">
        <v>19714</v>
      </c>
      <c r="C9011" s="445" t="s">
        <v>15712</v>
      </c>
    </row>
    <row r="9012" spans="1:3" x14ac:dyDescent="0.25">
      <c r="A9012" s="445" t="s">
        <v>15678</v>
      </c>
      <c r="B9012" s="445" t="s">
        <v>19715</v>
      </c>
      <c r="C9012" s="445" t="s">
        <v>15899</v>
      </c>
    </row>
    <row r="9013" spans="1:3" x14ac:dyDescent="0.25">
      <c r="A9013" s="445" t="s">
        <v>15678</v>
      </c>
      <c r="B9013" s="445" t="s">
        <v>19716</v>
      </c>
      <c r="C9013" s="445" t="s">
        <v>15899</v>
      </c>
    </row>
    <row r="9014" spans="1:3" x14ac:dyDescent="0.25">
      <c r="A9014" s="445" t="s">
        <v>15678</v>
      </c>
      <c r="B9014" s="445" t="s">
        <v>19717</v>
      </c>
      <c r="C9014" s="445" t="s">
        <v>15901</v>
      </c>
    </row>
    <row r="9015" spans="1:3" x14ac:dyDescent="0.25">
      <c r="A9015" s="445" t="s">
        <v>15678</v>
      </c>
      <c r="B9015" s="445" t="s">
        <v>19718</v>
      </c>
      <c r="C9015" s="445" t="s">
        <v>15901</v>
      </c>
    </row>
    <row r="9016" spans="1:3" x14ac:dyDescent="0.25">
      <c r="A9016" s="445" t="s">
        <v>15678</v>
      </c>
      <c r="B9016" s="445" t="s">
        <v>19719</v>
      </c>
      <c r="C9016" s="445" t="s">
        <v>15903</v>
      </c>
    </row>
    <row r="9017" spans="1:3" x14ac:dyDescent="0.25">
      <c r="A9017" s="445" t="s">
        <v>15678</v>
      </c>
      <c r="B9017" s="445" t="s">
        <v>19720</v>
      </c>
      <c r="C9017" s="445" t="s">
        <v>15903</v>
      </c>
    </row>
    <row r="9018" spans="1:3" x14ac:dyDescent="0.25">
      <c r="A9018" s="445" t="s">
        <v>15678</v>
      </c>
      <c r="B9018" s="445" t="s">
        <v>19721</v>
      </c>
      <c r="C9018" s="445" t="s">
        <v>15908</v>
      </c>
    </row>
    <row r="9019" spans="1:3" x14ac:dyDescent="0.25">
      <c r="A9019" s="445" t="s">
        <v>15678</v>
      </c>
      <c r="B9019" s="445" t="s">
        <v>19722</v>
      </c>
      <c r="C9019" s="445" t="s">
        <v>13970</v>
      </c>
    </row>
    <row r="9020" spans="1:3" x14ac:dyDescent="0.25">
      <c r="A9020" s="445" t="s">
        <v>15678</v>
      </c>
      <c r="B9020" s="445" t="s">
        <v>19723</v>
      </c>
      <c r="C9020" s="445" t="s">
        <v>15920</v>
      </c>
    </row>
    <row r="9021" spans="1:3" x14ac:dyDescent="0.25">
      <c r="A9021" s="445" t="s">
        <v>15678</v>
      </c>
      <c r="B9021" s="445" t="s">
        <v>19724</v>
      </c>
      <c r="C9021" s="445" t="s">
        <v>15920</v>
      </c>
    </row>
    <row r="9022" spans="1:3" x14ac:dyDescent="0.25">
      <c r="A9022" s="445" t="s">
        <v>15678</v>
      </c>
      <c r="B9022" s="445" t="s">
        <v>19725</v>
      </c>
      <c r="C9022" s="445" t="s">
        <v>15924</v>
      </c>
    </row>
    <row r="9023" spans="1:3" x14ac:dyDescent="0.25">
      <c r="A9023" s="445" t="s">
        <v>15678</v>
      </c>
      <c r="B9023" s="445" t="s">
        <v>14655</v>
      </c>
      <c r="C9023" s="445" t="s">
        <v>13970</v>
      </c>
    </row>
    <row r="9024" spans="1:3" x14ac:dyDescent="0.25">
      <c r="A9024" s="445" t="s">
        <v>15678</v>
      </c>
      <c r="B9024" s="445" t="s">
        <v>19726</v>
      </c>
      <c r="C9024" s="445" t="s">
        <v>17893</v>
      </c>
    </row>
    <row r="9025" spans="1:3" x14ac:dyDescent="0.25">
      <c r="A9025" s="445" t="s">
        <v>15678</v>
      </c>
      <c r="B9025" s="445" t="s">
        <v>19727</v>
      </c>
      <c r="C9025" s="445" t="s">
        <v>17893</v>
      </c>
    </row>
    <row r="9026" spans="1:3" x14ac:dyDescent="0.25">
      <c r="A9026" s="445" t="s">
        <v>15678</v>
      </c>
      <c r="B9026" s="445" t="s">
        <v>14657</v>
      </c>
      <c r="C9026" s="445" t="s">
        <v>17893</v>
      </c>
    </row>
    <row r="9027" spans="1:3" x14ac:dyDescent="0.25">
      <c r="A9027" s="445" t="s">
        <v>15678</v>
      </c>
      <c r="B9027" s="445" t="s">
        <v>19728</v>
      </c>
      <c r="C9027" s="445" t="s">
        <v>17911</v>
      </c>
    </row>
    <row r="9028" spans="1:3" x14ac:dyDescent="0.25">
      <c r="A9028" s="445" t="s">
        <v>15678</v>
      </c>
      <c r="B9028" s="445" t="s">
        <v>19729</v>
      </c>
      <c r="C9028" s="445" t="s">
        <v>18549</v>
      </c>
    </row>
    <row r="9029" spans="1:3" x14ac:dyDescent="0.25">
      <c r="A9029" s="445" t="s">
        <v>15678</v>
      </c>
      <c r="B9029" s="445" t="s">
        <v>19730</v>
      </c>
      <c r="C9029" s="445" t="s">
        <v>17052</v>
      </c>
    </row>
    <row r="9030" spans="1:3" x14ac:dyDescent="0.25">
      <c r="A9030" s="445" t="s">
        <v>15678</v>
      </c>
      <c r="B9030" s="445" t="s">
        <v>19731</v>
      </c>
      <c r="C9030" s="445" t="s">
        <v>19732</v>
      </c>
    </row>
    <row r="9031" spans="1:3" x14ac:dyDescent="0.25">
      <c r="A9031" s="445" t="s">
        <v>15678</v>
      </c>
      <c r="B9031" s="445" t="s">
        <v>19733</v>
      </c>
      <c r="C9031" s="445" t="s">
        <v>19732</v>
      </c>
    </row>
    <row r="9032" spans="1:3" x14ac:dyDescent="0.25">
      <c r="A9032" s="445" t="s">
        <v>15678</v>
      </c>
      <c r="B9032" s="445" t="s">
        <v>19734</v>
      </c>
      <c r="C9032" s="445" t="s">
        <v>19732</v>
      </c>
    </row>
    <row r="9033" spans="1:3" x14ac:dyDescent="0.25">
      <c r="A9033" s="445" t="s">
        <v>15678</v>
      </c>
      <c r="B9033" s="445" t="s">
        <v>19735</v>
      </c>
      <c r="C9033" s="445" t="s">
        <v>18148</v>
      </c>
    </row>
    <row r="9034" spans="1:3" x14ac:dyDescent="0.25">
      <c r="A9034" s="445" t="s">
        <v>15678</v>
      </c>
      <c r="B9034" s="445" t="s">
        <v>19736</v>
      </c>
      <c r="C9034" s="445" t="s">
        <v>18148</v>
      </c>
    </row>
    <row r="9035" spans="1:3" x14ac:dyDescent="0.25">
      <c r="A9035" s="445" t="s">
        <v>15678</v>
      </c>
      <c r="B9035" s="445" t="s">
        <v>19737</v>
      </c>
      <c r="C9035" s="445" t="s">
        <v>16362</v>
      </c>
    </row>
    <row r="9036" spans="1:3" x14ac:dyDescent="0.25">
      <c r="A9036" s="445" t="s">
        <v>15678</v>
      </c>
      <c r="B9036" s="445" t="s">
        <v>19738</v>
      </c>
      <c r="C9036" s="445" t="s">
        <v>16362</v>
      </c>
    </row>
    <row r="9037" spans="1:3" x14ac:dyDescent="0.25">
      <c r="A9037" s="445" t="s">
        <v>15678</v>
      </c>
      <c r="B9037" s="445" t="s">
        <v>19739</v>
      </c>
      <c r="C9037" s="445" t="s">
        <v>16362</v>
      </c>
    </row>
    <row r="9038" spans="1:3" x14ac:dyDescent="0.25">
      <c r="A9038" s="445" t="s">
        <v>15678</v>
      </c>
      <c r="B9038" s="445" t="s">
        <v>19740</v>
      </c>
      <c r="C9038" s="445" t="s">
        <v>19741</v>
      </c>
    </row>
    <row r="9039" spans="1:3" x14ac:dyDescent="0.25">
      <c r="A9039" s="445" t="s">
        <v>15678</v>
      </c>
      <c r="B9039" s="445" t="s">
        <v>19742</v>
      </c>
      <c r="C9039" s="445" t="s">
        <v>19741</v>
      </c>
    </row>
    <row r="9040" spans="1:3" x14ac:dyDescent="0.25">
      <c r="A9040" s="445" t="s">
        <v>15678</v>
      </c>
      <c r="B9040" s="445" t="s">
        <v>19743</v>
      </c>
      <c r="C9040" s="445" t="s">
        <v>19741</v>
      </c>
    </row>
    <row r="9041" spans="1:3" x14ac:dyDescent="0.25">
      <c r="A9041" s="445" t="s">
        <v>15678</v>
      </c>
      <c r="B9041" s="445" t="s">
        <v>19744</v>
      </c>
      <c r="C9041" s="445" t="s">
        <v>17056</v>
      </c>
    </row>
    <row r="9042" spans="1:3" x14ac:dyDescent="0.25">
      <c r="A9042" s="445" t="s">
        <v>15678</v>
      </c>
      <c r="B9042" s="445" t="s">
        <v>19745</v>
      </c>
      <c r="C9042" s="445" t="s">
        <v>16279</v>
      </c>
    </row>
    <row r="9043" spans="1:3" x14ac:dyDescent="0.25">
      <c r="A9043" s="445" t="s">
        <v>15678</v>
      </c>
      <c r="B9043" s="445" t="s">
        <v>19746</v>
      </c>
      <c r="C9043" s="445" t="s">
        <v>16281</v>
      </c>
    </row>
    <row r="9044" spans="1:3" x14ac:dyDescent="0.25">
      <c r="A9044" s="445" t="s">
        <v>15678</v>
      </c>
      <c r="B9044" s="445" t="s">
        <v>19747</v>
      </c>
      <c r="C9044" s="445" t="s">
        <v>16281</v>
      </c>
    </row>
    <row r="9045" spans="1:3" x14ac:dyDescent="0.25">
      <c r="A9045" s="445" t="s">
        <v>15678</v>
      </c>
      <c r="B9045" s="445" t="s">
        <v>19748</v>
      </c>
      <c r="C9045" s="445" t="s">
        <v>16283</v>
      </c>
    </row>
    <row r="9046" spans="1:3" x14ac:dyDescent="0.25">
      <c r="A9046" s="445" t="s">
        <v>15678</v>
      </c>
      <c r="B9046" s="445" t="s">
        <v>19749</v>
      </c>
      <c r="C9046" s="445" t="s">
        <v>17081</v>
      </c>
    </row>
    <row r="9047" spans="1:3" x14ac:dyDescent="0.25">
      <c r="A9047" s="445" t="s">
        <v>15678</v>
      </c>
      <c r="B9047" s="445" t="s">
        <v>19750</v>
      </c>
      <c r="C9047" s="445" t="s">
        <v>15714</v>
      </c>
    </row>
    <row r="9048" spans="1:3" x14ac:dyDescent="0.25">
      <c r="A9048" s="445" t="s">
        <v>15678</v>
      </c>
      <c r="B9048" s="445" t="s">
        <v>19751</v>
      </c>
      <c r="C9048" s="445" t="s">
        <v>19274</v>
      </c>
    </row>
    <row r="9049" spans="1:3" x14ac:dyDescent="0.25">
      <c r="A9049" s="445" t="s">
        <v>15678</v>
      </c>
      <c r="B9049" s="445" t="s">
        <v>19752</v>
      </c>
      <c r="C9049" s="445" t="s">
        <v>19274</v>
      </c>
    </row>
    <row r="9050" spans="1:3" x14ac:dyDescent="0.25">
      <c r="A9050" s="445" t="s">
        <v>15678</v>
      </c>
      <c r="B9050" s="445" t="s">
        <v>19753</v>
      </c>
      <c r="C9050" s="445" t="s">
        <v>16486</v>
      </c>
    </row>
    <row r="9051" spans="1:3" x14ac:dyDescent="0.25">
      <c r="A9051" s="445" t="s">
        <v>15678</v>
      </c>
      <c r="B9051" s="445" t="s">
        <v>19754</v>
      </c>
      <c r="C9051" s="445" t="s">
        <v>16486</v>
      </c>
    </row>
    <row r="9052" spans="1:3" x14ac:dyDescent="0.25">
      <c r="A9052" s="445" t="s">
        <v>15678</v>
      </c>
      <c r="B9052" s="445" t="s">
        <v>19755</v>
      </c>
      <c r="C9052" s="445" t="s">
        <v>16296</v>
      </c>
    </row>
    <row r="9053" spans="1:3" x14ac:dyDescent="0.25">
      <c r="A9053" s="445" t="s">
        <v>15678</v>
      </c>
      <c r="B9053" s="445" t="s">
        <v>19756</v>
      </c>
      <c r="C9053" s="445" t="s">
        <v>16298</v>
      </c>
    </row>
    <row r="9054" spans="1:3" x14ac:dyDescent="0.25">
      <c r="A9054" s="445" t="s">
        <v>15678</v>
      </c>
      <c r="B9054" s="445" t="s">
        <v>19757</v>
      </c>
      <c r="C9054" s="445" t="s">
        <v>15942</v>
      </c>
    </row>
    <row r="9055" spans="1:3" x14ac:dyDescent="0.25">
      <c r="A9055" s="445" t="s">
        <v>15678</v>
      </c>
      <c r="B9055" s="445" t="s">
        <v>19758</v>
      </c>
      <c r="C9055" s="445" t="s">
        <v>15942</v>
      </c>
    </row>
    <row r="9056" spans="1:3" x14ac:dyDescent="0.25">
      <c r="A9056" s="445" t="s">
        <v>15678</v>
      </c>
      <c r="B9056" s="445" t="s">
        <v>19759</v>
      </c>
      <c r="C9056" s="445" t="s">
        <v>15936</v>
      </c>
    </row>
    <row r="9057" spans="1:3" x14ac:dyDescent="0.25">
      <c r="A9057" s="445" t="s">
        <v>15678</v>
      </c>
      <c r="B9057" s="445" t="s">
        <v>19760</v>
      </c>
      <c r="C9057" s="445" t="s">
        <v>15938</v>
      </c>
    </row>
    <row r="9058" spans="1:3" x14ac:dyDescent="0.25">
      <c r="A9058" s="445" t="s">
        <v>15678</v>
      </c>
      <c r="B9058" s="445" t="s">
        <v>19761</v>
      </c>
      <c r="C9058" s="445" t="s">
        <v>15940</v>
      </c>
    </row>
    <row r="9059" spans="1:3" x14ac:dyDescent="0.25">
      <c r="A9059" s="445" t="s">
        <v>15678</v>
      </c>
      <c r="B9059" s="445" t="s">
        <v>19762</v>
      </c>
      <c r="C9059" s="445" t="s">
        <v>16257</v>
      </c>
    </row>
    <row r="9060" spans="1:3" x14ac:dyDescent="0.25">
      <c r="A9060" s="445" t="s">
        <v>15678</v>
      </c>
      <c r="B9060" s="445" t="s">
        <v>19763</v>
      </c>
      <c r="C9060" s="445" t="s">
        <v>16259</v>
      </c>
    </row>
    <row r="9061" spans="1:3" x14ac:dyDescent="0.25">
      <c r="A9061" s="445" t="s">
        <v>15678</v>
      </c>
      <c r="B9061" s="445" t="s">
        <v>19764</v>
      </c>
      <c r="C9061" s="445" t="s">
        <v>16265</v>
      </c>
    </row>
    <row r="9062" spans="1:3" x14ac:dyDescent="0.25">
      <c r="A9062" s="445" t="s">
        <v>15678</v>
      </c>
      <c r="B9062" s="445" t="s">
        <v>19765</v>
      </c>
      <c r="C9062" s="445" t="s">
        <v>16671</v>
      </c>
    </row>
    <row r="9063" spans="1:3" x14ac:dyDescent="0.25">
      <c r="A9063" s="445" t="s">
        <v>15678</v>
      </c>
      <c r="B9063" s="445" t="s">
        <v>19766</v>
      </c>
      <c r="C9063" s="445" t="s">
        <v>17891</v>
      </c>
    </row>
    <row r="9064" spans="1:3" x14ac:dyDescent="0.25">
      <c r="A9064" s="445" t="s">
        <v>15678</v>
      </c>
      <c r="B9064" s="445" t="s">
        <v>19767</v>
      </c>
      <c r="C9064" s="445" t="s">
        <v>19278</v>
      </c>
    </row>
    <row r="9065" spans="1:3" x14ac:dyDescent="0.25">
      <c r="A9065" s="445" t="s">
        <v>15678</v>
      </c>
      <c r="B9065" s="445" t="s">
        <v>19768</v>
      </c>
      <c r="C9065" s="445" t="s">
        <v>19278</v>
      </c>
    </row>
    <row r="9066" spans="1:3" x14ac:dyDescent="0.25">
      <c r="A9066" s="445" t="s">
        <v>15678</v>
      </c>
      <c r="B9066" s="445" t="s">
        <v>19769</v>
      </c>
      <c r="C9066" s="445" t="s">
        <v>16356</v>
      </c>
    </row>
    <row r="9067" spans="1:3" x14ac:dyDescent="0.25">
      <c r="A9067" s="445" t="s">
        <v>15678</v>
      </c>
      <c r="B9067" s="445" t="s">
        <v>19770</v>
      </c>
      <c r="C9067" s="445" t="s">
        <v>16356</v>
      </c>
    </row>
    <row r="9068" spans="1:3" x14ac:dyDescent="0.25">
      <c r="A9068" s="445" t="s">
        <v>15678</v>
      </c>
      <c r="B9068" s="445" t="s">
        <v>19771</v>
      </c>
      <c r="C9068" s="445" t="s">
        <v>16358</v>
      </c>
    </row>
    <row r="9069" spans="1:3" x14ac:dyDescent="0.25">
      <c r="A9069" s="445" t="s">
        <v>15678</v>
      </c>
      <c r="B9069" s="445" t="s">
        <v>19772</v>
      </c>
      <c r="C9069" s="445" t="s">
        <v>16358</v>
      </c>
    </row>
    <row r="9070" spans="1:3" x14ac:dyDescent="0.25">
      <c r="A9070" s="445" t="s">
        <v>15678</v>
      </c>
      <c r="B9070" s="445" t="s">
        <v>19773</v>
      </c>
      <c r="C9070" s="445" t="s">
        <v>17371</v>
      </c>
    </row>
    <row r="9071" spans="1:3" x14ac:dyDescent="0.25">
      <c r="A9071" s="445" t="s">
        <v>15678</v>
      </c>
      <c r="B9071" s="445" t="s">
        <v>19774</v>
      </c>
      <c r="C9071" s="445" t="s">
        <v>17371</v>
      </c>
    </row>
    <row r="9072" spans="1:3" x14ac:dyDescent="0.25">
      <c r="A9072" s="445" t="s">
        <v>15678</v>
      </c>
      <c r="B9072" s="445" t="s">
        <v>19775</v>
      </c>
      <c r="C9072" s="445" t="s">
        <v>15706</v>
      </c>
    </row>
    <row r="9073" spans="1:3" x14ac:dyDescent="0.25">
      <c r="A9073" s="445" t="s">
        <v>15678</v>
      </c>
      <c r="B9073" s="445" t="s">
        <v>19776</v>
      </c>
      <c r="C9073" s="445" t="s">
        <v>13970</v>
      </c>
    </row>
    <row r="9074" spans="1:3" x14ac:dyDescent="0.25">
      <c r="A9074" s="445" t="s">
        <v>15678</v>
      </c>
      <c r="B9074" s="445" t="s">
        <v>19777</v>
      </c>
      <c r="C9074" s="445" t="s">
        <v>13970</v>
      </c>
    </row>
    <row r="9075" spans="1:3" x14ac:dyDescent="0.25">
      <c r="A9075" s="445" t="s">
        <v>15678</v>
      </c>
      <c r="B9075" s="445" t="s">
        <v>19778</v>
      </c>
      <c r="C9075" s="445" t="s">
        <v>13970</v>
      </c>
    </row>
    <row r="9076" spans="1:3" x14ac:dyDescent="0.25">
      <c r="A9076" s="445" t="s">
        <v>15678</v>
      </c>
      <c r="B9076" s="445" t="s">
        <v>19779</v>
      </c>
      <c r="C9076" s="445" t="s">
        <v>13970</v>
      </c>
    </row>
    <row r="9077" spans="1:3" x14ac:dyDescent="0.25">
      <c r="A9077" s="445" t="s">
        <v>15678</v>
      </c>
      <c r="B9077" s="445" t="s">
        <v>19780</v>
      </c>
      <c r="C9077" s="445" t="s">
        <v>13970</v>
      </c>
    </row>
    <row r="9078" spans="1:3" x14ac:dyDescent="0.25">
      <c r="A9078" s="445" t="s">
        <v>15678</v>
      </c>
      <c r="B9078" s="445" t="s">
        <v>19781</v>
      </c>
      <c r="C9078" s="445" t="s">
        <v>13970</v>
      </c>
    </row>
    <row r="9079" spans="1:3" x14ac:dyDescent="0.25">
      <c r="A9079" s="445" t="s">
        <v>15678</v>
      </c>
      <c r="B9079" s="445" t="s">
        <v>19782</v>
      </c>
      <c r="C9079" s="445" t="s">
        <v>13970</v>
      </c>
    </row>
    <row r="9080" spans="1:3" x14ac:dyDescent="0.25">
      <c r="A9080" s="445" t="s">
        <v>15678</v>
      </c>
      <c r="B9080" s="445" t="s">
        <v>19783</v>
      </c>
      <c r="C9080" s="445" t="s">
        <v>13970</v>
      </c>
    </row>
    <row r="9081" spans="1:3" x14ac:dyDescent="0.25">
      <c r="A9081" s="445" t="s">
        <v>15678</v>
      </c>
      <c r="B9081" s="445" t="s">
        <v>19784</v>
      </c>
      <c r="C9081" s="445" t="s">
        <v>13970</v>
      </c>
    </row>
    <row r="9082" spans="1:3" x14ac:dyDescent="0.25">
      <c r="A9082" s="445" t="s">
        <v>15678</v>
      </c>
      <c r="B9082" s="445" t="s">
        <v>19785</v>
      </c>
      <c r="C9082" s="445" t="s">
        <v>13970</v>
      </c>
    </row>
    <row r="9083" spans="1:3" x14ac:dyDescent="0.25">
      <c r="A9083" s="445" t="s">
        <v>15678</v>
      </c>
      <c r="B9083" s="445" t="s">
        <v>19786</v>
      </c>
      <c r="C9083" s="445" t="s">
        <v>13970</v>
      </c>
    </row>
    <row r="9084" spans="1:3" x14ac:dyDescent="0.25">
      <c r="A9084" s="445" t="s">
        <v>15678</v>
      </c>
      <c r="B9084" s="445" t="s">
        <v>19787</v>
      </c>
      <c r="C9084" s="445" t="s">
        <v>13970</v>
      </c>
    </row>
    <row r="9085" spans="1:3" x14ac:dyDescent="0.25">
      <c r="A9085" s="445" t="s">
        <v>15678</v>
      </c>
      <c r="B9085" s="445" t="s">
        <v>19788</v>
      </c>
      <c r="C9085" s="445" t="s">
        <v>13970</v>
      </c>
    </row>
    <row r="9086" spans="1:3" x14ac:dyDescent="0.25">
      <c r="A9086" s="445" t="s">
        <v>15678</v>
      </c>
      <c r="B9086" s="445" t="s">
        <v>19789</v>
      </c>
      <c r="C9086" s="445" t="s">
        <v>13970</v>
      </c>
    </row>
    <row r="9087" spans="1:3" x14ac:dyDescent="0.25">
      <c r="A9087" s="445" t="s">
        <v>15678</v>
      </c>
      <c r="B9087" s="445" t="s">
        <v>19790</v>
      </c>
      <c r="C9087" s="445" t="s">
        <v>13970</v>
      </c>
    </row>
    <row r="9088" spans="1:3" x14ac:dyDescent="0.25">
      <c r="A9088" s="445" t="s">
        <v>15678</v>
      </c>
      <c r="B9088" s="445" t="s">
        <v>19791</v>
      </c>
      <c r="C9088" s="445" t="s">
        <v>13970</v>
      </c>
    </row>
    <row r="9089" spans="1:3" x14ac:dyDescent="0.25">
      <c r="A9089" s="445" t="s">
        <v>15678</v>
      </c>
      <c r="B9089" s="445" t="s">
        <v>19792</v>
      </c>
      <c r="C9089" s="445" t="s">
        <v>13970</v>
      </c>
    </row>
    <row r="9090" spans="1:3" x14ac:dyDescent="0.25">
      <c r="A9090" s="445" t="s">
        <v>15678</v>
      </c>
      <c r="B9090" s="445" t="s">
        <v>19793</v>
      </c>
      <c r="C9090" s="445" t="s">
        <v>13970</v>
      </c>
    </row>
    <row r="9091" spans="1:3" x14ac:dyDescent="0.25">
      <c r="A9091" s="445" t="s">
        <v>15678</v>
      </c>
      <c r="B9091" s="445" t="s">
        <v>19794</v>
      </c>
      <c r="C9091" s="445" t="s">
        <v>13970</v>
      </c>
    </row>
    <row r="9092" spans="1:3" x14ac:dyDescent="0.25">
      <c r="A9092" s="445" t="s">
        <v>15678</v>
      </c>
      <c r="B9092" s="445" t="s">
        <v>19795</v>
      </c>
      <c r="C9092" s="445" t="s">
        <v>13970</v>
      </c>
    </row>
    <row r="9093" spans="1:3" x14ac:dyDescent="0.25">
      <c r="A9093" s="445" t="s">
        <v>15678</v>
      </c>
      <c r="B9093" s="445" t="s">
        <v>19796</v>
      </c>
      <c r="C9093" s="445" t="s">
        <v>13970</v>
      </c>
    </row>
    <row r="9094" spans="1:3" x14ac:dyDescent="0.25">
      <c r="A9094" s="445" t="s">
        <v>15678</v>
      </c>
      <c r="B9094" s="445" t="s">
        <v>19797</v>
      </c>
      <c r="C9094" s="445" t="s">
        <v>13970</v>
      </c>
    </row>
    <row r="9095" spans="1:3" x14ac:dyDescent="0.25">
      <c r="A9095" s="445" t="s">
        <v>15678</v>
      </c>
      <c r="B9095" s="445" t="s">
        <v>19798</v>
      </c>
      <c r="C9095" s="445" t="s">
        <v>13970</v>
      </c>
    </row>
    <row r="9096" spans="1:3" x14ac:dyDescent="0.25">
      <c r="A9096" s="445" t="s">
        <v>15678</v>
      </c>
      <c r="B9096" s="445" t="s">
        <v>19799</v>
      </c>
      <c r="C9096" s="445" t="s">
        <v>13970</v>
      </c>
    </row>
    <row r="9097" spans="1:3" x14ac:dyDescent="0.25">
      <c r="A9097" s="445" t="s">
        <v>15678</v>
      </c>
      <c r="B9097" s="445" t="s">
        <v>19800</v>
      </c>
      <c r="C9097" s="445" t="s">
        <v>13970</v>
      </c>
    </row>
    <row r="9098" spans="1:3" x14ac:dyDescent="0.25">
      <c r="A9098" s="445" t="s">
        <v>15678</v>
      </c>
      <c r="B9098" s="445" t="s">
        <v>19801</v>
      </c>
      <c r="C9098" s="445" t="s">
        <v>13970</v>
      </c>
    </row>
    <row r="9099" spans="1:3" x14ac:dyDescent="0.25">
      <c r="A9099" s="445" t="s">
        <v>15678</v>
      </c>
      <c r="B9099" s="445" t="s">
        <v>19802</v>
      </c>
      <c r="C9099" s="445" t="s">
        <v>13970</v>
      </c>
    </row>
    <row r="9100" spans="1:3" x14ac:dyDescent="0.25">
      <c r="A9100" s="445" t="s">
        <v>15678</v>
      </c>
      <c r="B9100" s="445" t="s">
        <v>19803</v>
      </c>
      <c r="C9100" s="445" t="s">
        <v>13970</v>
      </c>
    </row>
    <row r="9101" spans="1:3" x14ac:dyDescent="0.25">
      <c r="A9101" s="445" t="s">
        <v>15678</v>
      </c>
      <c r="B9101" s="445" t="s">
        <v>19804</v>
      </c>
      <c r="C9101" s="445" t="s">
        <v>13970</v>
      </c>
    </row>
    <row r="9102" spans="1:3" x14ac:dyDescent="0.25">
      <c r="A9102" s="445" t="s">
        <v>15678</v>
      </c>
      <c r="B9102" s="445" t="s">
        <v>19805</v>
      </c>
      <c r="C9102" s="445" t="s">
        <v>13970</v>
      </c>
    </row>
    <row r="9103" spans="1:3" x14ac:dyDescent="0.25">
      <c r="A9103" s="445" t="s">
        <v>15678</v>
      </c>
      <c r="B9103" s="445" t="s">
        <v>19806</v>
      </c>
      <c r="C9103" s="445" t="s">
        <v>13970</v>
      </c>
    </row>
    <row r="9104" spans="1:3" x14ac:dyDescent="0.25">
      <c r="A9104" s="445" t="s">
        <v>15678</v>
      </c>
      <c r="B9104" s="445" t="s">
        <v>19807</v>
      </c>
      <c r="C9104" s="445" t="s">
        <v>13970</v>
      </c>
    </row>
    <row r="9105" spans="1:3" x14ac:dyDescent="0.25">
      <c r="A9105" s="445" t="s">
        <v>15678</v>
      </c>
      <c r="B9105" s="445" t="s">
        <v>19808</v>
      </c>
      <c r="C9105" s="445" t="s">
        <v>13970</v>
      </c>
    </row>
    <row r="9106" spans="1:3" x14ac:dyDescent="0.25">
      <c r="A9106" s="445" t="s">
        <v>15678</v>
      </c>
      <c r="B9106" s="445" t="s">
        <v>19809</v>
      </c>
      <c r="C9106" s="445" t="s">
        <v>13970</v>
      </c>
    </row>
    <row r="9107" spans="1:3" x14ac:dyDescent="0.25">
      <c r="A9107" s="445" t="s">
        <v>15678</v>
      </c>
      <c r="B9107" s="445" t="s">
        <v>19810</v>
      </c>
      <c r="C9107" s="445" t="s">
        <v>13970</v>
      </c>
    </row>
    <row r="9108" spans="1:3" x14ac:dyDescent="0.25">
      <c r="A9108" s="445" t="s">
        <v>15678</v>
      </c>
      <c r="B9108" s="445" t="s">
        <v>19811</v>
      </c>
      <c r="C9108" s="445" t="s">
        <v>13970</v>
      </c>
    </row>
    <row r="9109" spans="1:3" x14ac:dyDescent="0.25">
      <c r="A9109" s="445" t="s">
        <v>15678</v>
      </c>
      <c r="B9109" s="445" t="s">
        <v>19812</v>
      </c>
      <c r="C9109" s="445" t="s">
        <v>13970</v>
      </c>
    </row>
    <row r="9110" spans="1:3" x14ac:dyDescent="0.25">
      <c r="A9110" s="445" t="s">
        <v>15678</v>
      </c>
      <c r="B9110" s="445" t="s">
        <v>19813</v>
      </c>
      <c r="C9110" s="445" t="s">
        <v>13970</v>
      </c>
    </row>
    <row r="9111" spans="1:3" x14ac:dyDescent="0.25">
      <c r="A9111" s="445" t="s">
        <v>15678</v>
      </c>
      <c r="B9111" s="445" t="s">
        <v>19814</v>
      </c>
      <c r="C9111" s="445" t="s">
        <v>13970</v>
      </c>
    </row>
    <row r="9112" spans="1:3" x14ac:dyDescent="0.25">
      <c r="A9112" s="445" t="s">
        <v>15678</v>
      </c>
      <c r="B9112" s="445" t="s">
        <v>19815</v>
      </c>
      <c r="C9112" s="445" t="s">
        <v>13970</v>
      </c>
    </row>
    <row r="9113" spans="1:3" x14ac:dyDescent="0.25">
      <c r="A9113" s="445" t="s">
        <v>15678</v>
      </c>
      <c r="B9113" s="445" t="s">
        <v>19816</v>
      </c>
      <c r="C9113" s="445" t="s">
        <v>13970</v>
      </c>
    </row>
    <row r="9114" spans="1:3" x14ac:dyDescent="0.25">
      <c r="A9114" s="445" t="s">
        <v>15678</v>
      </c>
      <c r="B9114" s="445" t="s">
        <v>19817</v>
      </c>
      <c r="C9114" s="445" t="s">
        <v>13970</v>
      </c>
    </row>
    <row r="9115" spans="1:3" x14ac:dyDescent="0.25">
      <c r="A9115" s="445" t="s">
        <v>15678</v>
      </c>
      <c r="B9115" s="445" t="s">
        <v>19818</v>
      </c>
      <c r="C9115" s="445" t="s">
        <v>13970</v>
      </c>
    </row>
    <row r="9116" spans="1:3" x14ac:dyDescent="0.25">
      <c r="A9116" s="445" t="s">
        <v>15678</v>
      </c>
      <c r="B9116" s="445" t="s">
        <v>19819</v>
      </c>
      <c r="C9116" s="445" t="s">
        <v>13970</v>
      </c>
    </row>
    <row r="9117" spans="1:3" x14ac:dyDescent="0.25">
      <c r="A9117" s="445" t="s">
        <v>15678</v>
      </c>
      <c r="B9117" s="445" t="s">
        <v>19820</v>
      </c>
      <c r="C9117" s="445" t="s">
        <v>13970</v>
      </c>
    </row>
    <row r="9118" spans="1:3" x14ac:dyDescent="0.25">
      <c r="A9118" s="445" t="s">
        <v>15678</v>
      </c>
      <c r="B9118" s="445" t="s">
        <v>19821</v>
      </c>
      <c r="C9118" s="445" t="s">
        <v>13970</v>
      </c>
    </row>
    <row r="9119" spans="1:3" x14ac:dyDescent="0.25">
      <c r="A9119" s="445" t="s">
        <v>15678</v>
      </c>
      <c r="B9119" s="445" t="s">
        <v>19822</v>
      </c>
      <c r="C9119" s="445" t="s">
        <v>13970</v>
      </c>
    </row>
    <row r="9120" spans="1:3" x14ac:dyDescent="0.25">
      <c r="A9120" s="445" t="s">
        <v>15678</v>
      </c>
      <c r="B9120" s="445" t="s">
        <v>19823</v>
      </c>
      <c r="C9120" s="445" t="s">
        <v>13970</v>
      </c>
    </row>
    <row r="9121" spans="1:3" x14ac:dyDescent="0.25">
      <c r="A9121" s="445" t="s">
        <v>15678</v>
      </c>
      <c r="B9121" s="445" t="s">
        <v>19824</v>
      </c>
      <c r="C9121" s="445" t="s">
        <v>13970</v>
      </c>
    </row>
    <row r="9122" spans="1:3" x14ac:dyDescent="0.25">
      <c r="A9122" s="445" t="s">
        <v>15678</v>
      </c>
      <c r="B9122" s="445" t="s">
        <v>19825</v>
      </c>
      <c r="C9122" s="445" t="s">
        <v>13970</v>
      </c>
    </row>
    <row r="9123" spans="1:3" x14ac:dyDescent="0.25">
      <c r="A9123" s="445" t="s">
        <v>15678</v>
      </c>
      <c r="B9123" s="445" t="s">
        <v>19826</v>
      </c>
      <c r="C9123" s="445" t="s">
        <v>13970</v>
      </c>
    </row>
    <row r="9124" spans="1:3" x14ac:dyDescent="0.25">
      <c r="A9124" s="445" t="s">
        <v>15678</v>
      </c>
      <c r="B9124" s="445" t="s">
        <v>19827</v>
      </c>
      <c r="C9124" s="445" t="s">
        <v>13970</v>
      </c>
    </row>
    <row r="9125" spans="1:3" x14ac:dyDescent="0.25">
      <c r="A9125" s="445" t="s">
        <v>15678</v>
      </c>
      <c r="B9125" s="445" t="s">
        <v>19828</v>
      </c>
      <c r="C9125" s="445" t="s">
        <v>13970</v>
      </c>
    </row>
    <row r="9126" spans="1:3" x14ac:dyDescent="0.25">
      <c r="A9126" s="445" t="s">
        <v>15678</v>
      </c>
      <c r="B9126" s="445" t="s">
        <v>19829</v>
      </c>
      <c r="C9126" s="445" t="s">
        <v>13970</v>
      </c>
    </row>
    <row r="9127" spans="1:3" x14ac:dyDescent="0.25">
      <c r="A9127" s="445" t="s">
        <v>15678</v>
      </c>
      <c r="B9127" s="445" t="s">
        <v>19830</v>
      </c>
      <c r="C9127" s="445" t="s">
        <v>13970</v>
      </c>
    </row>
    <row r="9128" spans="1:3" x14ac:dyDescent="0.25">
      <c r="A9128" s="445" t="s">
        <v>15678</v>
      </c>
      <c r="B9128" s="445" t="s">
        <v>19831</v>
      </c>
      <c r="C9128" s="445" t="s">
        <v>13970</v>
      </c>
    </row>
    <row r="9129" spans="1:3" x14ac:dyDescent="0.25">
      <c r="A9129" s="445" t="s">
        <v>15678</v>
      </c>
      <c r="B9129" s="445" t="s">
        <v>19832</v>
      </c>
      <c r="C9129" s="445" t="s">
        <v>13970</v>
      </c>
    </row>
    <row r="9130" spans="1:3" x14ac:dyDescent="0.25">
      <c r="A9130" s="445" t="s">
        <v>15678</v>
      </c>
      <c r="B9130" s="445" t="s">
        <v>19833</v>
      </c>
      <c r="C9130" s="445" t="s">
        <v>13970</v>
      </c>
    </row>
    <row r="9131" spans="1:3" x14ac:dyDescent="0.25">
      <c r="A9131" s="445" t="s">
        <v>15678</v>
      </c>
      <c r="B9131" s="445" t="s">
        <v>19834</v>
      </c>
      <c r="C9131" s="445" t="s">
        <v>13970</v>
      </c>
    </row>
    <row r="9132" spans="1:3" x14ac:dyDescent="0.25">
      <c r="A9132" s="445" t="s">
        <v>15678</v>
      </c>
      <c r="B9132" s="445" t="s">
        <v>19835</v>
      </c>
      <c r="C9132" s="445" t="s">
        <v>13970</v>
      </c>
    </row>
    <row r="9133" spans="1:3" x14ac:dyDescent="0.25">
      <c r="A9133" s="445" t="s">
        <v>15678</v>
      </c>
      <c r="B9133" s="445" t="s">
        <v>19836</v>
      </c>
      <c r="C9133" s="445" t="s">
        <v>13970</v>
      </c>
    </row>
    <row r="9134" spans="1:3" x14ac:dyDescent="0.25">
      <c r="A9134" s="445" t="s">
        <v>15678</v>
      </c>
      <c r="B9134" s="445" t="s">
        <v>19837</v>
      </c>
      <c r="C9134" s="445" t="s">
        <v>13970</v>
      </c>
    </row>
    <row r="9135" spans="1:3" x14ac:dyDescent="0.25">
      <c r="A9135" s="445" t="s">
        <v>15678</v>
      </c>
      <c r="B9135" s="445" t="s">
        <v>19838</v>
      </c>
      <c r="C9135" s="445" t="s">
        <v>13970</v>
      </c>
    </row>
    <row r="9136" spans="1:3" x14ac:dyDescent="0.25">
      <c r="A9136" s="445" t="s">
        <v>15678</v>
      </c>
      <c r="B9136" s="445" t="s">
        <v>19839</v>
      </c>
      <c r="C9136" s="445" t="s">
        <v>13970</v>
      </c>
    </row>
    <row r="9137" spans="1:3" x14ac:dyDescent="0.25">
      <c r="A9137" s="445" t="s">
        <v>15678</v>
      </c>
      <c r="B9137" s="445" t="s">
        <v>19840</v>
      </c>
      <c r="C9137" s="445" t="s">
        <v>13970</v>
      </c>
    </row>
    <row r="9138" spans="1:3" x14ac:dyDescent="0.25">
      <c r="A9138" s="445" t="s">
        <v>15678</v>
      </c>
      <c r="B9138" s="445" t="s">
        <v>19841</v>
      </c>
      <c r="C9138" s="445" t="s">
        <v>13970</v>
      </c>
    </row>
    <row r="9139" spans="1:3" x14ac:dyDescent="0.25">
      <c r="A9139" s="445" t="s">
        <v>15678</v>
      </c>
      <c r="B9139" s="445" t="s">
        <v>19842</v>
      </c>
      <c r="C9139" s="445" t="s">
        <v>13970</v>
      </c>
    </row>
    <row r="9140" spans="1:3" x14ac:dyDescent="0.25">
      <c r="A9140" s="445" t="s">
        <v>15678</v>
      </c>
      <c r="B9140" s="445" t="s">
        <v>19843</v>
      </c>
      <c r="C9140" s="445" t="s">
        <v>13970</v>
      </c>
    </row>
    <row r="9141" spans="1:3" x14ac:dyDescent="0.25">
      <c r="A9141" s="445" t="s">
        <v>15678</v>
      </c>
      <c r="B9141" s="445" t="s">
        <v>19844</v>
      </c>
      <c r="C9141" s="445" t="s">
        <v>13970</v>
      </c>
    </row>
    <row r="9142" spans="1:3" x14ac:dyDescent="0.25">
      <c r="A9142" s="445" t="s">
        <v>15678</v>
      </c>
      <c r="B9142" s="445" t="s">
        <v>19845</v>
      </c>
      <c r="C9142" s="445" t="s">
        <v>13970</v>
      </c>
    </row>
    <row r="9143" spans="1:3" x14ac:dyDescent="0.25">
      <c r="A9143" s="445" t="s">
        <v>15678</v>
      </c>
      <c r="B9143" s="445" t="s">
        <v>19846</v>
      </c>
      <c r="C9143" s="445" t="s">
        <v>13970</v>
      </c>
    </row>
    <row r="9144" spans="1:3" x14ac:dyDescent="0.25">
      <c r="A9144" s="445" t="s">
        <v>15678</v>
      </c>
      <c r="B9144" s="445" t="s">
        <v>19847</v>
      </c>
      <c r="C9144" s="445" t="s">
        <v>13970</v>
      </c>
    </row>
    <row r="9145" spans="1:3" x14ac:dyDescent="0.25">
      <c r="A9145" s="445" t="s">
        <v>15678</v>
      </c>
      <c r="B9145" s="445" t="s">
        <v>19848</v>
      </c>
      <c r="C9145" s="445" t="s">
        <v>13970</v>
      </c>
    </row>
    <row r="9146" spans="1:3" x14ac:dyDescent="0.25">
      <c r="A9146" s="445" t="s">
        <v>15678</v>
      </c>
      <c r="B9146" s="445" t="s">
        <v>19849</v>
      </c>
      <c r="C9146" s="445" t="s">
        <v>13970</v>
      </c>
    </row>
    <row r="9147" spans="1:3" x14ac:dyDescent="0.25">
      <c r="A9147" s="445" t="s">
        <v>15678</v>
      </c>
      <c r="B9147" s="445" t="s">
        <v>19850</v>
      </c>
      <c r="C9147" s="445" t="s">
        <v>13970</v>
      </c>
    </row>
    <row r="9148" spans="1:3" x14ac:dyDescent="0.25">
      <c r="A9148" s="445" t="s">
        <v>15678</v>
      </c>
      <c r="B9148" s="445" t="s">
        <v>19851</v>
      </c>
      <c r="C9148" s="445" t="s">
        <v>13970</v>
      </c>
    </row>
    <row r="9149" spans="1:3" x14ac:dyDescent="0.25">
      <c r="A9149" s="445" t="s">
        <v>15678</v>
      </c>
      <c r="B9149" s="445" t="s">
        <v>19852</v>
      </c>
      <c r="C9149" s="445" t="s">
        <v>13970</v>
      </c>
    </row>
    <row r="9150" spans="1:3" x14ac:dyDescent="0.25">
      <c r="A9150" s="445" t="s">
        <v>15678</v>
      </c>
      <c r="B9150" s="445" t="s">
        <v>19853</v>
      </c>
      <c r="C9150" s="445" t="s">
        <v>13970</v>
      </c>
    </row>
    <row r="9151" spans="1:3" x14ac:dyDescent="0.25">
      <c r="A9151" s="445" t="s">
        <v>15678</v>
      </c>
      <c r="B9151" s="445" t="s">
        <v>19854</v>
      </c>
      <c r="C9151" s="445" t="s">
        <v>13970</v>
      </c>
    </row>
    <row r="9152" spans="1:3" x14ac:dyDescent="0.25">
      <c r="A9152" s="445" t="s">
        <v>15678</v>
      </c>
      <c r="B9152" s="445" t="s">
        <v>19855</v>
      </c>
      <c r="C9152" s="445" t="s">
        <v>13970</v>
      </c>
    </row>
    <row r="9153" spans="1:3" x14ac:dyDescent="0.25">
      <c r="A9153" s="445" t="s">
        <v>15678</v>
      </c>
      <c r="B9153" s="445" t="s">
        <v>19856</v>
      </c>
      <c r="C9153" s="445" t="s">
        <v>13970</v>
      </c>
    </row>
    <row r="9154" spans="1:3" x14ac:dyDescent="0.25">
      <c r="A9154" s="445" t="s">
        <v>15678</v>
      </c>
      <c r="B9154" s="445" t="s">
        <v>19857</v>
      </c>
      <c r="C9154" s="445" t="s">
        <v>13970</v>
      </c>
    </row>
    <row r="9155" spans="1:3" x14ac:dyDescent="0.25">
      <c r="A9155" s="445" t="s">
        <v>15678</v>
      </c>
      <c r="B9155" s="445" t="s">
        <v>19858</v>
      </c>
      <c r="C9155" s="445" t="s">
        <v>13970</v>
      </c>
    </row>
    <row r="9156" spans="1:3" x14ac:dyDescent="0.25">
      <c r="A9156" s="445" t="s">
        <v>15678</v>
      </c>
      <c r="B9156" s="445" t="s">
        <v>19859</v>
      </c>
      <c r="C9156" s="445" t="s">
        <v>13970</v>
      </c>
    </row>
    <row r="9157" spans="1:3" x14ac:dyDescent="0.25">
      <c r="A9157" s="445" t="s">
        <v>15678</v>
      </c>
      <c r="B9157" s="445" t="s">
        <v>19860</v>
      </c>
      <c r="C9157" s="445" t="s">
        <v>13970</v>
      </c>
    </row>
    <row r="9158" spans="1:3" x14ac:dyDescent="0.25">
      <c r="A9158" s="445" t="s">
        <v>15678</v>
      </c>
      <c r="B9158" s="445" t="s">
        <v>19861</v>
      </c>
      <c r="C9158" s="445" t="s">
        <v>13970</v>
      </c>
    </row>
    <row r="9159" spans="1:3" x14ac:dyDescent="0.25">
      <c r="A9159" s="445" t="s">
        <v>15678</v>
      </c>
      <c r="B9159" s="445" t="s">
        <v>19862</v>
      </c>
      <c r="C9159" s="445" t="s">
        <v>13970</v>
      </c>
    </row>
    <row r="9160" spans="1:3" x14ac:dyDescent="0.25">
      <c r="A9160" s="445" t="s">
        <v>15678</v>
      </c>
      <c r="B9160" s="445" t="s">
        <v>19863</v>
      </c>
      <c r="C9160" s="445" t="s">
        <v>13970</v>
      </c>
    </row>
    <row r="9161" spans="1:3" x14ac:dyDescent="0.25">
      <c r="A9161" s="445" t="s">
        <v>15678</v>
      </c>
      <c r="B9161" s="445" t="s">
        <v>19864</v>
      </c>
      <c r="C9161" s="445" t="s">
        <v>13970</v>
      </c>
    </row>
    <row r="9162" spans="1:3" x14ac:dyDescent="0.25">
      <c r="A9162" s="445" t="s">
        <v>15678</v>
      </c>
      <c r="B9162" s="445" t="s">
        <v>19865</v>
      </c>
      <c r="C9162" s="445" t="s">
        <v>13970</v>
      </c>
    </row>
    <row r="9163" spans="1:3" x14ac:dyDescent="0.25">
      <c r="A9163" s="445" t="s">
        <v>15678</v>
      </c>
      <c r="B9163" s="445" t="s">
        <v>19866</v>
      </c>
      <c r="C9163" s="445" t="s">
        <v>13970</v>
      </c>
    </row>
    <row r="9164" spans="1:3" x14ac:dyDescent="0.25">
      <c r="A9164" s="445" t="s">
        <v>15678</v>
      </c>
      <c r="B9164" s="445" t="s">
        <v>19867</v>
      </c>
      <c r="C9164" s="445" t="s">
        <v>13970</v>
      </c>
    </row>
    <row r="9165" spans="1:3" x14ac:dyDescent="0.25">
      <c r="A9165" s="445" t="s">
        <v>15678</v>
      </c>
      <c r="B9165" s="445" t="s">
        <v>19868</v>
      </c>
      <c r="C9165" s="445" t="s">
        <v>13970</v>
      </c>
    </row>
    <row r="9166" spans="1:3" x14ac:dyDescent="0.25">
      <c r="A9166" s="445" t="s">
        <v>15678</v>
      </c>
      <c r="B9166" s="445" t="s">
        <v>19869</v>
      </c>
      <c r="C9166" s="445" t="s">
        <v>13970</v>
      </c>
    </row>
    <row r="9167" spans="1:3" x14ac:dyDescent="0.25">
      <c r="A9167" s="445" t="s">
        <v>15678</v>
      </c>
      <c r="B9167" s="445" t="s">
        <v>19870</v>
      </c>
      <c r="C9167" s="445" t="s">
        <v>13970</v>
      </c>
    </row>
    <row r="9168" spans="1:3" x14ac:dyDescent="0.25">
      <c r="A9168" s="445" t="s">
        <v>15678</v>
      </c>
      <c r="B9168" s="445" t="s">
        <v>19871</v>
      </c>
      <c r="C9168" s="445" t="s">
        <v>13970</v>
      </c>
    </row>
    <row r="9169" spans="1:3" x14ac:dyDescent="0.25">
      <c r="A9169" s="445" t="s">
        <v>15678</v>
      </c>
      <c r="B9169" s="445" t="s">
        <v>19872</v>
      </c>
      <c r="C9169" s="445" t="s">
        <v>13970</v>
      </c>
    </row>
    <row r="9170" spans="1:3" x14ac:dyDescent="0.25">
      <c r="A9170" s="445" t="s">
        <v>15678</v>
      </c>
      <c r="B9170" s="445" t="s">
        <v>19873</v>
      </c>
      <c r="C9170" s="445" t="s">
        <v>13970</v>
      </c>
    </row>
    <row r="9171" spans="1:3" x14ac:dyDescent="0.25">
      <c r="A9171" s="445" t="s">
        <v>15678</v>
      </c>
      <c r="B9171" s="445" t="s">
        <v>19874</v>
      </c>
      <c r="C9171" s="445" t="s">
        <v>13970</v>
      </c>
    </row>
    <row r="9172" spans="1:3" x14ac:dyDescent="0.25">
      <c r="A9172" s="445" t="s">
        <v>15678</v>
      </c>
      <c r="B9172" s="445" t="s">
        <v>19875</v>
      </c>
      <c r="C9172" s="445" t="s">
        <v>13970</v>
      </c>
    </row>
    <row r="9173" spans="1:3" x14ac:dyDescent="0.25">
      <c r="A9173" s="445" t="s">
        <v>15678</v>
      </c>
      <c r="B9173" s="445" t="s">
        <v>19876</v>
      </c>
      <c r="C9173" s="445" t="s">
        <v>13970</v>
      </c>
    </row>
    <row r="9174" spans="1:3" x14ac:dyDescent="0.25">
      <c r="A9174" s="445" t="s">
        <v>15678</v>
      </c>
      <c r="B9174" s="445" t="s">
        <v>19877</v>
      </c>
      <c r="C9174" s="445" t="s">
        <v>13970</v>
      </c>
    </row>
    <row r="9175" spans="1:3" x14ac:dyDescent="0.25">
      <c r="A9175" s="445" t="s">
        <v>15678</v>
      </c>
      <c r="B9175" s="445" t="s">
        <v>19878</v>
      </c>
      <c r="C9175" s="445" t="s">
        <v>13970</v>
      </c>
    </row>
    <row r="9176" spans="1:3" x14ac:dyDescent="0.25">
      <c r="A9176" s="445" t="s">
        <v>15678</v>
      </c>
      <c r="B9176" s="445" t="s">
        <v>19879</v>
      </c>
      <c r="C9176" s="445" t="s">
        <v>13970</v>
      </c>
    </row>
    <row r="9177" spans="1:3" x14ac:dyDescent="0.25">
      <c r="A9177" s="445" t="s">
        <v>15678</v>
      </c>
      <c r="B9177" s="445" t="s">
        <v>19880</v>
      </c>
      <c r="C9177" s="445" t="s">
        <v>13970</v>
      </c>
    </row>
    <row r="9178" spans="1:3" x14ac:dyDescent="0.25">
      <c r="A9178" s="445" t="s">
        <v>15678</v>
      </c>
      <c r="B9178" s="445" t="s">
        <v>19881</v>
      </c>
      <c r="C9178" s="445" t="s">
        <v>13970</v>
      </c>
    </row>
    <row r="9179" spans="1:3" x14ac:dyDescent="0.25">
      <c r="A9179" s="445" t="s">
        <v>15678</v>
      </c>
      <c r="B9179" s="445" t="s">
        <v>19882</v>
      </c>
      <c r="C9179" s="445" t="s">
        <v>13970</v>
      </c>
    </row>
    <row r="9180" spans="1:3" x14ac:dyDescent="0.25">
      <c r="A9180" s="445" t="s">
        <v>15678</v>
      </c>
      <c r="B9180" s="445" t="s">
        <v>19883</v>
      </c>
      <c r="C9180" s="445" t="s">
        <v>13970</v>
      </c>
    </row>
    <row r="9181" spans="1:3" x14ac:dyDescent="0.25">
      <c r="A9181" s="445" t="s">
        <v>15678</v>
      </c>
      <c r="B9181" s="445" t="s">
        <v>19884</v>
      </c>
      <c r="C9181" s="445" t="s">
        <v>13970</v>
      </c>
    </row>
    <row r="9182" spans="1:3" x14ac:dyDescent="0.25">
      <c r="A9182" s="445" t="s">
        <v>15678</v>
      </c>
      <c r="B9182" s="445" t="s">
        <v>19885</v>
      </c>
      <c r="C9182" s="445" t="s">
        <v>13970</v>
      </c>
    </row>
    <row r="9183" spans="1:3" x14ac:dyDescent="0.25">
      <c r="A9183" s="445" t="s">
        <v>15678</v>
      </c>
      <c r="B9183" s="445" t="s">
        <v>19886</v>
      </c>
      <c r="C9183" s="445" t="s">
        <v>13970</v>
      </c>
    </row>
    <row r="9184" spans="1:3" x14ac:dyDescent="0.25">
      <c r="A9184" s="445" t="s">
        <v>15678</v>
      </c>
      <c r="B9184" s="445" t="s">
        <v>19887</v>
      </c>
      <c r="C9184" s="445" t="s">
        <v>13970</v>
      </c>
    </row>
    <row r="9185" spans="1:3" x14ac:dyDescent="0.25">
      <c r="A9185" s="445" t="s">
        <v>15678</v>
      </c>
      <c r="B9185" s="445" t="s">
        <v>19888</v>
      </c>
      <c r="C9185" s="445" t="s">
        <v>13970</v>
      </c>
    </row>
    <row r="9186" spans="1:3" x14ac:dyDescent="0.25">
      <c r="A9186" s="445" t="s">
        <v>15678</v>
      </c>
      <c r="B9186" s="445" t="s">
        <v>19889</v>
      </c>
      <c r="C9186" s="445" t="s">
        <v>13970</v>
      </c>
    </row>
    <row r="9187" spans="1:3" x14ac:dyDescent="0.25">
      <c r="A9187" s="445" t="s">
        <v>15678</v>
      </c>
      <c r="B9187" s="445" t="s">
        <v>19890</v>
      </c>
      <c r="C9187" s="445" t="s">
        <v>13970</v>
      </c>
    </row>
    <row r="9188" spans="1:3" x14ac:dyDescent="0.25">
      <c r="A9188" s="445" t="s">
        <v>15678</v>
      </c>
      <c r="B9188" s="445" t="s">
        <v>19891</v>
      </c>
      <c r="C9188" s="445" t="s">
        <v>13970</v>
      </c>
    </row>
    <row r="9189" spans="1:3" x14ac:dyDescent="0.25">
      <c r="A9189" s="445" t="s">
        <v>15678</v>
      </c>
      <c r="B9189" s="445" t="s">
        <v>19892</v>
      </c>
      <c r="C9189" s="445" t="s">
        <v>13970</v>
      </c>
    </row>
    <row r="9190" spans="1:3" x14ac:dyDescent="0.25">
      <c r="A9190" s="445" t="s">
        <v>15678</v>
      </c>
      <c r="B9190" s="445" t="s">
        <v>19893</v>
      </c>
      <c r="C9190" s="445" t="s">
        <v>13970</v>
      </c>
    </row>
    <row r="9191" spans="1:3" x14ac:dyDescent="0.25">
      <c r="A9191" s="445" t="s">
        <v>15678</v>
      </c>
      <c r="B9191" s="445" t="s">
        <v>19894</v>
      </c>
      <c r="C9191" s="445" t="s">
        <v>13970</v>
      </c>
    </row>
    <row r="9192" spans="1:3" x14ac:dyDescent="0.25">
      <c r="A9192" s="445" t="s">
        <v>15678</v>
      </c>
      <c r="B9192" s="445" t="s">
        <v>19895</v>
      </c>
      <c r="C9192" s="445" t="s">
        <v>13970</v>
      </c>
    </row>
    <row r="9193" spans="1:3" x14ac:dyDescent="0.25">
      <c r="A9193" s="445" t="s">
        <v>15678</v>
      </c>
      <c r="B9193" s="445" t="s">
        <v>19896</v>
      </c>
      <c r="C9193" s="445" t="s">
        <v>13970</v>
      </c>
    </row>
    <row r="9194" spans="1:3" x14ac:dyDescent="0.25">
      <c r="A9194" s="445" t="s">
        <v>15678</v>
      </c>
      <c r="B9194" s="445" t="s">
        <v>19897</v>
      </c>
      <c r="C9194" s="445" t="s">
        <v>13970</v>
      </c>
    </row>
    <row r="9195" spans="1:3" x14ac:dyDescent="0.25">
      <c r="A9195" s="445" t="s">
        <v>15678</v>
      </c>
      <c r="B9195" s="445" t="s">
        <v>19898</v>
      </c>
      <c r="C9195" s="445" t="s">
        <v>13970</v>
      </c>
    </row>
    <row r="9196" spans="1:3" x14ac:dyDescent="0.25">
      <c r="A9196" s="445" t="s">
        <v>15678</v>
      </c>
      <c r="B9196" s="445" t="s">
        <v>19899</v>
      </c>
      <c r="C9196" s="445" t="s">
        <v>13970</v>
      </c>
    </row>
    <row r="9197" spans="1:3" x14ac:dyDescent="0.25">
      <c r="A9197" s="445" t="s">
        <v>15678</v>
      </c>
      <c r="B9197" s="445" t="s">
        <v>19900</v>
      </c>
      <c r="C9197" s="445" t="s">
        <v>13970</v>
      </c>
    </row>
    <row r="9198" spans="1:3" x14ac:dyDescent="0.25">
      <c r="A9198" s="445" t="s">
        <v>15678</v>
      </c>
      <c r="B9198" s="445" t="s">
        <v>19901</v>
      </c>
      <c r="C9198" s="445" t="s">
        <v>13970</v>
      </c>
    </row>
    <row r="9199" spans="1:3" x14ac:dyDescent="0.25">
      <c r="A9199" s="445" t="s">
        <v>15678</v>
      </c>
      <c r="B9199" s="445" t="s">
        <v>19902</v>
      </c>
      <c r="C9199" s="445" t="s">
        <v>13970</v>
      </c>
    </row>
    <row r="9200" spans="1:3" x14ac:dyDescent="0.25">
      <c r="A9200" s="445" t="s">
        <v>15678</v>
      </c>
      <c r="B9200" s="445" t="s">
        <v>19903</v>
      </c>
      <c r="C9200" s="445" t="s">
        <v>13970</v>
      </c>
    </row>
    <row r="9201" spans="1:3" x14ac:dyDescent="0.25">
      <c r="A9201" s="445" t="s">
        <v>15678</v>
      </c>
      <c r="B9201" s="445" t="s">
        <v>19904</v>
      </c>
      <c r="C9201" s="445" t="s">
        <v>13970</v>
      </c>
    </row>
    <row r="9202" spans="1:3" x14ac:dyDescent="0.25">
      <c r="A9202" s="445" t="s">
        <v>15678</v>
      </c>
      <c r="B9202" s="445" t="s">
        <v>19905</v>
      </c>
      <c r="C9202" s="445" t="s">
        <v>13970</v>
      </c>
    </row>
    <row r="9203" spans="1:3" x14ac:dyDescent="0.25">
      <c r="A9203" s="445" t="s">
        <v>15678</v>
      </c>
      <c r="B9203" s="445" t="s">
        <v>19906</v>
      </c>
      <c r="C9203" s="445" t="s">
        <v>13970</v>
      </c>
    </row>
    <row r="9204" spans="1:3" x14ac:dyDescent="0.25">
      <c r="A9204" s="445" t="s">
        <v>15678</v>
      </c>
      <c r="B9204" s="445" t="s">
        <v>19907</v>
      </c>
      <c r="C9204" s="445" t="s">
        <v>13970</v>
      </c>
    </row>
    <row r="9205" spans="1:3" x14ac:dyDescent="0.25">
      <c r="A9205" s="445" t="s">
        <v>15678</v>
      </c>
      <c r="B9205" s="445" t="s">
        <v>19908</v>
      </c>
      <c r="C9205" s="445" t="s">
        <v>13970</v>
      </c>
    </row>
    <row r="9206" spans="1:3" x14ac:dyDescent="0.25">
      <c r="A9206" s="445" t="s">
        <v>15678</v>
      </c>
      <c r="B9206" s="445" t="s">
        <v>19909</v>
      </c>
      <c r="C9206" s="445" t="s">
        <v>13970</v>
      </c>
    </row>
    <row r="9207" spans="1:3" x14ac:dyDescent="0.25">
      <c r="A9207" s="445" t="s">
        <v>15678</v>
      </c>
      <c r="B9207" s="445" t="s">
        <v>19910</v>
      </c>
      <c r="C9207" s="445" t="s">
        <v>13970</v>
      </c>
    </row>
    <row r="9208" spans="1:3" x14ac:dyDescent="0.25">
      <c r="A9208" s="445" t="s">
        <v>15678</v>
      </c>
      <c r="B9208" s="445" t="s">
        <v>19911</v>
      </c>
      <c r="C9208" s="445" t="s">
        <v>13970</v>
      </c>
    </row>
    <row r="9209" spans="1:3" x14ac:dyDescent="0.25">
      <c r="A9209" s="445" t="s">
        <v>15678</v>
      </c>
      <c r="B9209" s="445" t="s">
        <v>19912</v>
      </c>
      <c r="C9209" s="445" t="s">
        <v>13970</v>
      </c>
    </row>
    <row r="9210" spans="1:3" x14ac:dyDescent="0.25">
      <c r="A9210" s="445" t="s">
        <v>15678</v>
      </c>
      <c r="B9210" s="445" t="s">
        <v>19913</v>
      </c>
      <c r="C9210" s="445" t="s">
        <v>13970</v>
      </c>
    </row>
    <row r="9211" spans="1:3" x14ac:dyDescent="0.25">
      <c r="A9211" s="445" t="s">
        <v>15678</v>
      </c>
      <c r="B9211" s="445" t="s">
        <v>19914</v>
      </c>
      <c r="C9211" s="445" t="s">
        <v>13970</v>
      </c>
    </row>
    <row r="9212" spans="1:3" x14ac:dyDescent="0.25">
      <c r="A9212" s="445" t="s">
        <v>15678</v>
      </c>
      <c r="B9212" s="445" t="s">
        <v>19915</v>
      </c>
      <c r="C9212" s="445" t="s">
        <v>13970</v>
      </c>
    </row>
    <row r="9213" spans="1:3" x14ac:dyDescent="0.25">
      <c r="A9213" s="445" t="s">
        <v>15678</v>
      </c>
      <c r="B9213" s="445" t="s">
        <v>19916</v>
      </c>
      <c r="C9213" s="445" t="s">
        <v>13970</v>
      </c>
    </row>
    <row r="9214" spans="1:3" x14ac:dyDescent="0.25">
      <c r="A9214" s="445" t="s">
        <v>15678</v>
      </c>
      <c r="B9214" s="445" t="s">
        <v>19917</v>
      </c>
      <c r="C9214" s="445" t="s">
        <v>13970</v>
      </c>
    </row>
    <row r="9215" spans="1:3" x14ac:dyDescent="0.25">
      <c r="A9215" s="445" t="s">
        <v>15678</v>
      </c>
      <c r="B9215" s="445" t="s">
        <v>19918</v>
      </c>
      <c r="C9215" s="445" t="s">
        <v>13970</v>
      </c>
    </row>
    <row r="9216" spans="1:3" x14ac:dyDescent="0.25">
      <c r="A9216" s="445" t="s">
        <v>15678</v>
      </c>
      <c r="B9216" s="445" t="s">
        <v>19919</v>
      </c>
      <c r="C9216" s="445" t="s">
        <v>13970</v>
      </c>
    </row>
    <row r="9217" spans="1:3" x14ac:dyDescent="0.25">
      <c r="A9217" s="445" t="s">
        <v>15678</v>
      </c>
      <c r="B9217" s="445" t="s">
        <v>19920</v>
      </c>
      <c r="C9217" s="445" t="s">
        <v>13970</v>
      </c>
    </row>
    <row r="9218" spans="1:3" x14ac:dyDescent="0.25">
      <c r="A9218" s="445" t="s">
        <v>15678</v>
      </c>
      <c r="B9218" s="445" t="s">
        <v>19921</v>
      </c>
      <c r="C9218" s="445" t="s">
        <v>13970</v>
      </c>
    </row>
    <row r="9219" spans="1:3" x14ac:dyDescent="0.25">
      <c r="A9219" s="445" t="s">
        <v>15678</v>
      </c>
      <c r="B9219" s="445" t="s">
        <v>19922</v>
      </c>
      <c r="C9219" s="445" t="s">
        <v>13970</v>
      </c>
    </row>
    <row r="9220" spans="1:3" x14ac:dyDescent="0.25">
      <c r="A9220" s="445" t="s">
        <v>15678</v>
      </c>
      <c r="B9220" s="445" t="s">
        <v>19923</v>
      </c>
      <c r="C9220" s="445" t="s">
        <v>13970</v>
      </c>
    </row>
    <row r="9221" spans="1:3" x14ac:dyDescent="0.25">
      <c r="A9221" s="445" t="s">
        <v>15678</v>
      </c>
      <c r="B9221" s="445" t="s">
        <v>19924</v>
      </c>
      <c r="C9221" s="445" t="s">
        <v>13970</v>
      </c>
    </row>
    <row r="9222" spans="1:3" x14ac:dyDescent="0.25">
      <c r="A9222" s="445" t="s">
        <v>15678</v>
      </c>
      <c r="B9222" s="445" t="s">
        <v>19925</v>
      </c>
      <c r="C9222" s="445" t="s">
        <v>13970</v>
      </c>
    </row>
    <row r="9223" spans="1:3" x14ac:dyDescent="0.25">
      <c r="A9223" s="445" t="s">
        <v>15678</v>
      </c>
      <c r="B9223" s="445" t="s">
        <v>19926</v>
      </c>
      <c r="C9223" s="445" t="s">
        <v>13970</v>
      </c>
    </row>
    <row r="9224" spans="1:3" x14ac:dyDescent="0.25">
      <c r="A9224" s="445" t="s">
        <v>15678</v>
      </c>
      <c r="B9224" s="445" t="s">
        <v>19927</v>
      </c>
      <c r="C9224" s="445" t="s">
        <v>13970</v>
      </c>
    </row>
    <row r="9225" spans="1:3" x14ac:dyDescent="0.25">
      <c r="A9225" s="445" t="s">
        <v>15678</v>
      </c>
      <c r="B9225" s="445" t="s">
        <v>19928</v>
      </c>
      <c r="C9225" s="445" t="s">
        <v>13970</v>
      </c>
    </row>
    <row r="9226" spans="1:3" x14ac:dyDescent="0.25">
      <c r="A9226" s="445" t="s">
        <v>15678</v>
      </c>
      <c r="B9226" s="445" t="s">
        <v>19929</v>
      </c>
      <c r="C9226" s="445" t="s">
        <v>15912</v>
      </c>
    </row>
    <row r="9227" spans="1:3" x14ac:dyDescent="0.25">
      <c r="A9227" s="445" t="s">
        <v>15678</v>
      </c>
      <c r="B9227" s="445" t="s">
        <v>19930</v>
      </c>
      <c r="C9227" s="445" t="s">
        <v>13970</v>
      </c>
    </row>
    <row r="9228" spans="1:3" x14ac:dyDescent="0.25">
      <c r="A9228" s="445" t="s">
        <v>15678</v>
      </c>
      <c r="B9228" s="445" t="s">
        <v>19931</v>
      </c>
      <c r="C9228" s="445" t="s">
        <v>13970</v>
      </c>
    </row>
    <row r="9229" spans="1:3" x14ac:dyDescent="0.25">
      <c r="A9229" s="445" t="s">
        <v>15678</v>
      </c>
      <c r="B9229" s="445" t="s">
        <v>19932</v>
      </c>
      <c r="C9229" s="445" t="s">
        <v>13970</v>
      </c>
    </row>
    <row r="9230" spans="1:3" x14ac:dyDescent="0.25">
      <c r="A9230" s="445" t="s">
        <v>15678</v>
      </c>
      <c r="B9230" s="445" t="s">
        <v>19933</v>
      </c>
      <c r="C9230" s="445" t="s">
        <v>13970</v>
      </c>
    </row>
    <row r="9231" spans="1:3" x14ac:dyDescent="0.25">
      <c r="A9231" s="445" t="s">
        <v>15678</v>
      </c>
      <c r="B9231" s="445" t="s">
        <v>19934</v>
      </c>
      <c r="C9231" s="445" t="s">
        <v>13970</v>
      </c>
    </row>
    <row r="9232" spans="1:3" x14ac:dyDescent="0.25">
      <c r="A9232" s="445" t="s">
        <v>15678</v>
      </c>
      <c r="B9232" s="445" t="s">
        <v>19935</v>
      </c>
      <c r="C9232" s="445" t="s">
        <v>13970</v>
      </c>
    </row>
    <row r="9233" spans="1:3" x14ac:dyDescent="0.25">
      <c r="A9233" s="445" t="s">
        <v>15678</v>
      </c>
      <c r="B9233" s="445" t="s">
        <v>19936</v>
      </c>
      <c r="C9233" s="445" t="s">
        <v>13970</v>
      </c>
    </row>
    <row r="9234" spans="1:3" x14ac:dyDescent="0.25">
      <c r="A9234" s="445" t="s">
        <v>15678</v>
      </c>
      <c r="B9234" s="445" t="s">
        <v>19937</v>
      </c>
      <c r="C9234" s="445" t="s">
        <v>13970</v>
      </c>
    </row>
    <row r="9235" spans="1:3" x14ac:dyDescent="0.25">
      <c r="A9235" s="445" t="s">
        <v>15678</v>
      </c>
      <c r="B9235" s="445" t="s">
        <v>19938</v>
      </c>
      <c r="C9235" s="445" t="s">
        <v>13970</v>
      </c>
    </row>
    <row r="9236" spans="1:3" x14ac:dyDescent="0.25">
      <c r="A9236" s="445" t="s">
        <v>15678</v>
      </c>
      <c r="B9236" s="445" t="s">
        <v>19939</v>
      </c>
      <c r="C9236" s="445" t="s">
        <v>13970</v>
      </c>
    </row>
    <row r="9237" spans="1:3" x14ac:dyDescent="0.25">
      <c r="A9237" s="445" t="s">
        <v>15678</v>
      </c>
      <c r="B9237" s="445" t="s">
        <v>19940</v>
      </c>
      <c r="C9237" s="445" t="s">
        <v>13970</v>
      </c>
    </row>
    <row r="9238" spans="1:3" x14ac:dyDescent="0.25">
      <c r="A9238" s="445" t="s">
        <v>15678</v>
      </c>
      <c r="B9238" s="445" t="s">
        <v>19941</v>
      </c>
      <c r="C9238" s="445" t="s">
        <v>13970</v>
      </c>
    </row>
    <row r="9239" spans="1:3" x14ac:dyDescent="0.25">
      <c r="A9239" s="445" t="s">
        <v>15678</v>
      </c>
      <c r="B9239" s="445" t="s">
        <v>19942</v>
      </c>
      <c r="C9239" s="445" t="s">
        <v>13970</v>
      </c>
    </row>
    <row r="9240" spans="1:3" x14ac:dyDescent="0.25">
      <c r="A9240" s="445" t="s">
        <v>15678</v>
      </c>
      <c r="B9240" s="445" t="s">
        <v>19943</v>
      </c>
      <c r="C9240" s="445" t="s">
        <v>13970</v>
      </c>
    </row>
    <row r="9241" spans="1:3" x14ac:dyDescent="0.25">
      <c r="A9241" s="445" t="s">
        <v>15678</v>
      </c>
      <c r="B9241" s="445" t="s">
        <v>19944</v>
      </c>
      <c r="C9241" s="445" t="s">
        <v>13970</v>
      </c>
    </row>
    <row r="9242" spans="1:3" x14ac:dyDescent="0.25">
      <c r="A9242" s="445" t="s">
        <v>15678</v>
      </c>
      <c r="B9242" s="445" t="s">
        <v>19945</v>
      </c>
      <c r="C9242" s="445" t="s">
        <v>13970</v>
      </c>
    </row>
    <row r="9243" spans="1:3" x14ac:dyDescent="0.25">
      <c r="A9243" s="445" t="s">
        <v>15678</v>
      </c>
      <c r="B9243" s="445" t="s">
        <v>19946</v>
      </c>
      <c r="C9243" s="445" t="s">
        <v>13970</v>
      </c>
    </row>
    <row r="9244" spans="1:3" x14ac:dyDescent="0.25">
      <c r="A9244" s="445" t="s">
        <v>15678</v>
      </c>
      <c r="B9244" s="445" t="s">
        <v>19947</v>
      </c>
      <c r="C9244" s="445" t="s">
        <v>13970</v>
      </c>
    </row>
    <row r="9245" spans="1:3" x14ac:dyDescent="0.25">
      <c r="A9245" s="445" t="s">
        <v>15678</v>
      </c>
      <c r="B9245" s="445" t="s">
        <v>19948</v>
      </c>
      <c r="C9245" s="445" t="s">
        <v>13970</v>
      </c>
    </row>
    <row r="9246" spans="1:3" x14ac:dyDescent="0.25">
      <c r="A9246" s="445" t="s">
        <v>15678</v>
      </c>
      <c r="B9246" s="445" t="s">
        <v>19949</v>
      </c>
      <c r="C9246" s="445" t="s">
        <v>13970</v>
      </c>
    </row>
    <row r="9247" spans="1:3" x14ac:dyDescent="0.25">
      <c r="A9247" s="445" t="s">
        <v>15678</v>
      </c>
      <c r="B9247" s="445" t="s">
        <v>19950</v>
      </c>
      <c r="C9247" s="445" t="s">
        <v>13970</v>
      </c>
    </row>
    <row r="9248" spans="1:3" x14ac:dyDescent="0.25">
      <c r="A9248" s="445" t="s">
        <v>15678</v>
      </c>
      <c r="B9248" s="445" t="s">
        <v>19951</v>
      </c>
      <c r="C9248" s="445" t="s">
        <v>13970</v>
      </c>
    </row>
    <row r="9249" spans="1:3" x14ac:dyDescent="0.25">
      <c r="A9249" s="445" t="s">
        <v>15678</v>
      </c>
      <c r="B9249" s="445" t="s">
        <v>19952</v>
      </c>
      <c r="C9249" s="445" t="s">
        <v>13970</v>
      </c>
    </row>
    <row r="9250" spans="1:3" x14ac:dyDescent="0.25">
      <c r="A9250" s="445" t="s">
        <v>15678</v>
      </c>
      <c r="B9250" s="445" t="s">
        <v>19953</v>
      </c>
      <c r="C9250" s="445" t="s">
        <v>13970</v>
      </c>
    </row>
    <row r="9251" spans="1:3" x14ac:dyDescent="0.25">
      <c r="A9251" s="445" t="s">
        <v>15678</v>
      </c>
      <c r="B9251" s="445" t="s">
        <v>19954</v>
      </c>
      <c r="C9251" s="445" t="s">
        <v>13970</v>
      </c>
    </row>
    <row r="9252" spans="1:3" x14ac:dyDescent="0.25">
      <c r="A9252" s="445" t="s">
        <v>15678</v>
      </c>
      <c r="B9252" s="445" t="s">
        <v>19955</v>
      </c>
      <c r="C9252" s="445" t="s">
        <v>13970</v>
      </c>
    </row>
    <row r="9253" spans="1:3" x14ac:dyDescent="0.25">
      <c r="A9253" s="445" t="s">
        <v>15678</v>
      </c>
      <c r="B9253" s="445" t="s">
        <v>19956</v>
      </c>
      <c r="C9253" s="445" t="s">
        <v>13970</v>
      </c>
    </row>
    <row r="9254" spans="1:3" x14ac:dyDescent="0.25">
      <c r="A9254" s="445" t="s">
        <v>15678</v>
      </c>
      <c r="B9254" s="445" t="s">
        <v>19957</v>
      </c>
      <c r="C9254" s="445" t="s">
        <v>13970</v>
      </c>
    </row>
    <row r="9255" spans="1:3" x14ac:dyDescent="0.25">
      <c r="A9255" s="445" t="s">
        <v>15678</v>
      </c>
      <c r="B9255" s="445" t="s">
        <v>19958</v>
      </c>
      <c r="C9255" s="445" t="s">
        <v>13970</v>
      </c>
    </row>
    <row r="9256" spans="1:3" x14ac:dyDescent="0.25">
      <c r="A9256" s="445" t="s">
        <v>15678</v>
      </c>
      <c r="B9256" s="445" t="s">
        <v>19959</v>
      </c>
      <c r="C9256" s="445" t="s">
        <v>13970</v>
      </c>
    </row>
    <row r="9257" spans="1:3" x14ac:dyDescent="0.25">
      <c r="A9257" s="445" t="s">
        <v>15678</v>
      </c>
      <c r="B9257" s="445" t="s">
        <v>19960</v>
      </c>
      <c r="C9257" s="445" t="s">
        <v>13970</v>
      </c>
    </row>
    <row r="9258" spans="1:3" x14ac:dyDescent="0.25">
      <c r="A9258" s="445" t="s">
        <v>15678</v>
      </c>
      <c r="B9258" s="445" t="s">
        <v>19961</v>
      </c>
      <c r="C9258" s="445" t="s">
        <v>13970</v>
      </c>
    </row>
    <row r="9259" spans="1:3" x14ac:dyDescent="0.25">
      <c r="A9259" s="445" t="s">
        <v>15678</v>
      </c>
      <c r="B9259" s="445" t="s">
        <v>19962</v>
      </c>
      <c r="C9259" s="445" t="s">
        <v>13970</v>
      </c>
    </row>
    <row r="9260" spans="1:3" x14ac:dyDescent="0.25">
      <c r="A9260" s="445" t="s">
        <v>15678</v>
      </c>
      <c r="B9260" s="445" t="s">
        <v>19963</v>
      </c>
      <c r="C9260" s="445" t="s">
        <v>13970</v>
      </c>
    </row>
    <row r="9261" spans="1:3" x14ac:dyDescent="0.25">
      <c r="A9261" s="445" t="s">
        <v>15678</v>
      </c>
      <c r="B9261" s="445" t="s">
        <v>19964</v>
      </c>
      <c r="C9261" s="445" t="s">
        <v>13970</v>
      </c>
    </row>
    <row r="9262" spans="1:3" x14ac:dyDescent="0.25">
      <c r="A9262" s="445" t="s">
        <v>15678</v>
      </c>
      <c r="B9262" s="445" t="s">
        <v>19965</v>
      </c>
      <c r="C9262" s="445" t="s">
        <v>13970</v>
      </c>
    </row>
    <row r="9263" spans="1:3" x14ac:dyDescent="0.25">
      <c r="A9263" s="445" t="s">
        <v>15678</v>
      </c>
      <c r="B9263" s="445" t="s">
        <v>19966</v>
      </c>
      <c r="C9263" s="445" t="s">
        <v>13970</v>
      </c>
    </row>
    <row r="9264" spans="1:3" x14ac:dyDescent="0.25">
      <c r="A9264" s="445" t="s">
        <v>15678</v>
      </c>
      <c r="B9264" s="445" t="s">
        <v>19967</v>
      </c>
      <c r="C9264" s="445" t="s">
        <v>13970</v>
      </c>
    </row>
    <row r="9265" spans="1:3" x14ac:dyDescent="0.25">
      <c r="A9265" s="445" t="s">
        <v>15678</v>
      </c>
      <c r="B9265" s="445" t="s">
        <v>19968</v>
      </c>
      <c r="C9265" s="445" t="s">
        <v>13970</v>
      </c>
    </row>
    <row r="9266" spans="1:3" x14ac:dyDescent="0.25">
      <c r="A9266" s="445" t="s">
        <v>15678</v>
      </c>
      <c r="B9266" s="445" t="s">
        <v>19969</v>
      </c>
      <c r="C9266" s="445" t="s">
        <v>13970</v>
      </c>
    </row>
    <row r="9267" spans="1:3" x14ac:dyDescent="0.25">
      <c r="A9267" s="445" t="s">
        <v>15678</v>
      </c>
      <c r="B9267" s="445" t="s">
        <v>19970</v>
      </c>
      <c r="C9267" s="445" t="s">
        <v>13970</v>
      </c>
    </row>
    <row r="9268" spans="1:3" x14ac:dyDescent="0.25">
      <c r="A9268" s="445" t="s">
        <v>15678</v>
      </c>
      <c r="B9268" s="445" t="s">
        <v>19971</v>
      </c>
      <c r="C9268" s="445" t="s">
        <v>13970</v>
      </c>
    </row>
    <row r="9269" spans="1:3" x14ac:dyDescent="0.25">
      <c r="A9269" s="445" t="s">
        <v>15678</v>
      </c>
      <c r="B9269" s="445" t="s">
        <v>19972</v>
      </c>
      <c r="C9269" s="445" t="s">
        <v>13970</v>
      </c>
    </row>
    <row r="9270" spans="1:3" x14ac:dyDescent="0.25">
      <c r="A9270" s="445" t="s">
        <v>15678</v>
      </c>
      <c r="B9270" s="445" t="s">
        <v>19973</v>
      </c>
      <c r="C9270" s="445" t="s">
        <v>13970</v>
      </c>
    </row>
    <row r="9271" spans="1:3" x14ac:dyDescent="0.25">
      <c r="A9271" s="445" t="s">
        <v>15678</v>
      </c>
      <c r="B9271" s="445" t="s">
        <v>19974</v>
      </c>
      <c r="C9271" s="445" t="s">
        <v>13970</v>
      </c>
    </row>
    <row r="9272" spans="1:3" x14ac:dyDescent="0.25">
      <c r="A9272" s="445" t="s">
        <v>15678</v>
      </c>
      <c r="B9272" s="445" t="s">
        <v>19975</v>
      </c>
      <c r="C9272" s="445" t="s">
        <v>13970</v>
      </c>
    </row>
    <row r="9273" spans="1:3" x14ac:dyDescent="0.25">
      <c r="A9273" s="445" t="s">
        <v>15678</v>
      </c>
      <c r="B9273" s="445" t="s">
        <v>19976</v>
      </c>
      <c r="C9273" s="445" t="s">
        <v>13970</v>
      </c>
    </row>
    <row r="9274" spans="1:3" x14ac:dyDescent="0.25">
      <c r="A9274" s="445" t="s">
        <v>15678</v>
      </c>
      <c r="B9274" s="445" t="s">
        <v>19977</v>
      </c>
      <c r="C9274" s="445" t="s">
        <v>13970</v>
      </c>
    </row>
    <row r="9275" spans="1:3" x14ac:dyDescent="0.25">
      <c r="A9275" s="445" t="s">
        <v>15678</v>
      </c>
      <c r="B9275" s="445" t="s">
        <v>19978</v>
      </c>
      <c r="C9275" s="445" t="s">
        <v>13970</v>
      </c>
    </row>
    <row r="9276" spans="1:3" x14ac:dyDescent="0.25">
      <c r="A9276" s="445" t="s">
        <v>15678</v>
      </c>
      <c r="B9276" s="445" t="s">
        <v>19979</v>
      </c>
      <c r="C9276" s="445" t="s">
        <v>13970</v>
      </c>
    </row>
    <row r="9277" spans="1:3" x14ac:dyDescent="0.25">
      <c r="A9277" s="445" t="s">
        <v>15678</v>
      </c>
      <c r="B9277" s="445" t="s">
        <v>19980</v>
      </c>
      <c r="C9277" s="445" t="s">
        <v>13970</v>
      </c>
    </row>
    <row r="9278" spans="1:3" x14ac:dyDescent="0.25">
      <c r="A9278" s="445" t="s">
        <v>15678</v>
      </c>
      <c r="B9278" s="445" t="s">
        <v>19981</v>
      </c>
      <c r="C9278" s="445" t="s">
        <v>13970</v>
      </c>
    </row>
    <row r="9279" spans="1:3" x14ac:dyDescent="0.25">
      <c r="A9279" s="445" t="s">
        <v>15678</v>
      </c>
      <c r="B9279" s="445" t="s">
        <v>19982</v>
      </c>
      <c r="C9279" s="445" t="s">
        <v>13970</v>
      </c>
    </row>
    <row r="9280" spans="1:3" x14ac:dyDescent="0.25">
      <c r="A9280" s="445" t="s">
        <v>15678</v>
      </c>
      <c r="B9280" s="445" t="s">
        <v>19983</v>
      </c>
      <c r="C9280" s="445" t="s">
        <v>13970</v>
      </c>
    </row>
    <row r="9281" spans="1:3" x14ac:dyDescent="0.25">
      <c r="A9281" s="445" t="s">
        <v>15678</v>
      </c>
      <c r="B9281" s="445" t="s">
        <v>19984</v>
      </c>
      <c r="C9281" s="445" t="s">
        <v>13970</v>
      </c>
    </row>
    <row r="9282" spans="1:3" x14ac:dyDescent="0.25">
      <c r="A9282" s="445" t="s">
        <v>15678</v>
      </c>
      <c r="B9282" s="445" t="s">
        <v>19985</v>
      </c>
      <c r="C9282" s="445" t="s">
        <v>13970</v>
      </c>
    </row>
    <row r="9283" spans="1:3" x14ac:dyDescent="0.25">
      <c r="A9283" s="445" t="s">
        <v>15678</v>
      </c>
      <c r="B9283" s="445" t="s">
        <v>19986</v>
      </c>
      <c r="C9283" s="445" t="s">
        <v>13970</v>
      </c>
    </row>
    <row r="9284" spans="1:3" x14ac:dyDescent="0.25">
      <c r="A9284" s="445" t="s">
        <v>15678</v>
      </c>
      <c r="B9284" s="445" t="s">
        <v>19987</v>
      </c>
      <c r="C9284" s="445" t="s">
        <v>13970</v>
      </c>
    </row>
    <row r="9285" spans="1:3" x14ac:dyDescent="0.25">
      <c r="A9285" s="445" t="s">
        <v>15678</v>
      </c>
      <c r="B9285" s="445" t="s">
        <v>19988</v>
      </c>
      <c r="C9285" s="445" t="s">
        <v>13970</v>
      </c>
    </row>
    <row r="9286" spans="1:3" x14ac:dyDescent="0.25">
      <c r="A9286" s="445" t="s">
        <v>15678</v>
      </c>
      <c r="B9286" s="445" t="s">
        <v>19989</v>
      </c>
      <c r="C9286" s="445" t="s">
        <v>13970</v>
      </c>
    </row>
    <row r="9287" spans="1:3" x14ac:dyDescent="0.25">
      <c r="A9287" s="445" t="s">
        <v>15678</v>
      </c>
      <c r="B9287" s="445" t="s">
        <v>19990</v>
      </c>
      <c r="C9287" s="445" t="s">
        <v>13970</v>
      </c>
    </row>
    <row r="9288" spans="1:3" x14ac:dyDescent="0.25">
      <c r="A9288" s="445" t="s">
        <v>15678</v>
      </c>
      <c r="B9288" s="445" t="s">
        <v>19991</v>
      </c>
      <c r="C9288" s="445" t="s">
        <v>13970</v>
      </c>
    </row>
    <row r="9289" spans="1:3" x14ac:dyDescent="0.25">
      <c r="A9289" s="445" t="s">
        <v>15678</v>
      </c>
      <c r="B9289" s="445" t="s">
        <v>19992</v>
      </c>
      <c r="C9289" s="445" t="s">
        <v>13970</v>
      </c>
    </row>
    <row r="9290" spans="1:3" x14ac:dyDescent="0.25">
      <c r="A9290" s="445" t="s">
        <v>15678</v>
      </c>
      <c r="B9290" s="445" t="s">
        <v>19993</v>
      </c>
      <c r="C9290" s="445" t="s">
        <v>13970</v>
      </c>
    </row>
    <row r="9291" spans="1:3" x14ac:dyDescent="0.25">
      <c r="A9291" s="445" t="s">
        <v>15678</v>
      </c>
      <c r="B9291" s="445" t="s">
        <v>19994</v>
      </c>
      <c r="C9291" s="445" t="s">
        <v>13970</v>
      </c>
    </row>
    <row r="9292" spans="1:3" x14ac:dyDescent="0.25">
      <c r="A9292" s="445" t="s">
        <v>15678</v>
      </c>
      <c r="B9292" s="445" t="s">
        <v>19995</v>
      </c>
      <c r="C9292" s="445" t="s">
        <v>13970</v>
      </c>
    </row>
    <row r="9293" spans="1:3" x14ac:dyDescent="0.25">
      <c r="A9293" s="445" t="s">
        <v>15678</v>
      </c>
      <c r="B9293" s="445" t="s">
        <v>19996</v>
      </c>
      <c r="C9293" s="445" t="s">
        <v>13970</v>
      </c>
    </row>
    <row r="9294" spans="1:3" x14ac:dyDescent="0.25">
      <c r="A9294" s="445" t="s">
        <v>15678</v>
      </c>
      <c r="B9294" s="445" t="s">
        <v>19997</v>
      </c>
      <c r="C9294" s="445" t="s">
        <v>13970</v>
      </c>
    </row>
    <row r="9295" spans="1:3" x14ac:dyDescent="0.25">
      <c r="A9295" s="445" t="s">
        <v>15678</v>
      </c>
      <c r="B9295" s="445" t="s">
        <v>19998</v>
      </c>
      <c r="C9295" s="445" t="s">
        <v>13970</v>
      </c>
    </row>
    <row r="9296" spans="1:3" x14ac:dyDescent="0.25">
      <c r="A9296" s="445" t="s">
        <v>15678</v>
      </c>
      <c r="B9296" s="445" t="s">
        <v>19999</v>
      </c>
      <c r="C9296" s="445" t="s">
        <v>13970</v>
      </c>
    </row>
    <row r="9297" spans="1:3" x14ac:dyDescent="0.25">
      <c r="A9297" s="445" t="s">
        <v>15678</v>
      </c>
      <c r="B9297" s="445" t="s">
        <v>20000</v>
      </c>
      <c r="C9297" s="445" t="s">
        <v>13970</v>
      </c>
    </row>
    <row r="9298" spans="1:3" x14ac:dyDescent="0.25">
      <c r="A9298" s="445" t="s">
        <v>15678</v>
      </c>
      <c r="B9298" s="445" t="s">
        <v>20001</v>
      </c>
      <c r="C9298" s="445" t="s">
        <v>13970</v>
      </c>
    </row>
    <row r="9299" spans="1:3" x14ac:dyDescent="0.25">
      <c r="A9299" s="445" t="s">
        <v>15678</v>
      </c>
      <c r="B9299" s="445" t="s">
        <v>20002</v>
      </c>
      <c r="C9299" s="445" t="s">
        <v>13970</v>
      </c>
    </row>
    <row r="9300" spans="1:3" x14ac:dyDescent="0.25">
      <c r="A9300" s="445" t="s">
        <v>15678</v>
      </c>
      <c r="B9300" s="445" t="s">
        <v>20003</v>
      </c>
      <c r="C9300" s="445" t="s">
        <v>13970</v>
      </c>
    </row>
    <row r="9301" spans="1:3" x14ac:dyDescent="0.25">
      <c r="A9301" s="445" t="s">
        <v>15678</v>
      </c>
      <c r="B9301" s="445" t="s">
        <v>20004</v>
      </c>
      <c r="C9301" s="445" t="s">
        <v>13970</v>
      </c>
    </row>
    <row r="9302" spans="1:3" x14ac:dyDescent="0.25">
      <c r="A9302" s="445" t="s">
        <v>15678</v>
      </c>
      <c r="B9302" s="445" t="s">
        <v>20005</v>
      </c>
      <c r="C9302" s="445" t="s">
        <v>13970</v>
      </c>
    </row>
    <row r="9303" spans="1:3" x14ac:dyDescent="0.25">
      <c r="A9303" s="445" t="s">
        <v>15678</v>
      </c>
      <c r="B9303" s="445" t="s">
        <v>20006</v>
      </c>
      <c r="C9303" s="445" t="s">
        <v>13970</v>
      </c>
    </row>
    <row r="9304" spans="1:3" x14ac:dyDescent="0.25">
      <c r="A9304" s="445" t="s">
        <v>15678</v>
      </c>
      <c r="B9304" s="445" t="s">
        <v>20007</v>
      </c>
      <c r="C9304" s="445" t="s">
        <v>13970</v>
      </c>
    </row>
    <row r="9305" spans="1:3" x14ac:dyDescent="0.25">
      <c r="A9305" s="445" t="s">
        <v>15678</v>
      </c>
      <c r="B9305" s="445" t="s">
        <v>20008</v>
      </c>
      <c r="C9305" s="445" t="s">
        <v>13970</v>
      </c>
    </row>
    <row r="9306" spans="1:3" x14ac:dyDescent="0.25">
      <c r="A9306" s="445" t="s">
        <v>15678</v>
      </c>
      <c r="B9306" s="445" t="s">
        <v>20009</v>
      </c>
      <c r="C9306" s="445" t="s">
        <v>13970</v>
      </c>
    </row>
    <row r="9307" spans="1:3" x14ac:dyDescent="0.25">
      <c r="A9307" s="445" t="s">
        <v>15678</v>
      </c>
      <c r="B9307" s="445" t="s">
        <v>20010</v>
      </c>
      <c r="C9307" s="445" t="s">
        <v>13970</v>
      </c>
    </row>
    <row r="9308" spans="1:3" x14ac:dyDescent="0.25">
      <c r="A9308" s="445" t="s">
        <v>15678</v>
      </c>
      <c r="B9308" s="445" t="s">
        <v>20011</v>
      </c>
      <c r="C9308" s="445" t="s">
        <v>13970</v>
      </c>
    </row>
    <row r="9309" spans="1:3" x14ac:dyDescent="0.25">
      <c r="A9309" s="445" t="s">
        <v>15678</v>
      </c>
      <c r="B9309" s="445" t="s">
        <v>20012</v>
      </c>
      <c r="C9309" s="445" t="s">
        <v>13970</v>
      </c>
    </row>
    <row r="9310" spans="1:3" x14ac:dyDescent="0.25">
      <c r="A9310" s="445" t="s">
        <v>15678</v>
      </c>
      <c r="B9310" s="445" t="s">
        <v>20013</v>
      </c>
      <c r="C9310" s="445" t="s">
        <v>13970</v>
      </c>
    </row>
    <row r="9311" spans="1:3" x14ac:dyDescent="0.25">
      <c r="A9311" s="445" t="s">
        <v>15678</v>
      </c>
      <c r="B9311" s="445" t="s">
        <v>20014</v>
      </c>
      <c r="C9311" s="445" t="s">
        <v>13970</v>
      </c>
    </row>
    <row r="9312" spans="1:3" x14ac:dyDescent="0.25">
      <c r="A9312" s="445" t="s">
        <v>15678</v>
      </c>
      <c r="B9312" s="445" t="s">
        <v>20015</v>
      </c>
      <c r="C9312" s="445" t="s">
        <v>13970</v>
      </c>
    </row>
    <row r="9313" spans="1:3" x14ac:dyDescent="0.25">
      <c r="A9313" s="445" t="s">
        <v>15678</v>
      </c>
      <c r="B9313" s="445" t="s">
        <v>20016</v>
      </c>
      <c r="C9313" s="445" t="s">
        <v>13970</v>
      </c>
    </row>
    <row r="9314" spans="1:3" x14ac:dyDescent="0.25">
      <c r="A9314" s="445" t="s">
        <v>15678</v>
      </c>
      <c r="B9314" s="445" t="s">
        <v>20017</v>
      </c>
      <c r="C9314" s="445" t="s">
        <v>13970</v>
      </c>
    </row>
    <row r="9315" spans="1:3" x14ac:dyDescent="0.25">
      <c r="A9315" s="445" t="s">
        <v>15678</v>
      </c>
      <c r="B9315" s="445" t="s">
        <v>20018</v>
      </c>
      <c r="C9315" s="445" t="s">
        <v>13970</v>
      </c>
    </row>
    <row r="9316" spans="1:3" x14ac:dyDescent="0.25">
      <c r="A9316" s="445" t="s">
        <v>15678</v>
      </c>
      <c r="B9316" s="445" t="s">
        <v>20019</v>
      </c>
      <c r="C9316" s="445" t="s">
        <v>13970</v>
      </c>
    </row>
    <row r="9317" spans="1:3" x14ac:dyDescent="0.25">
      <c r="A9317" s="445" t="s">
        <v>15678</v>
      </c>
      <c r="B9317" s="445" t="s">
        <v>20020</v>
      </c>
      <c r="C9317" s="445" t="s">
        <v>13970</v>
      </c>
    </row>
    <row r="9318" spans="1:3" x14ac:dyDescent="0.25">
      <c r="A9318" s="445" t="s">
        <v>15678</v>
      </c>
      <c r="B9318" s="445" t="s">
        <v>20021</v>
      </c>
      <c r="C9318" s="445" t="s">
        <v>13970</v>
      </c>
    </row>
    <row r="9319" spans="1:3" x14ac:dyDescent="0.25">
      <c r="A9319" s="445" t="s">
        <v>15678</v>
      </c>
      <c r="B9319" s="445" t="s">
        <v>20022</v>
      </c>
      <c r="C9319" s="445" t="s">
        <v>13970</v>
      </c>
    </row>
    <row r="9320" spans="1:3" x14ac:dyDescent="0.25">
      <c r="A9320" s="445" t="s">
        <v>15678</v>
      </c>
      <c r="B9320" s="445" t="s">
        <v>20023</v>
      </c>
      <c r="C9320" s="445" t="s">
        <v>15708</v>
      </c>
    </row>
    <row r="9321" spans="1:3" x14ac:dyDescent="0.25">
      <c r="A9321" s="445" t="s">
        <v>15678</v>
      </c>
      <c r="B9321" s="445" t="s">
        <v>20024</v>
      </c>
      <c r="C9321" s="445" t="s">
        <v>17927</v>
      </c>
    </row>
    <row r="9322" spans="1:3" x14ac:dyDescent="0.25">
      <c r="A9322" s="445" t="s">
        <v>15678</v>
      </c>
      <c r="B9322" s="445" t="s">
        <v>20025</v>
      </c>
      <c r="C9322" s="445" t="s">
        <v>17927</v>
      </c>
    </row>
    <row r="9323" spans="1:3" x14ac:dyDescent="0.25">
      <c r="A9323" s="445" t="s">
        <v>15678</v>
      </c>
      <c r="B9323" s="445" t="s">
        <v>20026</v>
      </c>
      <c r="C9323" s="445" t="s">
        <v>16336</v>
      </c>
    </row>
    <row r="9324" spans="1:3" x14ac:dyDescent="0.25">
      <c r="A9324" s="445" t="s">
        <v>15678</v>
      </c>
      <c r="B9324" s="445" t="s">
        <v>20027</v>
      </c>
      <c r="C9324" s="445" t="s">
        <v>16338</v>
      </c>
    </row>
    <row r="9325" spans="1:3" x14ac:dyDescent="0.25">
      <c r="A9325" s="445" t="s">
        <v>15678</v>
      </c>
      <c r="B9325" s="445" t="s">
        <v>20028</v>
      </c>
      <c r="C9325" s="445" t="s">
        <v>19281</v>
      </c>
    </row>
    <row r="9326" spans="1:3" x14ac:dyDescent="0.25">
      <c r="A9326" s="445" t="s">
        <v>15678</v>
      </c>
      <c r="B9326" s="445" t="s">
        <v>20029</v>
      </c>
      <c r="C9326" s="445" t="s">
        <v>16341</v>
      </c>
    </row>
    <row r="9327" spans="1:3" x14ac:dyDescent="0.25">
      <c r="A9327" s="445" t="s">
        <v>15678</v>
      </c>
      <c r="B9327" s="445" t="s">
        <v>20030</v>
      </c>
      <c r="C9327" s="445" t="s">
        <v>16341</v>
      </c>
    </row>
    <row r="9328" spans="1:3" x14ac:dyDescent="0.25">
      <c r="A9328" s="445" t="s">
        <v>15678</v>
      </c>
      <c r="B9328" s="445" t="s">
        <v>20031</v>
      </c>
      <c r="C9328" s="445" t="s">
        <v>16343</v>
      </c>
    </row>
    <row r="9329" spans="1:3" x14ac:dyDescent="0.25">
      <c r="A9329" s="445" t="s">
        <v>15678</v>
      </c>
      <c r="B9329" s="445" t="s">
        <v>20032</v>
      </c>
      <c r="C9329" s="445" t="s">
        <v>16343</v>
      </c>
    </row>
    <row r="9330" spans="1:3" x14ac:dyDescent="0.25">
      <c r="A9330" s="445" t="s">
        <v>15678</v>
      </c>
      <c r="B9330" s="445" t="s">
        <v>20033</v>
      </c>
      <c r="C9330" s="445" t="s">
        <v>17922</v>
      </c>
    </row>
    <row r="9331" spans="1:3" x14ac:dyDescent="0.25">
      <c r="A9331" s="445" t="s">
        <v>15678</v>
      </c>
      <c r="B9331" s="445" t="s">
        <v>20034</v>
      </c>
      <c r="C9331" s="445" t="s">
        <v>17922</v>
      </c>
    </row>
    <row r="9332" spans="1:3" x14ac:dyDescent="0.25">
      <c r="A9332" s="445" t="s">
        <v>15678</v>
      </c>
      <c r="B9332" s="445" t="s">
        <v>20035</v>
      </c>
      <c r="C9332" s="445" t="s">
        <v>16483</v>
      </c>
    </row>
    <row r="9333" spans="1:3" x14ac:dyDescent="0.25">
      <c r="A9333" s="445" t="s">
        <v>15678</v>
      </c>
      <c r="B9333" s="445" t="s">
        <v>20036</v>
      </c>
      <c r="C9333" s="445" t="s">
        <v>16321</v>
      </c>
    </row>
    <row r="9334" spans="1:3" x14ac:dyDescent="0.25">
      <c r="A9334" s="445" t="s">
        <v>15678</v>
      </c>
      <c r="B9334" s="445" t="s">
        <v>20037</v>
      </c>
      <c r="C9334" s="445" t="s">
        <v>16328</v>
      </c>
    </row>
    <row r="9335" spans="1:3" x14ac:dyDescent="0.25">
      <c r="A9335" s="445" t="s">
        <v>15678</v>
      </c>
      <c r="B9335" s="445" t="s">
        <v>20038</v>
      </c>
      <c r="C9335" s="445" t="s">
        <v>13970</v>
      </c>
    </row>
    <row r="9336" spans="1:3" x14ac:dyDescent="0.25">
      <c r="A9336" s="445" t="s">
        <v>15678</v>
      </c>
      <c r="B9336" s="445" t="s">
        <v>20039</v>
      </c>
      <c r="C9336" s="445" t="s">
        <v>16313</v>
      </c>
    </row>
    <row r="9337" spans="1:3" x14ac:dyDescent="0.25">
      <c r="A9337" s="445" t="s">
        <v>15678</v>
      </c>
      <c r="B9337" s="445" t="s">
        <v>20040</v>
      </c>
      <c r="C9337" s="445" t="s">
        <v>17089</v>
      </c>
    </row>
    <row r="9338" spans="1:3" x14ac:dyDescent="0.25">
      <c r="A9338" s="445" t="s">
        <v>15678</v>
      </c>
      <c r="B9338" s="445" t="s">
        <v>20041</v>
      </c>
      <c r="C9338" s="445" t="s">
        <v>16309</v>
      </c>
    </row>
    <row r="9339" spans="1:3" x14ac:dyDescent="0.25">
      <c r="A9339" s="445" t="s">
        <v>15678</v>
      </c>
      <c r="B9339" s="445" t="s">
        <v>20042</v>
      </c>
      <c r="C9339" s="445" t="s">
        <v>16324</v>
      </c>
    </row>
    <row r="9340" spans="1:3" x14ac:dyDescent="0.25">
      <c r="A9340" s="445" t="s">
        <v>15678</v>
      </c>
      <c r="B9340" s="445" t="s">
        <v>20043</v>
      </c>
      <c r="C9340" s="445" t="s">
        <v>20044</v>
      </c>
    </row>
    <row r="9341" spans="1:3" x14ac:dyDescent="0.25">
      <c r="A9341" s="445" t="s">
        <v>15678</v>
      </c>
      <c r="B9341" s="445" t="s">
        <v>20045</v>
      </c>
      <c r="C9341" s="445" t="s">
        <v>20044</v>
      </c>
    </row>
    <row r="9342" spans="1:3" x14ac:dyDescent="0.25">
      <c r="A9342" s="445" t="s">
        <v>15678</v>
      </c>
      <c r="B9342" s="445" t="s">
        <v>20046</v>
      </c>
      <c r="C9342" s="445" t="s">
        <v>20044</v>
      </c>
    </row>
    <row r="9343" spans="1:3" x14ac:dyDescent="0.25">
      <c r="A9343" s="445" t="s">
        <v>15678</v>
      </c>
      <c r="B9343" s="445" t="s">
        <v>20047</v>
      </c>
      <c r="C9343" s="445" t="s">
        <v>20048</v>
      </c>
    </row>
    <row r="9344" spans="1:3" x14ac:dyDescent="0.25">
      <c r="A9344" s="445" t="s">
        <v>15678</v>
      </c>
      <c r="B9344" s="445" t="s">
        <v>20049</v>
      </c>
      <c r="C9344" s="445" t="s">
        <v>20048</v>
      </c>
    </row>
    <row r="9345" spans="1:3" x14ac:dyDescent="0.25">
      <c r="A9345" s="445" t="s">
        <v>15678</v>
      </c>
      <c r="B9345" s="445" t="s">
        <v>20050</v>
      </c>
      <c r="C9345" s="445" t="s">
        <v>20048</v>
      </c>
    </row>
    <row r="9346" spans="1:3" x14ac:dyDescent="0.25">
      <c r="A9346" s="445" t="s">
        <v>15678</v>
      </c>
      <c r="B9346" s="445" t="s">
        <v>20051</v>
      </c>
      <c r="C9346" s="445" t="s">
        <v>13970</v>
      </c>
    </row>
    <row r="9347" spans="1:3" x14ac:dyDescent="0.25">
      <c r="A9347" s="445" t="s">
        <v>15678</v>
      </c>
      <c r="B9347" s="445" t="s">
        <v>20052</v>
      </c>
      <c r="C9347" s="445" t="s">
        <v>13970</v>
      </c>
    </row>
    <row r="9348" spans="1:3" x14ac:dyDescent="0.25">
      <c r="A9348" s="445" t="s">
        <v>15678</v>
      </c>
      <c r="B9348" s="445" t="s">
        <v>20053</v>
      </c>
      <c r="C9348" s="445" t="s">
        <v>13970</v>
      </c>
    </row>
    <row r="9349" spans="1:3" x14ac:dyDescent="0.25">
      <c r="A9349" s="445" t="s">
        <v>15678</v>
      </c>
      <c r="B9349" s="445" t="s">
        <v>20054</v>
      </c>
      <c r="C9349" s="445" t="s">
        <v>13970</v>
      </c>
    </row>
    <row r="9350" spans="1:3" x14ac:dyDescent="0.25">
      <c r="A9350" s="445" t="s">
        <v>15678</v>
      </c>
      <c r="B9350" s="445" t="s">
        <v>20055</v>
      </c>
      <c r="C9350" s="445" t="s">
        <v>13970</v>
      </c>
    </row>
    <row r="9351" spans="1:3" x14ac:dyDescent="0.25">
      <c r="A9351" s="445" t="s">
        <v>15678</v>
      </c>
      <c r="B9351" s="445" t="s">
        <v>20056</v>
      </c>
      <c r="C9351" s="445" t="s">
        <v>13970</v>
      </c>
    </row>
    <row r="9352" spans="1:3" x14ac:dyDescent="0.25">
      <c r="A9352" s="445" t="s">
        <v>15678</v>
      </c>
      <c r="B9352" s="445" t="s">
        <v>20057</v>
      </c>
      <c r="C9352" s="445" t="s">
        <v>13970</v>
      </c>
    </row>
    <row r="9353" spans="1:3" x14ac:dyDescent="0.25">
      <c r="A9353" s="445" t="s">
        <v>15678</v>
      </c>
      <c r="B9353" s="445" t="s">
        <v>20058</v>
      </c>
      <c r="C9353" s="445" t="s">
        <v>13970</v>
      </c>
    </row>
    <row r="9354" spans="1:3" x14ac:dyDescent="0.25">
      <c r="A9354" s="445" t="s">
        <v>15678</v>
      </c>
      <c r="B9354" s="445" t="s">
        <v>20059</v>
      </c>
      <c r="C9354" s="445" t="s">
        <v>13970</v>
      </c>
    </row>
    <row r="9355" spans="1:3" x14ac:dyDescent="0.25">
      <c r="A9355" s="445" t="s">
        <v>15678</v>
      </c>
      <c r="B9355" s="445" t="s">
        <v>20060</v>
      </c>
      <c r="C9355" s="445" t="s">
        <v>13970</v>
      </c>
    </row>
    <row r="9356" spans="1:3" x14ac:dyDescent="0.25">
      <c r="A9356" s="445" t="s">
        <v>15678</v>
      </c>
      <c r="B9356" s="445" t="s">
        <v>20061</v>
      </c>
      <c r="C9356" s="445" t="s">
        <v>13970</v>
      </c>
    </row>
    <row r="9357" spans="1:3" x14ac:dyDescent="0.25">
      <c r="A9357" s="445" t="s">
        <v>15678</v>
      </c>
      <c r="B9357" s="445" t="s">
        <v>20062</v>
      </c>
      <c r="C9357" s="445" t="s">
        <v>13970</v>
      </c>
    </row>
    <row r="9358" spans="1:3" x14ac:dyDescent="0.25">
      <c r="A9358" s="445" t="s">
        <v>15678</v>
      </c>
      <c r="B9358" s="445" t="s">
        <v>20063</v>
      </c>
      <c r="C9358" s="445" t="s">
        <v>13970</v>
      </c>
    </row>
    <row r="9359" spans="1:3" x14ac:dyDescent="0.25">
      <c r="A9359" s="445" t="s">
        <v>15678</v>
      </c>
      <c r="B9359" s="445" t="s">
        <v>20064</v>
      </c>
      <c r="C9359" s="445" t="s">
        <v>13970</v>
      </c>
    </row>
    <row r="9360" spans="1:3" x14ac:dyDescent="0.25">
      <c r="A9360" s="445" t="s">
        <v>15678</v>
      </c>
      <c r="B9360" s="445" t="s">
        <v>20065</v>
      </c>
      <c r="C9360" s="445" t="s">
        <v>13970</v>
      </c>
    </row>
    <row r="9361" spans="1:3" x14ac:dyDescent="0.25">
      <c r="A9361" s="445" t="s">
        <v>15678</v>
      </c>
      <c r="B9361" s="445" t="s">
        <v>20066</v>
      </c>
      <c r="C9361" s="445" t="s">
        <v>13970</v>
      </c>
    </row>
    <row r="9362" spans="1:3" x14ac:dyDescent="0.25">
      <c r="A9362" s="445" t="s">
        <v>15678</v>
      </c>
      <c r="B9362" s="445" t="s">
        <v>20067</v>
      </c>
      <c r="C9362" s="445" t="s">
        <v>13970</v>
      </c>
    </row>
    <row r="9363" spans="1:3" x14ac:dyDescent="0.25">
      <c r="A9363" s="445" t="s">
        <v>15678</v>
      </c>
      <c r="B9363" s="445" t="s">
        <v>20068</v>
      </c>
      <c r="C9363" s="445" t="s">
        <v>13970</v>
      </c>
    </row>
    <row r="9364" spans="1:3" x14ac:dyDescent="0.25">
      <c r="A9364" s="445" t="s">
        <v>15678</v>
      </c>
      <c r="B9364" s="445" t="s">
        <v>20069</v>
      </c>
      <c r="C9364" s="445" t="s">
        <v>13970</v>
      </c>
    </row>
    <row r="9365" spans="1:3" x14ac:dyDescent="0.25">
      <c r="A9365" s="445" t="s">
        <v>15678</v>
      </c>
      <c r="B9365" s="445" t="s">
        <v>20070</v>
      </c>
      <c r="C9365" s="445" t="s">
        <v>13970</v>
      </c>
    </row>
    <row r="9366" spans="1:3" x14ac:dyDescent="0.25">
      <c r="A9366" s="445" t="s">
        <v>15678</v>
      </c>
      <c r="B9366" s="445" t="s">
        <v>20071</v>
      </c>
      <c r="C9366" s="445" t="s">
        <v>13970</v>
      </c>
    </row>
    <row r="9367" spans="1:3" x14ac:dyDescent="0.25">
      <c r="A9367" s="445" t="s">
        <v>15678</v>
      </c>
      <c r="B9367" s="445" t="s">
        <v>20072</v>
      </c>
      <c r="C9367" s="445" t="s">
        <v>13970</v>
      </c>
    </row>
    <row r="9368" spans="1:3" x14ac:dyDescent="0.25">
      <c r="A9368" s="445" t="s">
        <v>15678</v>
      </c>
      <c r="B9368" s="445" t="s">
        <v>20073</v>
      </c>
      <c r="C9368" s="445" t="s">
        <v>13970</v>
      </c>
    </row>
    <row r="9369" spans="1:3" x14ac:dyDescent="0.25">
      <c r="A9369" s="445" t="s">
        <v>15678</v>
      </c>
      <c r="B9369" s="445" t="s">
        <v>20074</v>
      </c>
      <c r="C9369" s="445" t="s">
        <v>13970</v>
      </c>
    </row>
    <row r="9370" spans="1:3" x14ac:dyDescent="0.25">
      <c r="A9370" s="445" t="s">
        <v>15678</v>
      </c>
      <c r="B9370" s="445" t="s">
        <v>20075</v>
      </c>
      <c r="C9370" s="445" t="s">
        <v>13970</v>
      </c>
    </row>
    <row r="9371" spans="1:3" x14ac:dyDescent="0.25">
      <c r="A9371" s="445" t="s">
        <v>15678</v>
      </c>
      <c r="B9371" s="445" t="s">
        <v>20076</v>
      </c>
      <c r="C9371" s="445" t="s">
        <v>13970</v>
      </c>
    </row>
    <row r="9372" spans="1:3" x14ac:dyDescent="0.25">
      <c r="A9372" s="445" t="s">
        <v>15678</v>
      </c>
      <c r="B9372" s="445" t="s">
        <v>20077</v>
      </c>
      <c r="C9372" s="445" t="s">
        <v>13970</v>
      </c>
    </row>
    <row r="9373" spans="1:3" x14ac:dyDescent="0.25">
      <c r="A9373" s="445" t="s">
        <v>15678</v>
      </c>
      <c r="B9373" s="445" t="s">
        <v>20078</v>
      </c>
      <c r="C9373" s="445" t="s">
        <v>13970</v>
      </c>
    </row>
    <row r="9374" spans="1:3" x14ac:dyDescent="0.25">
      <c r="A9374" s="445" t="s">
        <v>15678</v>
      </c>
      <c r="B9374" s="445" t="s">
        <v>20079</v>
      </c>
      <c r="C9374" s="445" t="s">
        <v>13970</v>
      </c>
    </row>
    <row r="9375" spans="1:3" x14ac:dyDescent="0.25">
      <c r="A9375" s="445" t="s">
        <v>15678</v>
      </c>
      <c r="B9375" s="445" t="s">
        <v>20080</v>
      </c>
      <c r="C9375" s="445" t="s">
        <v>13970</v>
      </c>
    </row>
    <row r="9376" spans="1:3" x14ac:dyDescent="0.25">
      <c r="A9376" s="445" t="s">
        <v>15678</v>
      </c>
      <c r="B9376" s="445" t="s">
        <v>20081</v>
      </c>
      <c r="C9376" s="445" t="s">
        <v>13970</v>
      </c>
    </row>
    <row r="9377" spans="1:3" x14ac:dyDescent="0.25">
      <c r="A9377" s="445" t="s">
        <v>15678</v>
      </c>
      <c r="B9377" s="445" t="s">
        <v>20082</v>
      </c>
      <c r="C9377" s="445" t="s">
        <v>13970</v>
      </c>
    </row>
    <row r="9378" spans="1:3" x14ac:dyDescent="0.25">
      <c r="A9378" s="445" t="s">
        <v>15678</v>
      </c>
      <c r="B9378" s="445" t="s">
        <v>20083</v>
      </c>
      <c r="C9378" s="445" t="s">
        <v>13970</v>
      </c>
    </row>
    <row r="9379" spans="1:3" x14ac:dyDescent="0.25">
      <c r="A9379" s="445" t="s">
        <v>15678</v>
      </c>
      <c r="B9379" s="445" t="s">
        <v>20084</v>
      </c>
      <c r="C9379" s="445" t="s">
        <v>13970</v>
      </c>
    </row>
    <row r="9380" spans="1:3" x14ac:dyDescent="0.25">
      <c r="A9380" s="445" t="s">
        <v>15678</v>
      </c>
      <c r="B9380" s="445" t="s">
        <v>20085</v>
      </c>
      <c r="C9380" s="445" t="s">
        <v>13970</v>
      </c>
    </row>
    <row r="9381" spans="1:3" x14ac:dyDescent="0.25">
      <c r="A9381" s="445" t="s">
        <v>15678</v>
      </c>
      <c r="B9381" s="445" t="s">
        <v>20086</v>
      </c>
      <c r="C9381" s="445" t="s">
        <v>13970</v>
      </c>
    </row>
    <row r="9382" spans="1:3" x14ac:dyDescent="0.25">
      <c r="A9382" s="445" t="s">
        <v>15678</v>
      </c>
      <c r="B9382" s="445" t="s">
        <v>20087</v>
      </c>
      <c r="C9382" s="445" t="s">
        <v>13970</v>
      </c>
    </row>
    <row r="9383" spans="1:3" x14ac:dyDescent="0.25">
      <c r="A9383" s="445" t="s">
        <v>15678</v>
      </c>
      <c r="B9383" s="445" t="s">
        <v>20088</v>
      </c>
      <c r="C9383" s="445" t="s">
        <v>13970</v>
      </c>
    </row>
    <row r="9384" spans="1:3" x14ac:dyDescent="0.25">
      <c r="A9384" s="445" t="s">
        <v>15678</v>
      </c>
      <c r="B9384" s="445" t="s">
        <v>20089</v>
      </c>
      <c r="C9384" s="445" t="s">
        <v>13970</v>
      </c>
    </row>
    <row r="9385" spans="1:3" x14ac:dyDescent="0.25">
      <c r="A9385" s="445" t="s">
        <v>15678</v>
      </c>
      <c r="B9385" s="445" t="s">
        <v>20090</v>
      </c>
      <c r="C9385" s="445" t="s">
        <v>13970</v>
      </c>
    </row>
    <row r="9386" spans="1:3" x14ac:dyDescent="0.25">
      <c r="A9386" s="445" t="s">
        <v>15678</v>
      </c>
      <c r="B9386" s="445" t="s">
        <v>20091</v>
      </c>
      <c r="C9386" s="445" t="s">
        <v>13970</v>
      </c>
    </row>
    <row r="9387" spans="1:3" x14ac:dyDescent="0.25">
      <c r="A9387" s="445" t="s">
        <v>15678</v>
      </c>
      <c r="B9387" s="445" t="s">
        <v>20092</v>
      </c>
      <c r="C9387" s="445" t="s">
        <v>13970</v>
      </c>
    </row>
    <row r="9388" spans="1:3" x14ac:dyDescent="0.25">
      <c r="A9388" s="445" t="s">
        <v>15678</v>
      </c>
      <c r="B9388" s="445" t="s">
        <v>20093</v>
      </c>
      <c r="C9388" s="445" t="s">
        <v>13970</v>
      </c>
    </row>
    <row r="9389" spans="1:3" x14ac:dyDescent="0.25">
      <c r="A9389" s="445" t="s">
        <v>15678</v>
      </c>
      <c r="B9389" s="445" t="s">
        <v>20094</v>
      </c>
      <c r="C9389" s="445" t="s">
        <v>13970</v>
      </c>
    </row>
    <row r="9390" spans="1:3" x14ac:dyDescent="0.25">
      <c r="A9390" s="445" t="s">
        <v>15678</v>
      </c>
      <c r="B9390" s="445" t="s">
        <v>20095</v>
      </c>
      <c r="C9390" s="445" t="s">
        <v>13970</v>
      </c>
    </row>
    <row r="9391" spans="1:3" x14ac:dyDescent="0.25">
      <c r="A9391" s="445" t="s">
        <v>15678</v>
      </c>
      <c r="B9391" s="445" t="s">
        <v>20096</v>
      </c>
      <c r="C9391" s="445" t="s">
        <v>13970</v>
      </c>
    </row>
    <row r="9392" spans="1:3" x14ac:dyDescent="0.25">
      <c r="A9392" s="445" t="s">
        <v>15678</v>
      </c>
      <c r="B9392" s="445" t="s">
        <v>20097</v>
      </c>
      <c r="C9392" s="445" t="s">
        <v>13970</v>
      </c>
    </row>
    <row r="9393" spans="1:3" x14ac:dyDescent="0.25">
      <c r="A9393" s="445" t="s">
        <v>15678</v>
      </c>
      <c r="B9393" s="445" t="s">
        <v>20098</v>
      </c>
      <c r="C9393" s="445" t="s">
        <v>13970</v>
      </c>
    </row>
    <row r="9394" spans="1:3" x14ac:dyDescent="0.25">
      <c r="A9394" s="445" t="s">
        <v>15678</v>
      </c>
      <c r="B9394" s="445" t="s">
        <v>20099</v>
      </c>
      <c r="C9394" s="445" t="s">
        <v>13970</v>
      </c>
    </row>
    <row r="9395" spans="1:3" x14ac:dyDescent="0.25">
      <c r="A9395" s="445" t="s">
        <v>15678</v>
      </c>
      <c r="B9395" s="445" t="s">
        <v>20100</v>
      </c>
      <c r="C9395" s="445" t="s">
        <v>13970</v>
      </c>
    </row>
    <row r="9396" spans="1:3" x14ac:dyDescent="0.25">
      <c r="A9396" s="445" t="s">
        <v>15678</v>
      </c>
      <c r="B9396" s="445" t="s">
        <v>20101</v>
      </c>
      <c r="C9396" s="445" t="s">
        <v>13970</v>
      </c>
    </row>
    <row r="9397" spans="1:3" x14ac:dyDescent="0.25">
      <c r="A9397" s="445" t="s">
        <v>15678</v>
      </c>
      <c r="B9397" s="445" t="s">
        <v>20102</v>
      </c>
      <c r="C9397" s="445" t="s">
        <v>13970</v>
      </c>
    </row>
    <row r="9398" spans="1:3" x14ac:dyDescent="0.25">
      <c r="A9398" s="445" t="s">
        <v>15678</v>
      </c>
      <c r="B9398" s="445" t="s">
        <v>20103</v>
      </c>
      <c r="C9398" s="445" t="s">
        <v>13970</v>
      </c>
    </row>
    <row r="9399" spans="1:3" x14ac:dyDescent="0.25">
      <c r="A9399" s="445" t="s">
        <v>15678</v>
      </c>
      <c r="B9399" s="445" t="s">
        <v>20104</v>
      </c>
      <c r="C9399" s="445" t="s">
        <v>13970</v>
      </c>
    </row>
    <row r="9400" spans="1:3" x14ac:dyDescent="0.25">
      <c r="A9400" s="445" t="s">
        <v>15678</v>
      </c>
      <c r="B9400" s="445" t="s">
        <v>20105</v>
      </c>
      <c r="C9400" s="445" t="s">
        <v>13970</v>
      </c>
    </row>
    <row r="9401" spans="1:3" x14ac:dyDescent="0.25">
      <c r="A9401" s="445" t="s">
        <v>15678</v>
      </c>
      <c r="B9401" s="445" t="s">
        <v>20106</v>
      </c>
      <c r="C9401" s="445" t="s">
        <v>13970</v>
      </c>
    </row>
    <row r="9402" spans="1:3" x14ac:dyDescent="0.25">
      <c r="A9402" s="445" t="s">
        <v>15678</v>
      </c>
      <c r="B9402" s="445" t="s">
        <v>20107</v>
      </c>
      <c r="C9402" s="445" t="s">
        <v>13970</v>
      </c>
    </row>
    <row r="9403" spans="1:3" x14ac:dyDescent="0.25">
      <c r="A9403" s="445" t="s">
        <v>15678</v>
      </c>
      <c r="B9403" s="445" t="s">
        <v>20108</v>
      </c>
      <c r="C9403" s="445" t="s">
        <v>13970</v>
      </c>
    </row>
    <row r="9404" spans="1:3" x14ac:dyDescent="0.25">
      <c r="A9404" s="445" t="s">
        <v>15678</v>
      </c>
      <c r="B9404" s="445" t="s">
        <v>20109</v>
      </c>
      <c r="C9404" s="445" t="s">
        <v>13970</v>
      </c>
    </row>
    <row r="9405" spans="1:3" x14ac:dyDescent="0.25">
      <c r="A9405" s="445" t="s">
        <v>15678</v>
      </c>
      <c r="B9405" s="445" t="s">
        <v>20110</v>
      </c>
      <c r="C9405" s="445" t="s">
        <v>13970</v>
      </c>
    </row>
    <row r="9406" spans="1:3" x14ac:dyDescent="0.25">
      <c r="A9406" s="445" t="s">
        <v>15678</v>
      </c>
      <c r="B9406" s="445" t="s">
        <v>20111</v>
      </c>
      <c r="C9406" s="445" t="s">
        <v>13970</v>
      </c>
    </row>
    <row r="9407" spans="1:3" x14ac:dyDescent="0.25">
      <c r="A9407" s="445" t="s">
        <v>15678</v>
      </c>
      <c r="B9407" s="445" t="s">
        <v>20112</v>
      </c>
      <c r="C9407" s="445" t="s">
        <v>13970</v>
      </c>
    </row>
    <row r="9408" spans="1:3" x14ac:dyDescent="0.25">
      <c r="A9408" s="445" t="s">
        <v>15678</v>
      </c>
      <c r="B9408" s="445" t="s">
        <v>20113</v>
      </c>
      <c r="C9408" s="445" t="s">
        <v>13970</v>
      </c>
    </row>
    <row r="9409" spans="1:3" x14ac:dyDescent="0.25">
      <c r="A9409" s="445" t="s">
        <v>15678</v>
      </c>
      <c r="B9409" s="445" t="s">
        <v>20114</v>
      </c>
      <c r="C9409" s="445" t="s">
        <v>13970</v>
      </c>
    </row>
    <row r="9410" spans="1:3" x14ac:dyDescent="0.25">
      <c r="A9410" s="445" t="s">
        <v>15678</v>
      </c>
      <c r="B9410" s="445" t="s">
        <v>20115</v>
      </c>
      <c r="C9410" s="445" t="s">
        <v>13970</v>
      </c>
    </row>
    <row r="9411" spans="1:3" x14ac:dyDescent="0.25">
      <c r="A9411" s="445" t="s">
        <v>15678</v>
      </c>
      <c r="B9411" s="445" t="s">
        <v>20116</v>
      </c>
      <c r="C9411" s="445" t="s">
        <v>13970</v>
      </c>
    </row>
    <row r="9412" spans="1:3" x14ac:dyDescent="0.25">
      <c r="A9412" s="445" t="s">
        <v>15678</v>
      </c>
      <c r="B9412" s="445" t="s">
        <v>20117</v>
      </c>
      <c r="C9412" s="445" t="s">
        <v>13970</v>
      </c>
    </row>
    <row r="9413" spans="1:3" x14ac:dyDescent="0.25">
      <c r="A9413" s="445" t="s">
        <v>15678</v>
      </c>
      <c r="B9413" s="445" t="s">
        <v>20118</v>
      </c>
      <c r="C9413" s="445" t="s">
        <v>13970</v>
      </c>
    </row>
    <row r="9414" spans="1:3" x14ac:dyDescent="0.25">
      <c r="A9414" s="445" t="s">
        <v>15678</v>
      </c>
      <c r="B9414" s="445" t="s">
        <v>20119</v>
      </c>
      <c r="C9414" s="445" t="s">
        <v>13970</v>
      </c>
    </row>
    <row r="9415" spans="1:3" x14ac:dyDescent="0.25">
      <c r="A9415" s="445" t="s">
        <v>15678</v>
      </c>
      <c r="B9415" s="445" t="s">
        <v>20120</v>
      </c>
      <c r="C9415" s="445" t="s">
        <v>13970</v>
      </c>
    </row>
    <row r="9416" spans="1:3" x14ac:dyDescent="0.25">
      <c r="A9416" s="445" t="s">
        <v>15678</v>
      </c>
      <c r="B9416" s="445" t="s">
        <v>20121</v>
      </c>
      <c r="C9416" s="445" t="s">
        <v>13970</v>
      </c>
    </row>
    <row r="9417" spans="1:3" x14ac:dyDescent="0.25">
      <c r="A9417" s="445" t="s">
        <v>15678</v>
      </c>
      <c r="B9417" s="445" t="s">
        <v>20122</v>
      </c>
      <c r="C9417" s="445" t="s">
        <v>13970</v>
      </c>
    </row>
    <row r="9418" spans="1:3" x14ac:dyDescent="0.25">
      <c r="A9418" s="445" t="s">
        <v>15678</v>
      </c>
      <c r="B9418" s="445" t="s">
        <v>20123</v>
      </c>
      <c r="C9418" s="445" t="s">
        <v>13970</v>
      </c>
    </row>
    <row r="9419" spans="1:3" x14ac:dyDescent="0.25">
      <c r="A9419" s="445" t="s">
        <v>15678</v>
      </c>
      <c r="B9419" s="445" t="s">
        <v>20124</v>
      </c>
      <c r="C9419" s="445" t="s">
        <v>13970</v>
      </c>
    </row>
    <row r="9420" spans="1:3" x14ac:dyDescent="0.25">
      <c r="A9420" s="445" t="s">
        <v>15678</v>
      </c>
      <c r="B9420" s="445" t="s">
        <v>20125</v>
      </c>
      <c r="C9420" s="445" t="s">
        <v>13970</v>
      </c>
    </row>
    <row r="9421" spans="1:3" x14ac:dyDescent="0.25">
      <c r="A9421" s="445" t="s">
        <v>15678</v>
      </c>
      <c r="B9421" s="445" t="s">
        <v>20126</v>
      </c>
      <c r="C9421" s="445" t="s">
        <v>13970</v>
      </c>
    </row>
    <row r="9422" spans="1:3" x14ac:dyDescent="0.25">
      <c r="A9422" s="445" t="s">
        <v>15678</v>
      </c>
      <c r="B9422" s="445" t="s">
        <v>20127</v>
      </c>
      <c r="C9422" s="445" t="s">
        <v>13970</v>
      </c>
    </row>
    <row r="9423" spans="1:3" x14ac:dyDescent="0.25">
      <c r="A9423" s="445" t="s">
        <v>15678</v>
      </c>
      <c r="B9423" s="445" t="s">
        <v>20128</v>
      </c>
      <c r="C9423" s="445" t="s">
        <v>13970</v>
      </c>
    </row>
    <row r="9424" spans="1:3" x14ac:dyDescent="0.25">
      <c r="A9424" s="445" t="s">
        <v>15678</v>
      </c>
      <c r="B9424" s="445" t="s">
        <v>20129</v>
      </c>
      <c r="C9424" s="445" t="s">
        <v>13970</v>
      </c>
    </row>
    <row r="9425" spans="1:3" x14ac:dyDescent="0.25">
      <c r="A9425" s="445" t="s">
        <v>15678</v>
      </c>
      <c r="B9425" s="445" t="s">
        <v>20130</v>
      </c>
      <c r="C9425" s="445" t="s">
        <v>13970</v>
      </c>
    </row>
    <row r="9426" spans="1:3" x14ac:dyDescent="0.25">
      <c r="A9426" s="445" t="s">
        <v>15678</v>
      </c>
      <c r="B9426" s="445" t="s">
        <v>20131</v>
      </c>
      <c r="C9426" s="445" t="s">
        <v>13970</v>
      </c>
    </row>
    <row r="9427" spans="1:3" x14ac:dyDescent="0.25">
      <c r="A9427" s="445" t="s">
        <v>15678</v>
      </c>
      <c r="B9427" s="445" t="s">
        <v>20132</v>
      </c>
      <c r="C9427" s="445" t="s">
        <v>13970</v>
      </c>
    </row>
    <row r="9428" spans="1:3" x14ac:dyDescent="0.25">
      <c r="A9428" s="445" t="s">
        <v>15678</v>
      </c>
      <c r="B9428" s="445" t="s">
        <v>20133</v>
      </c>
      <c r="C9428" s="445" t="s">
        <v>13970</v>
      </c>
    </row>
    <row r="9429" spans="1:3" x14ac:dyDescent="0.25">
      <c r="A9429" s="445" t="s">
        <v>15678</v>
      </c>
      <c r="B9429" s="445" t="s">
        <v>20134</v>
      </c>
      <c r="C9429" s="445" t="s">
        <v>13970</v>
      </c>
    </row>
    <row r="9430" spans="1:3" x14ac:dyDescent="0.25">
      <c r="A9430" s="445" t="s">
        <v>15678</v>
      </c>
      <c r="B9430" s="445" t="s">
        <v>20135</v>
      </c>
      <c r="C9430" s="445" t="s">
        <v>13970</v>
      </c>
    </row>
    <row r="9431" spans="1:3" x14ac:dyDescent="0.25">
      <c r="A9431" s="445" t="s">
        <v>15678</v>
      </c>
      <c r="B9431" s="445" t="s">
        <v>20136</v>
      </c>
      <c r="C9431" s="445" t="s">
        <v>13970</v>
      </c>
    </row>
    <row r="9432" spans="1:3" x14ac:dyDescent="0.25">
      <c r="A9432" s="445" t="s">
        <v>15678</v>
      </c>
      <c r="B9432" s="445" t="s">
        <v>20137</v>
      </c>
      <c r="C9432" s="445" t="s">
        <v>13970</v>
      </c>
    </row>
    <row r="9433" spans="1:3" x14ac:dyDescent="0.25">
      <c r="A9433" s="445" t="s">
        <v>15678</v>
      </c>
      <c r="B9433" s="445" t="s">
        <v>20138</v>
      </c>
      <c r="C9433" s="445" t="s">
        <v>13970</v>
      </c>
    </row>
    <row r="9434" spans="1:3" x14ac:dyDescent="0.25">
      <c r="A9434" s="445" t="s">
        <v>15678</v>
      </c>
      <c r="B9434" s="445" t="s">
        <v>20139</v>
      </c>
      <c r="C9434" s="445" t="s">
        <v>13970</v>
      </c>
    </row>
    <row r="9435" spans="1:3" x14ac:dyDescent="0.25">
      <c r="A9435" s="445" t="s">
        <v>15678</v>
      </c>
      <c r="B9435" s="445" t="s">
        <v>20140</v>
      </c>
      <c r="C9435" s="445" t="s">
        <v>13970</v>
      </c>
    </row>
    <row r="9436" spans="1:3" x14ac:dyDescent="0.25">
      <c r="A9436" s="445" t="s">
        <v>15678</v>
      </c>
      <c r="B9436" s="445" t="s">
        <v>20141</v>
      </c>
      <c r="C9436" s="445" t="s">
        <v>13970</v>
      </c>
    </row>
    <row r="9437" spans="1:3" x14ac:dyDescent="0.25">
      <c r="A9437" s="445" t="s">
        <v>15678</v>
      </c>
      <c r="B9437" s="445" t="s">
        <v>20142</v>
      </c>
      <c r="C9437" s="445" t="s">
        <v>13970</v>
      </c>
    </row>
    <row r="9438" spans="1:3" x14ac:dyDescent="0.25">
      <c r="A9438" s="445" t="s">
        <v>15678</v>
      </c>
      <c r="B9438" s="445" t="s">
        <v>20143</v>
      </c>
      <c r="C9438" s="445" t="s">
        <v>13970</v>
      </c>
    </row>
    <row r="9439" spans="1:3" x14ac:dyDescent="0.25">
      <c r="A9439" s="445" t="s">
        <v>15678</v>
      </c>
      <c r="B9439" s="445" t="s">
        <v>20144</v>
      </c>
      <c r="C9439" s="445" t="s">
        <v>13970</v>
      </c>
    </row>
    <row r="9440" spans="1:3" x14ac:dyDescent="0.25">
      <c r="A9440" s="445" t="s">
        <v>15678</v>
      </c>
      <c r="B9440" s="445" t="s">
        <v>20145</v>
      </c>
      <c r="C9440" s="445" t="s">
        <v>13970</v>
      </c>
    </row>
    <row r="9441" spans="1:3" x14ac:dyDescent="0.25">
      <c r="A9441" s="445" t="s">
        <v>15678</v>
      </c>
      <c r="B9441" s="445" t="s">
        <v>20146</v>
      </c>
      <c r="C9441" s="445" t="s">
        <v>13970</v>
      </c>
    </row>
    <row r="9442" spans="1:3" x14ac:dyDescent="0.25">
      <c r="A9442" s="445" t="s">
        <v>15678</v>
      </c>
      <c r="B9442" s="445" t="s">
        <v>20147</v>
      </c>
      <c r="C9442" s="445" t="s">
        <v>13970</v>
      </c>
    </row>
    <row r="9443" spans="1:3" x14ac:dyDescent="0.25">
      <c r="A9443" s="445" t="s">
        <v>15678</v>
      </c>
      <c r="B9443" s="445" t="s">
        <v>20148</v>
      </c>
      <c r="C9443" s="445" t="s">
        <v>13970</v>
      </c>
    </row>
    <row r="9444" spans="1:3" x14ac:dyDescent="0.25">
      <c r="A9444" s="445" t="s">
        <v>15678</v>
      </c>
      <c r="B9444" s="445" t="s">
        <v>20149</v>
      </c>
      <c r="C9444" s="445" t="s">
        <v>13970</v>
      </c>
    </row>
    <row r="9445" spans="1:3" x14ac:dyDescent="0.25">
      <c r="A9445" s="445" t="s">
        <v>15678</v>
      </c>
      <c r="B9445" s="445" t="s">
        <v>20150</v>
      </c>
      <c r="C9445" s="445" t="s">
        <v>13970</v>
      </c>
    </row>
    <row r="9446" spans="1:3" x14ac:dyDescent="0.25">
      <c r="A9446" s="445" t="s">
        <v>15678</v>
      </c>
      <c r="B9446" s="445" t="s">
        <v>20151</v>
      </c>
      <c r="C9446" s="445" t="s">
        <v>13970</v>
      </c>
    </row>
    <row r="9447" spans="1:3" x14ac:dyDescent="0.25">
      <c r="A9447" s="445" t="s">
        <v>15678</v>
      </c>
      <c r="B9447" s="445" t="s">
        <v>20152</v>
      </c>
      <c r="C9447" s="445" t="s">
        <v>13970</v>
      </c>
    </row>
    <row r="9448" spans="1:3" x14ac:dyDescent="0.25">
      <c r="A9448" s="445" t="s">
        <v>15678</v>
      </c>
      <c r="B9448" s="445" t="s">
        <v>20153</v>
      </c>
      <c r="C9448" s="445" t="s">
        <v>13970</v>
      </c>
    </row>
    <row r="9449" spans="1:3" x14ac:dyDescent="0.25">
      <c r="A9449" s="445" t="s">
        <v>15678</v>
      </c>
      <c r="B9449" s="445" t="s">
        <v>20154</v>
      </c>
      <c r="C9449" s="445" t="s">
        <v>13970</v>
      </c>
    </row>
    <row r="9450" spans="1:3" x14ac:dyDescent="0.25">
      <c r="A9450" s="445" t="s">
        <v>15678</v>
      </c>
      <c r="B9450" s="445" t="s">
        <v>20155</v>
      </c>
      <c r="C9450" s="445" t="s">
        <v>13970</v>
      </c>
    </row>
    <row r="9451" spans="1:3" x14ac:dyDescent="0.25">
      <c r="A9451" s="445" t="s">
        <v>15678</v>
      </c>
      <c r="B9451" s="445" t="s">
        <v>20156</v>
      </c>
      <c r="C9451" s="445" t="s">
        <v>13970</v>
      </c>
    </row>
    <row r="9452" spans="1:3" x14ac:dyDescent="0.25">
      <c r="A9452" s="445" t="s">
        <v>15678</v>
      </c>
      <c r="B9452" s="445" t="s">
        <v>20157</v>
      </c>
      <c r="C9452" s="445" t="s">
        <v>13970</v>
      </c>
    </row>
    <row r="9453" spans="1:3" x14ac:dyDescent="0.25">
      <c r="A9453" s="445" t="s">
        <v>15678</v>
      </c>
      <c r="B9453" s="445" t="s">
        <v>20158</v>
      </c>
      <c r="C9453" s="445" t="s">
        <v>13970</v>
      </c>
    </row>
    <row r="9454" spans="1:3" x14ac:dyDescent="0.25">
      <c r="A9454" s="445" t="s">
        <v>15678</v>
      </c>
      <c r="B9454" s="445" t="s">
        <v>20159</v>
      </c>
      <c r="C9454" s="445" t="s">
        <v>13970</v>
      </c>
    </row>
    <row r="9455" spans="1:3" x14ac:dyDescent="0.25">
      <c r="A9455" s="445" t="s">
        <v>15678</v>
      </c>
      <c r="B9455" s="445" t="s">
        <v>20160</v>
      </c>
      <c r="C9455" s="445" t="s">
        <v>13970</v>
      </c>
    </row>
    <row r="9456" spans="1:3" x14ac:dyDescent="0.25">
      <c r="A9456" s="445" t="s">
        <v>15678</v>
      </c>
      <c r="B9456" s="445" t="s">
        <v>20161</v>
      </c>
      <c r="C9456" s="445" t="s">
        <v>13970</v>
      </c>
    </row>
    <row r="9457" spans="1:3" x14ac:dyDescent="0.25">
      <c r="A9457" s="445" t="s">
        <v>15678</v>
      </c>
      <c r="B9457" s="445" t="s">
        <v>20162</v>
      </c>
      <c r="C9457" s="445" t="s">
        <v>13970</v>
      </c>
    </row>
    <row r="9458" spans="1:3" x14ac:dyDescent="0.25">
      <c r="A9458" s="445" t="s">
        <v>15678</v>
      </c>
      <c r="B9458" s="445" t="s">
        <v>20163</v>
      </c>
      <c r="C9458" s="445" t="s">
        <v>13970</v>
      </c>
    </row>
    <row r="9459" spans="1:3" x14ac:dyDescent="0.25">
      <c r="A9459" s="445" t="s">
        <v>15678</v>
      </c>
      <c r="B9459" s="445" t="s">
        <v>20164</v>
      </c>
      <c r="C9459" s="445" t="s">
        <v>13970</v>
      </c>
    </row>
    <row r="9460" spans="1:3" x14ac:dyDescent="0.25">
      <c r="A9460" s="445" t="s">
        <v>15678</v>
      </c>
      <c r="B9460" s="445" t="s">
        <v>20165</v>
      </c>
      <c r="C9460" s="445" t="s">
        <v>13970</v>
      </c>
    </row>
    <row r="9461" spans="1:3" x14ac:dyDescent="0.25">
      <c r="A9461" s="445" t="s">
        <v>15678</v>
      </c>
      <c r="B9461" s="445" t="s">
        <v>20166</v>
      </c>
      <c r="C9461" s="445" t="s">
        <v>13970</v>
      </c>
    </row>
    <row r="9462" spans="1:3" x14ac:dyDescent="0.25">
      <c r="A9462" s="445" t="s">
        <v>15678</v>
      </c>
      <c r="B9462" s="445" t="s">
        <v>20167</v>
      </c>
      <c r="C9462" s="445" t="s">
        <v>13970</v>
      </c>
    </row>
    <row r="9463" spans="1:3" x14ac:dyDescent="0.25">
      <c r="A9463" s="445" t="s">
        <v>15678</v>
      </c>
      <c r="B9463" s="445" t="s">
        <v>20168</v>
      </c>
      <c r="C9463" s="445" t="s">
        <v>13970</v>
      </c>
    </row>
    <row r="9464" spans="1:3" x14ac:dyDescent="0.25">
      <c r="A9464" s="445" t="s">
        <v>15678</v>
      </c>
      <c r="B9464" s="445" t="s">
        <v>20169</v>
      </c>
      <c r="C9464" s="445" t="s">
        <v>13970</v>
      </c>
    </row>
    <row r="9465" spans="1:3" x14ac:dyDescent="0.25">
      <c r="A9465" s="445" t="s">
        <v>15678</v>
      </c>
      <c r="B9465" s="445" t="s">
        <v>20170</v>
      </c>
      <c r="C9465" s="445" t="s">
        <v>13970</v>
      </c>
    </row>
    <row r="9466" spans="1:3" x14ac:dyDescent="0.25">
      <c r="A9466" s="445" t="s">
        <v>15678</v>
      </c>
      <c r="B9466" s="445" t="s">
        <v>20171</v>
      </c>
      <c r="C9466" s="445" t="s">
        <v>13970</v>
      </c>
    </row>
    <row r="9467" spans="1:3" x14ac:dyDescent="0.25">
      <c r="A9467" s="445" t="s">
        <v>15678</v>
      </c>
      <c r="B9467" s="445" t="s">
        <v>20172</v>
      </c>
      <c r="C9467" s="445" t="s">
        <v>13970</v>
      </c>
    </row>
    <row r="9468" spans="1:3" x14ac:dyDescent="0.25">
      <c r="A9468" s="445" t="s">
        <v>15678</v>
      </c>
      <c r="B9468" s="445" t="s">
        <v>20173</v>
      </c>
      <c r="C9468" s="445" t="s">
        <v>13970</v>
      </c>
    </row>
    <row r="9469" spans="1:3" x14ac:dyDescent="0.25">
      <c r="A9469" s="445" t="s">
        <v>15678</v>
      </c>
      <c r="B9469" s="445" t="s">
        <v>20174</v>
      </c>
      <c r="C9469" s="445" t="s">
        <v>13970</v>
      </c>
    </row>
    <row r="9470" spans="1:3" x14ac:dyDescent="0.25">
      <c r="A9470" s="445" t="s">
        <v>15678</v>
      </c>
      <c r="B9470" s="445" t="s">
        <v>20175</v>
      </c>
      <c r="C9470" s="445" t="s">
        <v>13970</v>
      </c>
    </row>
    <row r="9471" spans="1:3" x14ac:dyDescent="0.25">
      <c r="A9471" s="445" t="s">
        <v>15678</v>
      </c>
      <c r="B9471" s="445" t="s">
        <v>20176</v>
      </c>
      <c r="C9471" s="445" t="s">
        <v>13970</v>
      </c>
    </row>
    <row r="9472" spans="1:3" x14ac:dyDescent="0.25">
      <c r="A9472" s="445" t="s">
        <v>15678</v>
      </c>
      <c r="B9472" s="445" t="s">
        <v>20177</v>
      </c>
      <c r="C9472" s="445" t="s">
        <v>13970</v>
      </c>
    </row>
    <row r="9473" spans="1:3" x14ac:dyDescent="0.25">
      <c r="A9473" s="445" t="s">
        <v>15678</v>
      </c>
      <c r="B9473" s="445" t="s">
        <v>20178</v>
      </c>
      <c r="C9473" s="445" t="s">
        <v>13970</v>
      </c>
    </row>
    <row r="9474" spans="1:3" x14ac:dyDescent="0.25">
      <c r="A9474" s="445" t="s">
        <v>15678</v>
      </c>
      <c r="B9474" s="445" t="s">
        <v>20179</v>
      </c>
      <c r="C9474" s="445" t="s">
        <v>13970</v>
      </c>
    </row>
    <row r="9475" spans="1:3" x14ac:dyDescent="0.25">
      <c r="A9475" s="445" t="s">
        <v>15678</v>
      </c>
      <c r="B9475" s="445" t="s">
        <v>20180</v>
      </c>
      <c r="C9475" s="445" t="s">
        <v>13970</v>
      </c>
    </row>
    <row r="9476" spans="1:3" x14ac:dyDescent="0.25">
      <c r="A9476" s="445" t="s">
        <v>15678</v>
      </c>
      <c r="B9476" s="445" t="s">
        <v>20181</v>
      </c>
      <c r="C9476" s="445" t="s">
        <v>13970</v>
      </c>
    </row>
    <row r="9477" spans="1:3" x14ac:dyDescent="0.25">
      <c r="A9477" s="445" t="s">
        <v>15678</v>
      </c>
      <c r="B9477" s="445" t="s">
        <v>20182</v>
      </c>
      <c r="C9477" s="445" t="s">
        <v>13970</v>
      </c>
    </row>
    <row r="9478" spans="1:3" x14ac:dyDescent="0.25">
      <c r="A9478" s="445" t="s">
        <v>15678</v>
      </c>
      <c r="B9478" s="445" t="s">
        <v>20183</v>
      </c>
      <c r="C9478" s="445" t="s">
        <v>13970</v>
      </c>
    </row>
    <row r="9479" spans="1:3" x14ac:dyDescent="0.25">
      <c r="A9479" s="445" t="s">
        <v>15678</v>
      </c>
      <c r="B9479" s="445" t="s">
        <v>20184</v>
      </c>
      <c r="C9479" s="445" t="s">
        <v>13970</v>
      </c>
    </row>
    <row r="9480" spans="1:3" x14ac:dyDescent="0.25">
      <c r="A9480" s="445" t="s">
        <v>15678</v>
      </c>
      <c r="B9480" s="445" t="s">
        <v>20185</v>
      </c>
      <c r="C9480" s="445" t="s">
        <v>13970</v>
      </c>
    </row>
    <row r="9481" spans="1:3" x14ac:dyDescent="0.25">
      <c r="A9481" s="445" t="s">
        <v>15678</v>
      </c>
      <c r="B9481" s="445" t="s">
        <v>20186</v>
      </c>
      <c r="C9481" s="445" t="s">
        <v>13970</v>
      </c>
    </row>
    <row r="9482" spans="1:3" x14ac:dyDescent="0.25">
      <c r="A9482" s="445" t="s">
        <v>15678</v>
      </c>
      <c r="B9482" s="445" t="s">
        <v>20187</v>
      </c>
      <c r="C9482" s="445" t="s">
        <v>13970</v>
      </c>
    </row>
    <row r="9483" spans="1:3" x14ac:dyDescent="0.25">
      <c r="A9483" s="445" t="s">
        <v>15678</v>
      </c>
      <c r="B9483" s="445" t="s">
        <v>20188</v>
      </c>
      <c r="C9483" s="445" t="s">
        <v>13970</v>
      </c>
    </row>
    <row r="9484" spans="1:3" x14ac:dyDescent="0.25">
      <c r="A9484" s="445" t="s">
        <v>15678</v>
      </c>
      <c r="B9484" s="445" t="s">
        <v>20189</v>
      </c>
      <c r="C9484" s="445" t="s">
        <v>13970</v>
      </c>
    </row>
    <row r="9485" spans="1:3" x14ac:dyDescent="0.25">
      <c r="A9485" s="445" t="s">
        <v>15678</v>
      </c>
      <c r="B9485" s="445" t="s">
        <v>20190</v>
      </c>
      <c r="C9485" s="445" t="s">
        <v>13970</v>
      </c>
    </row>
    <row r="9486" spans="1:3" x14ac:dyDescent="0.25">
      <c r="A9486" s="445" t="s">
        <v>15678</v>
      </c>
      <c r="B9486" s="445" t="s">
        <v>20191</v>
      </c>
      <c r="C9486" s="445" t="s">
        <v>13970</v>
      </c>
    </row>
    <row r="9487" spans="1:3" x14ac:dyDescent="0.25">
      <c r="A9487" s="445" t="s">
        <v>15678</v>
      </c>
      <c r="B9487" s="445" t="s">
        <v>20192</v>
      </c>
      <c r="C9487" s="445" t="s">
        <v>13970</v>
      </c>
    </row>
    <row r="9488" spans="1:3" x14ac:dyDescent="0.25">
      <c r="A9488" s="445" t="s">
        <v>15678</v>
      </c>
      <c r="B9488" s="445" t="s">
        <v>20193</v>
      </c>
      <c r="C9488" s="445" t="s">
        <v>13970</v>
      </c>
    </row>
    <row r="9489" spans="1:3" x14ac:dyDescent="0.25">
      <c r="A9489" s="445" t="s">
        <v>15678</v>
      </c>
      <c r="B9489" s="445" t="s">
        <v>20194</v>
      </c>
      <c r="C9489" s="445" t="s">
        <v>13970</v>
      </c>
    </row>
    <row r="9490" spans="1:3" x14ac:dyDescent="0.25">
      <c r="A9490" s="445" t="s">
        <v>15678</v>
      </c>
      <c r="B9490" s="445" t="s">
        <v>20195</v>
      </c>
      <c r="C9490" s="445" t="s">
        <v>13970</v>
      </c>
    </row>
    <row r="9491" spans="1:3" x14ac:dyDescent="0.25">
      <c r="A9491" s="445" t="s">
        <v>15678</v>
      </c>
      <c r="B9491" s="445" t="s">
        <v>20196</v>
      </c>
      <c r="C9491" s="445" t="s">
        <v>13970</v>
      </c>
    </row>
    <row r="9492" spans="1:3" x14ac:dyDescent="0.25">
      <c r="A9492" s="445" t="s">
        <v>15678</v>
      </c>
      <c r="B9492" s="445" t="s">
        <v>20197</v>
      </c>
      <c r="C9492" s="445" t="s">
        <v>13970</v>
      </c>
    </row>
    <row r="9493" spans="1:3" x14ac:dyDescent="0.25">
      <c r="A9493" s="445" t="s">
        <v>15678</v>
      </c>
      <c r="B9493" s="445" t="s">
        <v>20198</v>
      </c>
      <c r="C9493" s="445" t="s">
        <v>13970</v>
      </c>
    </row>
    <row r="9494" spans="1:3" x14ac:dyDescent="0.25">
      <c r="A9494" s="445" t="s">
        <v>15678</v>
      </c>
      <c r="B9494" s="445" t="s">
        <v>20199</v>
      </c>
      <c r="C9494" s="445" t="s">
        <v>13970</v>
      </c>
    </row>
    <row r="9495" spans="1:3" x14ac:dyDescent="0.25">
      <c r="A9495" s="445" t="s">
        <v>15678</v>
      </c>
      <c r="B9495" s="445" t="s">
        <v>20200</v>
      </c>
      <c r="C9495" s="445" t="s">
        <v>13970</v>
      </c>
    </row>
    <row r="9496" spans="1:3" x14ac:dyDescent="0.25">
      <c r="A9496" s="445" t="s">
        <v>15678</v>
      </c>
      <c r="B9496" s="445" t="s">
        <v>20201</v>
      </c>
      <c r="C9496" s="445" t="s">
        <v>13970</v>
      </c>
    </row>
    <row r="9497" spans="1:3" x14ac:dyDescent="0.25">
      <c r="A9497" s="445" t="s">
        <v>15678</v>
      </c>
      <c r="B9497" s="445" t="s">
        <v>20202</v>
      </c>
      <c r="C9497" s="445" t="s">
        <v>13970</v>
      </c>
    </row>
    <row r="9498" spans="1:3" x14ac:dyDescent="0.25">
      <c r="A9498" s="445" t="s">
        <v>15678</v>
      </c>
      <c r="B9498" s="445" t="s">
        <v>20203</v>
      </c>
      <c r="C9498" s="445" t="s">
        <v>13970</v>
      </c>
    </row>
    <row r="9499" spans="1:3" x14ac:dyDescent="0.25">
      <c r="A9499" s="445" t="s">
        <v>15678</v>
      </c>
      <c r="B9499" s="445" t="s">
        <v>20204</v>
      </c>
      <c r="C9499" s="445" t="s">
        <v>13970</v>
      </c>
    </row>
    <row r="9500" spans="1:3" x14ac:dyDescent="0.25">
      <c r="A9500" s="445" t="s">
        <v>15678</v>
      </c>
      <c r="B9500" s="445" t="s">
        <v>20205</v>
      </c>
      <c r="C9500" s="445" t="s">
        <v>13970</v>
      </c>
    </row>
    <row r="9501" spans="1:3" x14ac:dyDescent="0.25">
      <c r="A9501" s="445" t="s">
        <v>15678</v>
      </c>
      <c r="B9501" s="445" t="s">
        <v>20206</v>
      </c>
      <c r="C9501" s="445" t="s">
        <v>13970</v>
      </c>
    </row>
    <row r="9502" spans="1:3" x14ac:dyDescent="0.25">
      <c r="A9502" s="445" t="s">
        <v>15678</v>
      </c>
      <c r="B9502" s="445" t="s">
        <v>20207</v>
      </c>
      <c r="C9502" s="445" t="s">
        <v>13970</v>
      </c>
    </row>
    <row r="9503" spans="1:3" x14ac:dyDescent="0.25">
      <c r="A9503" s="445" t="s">
        <v>15678</v>
      </c>
      <c r="B9503" s="445" t="s">
        <v>20208</v>
      </c>
      <c r="C9503" s="445" t="s">
        <v>13970</v>
      </c>
    </row>
    <row r="9504" spans="1:3" x14ac:dyDescent="0.25">
      <c r="A9504" s="445" t="s">
        <v>15678</v>
      </c>
      <c r="B9504" s="445" t="s">
        <v>20209</v>
      </c>
      <c r="C9504" s="445" t="s">
        <v>13970</v>
      </c>
    </row>
    <row r="9505" spans="1:3" x14ac:dyDescent="0.25">
      <c r="A9505" s="445" t="s">
        <v>15678</v>
      </c>
      <c r="B9505" s="445" t="s">
        <v>20210</v>
      </c>
      <c r="C9505" s="445" t="s">
        <v>13970</v>
      </c>
    </row>
    <row r="9506" spans="1:3" x14ac:dyDescent="0.25">
      <c r="A9506" s="445" t="s">
        <v>15678</v>
      </c>
      <c r="B9506" s="445" t="s">
        <v>20211</v>
      </c>
      <c r="C9506" s="445" t="s">
        <v>13970</v>
      </c>
    </row>
    <row r="9507" spans="1:3" x14ac:dyDescent="0.25">
      <c r="A9507" s="445" t="s">
        <v>15678</v>
      </c>
      <c r="B9507" s="445" t="s">
        <v>20212</v>
      </c>
      <c r="C9507" s="445" t="s">
        <v>13970</v>
      </c>
    </row>
    <row r="9508" spans="1:3" x14ac:dyDescent="0.25">
      <c r="A9508" s="445" t="s">
        <v>15678</v>
      </c>
      <c r="B9508" s="445" t="s">
        <v>20213</v>
      </c>
      <c r="C9508" s="445" t="s">
        <v>13970</v>
      </c>
    </row>
    <row r="9509" spans="1:3" x14ac:dyDescent="0.25">
      <c r="A9509" s="445" t="s">
        <v>15678</v>
      </c>
      <c r="B9509" s="445" t="s">
        <v>20214</v>
      </c>
      <c r="C9509" s="445" t="s">
        <v>13970</v>
      </c>
    </row>
    <row r="9510" spans="1:3" x14ac:dyDescent="0.25">
      <c r="A9510" s="445" t="s">
        <v>15678</v>
      </c>
      <c r="B9510" s="445" t="s">
        <v>20215</v>
      </c>
      <c r="C9510" s="445" t="s">
        <v>13970</v>
      </c>
    </row>
    <row r="9511" spans="1:3" x14ac:dyDescent="0.25">
      <c r="A9511" s="445" t="s">
        <v>15678</v>
      </c>
      <c r="B9511" s="445" t="s">
        <v>20216</v>
      </c>
      <c r="C9511" s="445" t="s">
        <v>13970</v>
      </c>
    </row>
    <row r="9512" spans="1:3" x14ac:dyDescent="0.25">
      <c r="A9512" s="445" t="s">
        <v>15678</v>
      </c>
      <c r="B9512" s="445" t="s">
        <v>20217</v>
      </c>
      <c r="C9512" s="445" t="s">
        <v>13970</v>
      </c>
    </row>
    <row r="9513" spans="1:3" x14ac:dyDescent="0.25">
      <c r="A9513" s="445" t="s">
        <v>15678</v>
      </c>
      <c r="B9513" s="445" t="s">
        <v>20218</v>
      </c>
      <c r="C9513" s="445" t="s">
        <v>13970</v>
      </c>
    </row>
    <row r="9514" spans="1:3" x14ac:dyDescent="0.25">
      <c r="A9514" s="445" t="s">
        <v>15678</v>
      </c>
      <c r="B9514" s="445" t="s">
        <v>20219</v>
      </c>
      <c r="C9514" s="445" t="s">
        <v>13970</v>
      </c>
    </row>
    <row r="9515" spans="1:3" x14ac:dyDescent="0.25">
      <c r="A9515" s="445" t="s">
        <v>15678</v>
      </c>
      <c r="B9515" s="445" t="s">
        <v>20220</v>
      </c>
      <c r="C9515" s="445" t="s">
        <v>13970</v>
      </c>
    </row>
    <row r="9516" spans="1:3" x14ac:dyDescent="0.25">
      <c r="A9516" s="445" t="s">
        <v>15678</v>
      </c>
      <c r="B9516" s="445" t="s">
        <v>20221</v>
      </c>
      <c r="C9516" s="445" t="s">
        <v>13970</v>
      </c>
    </row>
    <row r="9517" spans="1:3" x14ac:dyDescent="0.25">
      <c r="A9517" s="445" t="s">
        <v>15678</v>
      </c>
      <c r="B9517" s="445" t="s">
        <v>20222</v>
      </c>
      <c r="C9517" s="445" t="s">
        <v>13970</v>
      </c>
    </row>
    <row r="9518" spans="1:3" x14ac:dyDescent="0.25">
      <c r="A9518" s="445" t="s">
        <v>15678</v>
      </c>
      <c r="B9518" s="445" t="s">
        <v>20223</v>
      </c>
      <c r="C9518" s="445" t="s">
        <v>13970</v>
      </c>
    </row>
    <row r="9519" spans="1:3" x14ac:dyDescent="0.25">
      <c r="A9519" s="445" t="s">
        <v>15678</v>
      </c>
      <c r="B9519" s="445" t="s">
        <v>20224</v>
      </c>
      <c r="C9519" s="445" t="s">
        <v>13970</v>
      </c>
    </row>
    <row r="9520" spans="1:3" x14ac:dyDescent="0.25">
      <c r="A9520" s="445" t="s">
        <v>15678</v>
      </c>
      <c r="B9520" s="445" t="s">
        <v>20225</v>
      </c>
      <c r="C9520" s="445" t="s">
        <v>13970</v>
      </c>
    </row>
    <row r="9521" spans="1:3" x14ac:dyDescent="0.25">
      <c r="A9521" s="445" t="s">
        <v>15678</v>
      </c>
      <c r="B9521" s="445" t="s">
        <v>20226</v>
      </c>
      <c r="C9521" s="445" t="s">
        <v>13970</v>
      </c>
    </row>
    <row r="9522" spans="1:3" x14ac:dyDescent="0.25">
      <c r="A9522" s="445" t="s">
        <v>15678</v>
      </c>
      <c r="B9522" s="445" t="s">
        <v>20227</v>
      </c>
      <c r="C9522" s="445" t="s">
        <v>13970</v>
      </c>
    </row>
    <row r="9523" spans="1:3" x14ac:dyDescent="0.25">
      <c r="A9523" s="445" t="s">
        <v>15678</v>
      </c>
      <c r="B9523" s="445" t="s">
        <v>20228</v>
      </c>
      <c r="C9523" s="445" t="s">
        <v>13970</v>
      </c>
    </row>
    <row r="9524" spans="1:3" x14ac:dyDescent="0.25">
      <c r="A9524" s="445" t="s">
        <v>15678</v>
      </c>
      <c r="B9524" s="445" t="s">
        <v>20229</v>
      </c>
      <c r="C9524" s="445" t="s">
        <v>13970</v>
      </c>
    </row>
    <row r="9525" spans="1:3" x14ac:dyDescent="0.25">
      <c r="A9525" s="445" t="s">
        <v>15678</v>
      </c>
      <c r="B9525" s="445" t="s">
        <v>20230</v>
      </c>
      <c r="C9525" s="445" t="s">
        <v>13970</v>
      </c>
    </row>
    <row r="9526" spans="1:3" x14ac:dyDescent="0.25">
      <c r="A9526" s="445" t="s">
        <v>15678</v>
      </c>
      <c r="B9526" s="445" t="s">
        <v>20231</v>
      </c>
      <c r="C9526" s="445" t="s">
        <v>13970</v>
      </c>
    </row>
    <row r="9527" spans="1:3" x14ac:dyDescent="0.25">
      <c r="A9527" s="445" t="s">
        <v>15678</v>
      </c>
      <c r="B9527" s="445" t="s">
        <v>20232</v>
      </c>
      <c r="C9527" s="445" t="s">
        <v>13970</v>
      </c>
    </row>
    <row r="9528" spans="1:3" x14ac:dyDescent="0.25">
      <c r="A9528" s="445" t="s">
        <v>15678</v>
      </c>
      <c r="B9528" s="445" t="s">
        <v>20233</v>
      </c>
      <c r="C9528" s="445" t="s">
        <v>13970</v>
      </c>
    </row>
    <row r="9529" spans="1:3" x14ac:dyDescent="0.25">
      <c r="A9529" s="445" t="s">
        <v>15678</v>
      </c>
      <c r="B9529" s="445" t="s">
        <v>20234</v>
      </c>
      <c r="C9529" s="445" t="s">
        <v>17052</v>
      </c>
    </row>
    <row r="9530" spans="1:3" x14ac:dyDescent="0.25">
      <c r="A9530" s="445" t="s">
        <v>15678</v>
      </c>
      <c r="B9530" s="445" t="s">
        <v>20235</v>
      </c>
      <c r="C9530" s="445" t="s">
        <v>16269</v>
      </c>
    </row>
    <row r="9531" spans="1:3" x14ac:dyDescent="0.25">
      <c r="A9531" s="445" t="s">
        <v>15678</v>
      </c>
      <c r="B9531" s="445" t="s">
        <v>20236</v>
      </c>
      <c r="C9531" s="445" t="s">
        <v>13970</v>
      </c>
    </row>
    <row r="9532" spans="1:3" x14ac:dyDescent="0.25">
      <c r="A9532" s="445" t="s">
        <v>15678</v>
      </c>
      <c r="B9532" s="445" t="s">
        <v>20237</v>
      </c>
      <c r="C9532" s="445" t="s">
        <v>13970</v>
      </c>
    </row>
    <row r="9533" spans="1:3" x14ac:dyDescent="0.25">
      <c r="A9533" s="445" t="s">
        <v>15678</v>
      </c>
      <c r="B9533" s="445" t="s">
        <v>20238</v>
      </c>
      <c r="C9533" s="445" t="s">
        <v>13970</v>
      </c>
    </row>
    <row r="9534" spans="1:3" x14ac:dyDescent="0.25">
      <c r="A9534" s="445" t="s">
        <v>15678</v>
      </c>
      <c r="B9534" s="445" t="s">
        <v>20239</v>
      </c>
      <c r="C9534" s="445" t="s">
        <v>13970</v>
      </c>
    </row>
    <row r="9535" spans="1:3" x14ac:dyDescent="0.25">
      <c r="A9535" s="445" t="s">
        <v>15678</v>
      </c>
      <c r="B9535" s="445" t="s">
        <v>20240</v>
      </c>
      <c r="C9535" s="445" t="s">
        <v>13970</v>
      </c>
    </row>
    <row r="9536" spans="1:3" x14ac:dyDescent="0.25">
      <c r="A9536" s="445" t="s">
        <v>15678</v>
      </c>
      <c r="B9536" s="445" t="s">
        <v>20241</v>
      </c>
      <c r="C9536" s="445" t="s">
        <v>13970</v>
      </c>
    </row>
    <row r="9537" spans="1:3" x14ac:dyDescent="0.25">
      <c r="A9537" s="445" t="s">
        <v>15678</v>
      </c>
      <c r="B9537" s="445" t="s">
        <v>20242</v>
      </c>
      <c r="C9537" s="445" t="s">
        <v>13970</v>
      </c>
    </row>
    <row r="9538" spans="1:3" x14ac:dyDescent="0.25">
      <c r="A9538" s="445" t="s">
        <v>15678</v>
      </c>
      <c r="B9538" s="445" t="s">
        <v>20243</v>
      </c>
      <c r="C9538" s="445" t="s">
        <v>13970</v>
      </c>
    </row>
    <row r="9539" spans="1:3" x14ac:dyDescent="0.25">
      <c r="A9539" s="445" t="s">
        <v>15678</v>
      </c>
      <c r="B9539" s="445" t="s">
        <v>20244</v>
      </c>
      <c r="C9539" s="445" t="s">
        <v>13970</v>
      </c>
    </row>
    <row r="9540" spans="1:3" x14ac:dyDescent="0.25">
      <c r="A9540" s="445" t="s">
        <v>15678</v>
      </c>
      <c r="B9540" s="445" t="s">
        <v>20245</v>
      </c>
      <c r="C9540" s="445" t="s">
        <v>13970</v>
      </c>
    </row>
    <row r="9541" spans="1:3" x14ac:dyDescent="0.25">
      <c r="A9541" s="445" t="s">
        <v>15678</v>
      </c>
      <c r="B9541" s="445" t="s">
        <v>20246</v>
      </c>
      <c r="C9541" s="445" t="s">
        <v>13970</v>
      </c>
    </row>
    <row r="9542" spans="1:3" x14ac:dyDescent="0.25">
      <c r="A9542" s="445" t="s">
        <v>15678</v>
      </c>
      <c r="B9542" s="445" t="s">
        <v>20247</v>
      </c>
      <c r="C9542" s="445" t="s">
        <v>13970</v>
      </c>
    </row>
    <row r="9543" spans="1:3" x14ac:dyDescent="0.25">
      <c r="A9543" s="445" t="s">
        <v>15678</v>
      </c>
      <c r="B9543" s="445" t="s">
        <v>20248</v>
      </c>
      <c r="C9543" s="445" t="s">
        <v>13970</v>
      </c>
    </row>
    <row r="9544" spans="1:3" x14ac:dyDescent="0.25">
      <c r="A9544" s="445" t="s">
        <v>15678</v>
      </c>
      <c r="B9544" s="445" t="s">
        <v>20249</v>
      </c>
      <c r="C9544" s="445" t="s">
        <v>13970</v>
      </c>
    </row>
    <row r="9545" spans="1:3" x14ac:dyDescent="0.25">
      <c r="A9545" s="445" t="s">
        <v>15678</v>
      </c>
      <c r="B9545" s="445" t="s">
        <v>20250</v>
      </c>
      <c r="C9545" s="445" t="s">
        <v>13970</v>
      </c>
    </row>
    <row r="9546" spans="1:3" x14ac:dyDescent="0.25">
      <c r="A9546" s="445" t="s">
        <v>15678</v>
      </c>
      <c r="B9546" s="445" t="s">
        <v>20251</v>
      </c>
      <c r="C9546" s="445" t="s">
        <v>13970</v>
      </c>
    </row>
    <row r="9547" spans="1:3" x14ac:dyDescent="0.25">
      <c r="A9547" s="445" t="s">
        <v>15678</v>
      </c>
      <c r="B9547" s="445" t="s">
        <v>20252</v>
      </c>
      <c r="C9547" s="445" t="s">
        <v>13970</v>
      </c>
    </row>
    <row r="9548" spans="1:3" x14ac:dyDescent="0.25">
      <c r="A9548" s="445" t="s">
        <v>15678</v>
      </c>
      <c r="B9548" s="445" t="s">
        <v>20253</v>
      </c>
      <c r="C9548" s="445" t="s">
        <v>13970</v>
      </c>
    </row>
    <row r="9549" spans="1:3" x14ac:dyDescent="0.25">
      <c r="A9549" s="445" t="s">
        <v>15678</v>
      </c>
      <c r="B9549" s="445" t="s">
        <v>20254</v>
      </c>
      <c r="C9549" s="445" t="s">
        <v>13970</v>
      </c>
    </row>
    <row r="9550" spans="1:3" x14ac:dyDescent="0.25">
      <c r="A9550" s="445" t="s">
        <v>15678</v>
      </c>
      <c r="B9550" s="445" t="s">
        <v>20255</v>
      </c>
      <c r="C9550" s="445" t="s">
        <v>13970</v>
      </c>
    </row>
    <row r="9551" spans="1:3" x14ac:dyDescent="0.25">
      <c r="A9551" s="445" t="s">
        <v>15678</v>
      </c>
      <c r="B9551" s="445" t="s">
        <v>20256</v>
      </c>
      <c r="C9551" s="445" t="s">
        <v>13970</v>
      </c>
    </row>
    <row r="9552" spans="1:3" x14ac:dyDescent="0.25">
      <c r="A9552" s="445" t="s">
        <v>15678</v>
      </c>
      <c r="B9552" s="445" t="s">
        <v>20257</v>
      </c>
      <c r="C9552" s="445" t="s">
        <v>13970</v>
      </c>
    </row>
    <row r="9553" spans="1:3" x14ac:dyDescent="0.25">
      <c r="A9553" s="445" t="s">
        <v>15678</v>
      </c>
      <c r="B9553" s="445" t="s">
        <v>20258</v>
      </c>
      <c r="C9553" s="445" t="s">
        <v>13970</v>
      </c>
    </row>
    <row r="9554" spans="1:3" x14ac:dyDescent="0.25">
      <c r="A9554" s="445" t="s">
        <v>15678</v>
      </c>
      <c r="B9554" s="445" t="s">
        <v>20259</v>
      </c>
      <c r="C9554" s="445" t="s">
        <v>13970</v>
      </c>
    </row>
    <row r="9555" spans="1:3" x14ac:dyDescent="0.25">
      <c r="A9555" s="445" t="s">
        <v>15678</v>
      </c>
      <c r="B9555" s="445" t="s">
        <v>20260</v>
      </c>
      <c r="C9555" s="445" t="s">
        <v>13970</v>
      </c>
    </row>
    <row r="9556" spans="1:3" x14ac:dyDescent="0.25">
      <c r="A9556" s="445" t="s">
        <v>15678</v>
      </c>
      <c r="B9556" s="445" t="s">
        <v>20261</v>
      </c>
      <c r="C9556" s="445" t="s">
        <v>13970</v>
      </c>
    </row>
    <row r="9557" spans="1:3" x14ac:dyDescent="0.25">
      <c r="A9557" s="445" t="s">
        <v>15678</v>
      </c>
      <c r="B9557" s="445" t="s">
        <v>20262</v>
      </c>
      <c r="C9557" s="445" t="s">
        <v>13970</v>
      </c>
    </row>
    <row r="9558" spans="1:3" x14ac:dyDescent="0.25">
      <c r="A9558" s="445" t="s">
        <v>15678</v>
      </c>
      <c r="B9558" s="445" t="s">
        <v>20263</v>
      </c>
      <c r="C9558" s="445" t="s">
        <v>13970</v>
      </c>
    </row>
    <row r="9559" spans="1:3" x14ac:dyDescent="0.25">
      <c r="A9559" s="445" t="s">
        <v>15678</v>
      </c>
      <c r="B9559" s="445" t="s">
        <v>20264</v>
      </c>
      <c r="C9559" s="445" t="s">
        <v>13970</v>
      </c>
    </row>
    <row r="9560" spans="1:3" x14ac:dyDescent="0.25">
      <c r="A9560" s="445" t="s">
        <v>15678</v>
      </c>
      <c r="B9560" s="445" t="s">
        <v>20265</v>
      </c>
      <c r="C9560" s="445" t="s">
        <v>13970</v>
      </c>
    </row>
    <row r="9561" spans="1:3" x14ac:dyDescent="0.25">
      <c r="A9561" s="445" t="s">
        <v>15678</v>
      </c>
      <c r="B9561" s="445" t="s">
        <v>20266</v>
      </c>
      <c r="C9561" s="445" t="s">
        <v>13970</v>
      </c>
    </row>
    <row r="9562" spans="1:3" x14ac:dyDescent="0.25">
      <c r="A9562" s="445" t="s">
        <v>15678</v>
      </c>
      <c r="B9562" s="445" t="s">
        <v>20267</v>
      </c>
      <c r="C9562" s="445" t="s">
        <v>13970</v>
      </c>
    </row>
    <row r="9563" spans="1:3" x14ac:dyDescent="0.25">
      <c r="A9563" s="445" t="s">
        <v>15678</v>
      </c>
      <c r="B9563" s="445" t="s">
        <v>20268</v>
      </c>
      <c r="C9563" s="445" t="s">
        <v>13970</v>
      </c>
    </row>
    <row r="9564" spans="1:3" x14ac:dyDescent="0.25">
      <c r="A9564" s="445" t="s">
        <v>15678</v>
      </c>
      <c r="B9564" s="445" t="s">
        <v>20269</v>
      </c>
      <c r="C9564" s="445" t="s">
        <v>13970</v>
      </c>
    </row>
    <row r="9565" spans="1:3" x14ac:dyDescent="0.25">
      <c r="A9565" s="445" t="s">
        <v>15678</v>
      </c>
      <c r="B9565" s="445" t="s">
        <v>20270</v>
      </c>
      <c r="C9565" s="445" t="s">
        <v>13970</v>
      </c>
    </row>
    <row r="9566" spans="1:3" x14ac:dyDescent="0.25">
      <c r="A9566" s="445" t="s">
        <v>15678</v>
      </c>
      <c r="B9566" s="445" t="s">
        <v>20271</v>
      </c>
      <c r="C9566" s="445" t="s">
        <v>13970</v>
      </c>
    </row>
    <row r="9567" spans="1:3" x14ac:dyDescent="0.25">
      <c r="A9567" s="445" t="s">
        <v>15678</v>
      </c>
      <c r="B9567" s="445" t="s">
        <v>6956</v>
      </c>
      <c r="C9567" s="445" t="s">
        <v>13970</v>
      </c>
    </row>
    <row r="9568" spans="1:3" x14ac:dyDescent="0.25">
      <c r="A9568" s="445" t="s">
        <v>15678</v>
      </c>
      <c r="B9568" s="445" t="s">
        <v>20272</v>
      </c>
      <c r="C9568" s="445" t="s">
        <v>13970</v>
      </c>
    </row>
    <row r="9569" spans="1:3" x14ac:dyDescent="0.25">
      <c r="A9569" s="445" t="s">
        <v>15678</v>
      </c>
      <c r="B9569" s="445" t="s">
        <v>20273</v>
      </c>
      <c r="C9569" s="445" t="s">
        <v>13970</v>
      </c>
    </row>
    <row r="9570" spans="1:3" x14ac:dyDescent="0.25">
      <c r="A9570" s="445" t="s">
        <v>15678</v>
      </c>
      <c r="B9570" s="445" t="s">
        <v>20274</v>
      </c>
      <c r="C9570" s="445" t="s">
        <v>13970</v>
      </c>
    </row>
    <row r="9571" spans="1:3" x14ac:dyDescent="0.25">
      <c r="A9571" s="445" t="s">
        <v>15678</v>
      </c>
      <c r="B9571" s="445" t="s">
        <v>20275</v>
      </c>
      <c r="C9571" s="445" t="s">
        <v>13970</v>
      </c>
    </row>
    <row r="9572" spans="1:3" x14ac:dyDescent="0.25">
      <c r="A9572" s="445" t="s">
        <v>15678</v>
      </c>
      <c r="B9572" s="445" t="s">
        <v>20276</v>
      </c>
      <c r="C9572" s="445" t="s">
        <v>13970</v>
      </c>
    </row>
    <row r="9573" spans="1:3" x14ac:dyDescent="0.25">
      <c r="A9573" s="445" t="s">
        <v>15678</v>
      </c>
      <c r="B9573" s="445" t="s">
        <v>20277</v>
      </c>
      <c r="C9573" s="445" t="s">
        <v>13970</v>
      </c>
    </row>
    <row r="9574" spans="1:3" x14ac:dyDescent="0.25">
      <c r="A9574" s="445" t="s">
        <v>15678</v>
      </c>
      <c r="B9574" s="445" t="s">
        <v>20278</v>
      </c>
      <c r="C9574" s="445" t="s">
        <v>13970</v>
      </c>
    </row>
    <row r="9575" spans="1:3" x14ac:dyDescent="0.25">
      <c r="A9575" s="445" t="s">
        <v>15678</v>
      </c>
      <c r="B9575" s="445" t="s">
        <v>20279</v>
      </c>
      <c r="C9575" s="445" t="s">
        <v>13970</v>
      </c>
    </row>
    <row r="9576" spans="1:3" x14ac:dyDescent="0.25">
      <c r="A9576" s="445" t="s">
        <v>15678</v>
      </c>
      <c r="B9576" s="445" t="s">
        <v>20280</v>
      </c>
      <c r="C9576" s="445" t="s">
        <v>13970</v>
      </c>
    </row>
    <row r="9577" spans="1:3" x14ac:dyDescent="0.25">
      <c r="A9577" s="445" t="s">
        <v>15678</v>
      </c>
      <c r="B9577" s="445" t="s">
        <v>20281</v>
      </c>
      <c r="C9577" s="445" t="s">
        <v>13970</v>
      </c>
    </row>
    <row r="9578" spans="1:3" x14ac:dyDescent="0.25">
      <c r="A9578" s="445" t="s">
        <v>15678</v>
      </c>
      <c r="B9578" s="445" t="s">
        <v>20282</v>
      </c>
      <c r="C9578" s="445" t="s">
        <v>13970</v>
      </c>
    </row>
    <row r="9579" spans="1:3" x14ac:dyDescent="0.25">
      <c r="A9579" s="445" t="s">
        <v>15678</v>
      </c>
      <c r="B9579" s="445" t="s">
        <v>20283</v>
      </c>
      <c r="C9579" s="445" t="s">
        <v>13970</v>
      </c>
    </row>
    <row r="9580" spans="1:3" x14ac:dyDescent="0.25">
      <c r="A9580" s="445" t="s">
        <v>15678</v>
      </c>
      <c r="B9580" s="445" t="s">
        <v>20284</v>
      </c>
      <c r="C9580" s="445" t="s">
        <v>13970</v>
      </c>
    </row>
    <row r="9581" spans="1:3" x14ac:dyDescent="0.25">
      <c r="A9581" s="445" t="s">
        <v>15678</v>
      </c>
      <c r="B9581" s="445" t="s">
        <v>20285</v>
      </c>
      <c r="C9581" s="445" t="s">
        <v>13970</v>
      </c>
    </row>
    <row r="9582" spans="1:3" x14ac:dyDescent="0.25">
      <c r="A9582" s="445" t="s">
        <v>15678</v>
      </c>
      <c r="B9582" s="445" t="s">
        <v>20286</v>
      </c>
      <c r="C9582" s="445" t="s">
        <v>13970</v>
      </c>
    </row>
    <row r="9583" spans="1:3" x14ac:dyDescent="0.25">
      <c r="A9583" s="445" t="s">
        <v>15678</v>
      </c>
      <c r="B9583" s="445" t="s">
        <v>20287</v>
      </c>
      <c r="C9583" s="445" t="s">
        <v>13970</v>
      </c>
    </row>
    <row r="9584" spans="1:3" x14ac:dyDescent="0.25">
      <c r="A9584" s="445" t="s">
        <v>15678</v>
      </c>
      <c r="B9584" s="445" t="s">
        <v>20288</v>
      </c>
      <c r="C9584" s="445" t="s">
        <v>13970</v>
      </c>
    </row>
    <row r="9585" spans="1:3" x14ac:dyDescent="0.25">
      <c r="A9585" s="445" t="s">
        <v>15678</v>
      </c>
      <c r="B9585" s="445" t="s">
        <v>20289</v>
      </c>
      <c r="C9585" s="445" t="s">
        <v>13970</v>
      </c>
    </row>
    <row r="9586" spans="1:3" x14ac:dyDescent="0.25">
      <c r="A9586" s="445" t="s">
        <v>15678</v>
      </c>
      <c r="B9586" s="445" t="s">
        <v>20290</v>
      </c>
      <c r="C9586" s="445" t="s">
        <v>13970</v>
      </c>
    </row>
    <row r="9587" spans="1:3" x14ac:dyDescent="0.25">
      <c r="A9587" s="445" t="s">
        <v>15678</v>
      </c>
      <c r="B9587" s="445" t="s">
        <v>20291</v>
      </c>
      <c r="C9587" s="445" t="s">
        <v>13970</v>
      </c>
    </row>
    <row r="9588" spans="1:3" x14ac:dyDescent="0.25">
      <c r="A9588" s="445" t="s">
        <v>15678</v>
      </c>
      <c r="B9588" s="445" t="s">
        <v>20292</v>
      </c>
      <c r="C9588" s="445" t="s">
        <v>13970</v>
      </c>
    </row>
    <row r="9589" spans="1:3" x14ac:dyDescent="0.25">
      <c r="A9589" s="445" t="s">
        <v>15678</v>
      </c>
      <c r="B9589" s="445" t="s">
        <v>20293</v>
      </c>
      <c r="C9589" s="445" t="s">
        <v>13970</v>
      </c>
    </row>
    <row r="9590" spans="1:3" x14ac:dyDescent="0.25">
      <c r="A9590" s="445" t="s">
        <v>15678</v>
      </c>
      <c r="B9590" s="445" t="s">
        <v>20294</v>
      </c>
      <c r="C9590" s="445" t="s">
        <v>13970</v>
      </c>
    </row>
    <row r="9591" spans="1:3" x14ac:dyDescent="0.25">
      <c r="A9591" s="445" t="s">
        <v>15678</v>
      </c>
      <c r="B9591" s="445" t="s">
        <v>20295</v>
      </c>
      <c r="C9591" s="445" t="s">
        <v>13970</v>
      </c>
    </row>
    <row r="9592" spans="1:3" x14ac:dyDescent="0.25">
      <c r="A9592" s="445" t="s">
        <v>15678</v>
      </c>
      <c r="B9592" s="445" t="s">
        <v>20296</v>
      </c>
      <c r="C9592" s="445" t="s">
        <v>13970</v>
      </c>
    </row>
    <row r="9593" spans="1:3" x14ac:dyDescent="0.25">
      <c r="A9593" s="445" t="s">
        <v>15678</v>
      </c>
      <c r="B9593" s="445" t="s">
        <v>20297</v>
      </c>
      <c r="C9593" s="445" t="s">
        <v>13970</v>
      </c>
    </row>
    <row r="9594" spans="1:3" x14ac:dyDescent="0.25">
      <c r="A9594" s="445" t="s">
        <v>15678</v>
      </c>
      <c r="B9594" s="445" t="s">
        <v>20298</v>
      </c>
      <c r="C9594" s="445" t="s">
        <v>13970</v>
      </c>
    </row>
    <row r="9595" spans="1:3" x14ac:dyDescent="0.25">
      <c r="A9595" s="445" t="s">
        <v>15678</v>
      </c>
      <c r="B9595" s="445" t="s">
        <v>20299</v>
      </c>
      <c r="C9595" s="445" t="s">
        <v>13970</v>
      </c>
    </row>
    <row r="9596" spans="1:3" x14ac:dyDescent="0.25">
      <c r="A9596" s="445" t="s">
        <v>15678</v>
      </c>
      <c r="B9596" s="445" t="s">
        <v>20300</v>
      </c>
      <c r="C9596" s="445" t="s">
        <v>13970</v>
      </c>
    </row>
    <row r="9597" spans="1:3" x14ac:dyDescent="0.25">
      <c r="A9597" s="445" t="s">
        <v>15678</v>
      </c>
      <c r="B9597" s="445" t="s">
        <v>20301</v>
      </c>
      <c r="C9597" s="445" t="s">
        <v>20302</v>
      </c>
    </row>
    <row r="9598" spans="1:3" x14ac:dyDescent="0.25">
      <c r="A9598" s="445" t="s">
        <v>15678</v>
      </c>
      <c r="B9598" s="445" t="s">
        <v>20303</v>
      </c>
      <c r="C9598" s="445" t="s">
        <v>13970</v>
      </c>
    </row>
    <row r="9599" spans="1:3" x14ac:dyDescent="0.25">
      <c r="A9599" s="445" t="s">
        <v>15678</v>
      </c>
      <c r="B9599" s="445" t="s">
        <v>20304</v>
      </c>
      <c r="C9599" s="445" t="s">
        <v>13970</v>
      </c>
    </row>
    <row r="9600" spans="1:3" x14ac:dyDescent="0.25">
      <c r="A9600" s="445" t="s">
        <v>15678</v>
      </c>
      <c r="B9600" s="445" t="s">
        <v>20305</v>
      </c>
      <c r="C9600" s="445" t="s">
        <v>13970</v>
      </c>
    </row>
    <row r="9601" spans="1:3" x14ac:dyDescent="0.25">
      <c r="A9601" s="445" t="s">
        <v>15678</v>
      </c>
      <c r="B9601" s="445" t="s">
        <v>20306</v>
      </c>
      <c r="C9601" s="445" t="s">
        <v>13970</v>
      </c>
    </row>
    <row r="9602" spans="1:3" x14ac:dyDescent="0.25">
      <c r="A9602" s="445" t="s">
        <v>15678</v>
      </c>
      <c r="B9602" s="445" t="s">
        <v>20307</v>
      </c>
      <c r="C9602" s="445" t="s">
        <v>13970</v>
      </c>
    </row>
    <row r="9603" spans="1:3" x14ac:dyDescent="0.25">
      <c r="A9603" s="445" t="s">
        <v>15678</v>
      </c>
      <c r="B9603" s="445" t="s">
        <v>20308</v>
      </c>
      <c r="C9603" s="445" t="s">
        <v>13970</v>
      </c>
    </row>
    <row r="9604" spans="1:3" x14ac:dyDescent="0.25">
      <c r="A9604" s="445" t="s">
        <v>15678</v>
      </c>
      <c r="B9604" s="445" t="s">
        <v>20309</v>
      </c>
      <c r="C9604" s="445" t="s">
        <v>13970</v>
      </c>
    </row>
    <row r="9605" spans="1:3" x14ac:dyDescent="0.25">
      <c r="A9605" s="445" t="s">
        <v>15678</v>
      </c>
      <c r="B9605" s="445" t="s">
        <v>20310</v>
      </c>
      <c r="C9605" s="445" t="s">
        <v>13970</v>
      </c>
    </row>
    <row r="9606" spans="1:3" x14ac:dyDescent="0.25">
      <c r="A9606" s="445" t="s">
        <v>15678</v>
      </c>
      <c r="B9606" s="445" t="s">
        <v>20311</v>
      </c>
      <c r="C9606" s="445" t="s">
        <v>13970</v>
      </c>
    </row>
    <row r="9607" spans="1:3" x14ac:dyDescent="0.25">
      <c r="A9607" s="445" t="s">
        <v>15678</v>
      </c>
      <c r="B9607" s="445" t="s">
        <v>20312</v>
      </c>
      <c r="C9607" s="445" t="s">
        <v>13970</v>
      </c>
    </row>
    <row r="9608" spans="1:3" x14ac:dyDescent="0.25">
      <c r="A9608" s="445" t="s">
        <v>15678</v>
      </c>
      <c r="B9608" s="445" t="s">
        <v>20313</v>
      </c>
      <c r="C9608" s="445" t="s">
        <v>13970</v>
      </c>
    </row>
    <row r="9609" spans="1:3" x14ac:dyDescent="0.25">
      <c r="A9609" s="445" t="s">
        <v>15678</v>
      </c>
      <c r="B9609" s="445" t="s">
        <v>20314</v>
      </c>
      <c r="C9609" s="445" t="s">
        <v>13970</v>
      </c>
    </row>
    <row r="9610" spans="1:3" x14ac:dyDescent="0.25">
      <c r="A9610" s="445" t="s">
        <v>15678</v>
      </c>
      <c r="B9610" s="445" t="s">
        <v>20315</v>
      </c>
      <c r="C9610" s="445" t="s">
        <v>13970</v>
      </c>
    </row>
    <row r="9611" spans="1:3" x14ac:dyDescent="0.25">
      <c r="A9611" s="445" t="s">
        <v>15678</v>
      </c>
      <c r="B9611" s="445" t="s">
        <v>20316</v>
      </c>
      <c r="C9611" s="445" t="s">
        <v>13970</v>
      </c>
    </row>
    <row r="9612" spans="1:3" x14ac:dyDescent="0.25">
      <c r="A9612" s="445" t="s">
        <v>15678</v>
      </c>
      <c r="B9612" s="445" t="s">
        <v>20317</v>
      </c>
      <c r="C9612" s="445" t="s">
        <v>13970</v>
      </c>
    </row>
    <row r="9613" spans="1:3" x14ac:dyDescent="0.25">
      <c r="A9613" s="445" t="s">
        <v>15678</v>
      </c>
      <c r="B9613" s="445" t="s">
        <v>20318</v>
      </c>
      <c r="C9613" s="445" t="s">
        <v>13970</v>
      </c>
    </row>
    <row r="9614" spans="1:3" x14ac:dyDescent="0.25">
      <c r="A9614" s="445" t="s">
        <v>15678</v>
      </c>
      <c r="B9614" s="445" t="s">
        <v>20319</v>
      </c>
      <c r="C9614" s="445" t="s">
        <v>13970</v>
      </c>
    </row>
    <row r="9615" spans="1:3" x14ac:dyDescent="0.25">
      <c r="A9615" s="445" t="s">
        <v>15678</v>
      </c>
      <c r="B9615" s="445" t="s">
        <v>20320</v>
      </c>
      <c r="C9615" s="445" t="s">
        <v>13970</v>
      </c>
    </row>
    <row r="9616" spans="1:3" x14ac:dyDescent="0.25">
      <c r="A9616" s="445" t="s">
        <v>15678</v>
      </c>
      <c r="B9616" s="445" t="s">
        <v>20321</v>
      </c>
      <c r="C9616" s="445" t="s">
        <v>13970</v>
      </c>
    </row>
    <row r="9617" spans="1:3" x14ac:dyDescent="0.25">
      <c r="A9617" s="445" t="s">
        <v>15678</v>
      </c>
      <c r="B9617" s="445" t="s">
        <v>20322</v>
      </c>
      <c r="C9617" s="445" t="s">
        <v>13970</v>
      </c>
    </row>
    <row r="9618" spans="1:3" x14ac:dyDescent="0.25">
      <c r="A9618" s="445" t="s">
        <v>15678</v>
      </c>
      <c r="B9618" s="445" t="s">
        <v>20323</v>
      </c>
      <c r="C9618" s="445" t="s">
        <v>15912</v>
      </c>
    </row>
    <row r="9619" spans="1:3" x14ac:dyDescent="0.25">
      <c r="A9619" s="445" t="s">
        <v>15678</v>
      </c>
      <c r="B9619" s="445" t="s">
        <v>20324</v>
      </c>
      <c r="C9619" s="445" t="s">
        <v>13970</v>
      </c>
    </row>
    <row r="9620" spans="1:3" x14ac:dyDescent="0.25">
      <c r="A9620" s="445" t="s">
        <v>15678</v>
      </c>
      <c r="B9620" s="445" t="s">
        <v>20325</v>
      </c>
      <c r="C9620" s="445" t="s">
        <v>13970</v>
      </c>
    </row>
    <row r="9621" spans="1:3" x14ac:dyDescent="0.25">
      <c r="A9621" s="445" t="s">
        <v>15678</v>
      </c>
      <c r="B9621" s="445" t="s">
        <v>20326</v>
      </c>
      <c r="C9621" s="445" t="s">
        <v>13970</v>
      </c>
    </row>
    <row r="9622" spans="1:3" x14ac:dyDescent="0.25">
      <c r="A9622" s="445" t="s">
        <v>15678</v>
      </c>
      <c r="B9622" s="445" t="s">
        <v>20327</v>
      </c>
      <c r="C9622" s="445" t="s">
        <v>13970</v>
      </c>
    </row>
    <row r="9623" spans="1:3" x14ac:dyDescent="0.25">
      <c r="A9623" s="445" t="s">
        <v>15678</v>
      </c>
      <c r="B9623" s="445" t="s">
        <v>20328</v>
      </c>
      <c r="C9623" s="445" t="s">
        <v>16601</v>
      </c>
    </row>
    <row r="9624" spans="1:3" x14ac:dyDescent="0.25">
      <c r="A9624" s="445" t="s">
        <v>15678</v>
      </c>
      <c r="B9624" s="445" t="s">
        <v>20329</v>
      </c>
      <c r="C9624" s="445" t="s">
        <v>13970</v>
      </c>
    </row>
    <row r="9625" spans="1:3" x14ac:dyDescent="0.25">
      <c r="A9625" s="445" t="s">
        <v>15678</v>
      </c>
      <c r="B9625" s="445" t="s">
        <v>20330</v>
      </c>
      <c r="C9625" s="445" t="s">
        <v>13970</v>
      </c>
    </row>
    <row r="9626" spans="1:3" x14ac:dyDescent="0.25">
      <c r="A9626" s="445" t="s">
        <v>15678</v>
      </c>
      <c r="B9626" s="445" t="s">
        <v>20331</v>
      </c>
      <c r="C9626" s="445" t="s">
        <v>13970</v>
      </c>
    </row>
    <row r="9627" spans="1:3" x14ac:dyDescent="0.25">
      <c r="A9627" s="445" t="s">
        <v>15678</v>
      </c>
      <c r="B9627" s="445" t="s">
        <v>20332</v>
      </c>
      <c r="C9627" s="445" t="s">
        <v>13970</v>
      </c>
    </row>
    <row r="9628" spans="1:3" x14ac:dyDescent="0.25">
      <c r="A9628" s="445" t="s">
        <v>15678</v>
      </c>
      <c r="B9628" s="445" t="s">
        <v>20333</v>
      </c>
      <c r="C9628" s="445" t="s">
        <v>13970</v>
      </c>
    </row>
    <row r="9629" spans="1:3" x14ac:dyDescent="0.25">
      <c r="A9629" s="445" t="s">
        <v>15678</v>
      </c>
      <c r="B9629" s="445" t="s">
        <v>20334</v>
      </c>
      <c r="C9629" s="445" t="s">
        <v>13970</v>
      </c>
    </row>
    <row r="9630" spans="1:3" x14ac:dyDescent="0.25">
      <c r="A9630" s="445" t="s">
        <v>15678</v>
      </c>
      <c r="B9630" s="445" t="s">
        <v>20335</v>
      </c>
      <c r="C9630" s="445" t="s">
        <v>13970</v>
      </c>
    </row>
    <row r="9631" spans="1:3" x14ac:dyDescent="0.25">
      <c r="A9631" s="445" t="s">
        <v>15678</v>
      </c>
      <c r="B9631" s="445" t="s">
        <v>20336</v>
      </c>
      <c r="C9631" s="445" t="s">
        <v>13970</v>
      </c>
    </row>
    <row r="9632" spans="1:3" x14ac:dyDescent="0.25">
      <c r="A9632" s="445" t="s">
        <v>15678</v>
      </c>
      <c r="B9632" s="445" t="s">
        <v>20337</v>
      </c>
      <c r="C9632" s="445" t="s">
        <v>13970</v>
      </c>
    </row>
    <row r="9633" spans="1:3" x14ac:dyDescent="0.25">
      <c r="A9633" s="445" t="s">
        <v>15678</v>
      </c>
      <c r="B9633" s="445" t="s">
        <v>20338</v>
      </c>
      <c r="C9633" s="445" t="s">
        <v>13970</v>
      </c>
    </row>
    <row r="9634" spans="1:3" x14ac:dyDescent="0.25">
      <c r="A9634" s="445" t="s">
        <v>15678</v>
      </c>
      <c r="B9634" s="445" t="s">
        <v>20339</v>
      </c>
      <c r="C9634" s="445" t="s">
        <v>13970</v>
      </c>
    </row>
    <row r="9635" spans="1:3" x14ac:dyDescent="0.25">
      <c r="A9635" s="445" t="s">
        <v>15678</v>
      </c>
      <c r="B9635" s="445" t="s">
        <v>20340</v>
      </c>
      <c r="C9635" s="445" t="s">
        <v>13970</v>
      </c>
    </row>
    <row r="9636" spans="1:3" x14ac:dyDescent="0.25">
      <c r="A9636" s="445" t="s">
        <v>15678</v>
      </c>
      <c r="B9636" s="445" t="s">
        <v>20341</v>
      </c>
      <c r="C9636" s="445" t="s">
        <v>13970</v>
      </c>
    </row>
    <row r="9637" spans="1:3" x14ac:dyDescent="0.25">
      <c r="A9637" s="445" t="s">
        <v>15678</v>
      </c>
      <c r="B9637" s="445" t="s">
        <v>20342</v>
      </c>
      <c r="C9637" s="445" t="s">
        <v>13970</v>
      </c>
    </row>
    <row r="9638" spans="1:3" x14ac:dyDescent="0.25">
      <c r="A9638" s="445" t="s">
        <v>15678</v>
      </c>
      <c r="B9638" s="445" t="s">
        <v>20343</v>
      </c>
      <c r="C9638" s="445" t="s">
        <v>13970</v>
      </c>
    </row>
    <row r="9639" spans="1:3" x14ac:dyDescent="0.25">
      <c r="A9639" s="445" t="s">
        <v>15678</v>
      </c>
      <c r="B9639" s="445" t="s">
        <v>20344</v>
      </c>
      <c r="C9639" s="445" t="s">
        <v>13970</v>
      </c>
    </row>
    <row r="9640" spans="1:3" x14ac:dyDescent="0.25">
      <c r="A9640" s="445" t="s">
        <v>15678</v>
      </c>
      <c r="B9640" s="445" t="s">
        <v>20345</v>
      </c>
      <c r="C9640" s="445" t="s">
        <v>13970</v>
      </c>
    </row>
    <row r="9641" spans="1:3" x14ac:dyDescent="0.25">
      <c r="A9641" s="445" t="s">
        <v>15678</v>
      </c>
      <c r="B9641" s="445" t="s">
        <v>20346</v>
      </c>
      <c r="C9641" s="445" t="s">
        <v>13970</v>
      </c>
    </row>
    <row r="9642" spans="1:3" x14ac:dyDescent="0.25">
      <c r="A9642" s="445" t="s">
        <v>15678</v>
      </c>
      <c r="B9642" s="445" t="s">
        <v>20347</v>
      </c>
      <c r="C9642" s="445" t="s">
        <v>13970</v>
      </c>
    </row>
    <row r="9643" spans="1:3" x14ac:dyDescent="0.25">
      <c r="A9643" s="445" t="s">
        <v>15678</v>
      </c>
      <c r="B9643" s="445" t="s">
        <v>20348</v>
      </c>
      <c r="C9643" s="445" t="s">
        <v>13970</v>
      </c>
    </row>
    <row r="9644" spans="1:3" x14ac:dyDescent="0.25">
      <c r="A9644" s="445" t="s">
        <v>15678</v>
      </c>
      <c r="B9644" s="445" t="s">
        <v>20349</v>
      </c>
      <c r="C9644" s="445" t="s">
        <v>13970</v>
      </c>
    </row>
    <row r="9645" spans="1:3" x14ac:dyDescent="0.25">
      <c r="A9645" s="445" t="s">
        <v>15678</v>
      </c>
      <c r="B9645" s="445" t="s">
        <v>20350</v>
      </c>
      <c r="C9645" s="445" t="s">
        <v>13970</v>
      </c>
    </row>
    <row r="9646" spans="1:3" x14ac:dyDescent="0.25">
      <c r="A9646" s="445" t="s">
        <v>15678</v>
      </c>
      <c r="B9646" s="445" t="s">
        <v>20351</v>
      </c>
      <c r="C9646" s="445" t="s">
        <v>13970</v>
      </c>
    </row>
    <row r="9647" spans="1:3" x14ac:dyDescent="0.25">
      <c r="A9647" s="445" t="s">
        <v>15678</v>
      </c>
      <c r="B9647" s="445" t="s">
        <v>20352</v>
      </c>
      <c r="C9647" s="445" t="s">
        <v>13970</v>
      </c>
    </row>
    <row r="9648" spans="1:3" x14ac:dyDescent="0.25">
      <c r="A9648" s="445" t="s">
        <v>15678</v>
      </c>
      <c r="B9648" s="445" t="s">
        <v>20353</v>
      </c>
      <c r="C9648" s="445" t="s">
        <v>13970</v>
      </c>
    </row>
    <row r="9649" spans="1:3" x14ac:dyDescent="0.25">
      <c r="A9649" s="445" t="s">
        <v>15678</v>
      </c>
      <c r="B9649" s="445" t="s">
        <v>20354</v>
      </c>
      <c r="C9649" s="445" t="s">
        <v>13970</v>
      </c>
    </row>
    <row r="9650" spans="1:3" x14ac:dyDescent="0.25">
      <c r="A9650" s="445" t="s">
        <v>15678</v>
      </c>
      <c r="B9650" s="445" t="s">
        <v>20355</v>
      </c>
      <c r="C9650" s="445" t="s">
        <v>13970</v>
      </c>
    </row>
    <row r="9651" spans="1:3" x14ac:dyDescent="0.25">
      <c r="A9651" s="445" t="s">
        <v>15678</v>
      </c>
      <c r="B9651" s="445" t="s">
        <v>20356</v>
      </c>
      <c r="C9651" s="445" t="s">
        <v>13970</v>
      </c>
    </row>
    <row r="9652" spans="1:3" x14ac:dyDescent="0.25">
      <c r="A9652" s="445" t="s">
        <v>15678</v>
      </c>
      <c r="B9652" s="445" t="s">
        <v>20357</v>
      </c>
      <c r="C9652" s="445" t="s">
        <v>13970</v>
      </c>
    </row>
    <row r="9653" spans="1:3" x14ac:dyDescent="0.25">
      <c r="A9653" s="445" t="s">
        <v>15678</v>
      </c>
      <c r="B9653" s="445" t="s">
        <v>20358</v>
      </c>
      <c r="C9653" s="445" t="s">
        <v>13970</v>
      </c>
    </row>
    <row r="9654" spans="1:3" x14ac:dyDescent="0.25">
      <c r="A9654" s="445" t="s">
        <v>15678</v>
      </c>
      <c r="B9654" s="445" t="s">
        <v>20359</v>
      </c>
      <c r="C9654" s="445" t="s">
        <v>13970</v>
      </c>
    </row>
    <row r="9655" spans="1:3" x14ac:dyDescent="0.25">
      <c r="A9655" s="445" t="s">
        <v>15678</v>
      </c>
      <c r="B9655" s="445" t="s">
        <v>20360</v>
      </c>
      <c r="C9655" s="445" t="s">
        <v>13970</v>
      </c>
    </row>
    <row r="9656" spans="1:3" x14ac:dyDescent="0.25">
      <c r="A9656" s="445" t="s">
        <v>15678</v>
      </c>
      <c r="B9656" s="445" t="s">
        <v>20361</v>
      </c>
      <c r="C9656" s="445" t="s">
        <v>13970</v>
      </c>
    </row>
    <row r="9657" spans="1:3" x14ac:dyDescent="0.25">
      <c r="A9657" s="445" t="s">
        <v>15678</v>
      </c>
      <c r="B9657" s="445" t="s">
        <v>20362</v>
      </c>
      <c r="C9657" s="445" t="s">
        <v>13970</v>
      </c>
    </row>
    <row r="9658" spans="1:3" x14ac:dyDescent="0.25">
      <c r="A9658" s="445" t="s">
        <v>15678</v>
      </c>
      <c r="B9658" s="445" t="s">
        <v>20363</v>
      </c>
      <c r="C9658" s="445" t="s">
        <v>13970</v>
      </c>
    </row>
    <row r="9659" spans="1:3" x14ac:dyDescent="0.25">
      <c r="A9659" s="445" t="s">
        <v>15678</v>
      </c>
      <c r="B9659" s="445" t="s">
        <v>20364</v>
      </c>
      <c r="C9659" s="445" t="s">
        <v>13970</v>
      </c>
    </row>
    <row r="9660" spans="1:3" x14ac:dyDescent="0.25">
      <c r="A9660" s="445" t="s">
        <v>15678</v>
      </c>
      <c r="B9660" s="445" t="s">
        <v>20365</v>
      </c>
      <c r="C9660" s="445" t="s">
        <v>13970</v>
      </c>
    </row>
    <row r="9661" spans="1:3" x14ac:dyDescent="0.25">
      <c r="A9661" s="445" t="s">
        <v>15678</v>
      </c>
      <c r="B9661" s="445" t="s">
        <v>20366</v>
      </c>
      <c r="C9661" s="445" t="s">
        <v>13970</v>
      </c>
    </row>
    <row r="9662" spans="1:3" x14ac:dyDescent="0.25">
      <c r="A9662" s="445" t="s">
        <v>15678</v>
      </c>
      <c r="B9662" s="445" t="s">
        <v>20367</v>
      </c>
      <c r="C9662" s="445" t="s">
        <v>13970</v>
      </c>
    </row>
    <row r="9663" spans="1:3" x14ac:dyDescent="0.25">
      <c r="A9663" s="445" t="s">
        <v>15678</v>
      </c>
      <c r="B9663" s="445" t="s">
        <v>20368</v>
      </c>
      <c r="C9663" s="445" t="s">
        <v>13970</v>
      </c>
    </row>
    <row r="9664" spans="1:3" x14ac:dyDescent="0.25">
      <c r="A9664" s="445" t="s">
        <v>15678</v>
      </c>
      <c r="B9664" s="445" t="s">
        <v>20369</v>
      </c>
      <c r="C9664" s="445" t="s">
        <v>13970</v>
      </c>
    </row>
    <row r="9665" spans="1:3" x14ac:dyDescent="0.25">
      <c r="A9665" s="445" t="s">
        <v>15678</v>
      </c>
      <c r="B9665" s="445" t="s">
        <v>20370</v>
      </c>
      <c r="C9665" s="445" t="s">
        <v>13970</v>
      </c>
    </row>
    <row r="9666" spans="1:3" x14ac:dyDescent="0.25">
      <c r="A9666" s="445" t="s">
        <v>15678</v>
      </c>
      <c r="B9666" s="445" t="s">
        <v>20371</v>
      </c>
      <c r="C9666" s="445" t="s">
        <v>13970</v>
      </c>
    </row>
    <row r="9667" spans="1:3" x14ac:dyDescent="0.25">
      <c r="A9667" s="445" t="s">
        <v>15678</v>
      </c>
      <c r="B9667" s="445" t="s">
        <v>20372</v>
      </c>
      <c r="C9667" s="445" t="s">
        <v>13970</v>
      </c>
    </row>
    <row r="9668" spans="1:3" x14ac:dyDescent="0.25">
      <c r="A9668" s="445" t="s">
        <v>15678</v>
      </c>
      <c r="B9668" s="445" t="s">
        <v>20373</v>
      </c>
      <c r="C9668" s="445" t="s">
        <v>13970</v>
      </c>
    </row>
    <row r="9669" spans="1:3" x14ac:dyDescent="0.25">
      <c r="A9669" s="445" t="s">
        <v>15678</v>
      </c>
      <c r="B9669" s="445" t="s">
        <v>20374</v>
      </c>
      <c r="C9669" s="445" t="s">
        <v>13970</v>
      </c>
    </row>
    <row r="9670" spans="1:3" x14ac:dyDescent="0.25">
      <c r="A9670" s="445" t="s">
        <v>15678</v>
      </c>
      <c r="B9670" s="445" t="s">
        <v>20375</v>
      </c>
      <c r="C9670" s="445" t="s">
        <v>13970</v>
      </c>
    </row>
    <row r="9671" spans="1:3" x14ac:dyDescent="0.25">
      <c r="A9671" s="445" t="s">
        <v>15678</v>
      </c>
      <c r="B9671" s="445" t="s">
        <v>20376</v>
      </c>
      <c r="C9671" s="445" t="s">
        <v>13970</v>
      </c>
    </row>
    <row r="9672" spans="1:3" x14ac:dyDescent="0.25">
      <c r="A9672" s="445" t="s">
        <v>15678</v>
      </c>
      <c r="B9672" s="445" t="s">
        <v>20377</v>
      </c>
      <c r="C9672" s="445" t="s">
        <v>13970</v>
      </c>
    </row>
    <row r="9673" spans="1:3" x14ac:dyDescent="0.25">
      <c r="A9673" s="445" t="s">
        <v>15678</v>
      </c>
      <c r="B9673" s="445" t="s">
        <v>20378</v>
      </c>
      <c r="C9673" s="445" t="s">
        <v>13970</v>
      </c>
    </row>
    <row r="9674" spans="1:3" x14ac:dyDescent="0.25">
      <c r="A9674" s="445" t="s">
        <v>15678</v>
      </c>
      <c r="B9674" s="445" t="s">
        <v>20379</v>
      </c>
      <c r="C9674" s="445" t="s">
        <v>13970</v>
      </c>
    </row>
    <row r="9675" spans="1:3" x14ac:dyDescent="0.25">
      <c r="A9675" s="445" t="s">
        <v>15678</v>
      </c>
      <c r="B9675" s="445" t="s">
        <v>20380</v>
      </c>
      <c r="C9675" s="445" t="s">
        <v>13970</v>
      </c>
    </row>
    <row r="9676" spans="1:3" x14ac:dyDescent="0.25">
      <c r="A9676" s="445" t="s">
        <v>15678</v>
      </c>
      <c r="B9676" s="445" t="s">
        <v>20381</v>
      </c>
      <c r="C9676" s="445" t="s">
        <v>13970</v>
      </c>
    </row>
    <row r="9677" spans="1:3" x14ac:dyDescent="0.25">
      <c r="A9677" s="445" t="s">
        <v>15678</v>
      </c>
      <c r="B9677" s="445" t="s">
        <v>20382</v>
      </c>
      <c r="C9677" s="445" t="s">
        <v>13970</v>
      </c>
    </row>
    <row r="9678" spans="1:3" x14ac:dyDescent="0.25">
      <c r="A9678" s="445" t="s">
        <v>15678</v>
      </c>
      <c r="B9678" s="445" t="s">
        <v>20383</v>
      </c>
      <c r="C9678" s="445" t="s">
        <v>13970</v>
      </c>
    </row>
    <row r="9679" spans="1:3" x14ac:dyDescent="0.25">
      <c r="A9679" s="445" t="s">
        <v>15678</v>
      </c>
      <c r="B9679" s="445" t="s">
        <v>20384</v>
      </c>
      <c r="C9679" s="445" t="s">
        <v>13970</v>
      </c>
    </row>
    <row r="9680" spans="1:3" x14ac:dyDescent="0.25">
      <c r="A9680" s="445" t="s">
        <v>15678</v>
      </c>
      <c r="B9680" s="445" t="s">
        <v>20385</v>
      </c>
      <c r="C9680" s="445" t="s">
        <v>13970</v>
      </c>
    </row>
    <row r="9681" spans="1:3" x14ac:dyDescent="0.25">
      <c r="A9681" s="445" t="s">
        <v>15678</v>
      </c>
      <c r="B9681" s="445" t="s">
        <v>20386</v>
      </c>
      <c r="C9681" s="445" t="s">
        <v>13970</v>
      </c>
    </row>
    <row r="9682" spans="1:3" x14ac:dyDescent="0.25">
      <c r="A9682" s="445" t="s">
        <v>15678</v>
      </c>
      <c r="B9682" s="445" t="s">
        <v>20387</v>
      </c>
      <c r="C9682" s="445" t="s">
        <v>13970</v>
      </c>
    </row>
    <row r="9683" spans="1:3" x14ac:dyDescent="0.25">
      <c r="A9683" s="445" t="s">
        <v>15678</v>
      </c>
      <c r="B9683" s="445" t="s">
        <v>20388</v>
      </c>
      <c r="C9683" s="445" t="s">
        <v>13970</v>
      </c>
    </row>
    <row r="9684" spans="1:3" x14ac:dyDescent="0.25">
      <c r="A9684" s="445" t="s">
        <v>15678</v>
      </c>
      <c r="B9684" s="445" t="s">
        <v>20389</v>
      </c>
      <c r="C9684" s="445" t="s">
        <v>13970</v>
      </c>
    </row>
    <row r="9685" spans="1:3" x14ac:dyDescent="0.25">
      <c r="A9685" s="445" t="s">
        <v>15678</v>
      </c>
      <c r="B9685" s="445" t="s">
        <v>20390</v>
      </c>
      <c r="C9685" s="445" t="s">
        <v>13970</v>
      </c>
    </row>
    <row r="9686" spans="1:3" x14ac:dyDescent="0.25">
      <c r="A9686" s="445" t="s">
        <v>15678</v>
      </c>
      <c r="B9686" s="445" t="s">
        <v>20391</v>
      </c>
      <c r="C9686" s="445" t="s">
        <v>13970</v>
      </c>
    </row>
    <row r="9687" spans="1:3" x14ac:dyDescent="0.25">
      <c r="A9687" s="445" t="s">
        <v>15678</v>
      </c>
      <c r="B9687" s="445" t="s">
        <v>20392</v>
      </c>
      <c r="C9687" s="445" t="s">
        <v>13970</v>
      </c>
    </row>
    <row r="9688" spans="1:3" x14ac:dyDescent="0.25">
      <c r="A9688" s="445" t="s">
        <v>15678</v>
      </c>
      <c r="B9688" s="445" t="s">
        <v>20393</v>
      </c>
      <c r="C9688" s="445" t="s">
        <v>13970</v>
      </c>
    </row>
    <row r="9689" spans="1:3" x14ac:dyDescent="0.25">
      <c r="A9689" s="445" t="s">
        <v>15678</v>
      </c>
      <c r="B9689" s="445" t="s">
        <v>20394</v>
      </c>
      <c r="C9689" s="445" t="s">
        <v>13970</v>
      </c>
    </row>
    <row r="9690" spans="1:3" x14ac:dyDescent="0.25">
      <c r="A9690" s="445" t="s">
        <v>15678</v>
      </c>
      <c r="B9690" s="445" t="s">
        <v>20395</v>
      </c>
      <c r="C9690" s="445" t="s">
        <v>13970</v>
      </c>
    </row>
    <row r="9691" spans="1:3" x14ac:dyDescent="0.25">
      <c r="A9691" s="445" t="s">
        <v>15678</v>
      </c>
      <c r="B9691" s="445" t="s">
        <v>20396</v>
      </c>
      <c r="C9691" s="445" t="s">
        <v>13970</v>
      </c>
    </row>
    <row r="9692" spans="1:3" x14ac:dyDescent="0.25">
      <c r="A9692" s="445" t="s">
        <v>15678</v>
      </c>
      <c r="B9692" s="445" t="s">
        <v>20397</v>
      </c>
      <c r="C9692" s="445" t="s">
        <v>13970</v>
      </c>
    </row>
    <row r="9693" spans="1:3" x14ac:dyDescent="0.25">
      <c r="A9693" s="445" t="s">
        <v>15678</v>
      </c>
      <c r="B9693" s="445" t="s">
        <v>20398</v>
      </c>
      <c r="C9693" s="445" t="s">
        <v>13970</v>
      </c>
    </row>
    <row r="9694" spans="1:3" x14ac:dyDescent="0.25">
      <c r="A9694" s="445" t="s">
        <v>15678</v>
      </c>
      <c r="B9694" s="445" t="s">
        <v>20399</v>
      </c>
      <c r="C9694" s="445" t="s">
        <v>13970</v>
      </c>
    </row>
    <row r="9695" spans="1:3" x14ac:dyDescent="0.25">
      <c r="A9695" s="445" t="s">
        <v>15678</v>
      </c>
      <c r="B9695" s="445" t="s">
        <v>20400</v>
      </c>
      <c r="C9695" s="445" t="s">
        <v>13970</v>
      </c>
    </row>
    <row r="9696" spans="1:3" x14ac:dyDescent="0.25">
      <c r="A9696" s="445" t="s">
        <v>15678</v>
      </c>
      <c r="B9696" s="445" t="s">
        <v>20401</v>
      </c>
      <c r="C9696" s="445" t="s">
        <v>13970</v>
      </c>
    </row>
    <row r="9697" spans="1:3" x14ac:dyDescent="0.25">
      <c r="A9697" s="445" t="s">
        <v>15678</v>
      </c>
      <c r="B9697" s="445" t="s">
        <v>20402</v>
      </c>
      <c r="C9697" s="445" t="s">
        <v>13970</v>
      </c>
    </row>
    <row r="9698" spans="1:3" x14ac:dyDescent="0.25">
      <c r="A9698" s="445" t="s">
        <v>15678</v>
      </c>
      <c r="B9698" s="445" t="s">
        <v>20403</v>
      </c>
      <c r="C9698" s="445" t="s">
        <v>13970</v>
      </c>
    </row>
    <row r="9699" spans="1:3" x14ac:dyDescent="0.25">
      <c r="A9699" s="445" t="s">
        <v>15678</v>
      </c>
      <c r="B9699" s="445" t="s">
        <v>20404</v>
      </c>
      <c r="C9699" s="445" t="s">
        <v>13970</v>
      </c>
    </row>
    <row r="9700" spans="1:3" x14ac:dyDescent="0.25">
      <c r="A9700" s="445" t="s">
        <v>15678</v>
      </c>
      <c r="B9700" s="445" t="s">
        <v>20405</v>
      </c>
      <c r="C9700" s="445" t="s">
        <v>13970</v>
      </c>
    </row>
    <row r="9701" spans="1:3" x14ac:dyDescent="0.25">
      <c r="A9701" s="445" t="s">
        <v>15678</v>
      </c>
      <c r="B9701" s="445" t="s">
        <v>20406</v>
      </c>
      <c r="C9701" s="445" t="s">
        <v>13970</v>
      </c>
    </row>
    <row r="9702" spans="1:3" x14ac:dyDescent="0.25">
      <c r="A9702" s="445" t="s">
        <v>15678</v>
      </c>
      <c r="B9702" s="445" t="s">
        <v>20407</v>
      </c>
      <c r="C9702" s="445" t="s">
        <v>13970</v>
      </c>
    </row>
    <row r="9703" spans="1:3" x14ac:dyDescent="0.25">
      <c r="A9703" s="445" t="s">
        <v>15678</v>
      </c>
      <c r="B9703" s="445" t="s">
        <v>20408</v>
      </c>
      <c r="C9703" s="445" t="s">
        <v>13970</v>
      </c>
    </row>
    <row r="9704" spans="1:3" x14ac:dyDescent="0.25">
      <c r="A9704" s="445" t="s">
        <v>15678</v>
      </c>
      <c r="B9704" s="445" t="s">
        <v>20409</v>
      </c>
      <c r="C9704" s="445" t="s">
        <v>13970</v>
      </c>
    </row>
    <row r="9705" spans="1:3" x14ac:dyDescent="0.25">
      <c r="A9705" s="445" t="s">
        <v>15678</v>
      </c>
      <c r="B9705" s="445" t="s">
        <v>20410</v>
      </c>
      <c r="C9705" s="445" t="s">
        <v>13970</v>
      </c>
    </row>
    <row r="9706" spans="1:3" x14ac:dyDescent="0.25">
      <c r="A9706" s="445" t="s">
        <v>15678</v>
      </c>
      <c r="B9706" s="445" t="s">
        <v>20411</v>
      </c>
      <c r="C9706" s="445" t="s">
        <v>13970</v>
      </c>
    </row>
    <row r="9707" spans="1:3" x14ac:dyDescent="0.25">
      <c r="A9707" s="445" t="s">
        <v>15678</v>
      </c>
      <c r="B9707" s="445" t="s">
        <v>20412</v>
      </c>
      <c r="C9707" s="445" t="s">
        <v>13970</v>
      </c>
    </row>
    <row r="9708" spans="1:3" x14ac:dyDescent="0.25">
      <c r="A9708" s="445" t="s">
        <v>15678</v>
      </c>
      <c r="B9708" s="445" t="s">
        <v>20413</v>
      </c>
      <c r="C9708" s="445" t="s">
        <v>13970</v>
      </c>
    </row>
    <row r="9709" spans="1:3" x14ac:dyDescent="0.25">
      <c r="A9709" s="445" t="s">
        <v>15678</v>
      </c>
      <c r="B9709" s="445" t="s">
        <v>20414</v>
      </c>
      <c r="C9709" s="445" t="s">
        <v>13970</v>
      </c>
    </row>
    <row r="9710" spans="1:3" x14ac:dyDescent="0.25">
      <c r="A9710" s="445" t="s">
        <v>15678</v>
      </c>
      <c r="B9710" s="445" t="s">
        <v>20415</v>
      </c>
      <c r="C9710" s="445" t="s">
        <v>13970</v>
      </c>
    </row>
    <row r="9711" spans="1:3" x14ac:dyDescent="0.25">
      <c r="A9711" s="445" t="s">
        <v>15678</v>
      </c>
      <c r="B9711" s="445" t="s">
        <v>20416</v>
      </c>
      <c r="C9711" s="445" t="s">
        <v>13970</v>
      </c>
    </row>
    <row r="9712" spans="1:3" x14ac:dyDescent="0.25">
      <c r="A9712" s="445" t="s">
        <v>15678</v>
      </c>
      <c r="B9712" s="445" t="s">
        <v>20417</v>
      </c>
      <c r="C9712" s="445" t="s">
        <v>13970</v>
      </c>
    </row>
    <row r="9713" spans="1:3" x14ac:dyDescent="0.25">
      <c r="A9713" s="445" t="s">
        <v>15678</v>
      </c>
      <c r="B9713" s="445" t="s">
        <v>20418</v>
      </c>
      <c r="C9713" s="445" t="s">
        <v>13970</v>
      </c>
    </row>
    <row r="9714" spans="1:3" x14ac:dyDescent="0.25">
      <c r="A9714" s="445" t="s">
        <v>15678</v>
      </c>
      <c r="B9714" s="445" t="s">
        <v>20419</v>
      </c>
      <c r="C9714" s="445" t="s">
        <v>13970</v>
      </c>
    </row>
    <row r="9715" spans="1:3" x14ac:dyDescent="0.25">
      <c r="A9715" s="445" t="s">
        <v>15678</v>
      </c>
      <c r="B9715" s="445" t="s">
        <v>20420</v>
      </c>
      <c r="C9715" s="445" t="s">
        <v>13970</v>
      </c>
    </row>
    <row r="9716" spans="1:3" x14ac:dyDescent="0.25">
      <c r="A9716" s="445" t="s">
        <v>15678</v>
      </c>
      <c r="B9716" s="445" t="s">
        <v>20421</v>
      </c>
      <c r="C9716" s="445" t="s">
        <v>13970</v>
      </c>
    </row>
    <row r="9717" spans="1:3" x14ac:dyDescent="0.25">
      <c r="A9717" s="445" t="s">
        <v>15678</v>
      </c>
      <c r="B9717" s="445" t="s">
        <v>20422</v>
      </c>
      <c r="C9717" s="445" t="s">
        <v>13970</v>
      </c>
    </row>
    <row r="9718" spans="1:3" x14ac:dyDescent="0.25">
      <c r="A9718" s="445" t="s">
        <v>15678</v>
      </c>
      <c r="B9718" s="445" t="s">
        <v>20423</v>
      </c>
      <c r="C9718" s="445" t="s">
        <v>13970</v>
      </c>
    </row>
    <row r="9719" spans="1:3" x14ac:dyDescent="0.25">
      <c r="A9719" s="445" t="s">
        <v>15678</v>
      </c>
      <c r="B9719" s="445" t="s">
        <v>20424</v>
      </c>
      <c r="C9719" s="445" t="s">
        <v>13970</v>
      </c>
    </row>
    <row r="9720" spans="1:3" x14ac:dyDescent="0.25">
      <c r="A9720" s="445" t="s">
        <v>15678</v>
      </c>
      <c r="B9720" s="445" t="s">
        <v>20425</v>
      </c>
      <c r="C9720" s="445" t="s">
        <v>13970</v>
      </c>
    </row>
    <row r="9721" spans="1:3" x14ac:dyDescent="0.25">
      <c r="A9721" s="445" t="s">
        <v>15678</v>
      </c>
      <c r="B9721" s="445" t="s">
        <v>20426</v>
      </c>
      <c r="C9721" s="445" t="s">
        <v>13970</v>
      </c>
    </row>
    <row r="9722" spans="1:3" x14ac:dyDescent="0.25">
      <c r="A9722" s="445" t="s">
        <v>15678</v>
      </c>
      <c r="B9722" s="445" t="s">
        <v>20427</v>
      </c>
      <c r="C9722" s="445" t="s">
        <v>13970</v>
      </c>
    </row>
    <row r="9723" spans="1:3" x14ac:dyDescent="0.25">
      <c r="A9723" s="445" t="s">
        <v>15678</v>
      </c>
      <c r="B9723" s="445" t="s">
        <v>20428</v>
      </c>
      <c r="C9723" s="445" t="s">
        <v>13970</v>
      </c>
    </row>
    <row r="9724" spans="1:3" x14ac:dyDescent="0.25">
      <c r="A9724" s="445" t="s">
        <v>15678</v>
      </c>
      <c r="B9724" s="445" t="s">
        <v>20429</v>
      </c>
      <c r="C9724" s="445" t="s">
        <v>13970</v>
      </c>
    </row>
    <row r="9725" spans="1:3" x14ac:dyDescent="0.25">
      <c r="A9725" s="445" t="s">
        <v>15678</v>
      </c>
      <c r="B9725" s="445" t="s">
        <v>20430</v>
      </c>
      <c r="C9725" s="445" t="s">
        <v>13970</v>
      </c>
    </row>
    <row r="9726" spans="1:3" x14ac:dyDescent="0.25">
      <c r="A9726" s="445" t="s">
        <v>15678</v>
      </c>
      <c r="B9726" s="445" t="s">
        <v>20431</v>
      </c>
      <c r="C9726" s="445" t="s">
        <v>13970</v>
      </c>
    </row>
    <row r="9727" spans="1:3" x14ac:dyDescent="0.25">
      <c r="A9727" s="445" t="s">
        <v>15678</v>
      </c>
      <c r="B9727" s="445" t="s">
        <v>20432</v>
      </c>
      <c r="C9727" s="445" t="s">
        <v>13970</v>
      </c>
    </row>
    <row r="9728" spans="1:3" x14ac:dyDescent="0.25">
      <c r="A9728" s="445" t="s">
        <v>15678</v>
      </c>
      <c r="B9728" s="445" t="s">
        <v>20433</v>
      </c>
      <c r="C9728" s="445" t="s">
        <v>13970</v>
      </c>
    </row>
    <row r="9729" spans="1:3" x14ac:dyDescent="0.25">
      <c r="A9729" s="445" t="s">
        <v>15678</v>
      </c>
      <c r="B9729" s="445" t="s">
        <v>20434</v>
      </c>
      <c r="C9729" s="445" t="s">
        <v>13970</v>
      </c>
    </row>
    <row r="9730" spans="1:3" x14ac:dyDescent="0.25">
      <c r="A9730" s="445" t="s">
        <v>15678</v>
      </c>
      <c r="B9730" s="445" t="s">
        <v>20435</v>
      </c>
      <c r="C9730" s="445" t="s">
        <v>13970</v>
      </c>
    </row>
    <row r="9731" spans="1:3" x14ac:dyDescent="0.25">
      <c r="A9731" s="445" t="s">
        <v>15678</v>
      </c>
      <c r="B9731" s="445" t="s">
        <v>20436</v>
      </c>
      <c r="C9731" s="445" t="s">
        <v>13970</v>
      </c>
    </row>
    <row r="9732" spans="1:3" x14ac:dyDescent="0.25">
      <c r="A9732" s="445" t="s">
        <v>15678</v>
      </c>
      <c r="B9732" s="445" t="s">
        <v>20437</v>
      </c>
      <c r="C9732" s="445" t="s">
        <v>13970</v>
      </c>
    </row>
    <row r="9733" spans="1:3" x14ac:dyDescent="0.25">
      <c r="A9733" s="445" t="s">
        <v>15678</v>
      </c>
      <c r="B9733" s="445" t="s">
        <v>20438</v>
      </c>
      <c r="C9733" s="445" t="s">
        <v>13970</v>
      </c>
    </row>
    <row r="9734" spans="1:3" x14ac:dyDescent="0.25">
      <c r="A9734" s="445" t="s">
        <v>15678</v>
      </c>
      <c r="B9734" s="445" t="s">
        <v>20439</v>
      </c>
      <c r="C9734" s="445" t="s">
        <v>13970</v>
      </c>
    </row>
    <row r="9735" spans="1:3" x14ac:dyDescent="0.25">
      <c r="A9735" s="445" t="s">
        <v>15678</v>
      </c>
      <c r="B9735" s="445" t="s">
        <v>20440</v>
      </c>
      <c r="C9735" s="445" t="s">
        <v>13970</v>
      </c>
    </row>
    <row r="9736" spans="1:3" x14ac:dyDescent="0.25">
      <c r="A9736" s="445" t="s">
        <v>15678</v>
      </c>
      <c r="B9736" s="445" t="s">
        <v>20441</v>
      </c>
      <c r="C9736" s="445" t="s">
        <v>13970</v>
      </c>
    </row>
    <row r="9737" spans="1:3" x14ac:dyDescent="0.25">
      <c r="A9737" s="445" t="s">
        <v>15678</v>
      </c>
      <c r="B9737" s="445" t="s">
        <v>20442</v>
      </c>
      <c r="C9737" s="445" t="s">
        <v>13970</v>
      </c>
    </row>
    <row r="9738" spans="1:3" x14ac:dyDescent="0.25">
      <c r="A9738" s="445" t="s">
        <v>15678</v>
      </c>
      <c r="B9738" s="445" t="s">
        <v>20443</v>
      </c>
      <c r="C9738" s="445" t="s">
        <v>13970</v>
      </c>
    </row>
    <row r="9739" spans="1:3" x14ac:dyDescent="0.25">
      <c r="A9739" s="445" t="s">
        <v>15678</v>
      </c>
      <c r="B9739" s="445" t="s">
        <v>20444</v>
      </c>
      <c r="C9739" s="445" t="s">
        <v>13970</v>
      </c>
    </row>
    <row r="9740" spans="1:3" x14ac:dyDescent="0.25">
      <c r="A9740" s="445" t="s">
        <v>15678</v>
      </c>
      <c r="B9740" s="445" t="s">
        <v>20445</v>
      </c>
      <c r="C9740" s="445" t="s">
        <v>13970</v>
      </c>
    </row>
    <row r="9741" spans="1:3" x14ac:dyDescent="0.25">
      <c r="A9741" s="445" t="s">
        <v>15678</v>
      </c>
      <c r="B9741" s="445" t="s">
        <v>20446</v>
      </c>
      <c r="C9741" s="445" t="s">
        <v>13970</v>
      </c>
    </row>
    <row r="9742" spans="1:3" x14ac:dyDescent="0.25">
      <c r="A9742" s="445" t="s">
        <v>15678</v>
      </c>
      <c r="B9742" s="445" t="s">
        <v>20447</v>
      </c>
      <c r="C9742" s="445" t="s">
        <v>13970</v>
      </c>
    </row>
    <row r="9743" spans="1:3" x14ac:dyDescent="0.25">
      <c r="A9743" s="445" t="s">
        <v>15678</v>
      </c>
      <c r="B9743" s="445" t="s">
        <v>20448</v>
      </c>
      <c r="C9743" s="445" t="s">
        <v>13970</v>
      </c>
    </row>
    <row r="9744" spans="1:3" x14ac:dyDescent="0.25">
      <c r="A9744" s="445" t="s">
        <v>15678</v>
      </c>
      <c r="B9744" s="445" t="s">
        <v>20449</v>
      </c>
      <c r="C9744" s="445" t="s">
        <v>13970</v>
      </c>
    </row>
    <row r="9745" spans="1:3" x14ac:dyDescent="0.25">
      <c r="A9745" s="445" t="s">
        <v>15678</v>
      </c>
      <c r="B9745" s="445" t="s">
        <v>20450</v>
      </c>
      <c r="C9745" s="445" t="s">
        <v>13970</v>
      </c>
    </row>
    <row r="9746" spans="1:3" x14ac:dyDescent="0.25">
      <c r="A9746" s="445" t="s">
        <v>15678</v>
      </c>
      <c r="B9746" s="445" t="s">
        <v>20451</v>
      </c>
      <c r="C9746" s="445" t="s">
        <v>13970</v>
      </c>
    </row>
    <row r="9747" spans="1:3" x14ac:dyDescent="0.25">
      <c r="A9747" s="445" t="s">
        <v>15678</v>
      </c>
      <c r="B9747" s="445" t="s">
        <v>20452</v>
      </c>
      <c r="C9747" s="445" t="s">
        <v>13970</v>
      </c>
    </row>
    <row r="9748" spans="1:3" x14ac:dyDescent="0.25">
      <c r="A9748" s="445" t="s">
        <v>15678</v>
      </c>
      <c r="B9748" s="445" t="s">
        <v>20453</v>
      </c>
      <c r="C9748" s="445" t="s">
        <v>13970</v>
      </c>
    </row>
    <row r="9749" spans="1:3" x14ac:dyDescent="0.25">
      <c r="A9749" s="445" t="s">
        <v>15678</v>
      </c>
      <c r="B9749" s="445" t="s">
        <v>20454</v>
      </c>
      <c r="C9749" s="445" t="s">
        <v>13970</v>
      </c>
    </row>
    <row r="9750" spans="1:3" x14ac:dyDescent="0.25">
      <c r="A9750" s="445" t="s">
        <v>15678</v>
      </c>
      <c r="B9750" s="445" t="s">
        <v>20455</v>
      </c>
      <c r="C9750" s="445" t="s">
        <v>13970</v>
      </c>
    </row>
    <row r="9751" spans="1:3" x14ac:dyDescent="0.25">
      <c r="A9751" s="445" t="s">
        <v>15678</v>
      </c>
      <c r="B9751" s="445" t="s">
        <v>20456</v>
      </c>
      <c r="C9751" s="445" t="s">
        <v>13970</v>
      </c>
    </row>
    <row r="9752" spans="1:3" x14ac:dyDescent="0.25">
      <c r="A9752" s="445" t="s">
        <v>15678</v>
      </c>
      <c r="B9752" s="445" t="s">
        <v>20457</v>
      </c>
      <c r="C9752" s="445" t="s">
        <v>13970</v>
      </c>
    </row>
    <row r="9753" spans="1:3" x14ac:dyDescent="0.25">
      <c r="A9753" s="445" t="s">
        <v>15678</v>
      </c>
      <c r="B9753" s="445" t="s">
        <v>20458</v>
      </c>
      <c r="C9753" s="445" t="s">
        <v>13970</v>
      </c>
    </row>
    <row r="9754" spans="1:3" x14ac:dyDescent="0.25">
      <c r="A9754" s="445" t="s">
        <v>15678</v>
      </c>
      <c r="B9754" s="445" t="s">
        <v>20459</v>
      </c>
      <c r="C9754" s="445" t="s">
        <v>13970</v>
      </c>
    </row>
    <row r="9755" spans="1:3" x14ac:dyDescent="0.25">
      <c r="A9755" s="445" t="s">
        <v>15678</v>
      </c>
      <c r="B9755" s="445" t="s">
        <v>20460</v>
      </c>
      <c r="C9755" s="445" t="s">
        <v>13970</v>
      </c>
    </row>
    <row r="9756" spans="1:3" x14ac:dyDescent="0.25">
      <c r="A9756" s="445" t="s">
        <v>15678</v>
      </c>
      <c r="B9756" s="445" t="s">
        <v>20461</v>
      </c>
      <c r="C9756" s="445" t="s">
        <v>13970</v>
      </c>
    </row>
    <row r="9757" spans="1:3" x14ac:dyDescent="0.25">
      <c r="A9757" s="445" t="s">
        <v>15678</v>
      </c>
      <c r="B9757" s="445" t="s">
        <v>20462</v>
      </c>
      <c r="C9757" s="445" t="s">
        <v>13970</v>
      </c>
    </row>
    <row r="9758" spans="1:3" x14ac:dyDescent="0.25">
      <c r="A9758" s="445" t="s">
        <v>15678</v>
      </c>
      <c r="B9758" s="445" t="s">
        <v>20463</v>
      </c>
      <c r="C9758" s="445" t="s">
        <v>13970</v>
      </c>
    </row>
    <row r="9759" spans="1:3" x14ac:dyDescent="0.25">
      <c r="A9759" s="445" t="s">
        <v>15678</v>
      </c>
      <c r="B9759" s="445" t="s">
        <v>20464</v>
      </c>
      <c r="C9759" s="445" t="s">
        <v>13970</v>
      </c>
    </row>
    <row r="9760" spans="1:3" x14ac:dyDescent="0.25">
      <c r="A9760" s="445" t="s">
        <v>15678</v>
      </c>
      <c r="B9760" s="445" t="s">
        <v>20465</v>
      </c>
      <c r="C9760" s="445" t="s">
        <v>13970</v>
      </c>
    </row>
    <row r="9761" spans="1:3" x14ac:dyDescent="0.25">
      <c r="A9761" s="445" t="s">
        <v>15678</v>
      </c>
      <c r="B9761" s="445" t="s">
        <v>11573</v>
      </c>
      <c r="C9761" s="445" t="s">
        <v>15865</v>
      </c>
    </row>
    <row r="9762" spans="1:3" x14ac:dyDescent="0.25">
      <c r="A9762" s="445" t="s">
        <v>15678</v>
      </c>
      <c r="B9762" s="445" t="s">
        <v>11575</v>
      </c>
      <c r="C9762" s="445" t="s">
        <v>15867</v>
      </c>
    </row>
    <row r="9763" spans="1:3" x14ac:dyDescent="0.25">
      <c r="A9763" s="445" t="s">
        <v>15678</v>
      </c>
      <c r="B9763" s="445" t="s">
        <v>11591</v>
      </c>
      <c r="C9763" s="445" t="s">
        <v>16370</v>
      </c>
    </row>
    <row r="9764" spans="1:3" x14ac:dyDescent="0.25">
      <c r="A9764" s="445" t="s">
        <v>15678</v>
      </c>
      <c r="B9764" s="445" t="s">
        <v>11608</v>
      </c>
      <c r="C9764" s="445" t="s">
        <v>16728</v>
      </c>
    </row>
    <row r="9765" spans="1:3" x14ac:dyDescent="0.25">
      <c r="A9765" s="445" t="s">
        <v>15678</v>
      </c>
      <c r="B9765" s="445" t="s">
        <v>11625</v>
      </c>
      <c r="C9765" s="445" t="s">
        <v>16379</v>
      </c>
    </row>
    <row r="9766" spans="1:3" x14ac:dyDescent="0.25">
      <c r="A9766" s="445" t="s">
        <v>15678</v>
      </c>
      <c r="B9766" s="445" t="s">
        <v>14845</v>
      </c>
      <c r="C9766" s="445" t="s">
        <v>15716</v>
      </c>
    </row>
    <row r="9767" spans="1:3" x14ac:dyDescent="0.25">
      <c r="A9767" s="445" t="s">
        <v>15678</v>
      </c>
      <c r="B9767" s="445" t="s">
        <v>14687</v>
      </c>
      <c r="C9767" s="445" t="s">
        <v>15905</v>
      </c>
    </row>
    <row r="9768" spans="1:3" x14ac:dyDescent="0.25">
      <c r="A9768" s="445" t="s">
        <v>15678</v>
      </c>
      <c r="B9768" s="445" t="s">
        <v>14770</v>
      </c>
      <c r="C9768" s="445" t="s">
        <v>15914</v>
      </c>
    </row>
    <row r="9769" spans="1:3" x14ac:dyDescent="0.25">
      <c r="A9769" s="445" t="s">
        <v>15678</v>
      </c>
      <c r="B9769" s="445" t="s">
        <v>14673</v>
      </c>
      <c r="C9769" s="445" t="s">
        <v>16657</v>
      </c>
    </row>
    <row r="9770" spans="1:3" x14ac:dyDescent="0.25">
      <c r="A9770" s="445" t="s">
        <v>15678</v>
      </c>
      <c r="B9770" s="445" t="s">
        <v>14752</v>
      </c>
      <c r="C9770" s="445" t="s">
        <v>16663</v>
      </c>
    </row>
    <row r="9771" spans="1:3" x14ac:dyDescent="0.25">
      <c r="A9771" s="445" t="s">
        <v>15678</v>
      </c>
      <c r="B9771" s="445" t="s">
        <v>14623</v>
      </c>
      <c r="C9771" s="445" t="s">
        <v>15951</v>
      </c>
    </row>
    <row r="9772" spans="1:3" x14ac:dyDescent="0.25">
      <c r="A9772" s="445" t="s">
        <v>15678</v>
      </c>
      <c r="B9772" s="445" t="s">
        <v>14643</v>
      </c>
      <c r="C9772" s="445" t="s">
        <v>15957</v>
      </c>
    </row>
    <row r="9773" spans="1:3" x14ac:dyDescent="0.25">
      <c r="A9773" s="445" t="s">
        <v>15678</v>
      </c>
      <c r="B9773" s="445" t="s">
        <v>20466</v>
      </c>
      <c r="C9773" s="445" t="s">
        <v>16263</v>
      </c>
    </row>
    <row r="9774" spans="1:3" x14ac:dyDescent="0.25">
      <c r="A9774" s="445" t="s">
        <v>15678</v>
      </c>
      <c r="B9774" s="445" t="s">
        <v>20467</v>
      </c>
      <c r="C9774" s="445" t="s">
        <v>16267</v>
      </c>
    </row>
    <row r="9775" spans="1:3" x14ac:dyDescent="0.25">
      <c r="A9775" s="445" t="s">
        <v>15678</v>
      </c>
      <c r="B9775" s="445" t="s">
        <v>20468</v>
      </c>
      <c r="C9775" s="445" t="s">
        <v>17054</v>
      </c>
    </row>
    <row r="9776" spans="1:3" x14ac:dyDescent="0.25">
      <c r="A9776" s="445" t="s">
        <v>15678</v>
      </c>
      <c r="B9776" s="445" t="s">
        <v>20469</v>
      </c>
      <c r="C9776" s="445" t="s">
        <v>16681</v>
      </c>
    </row>
    <row r="9777" spans="1:3" x14ac:dyDescent="0.25">
      <c r="A9777" s="445" t="s">
        <v>15678</v>
      </c>
      <c r="B9777" s="445" t="s">
        <v>20470</v>
      </c>
      <c r="C9777" s="445" t="s">
        <v>16683</v>
      </c>
    </row>
    <row r="9778" spans="1:3" x14ac:dyDescent="0.25">
      <c r="A9778" s="445" t="s">
        <v>15678</v>
      </c>
      <c r="B9778" s="445" t="s">
        <v>20471</v>
      </c>
      <c r="C9778" s="445" t="s">
        <v>15810</v>
      </c>
    </row>
    <row r="9779" spans="1:3" x14ac:dyDescent="0.25">
      <c r="A9779" s="445" t="s">
        <v>15678</v>
      </c>
      <c r="B9779" s="445" t="s">
        <v>20472</v>
      </c>
      <c r="C9779" s="445" t="s">
        <v>15814</v>
      </c>
    </row>
    <row r="9780" spans="1:3" x14ac:dyDescent="0.25">
      <c r="A9780" s="445" t="s">
        <v>15678</v>
      </c>
      <c r="B9780" s="445" t="s">
        <v>20473</v>
      </c>
      <c r="C9780" s="445" t="s">
        <v>15816</v>
      </c>
    </row>
    <row r="9781" spans="1:3" x14ac:dyDescent="0.25">
      <c r="A9781" s="445" t="s">
        <v>15678</v>
      </c>
      <c r="B9781" s="445" t="s">
        <v>20474</v>
      </c>
      <c r="C9781" s="445" t="s">
        <v>19574</v>
      </c>
    </row>
    <row r="9782" spans="1:3" x14ac:dyDescent="0.25">
      <c r="A9782" s="445" t="s">
        <v>15678</v>
      </c>
      <c r="B9782" s="445" t="s">
        <v>20475</v>
      </c>
      <c r="C9782" s="445" t="s">
        <v>15822</v>
      </c>
    </row>
    <row r="9783" spans="1:3" x14ac:dyDescent="0.25">
      <c r="A9783" s="445" t="s">
        <v>15678</v>
      </c>
      <c r="B9783" s="445" t="s">
        <v>20476</v>
      </c>
      <c r="C9783" s="445" t="s">
        <v>15829</v>
      </c>
    </row>
    <row r="9784" spans="1:3" x14ac:dyDescent="0.25">
      <c r="A9784" s="445" t="s">
        <v>15678</v>
      </c>
      <c r="B9784" s="445" t="s">
        <v>20477</v>
      </c>
      <c r="C9784" s="445" t="s">
        <v>16696</v>
      </c>
    </row>
    <row r="9785" spans="1:3" x14ac:dyDescent="0.25">
      <c r="A9785" s="445" t="s">
        <v>15678</v>
      </c>
      <c r="B9785" s="445" t="s">
        <v>20478</v>
      </c>
      <c r="C9785" s="445" t="s">
        <v>15837</v>
      </c>
    </row>
    <row r="9786" spans="1:3" x14ac:dyDescent="0.25">
      <c r="A9786" s="445" t="s">
        <v>15678</v>
      </c>
      <c r="B9786" s="445" t="s">
        <v>20479</v>
      </c>
      <c r="C9786" s="445" t="s">
        <v>15843</v>
      </c>
    </row>
    <row r="9787" spans="1:3" x14ac:dyDescent="0.25">
      <c r="A9787" s="445" t="s">
        <v>15678</v>
      </c>
      <c r="B9787" s="445" t="s">
        <v>20480</v>
      </c>
      <c r="C9787" s="445" t="s">
        <v>15853</v>
      </c>
    </row>
    <row r="9788" spans="1:3" x14ac:dyDescent="0.25">
      <c r="A9788" s="445" t="s">
        <v>15678</v>
      </c>
      <c r="B9788" s="445" t="s">
        <v>20481</v>
      </c>
      <c r="C9788" s="445" t="s">
        <v>15857</v>
      </c>
    </row>
    <row r="9789" spans="1:3" x14ac:dyDescent="0.25">
      <c r="A9789" s="445" t="s">
        <v>15678</v>
      </c>
      <c r="B9789" s="445" t="s">
        <v>20482</v>
      </c>
      <c r="C9789" s="445" t="s">
        <v>20483</v>
      </c>
    </row>
    <row r="9790" spans="1:3" x14ac:dyDescent="0.25">
      <c r="A9790" s="445" t="s">
        <v>15678</v>
      </c>
      <c r="B9790" s="445" t="s">
        <v>20484</v>
      </c>
      <c r="C9790" s="445" t="s">
        <v>20485</v>
      </c>
    </row>
    <row r="9791" spans="1:3" x14ac:dyDescent="0.25">
      <c r="A9791" s="445" t="s">
        <v>15678</v>
      </c>
      <c r="B9791" s="445" t="s">
        <v>20486</v>
      </c>
      <c r="C9791" s="445" t="s">
        <v>20487</v>
      </c>
    </row>
    <row r="9792" spans="1:3" x14ac:dyDescent="0.25">
      <c r="A9792" s="445" t="s">
        <v>15678</v>
      </c>
      <c r="B9792" s="445" t="s">
        <v>20488</v>
      </c>
      <c r="C9792" s="445" t="s">
        <v>4715</v>
      </c>
    </row>
    <row r="9793" spans="1:3" x14ac:dyDescent="0.25">
      <c r="A9793" s="445" t="s">
        <v>15678</v>
      </c>
      <c r="B9793" s="445" t="s">
        <v>20489</v>
      </c>
      <c r="C9793" s="445" t="s">
        <v>20490</v>
      </c>
    </row>
    <row r="9794" spans="1:3" x14ac:dyDescent="0.25">
      <c r="A9794" s="445" t="s">
        <v>15678</v>
      </c>
      <c r="B9794" s="445" t="s">
        <v>20491</v>
      </c>
      <c r="C9794" s="445" t="s">
        <v>16151</v>
      </c>
    </row>
    <row r="9795" spans="1:3" x14ac:dyDescent="0.25">
      <c r="A9795" s="445" t="s">
        <v>15678</v>
      </c>
      <c r="B9795" s="445" t="s">
        <v>20492</v>
      </c>
      <c r="C9795" s="445" t="s">
        <v>20493</v>
      </c>
    </row>
    <row r="9796" spans="1:3" x14ac:dyDescent="0.25">
      <c r="A9796" s="445" t="s">
        <v>15678</v>
      </c>
      <c r="B9796" s="445" t="s">
        <v>20494</v>
      </c>
      <c r="C9796" s="445" t="s">
        <v>20495</v>
      </c>
    </row>
    <row r="9797" spans="1:3" x14ac:dyDescent="0.25">
      <c r="A9797" s="445" t="s">
        <v>15678</v>
      </c>
      <c r="B9797" s="445" t="s">
        <v>20496</v>
      </c>
      <c r="C9797" s="445" t="s">
        <v>20497</v>
      </c>
    </row>
    <row r="9798" spans="1:3" x14ac:dyDescent="0.25">
      <c r="A9798" s="445" t="s">
        <v>15678</v>
      </c>
      <c r="B9798" s="445" t="s">
        <v>20498</v>
      </c>
      <c r="C9798" s="445" t="s">
        <v>15710</v>
      </c>
    </row>
    <row r="9799" spans="1:3" x14ac:dyDescent="0.25">
      <c r="A9799" s="445" t="s">
        <v>15678</v>
      </c>
      <c r="B9799" s="445" t="s">
        <v>20499</v>
      </c>
      <c r="C9799" s="445" t="s">
        <v>16370</v>
      </c>
    </row>
    <row r="9800" spans="1:3" x14ac:dyDescent="0.25">
      <c r="A9800" s="445" t="s">
        <v>15678</v>
      </c>
      <c r="B9800" s="445" t="s">
        <v>20500</v>
      </c>
      <c r="C9800" s="445" t="s">
        <v>15877</v>
      </c>
    </row>
    <row r="9801" spans="1:3" x14ac:dyDescent="0.25">
      <c r="A9801" s="445" t="s">
        <v>15678</v>
      </c>
      <c r="B9801" s="445" t="s">
        <v>20501</v>
      </c>
      <c r="C9801" s="445" t="s">
        <v>15879</v>
      </c>
    </row>
    <row r="9802" spans="1:3" x14ac:dyDescent="0.25">
      <c r="A9802" s="445" t="s">
        <v>15678</v>
      </c>
      <c r="B9802" s="445" t="s">
        <v>20502</v>
      </c>
      <c r="C9802" s="445" t="s">
        <v>15881</v>
      </c>
    </row>
    <row r="9803" spans="1:3" x14ac:dyDescent="0.25">
      <c r="A9803" s="445" t="s">
        <v>15678</v>
      </c>
      <c r="B9803" s="445" t="s">
        <v>20503</v>
      </c>
      <c r="C9803" s="445" t="s">
        <v>13970</v>
      </c>
    </row>
    <row r="9804" spans="1:3" x14ac:dyDescent="0.25">
      <c r="A9804" s="445" t="s">
        <v>15678</v>
      </c>
      <c r="B9804" s="445" t="s">
        <v>20504</v>
      </c>
      <c r="C9804" s="445" t="s">
        <v>16375</v>
      </c>
    </row>
    <row r="9805" spans="1:3" x14ac:dyDescent="0.25">
      <c r="A9805" s="445" t="s">
        <v>15678</v>
      </c>
      <c r="B9805" s="445" t="s">
        <v>20505</v>
      </c>
      <c r="C9805" s="445" t="s">
        <v>16728</v>
      </c>
    </row>
    <row r="9806" spans="1:3" x14ac:dyDescent="0.25">
      <c r="A9806" s="445" t="s">
        <v>15678</v>
      </c>
      <c r="B9806" s="445" t="s">
        <v>20506</v>
      </c>
      <c r="C9806" s="445" t="s">
        <v>15885</v>
      </c>
    </row>
    <row r="9807" spans="1:3" x14ac:dyDescent="0.25">
      <c r="A9807" s="445" t="s">
        <v>15678</v>
      </c>
      <c r="B9807" s="445" t="s">
        <v>20507</v>
      </c>
      <c r="C9807" s="445" t="s">
        <v>15887</v>
      </c>
    </row>
    <row r="9808" spans="1:3" x14ac:dyDescent="0.25">
      <c r="A9808" s="445" t="s">
        <v>15678</v>
      </c>
      <c r="B9808" s="445" t="s">
        <v>20508</v>
      </c>
      <c r="C9808" s="445" t="s">
        <v>16384</v>
      </c>
    </row>
    <row r="9809" spans="1:3" x14ac:dyDescent="0.25">
      <c r="A9809" s="445" t="s">
        <v>15678</v>
      </c>
      <c r="B9809" s="445" t="s">
        <v>20509</v>
      </c>
      <c r="C9809" s="445" t="s">
        <v>15905</v>
      </c>
    </row>
    <row r="9810" spans="1:3" x14ac:dyDescent="0.25">
      <c r="A9810" s="445" t="s">
        <v>15678</v>
      </c>
      <c r="B9810" s="445" t="s">
        <v>20510</v>
      </c>
      <c r="C9810" s="445" t="s">
        <v>15810</v>
      </c>
    </row>
    <row r="9811" spans="1:3" x14ac:dyDescent="0.25">
      <c r="A9811" s="445" t="s">
        <v>15678</v>
      </c>
      <c r="B9811" s="445" t="s">
        <v>20511</v>
      </c>
      <c r="C9811" s="445" t="s">
        <v>15914</v>
      </c>
    </row>
    <row r="9812" spans="1:3" x14ac:dyDescent="0.25">
      <c r="A9812" s="445" t="s">
        <v>15678</v>
      </c>
      <c r="B9812" s="445" t="s">
        <v>20512</v>
      </c>
      <c r="C9812" s="445" t="s">
        <v>15914</v>
      </c>
    </row>
    <row r="9813" spans="1:3" x14ac:dyDescent="0.25">
      <c r="A9813" s="445" t="s">
        <v>15678</v>
      </c>
      <c r="B9813" s="445" t="s">
        <v>20513</v>
      </c>
      <c r="C9813" s="445" t="s">
        <v>17017</v>
      </c>
    </row>
    <row r="9814" spans="1:3" x14ac:dyDescent="0.25">
      <c r="A9814" s="445" t="s">
        <v>15678</v>
      </c>
      <c r="B9814" s="445" t="s">
        <v>20514</v>
      </c>
      <c r="C9814" s="445" t="s">
        <v>15918</v>
      </c>
    </row>
    <row r="9815" spans="1:3" x14ac:dyDescent="0.25">
      <c r="A9815" s="445" t="s">
        <v>15678</v>
      </c>
      <c r="B9815" s="445" t="s">
        <v>20515</v>
      </c>
      <c r="C9815" s="445" t="s">
        <v>15926</v>
      </c>
    </row>
    <row r="9816" spans="1:3" x14ac:dyDescent="0.25">
      <c r="A9816" s="445" t="s">
        <v>15678</v>
      </c>
      <c r="B9816" s="445" t="s">
        <v>20516</v>
      </c>
      <c r="C9816" s="445" t="s">
        <v>15928</v>
      </c>
    </row>
    <row r="9817" spans="1:3" x14ac:dyDescent="0.25">
      <c r="A9817" s="445" t="s">
        <v>15678</v>
      </c>
      <c r="B9817" s="445" t="s">
        <v>20517</v>
      </c>
      <c r="C9817" s="445" t="s">
        <v>15930</v>
      </c>
    </row>
    <row r="9818" spans="1:3" x14ac:dyDescent="0.25">
      <c r="A9818" s="445" t="s">
        <v>15678</v>
      </c>
      <c r="B9818" s="445" t="s">
        <v>20518</v>
      </c>
      <c r="C9818" s="445" t="s">
        <v>13970</v>
      </c>
    </row>
    <row r="9819" spans="1:3" x14ac:dyDescent="0.25">
      <c r="A9819" s="445" t="s">
        <v>15678</v>
      </c>
      <c r="B9819" s="445" t="s">
        <v>20519</v>
      </c>
      <c r="C9819" s="445" t="s">
        <v>15945</v>
      </c>
    </row>
    <row r="9820" spans="1:3" x14ac:dyDescent="0.25">
      <c r="A9820" s="445" t="s">
        <v>15678</v>
      </c>
      <c r="B9820" s="445" t="s">
        <v>20520</v>
      </c>
      <c r="C9820" s="445" t="s">
        <v>15951</v>
      </c>
    </row>
    <row r="9821" spans="1:3" x14ac:dyDescent="0.25">
      <c r="A9821" s="445" t="s">
        <v>15678</v>
      </c>
      <c r="B9821" s="445" t="s">
        <v>20521</v>
      </c>
      <c r="C9821" s="445" t="s">
        <v>15953</v>
      </c>
    </row>
    <row r="9822" spans="1:3" x14ac:dyDescent="0.25">
      <c r="A9822" s="445" t="s">
        <v>15678</v>
      </c>
      <c r="B9822" s="445" t="s">
        <v>20522</v>
      </c>
      <c r="C9822" s="445" t="s">
        <v>15955</v>
      </c>
    </row>
    <row r="9823" spans="1:3" x14ac:dyDescent="0.25">
      <c r="A9823" s="445" t="s">
        <v>15678</v>
      </c>
      <c r="B9823" s="445" t="s">
        <v>20523</v>
      </c>
      <c r="C9823" s="445" t="s">
        <v>19234</v>
      </c>
    </row>
    <row r="9824" spans="1:3" x14ac:dyDescent="0.25">
      <c r="A9824" s="445" t="s">
        <v>15678</v>
      </c>
      <c r="B9824" s="445" t="s">
        <v>20524</v>
      </c>
      <c r="C9824" s="445" t="s">
        <v>16263</v>
      </c>
    </row>
    <row r="9825" spans="1:3" x14ac:dyDescent="0.25">
      <c r="A9825" s="445" t="s">
        <v>15678</v>
      </c>
      <c r="B9825" s="445" t="s">
        <v>20525</v>
      </c>
      <c r="C9825" s="445" t="s">
        <v>16265</v>
      </c>
    </row>
    <row r="9826" spans="1:3" x14ac:dyDescent="0.25">
      <c r="A9826" s="445" t="s">
        <v>15678</v>
      </c>
      <c r="B9826" s="445" t="s">
        <v>20526</v>
      </c>
      <c r="C9826" s="445" t="s">
        <v>16267</v>
      </c>
    </row>
    <row r="9827" spans="1:3" x14ac:dyDescent="0.25">
      <c r="A9827" s="445" t="s">
        <v>15678</v>
      </c>
      <c r="B9827" s="445" t="s">
        <v>20527</v>
      </c>
      <c r="C9827" s="445" t="s">
        <v>16271</v>
      </c>
    </row>
    <row r="9828" spans="1:3" x14ac:dyDescent="0.25">
      <c r="A9828" s="445" t="s">
        <v>15678</v>
      </c>
      <c r="B9828" s="445" t="s">
        <v>20528</v>
      </c>
      <c r="C9828" s="445" t="s">
        <v>16273</v>
      </c>
    </row>
    <row r="9829" spans="1:3" x14ac:dyDescent="0.25">
      <c r="A9829" s="445" t="s">
        <v>15678</v>
      </c>
      <c r="B9829" s="445" t="s">
        <v>20529</v>
      </c>
      <c r="C9829" s="445" t="s">
        <v>17056</v>
      </c>
    </row>
    <row r="9830" spans="1:3" x14ac:dyDescent="0.25">
      <c r="A9830" s="445" t="s">
        <v>15678</v>
      </c>
      <c r="B9830" s="445" t="s">
        <v>20530</v>
      </c>
      <c r="C9830" s="445" t="s">
        <v>17061</v>
      </c>
    </row>
    <row r="9831" spans="1:3" x14ac:dyDescent="0.25">
      <c r="A9831" s="445" t="s">
        <v>15678</v>
      </c>
      <c r="B9831" s="445" t="s">
        <v>20531</v>
      </c>
      <c r="C9831" s="445" t="s">
        <v>16285</v>
      </c>
    </row>
    <row r="9832" spans="1:3" x14ac:dyDescent="0.25">
      <c r="A9832" s="445" t="s">
        <v>15678</v>
      </c>
      <c r="B9832" s="445" t="s">
        <v>20532</v>
      </c>
      <c r="C9832" s="445" t="s">
        <v>16287</v>
      </c>
    </row>
    <row r="9833" spans="1:3" x14ac:dyDescent="0.25">
      <c r="A9833" s="445" t="s">
        <v>15678</v>
      </c>
      <c r="B9833" s="445" t="s">
        <v>20533</v>
      </c>
      <c r="C9833" s="445" t="s">
        <v>16289</v>
      </c>
    </row>
    <row r="9834" spans="1:3" x14ac:dyDescent="0.25">
      <c r="A9834" s="445" t="s">
        <v>15678</v>
      </c>
      <c r="B9834" s="445" t="s">
        <v>20534</v>
      </c>
      <c r="C9834" s="445" t="s">
        <v>16293</v>
      </c>
    </row>
    <row r="9835" spans="1:3" x14ac:dyDescent="0.25">
      <c r="A9835" s="445" t="s">
        <v>15678</v>
      </c>
      <c r="B9835" s="445" t="s">
        <v>20535</v>
      </c>
      <c r="C9835" s="445" t="s">
        <v>16681</v>
      </c>
    </row>
    <row r="9836" spans="1:3" x14ac:dyDescent="0.25">
      <c r="A9836" s="445" t="s">
        <v>15678</v>
      </c>
      <c r="B9836" s="445" t="s">
        <v>20536</v>
      </c>
      <c r="C9836" s="445" t="s">
        <v>17069</v>
      </c>
    </row>
    <row r="9837" spans="1:3" x14ac:dyDescent="0.25">
      <c r="A9837" s="445" t="s">
        <v>15678</v>
      </c>
      <c r="B9837" s="445" t="s">
        <v>20537</v>
      </c>
      <c r="C9837" s="445" t="s">
        <v>17071</v>
      </c>
    </row>
    <row r="9838" spans="1:3" x14ac:dyDescent="0.25">
      <c r="A9838" s="445" t="s">
        <v>15678</v>
      </c>
      <c r="B9838" s="445" t="s">
        <v>20538</v>
      </c>
      <c r="C9838" s="445" t="s">
        <v>16683</v>
      </c>
    </row>
    <row r="9839" spans="1:3" x14ac:dyDescent="0.25">
      <c r="A9839" s="445" t="s">
        <v>15678</v>
      </c>
      <c r="B9839" s="445" t="s">
        <v>20539</v>
      </c>
      <c r="C9839" s="445" t="s">
        <v>17903</v>
      </c>
    </row>
    <row r="9840" spans="1:3" x14ac:dyDescent="0.25">
      <c r="A9840" s="445" t="s">
        <v>15678</v>
      </c>
      <c r="B9840" s="445" t="s">
        <v>20540</v>
      </c>
      <c r="C9840" s="445" t="s">
        <v>15873</v>
      </c>
    </row>
    <row r="9841" spans="1:3" x14ac:dyDescent="0.25">
      <c r="A9841" s="445" t="s">
        <v>15678</v>
      </c>
      <c r="B9841" s="445" t="s">
        <v>20541</v>
      </c>
      <c r="C9841" s="445" t="s">
        <v>17050</v>
      </c>
    </row>
    <row r="9842" spans="1:3" x14ac:dyDescent="0.25">
      <c r="A9842" s="445" t="s">
        <v>15678</v>
      </c>
      <c r="B9842" s="445" t="s">
        <v>20542</v>
      </c>
      <c r="C9842" s="445" t="s">
        <v>18167</v>
      </c>
    </row>
    <row r="9843" spans="1:3" x14ac:dyDescent="0.25">
      <c r="A9843" s="445" t="s">
        <v>15678</v>
      </c>
      <c r="B9843" s="445" t="s">
        <v>20543</v>
      </c>
      <c r="C9843" s="445" t="s">
        <v>18167</v>
      </c>
    </row>
    <row r="9844" spans="1:3" x14ac:dyDescent="0.25">
      <c r="A9844" s="445" t="s">
        <v>15678</v>
      </c>
      <c r="B9844" s="445" t="s">
        <v>20544</v>
      </c>
      <c r="C9844" s="445" t="s">
        <v>16261</v>
      </c>
    </row>
    <row r="9845" spans="1:3" x14ac:dyDescent="0.25">
      <c r="A9845" s="445" t="s">
        <v>15678</v>
      </c>
      <c r="B9845" s="445" t="s">
        <v>20545</v>
      </c>
      <c r="C9845" s="445" t="s">
        <v>13970</v>
      </c>
    </row>
    <row r="9846" spans="1:3" x14ac:dyDescent="0.25">
      <c r="A9846" s="445" t="s">
        <v>15678</v>
      </c>
      <c r="B9846" s="445" t="s">
        <v>20546</v>
      </c>
      <c r="C9846" s="445" t="s">
        <v>13970</v>
      </c>
    </row>
    <row r="9847" spans="1:3" x14ac:dyDescent="0.25">
      <c r="A9847" s="445" t="s">
        <v>15678</v>
      </c>
      <c r="B9847" s="445" t="s">
        <v>20547</v>
      </c>
      <c r="C9847" s="445" t="s">
        <v>15916</v>
      </c>
    </row>
    <row r="9848" spans="1:3" x14ac:dyDescent="0.25">
      <c r="A9848" s="445" t="s">
        <v>15678</v>
      </c>
      <c r="B9848" s="445" t="s">
        <v>20548</v>
      </c>
      <c r="C9848" s="445" t="s">
        <v>13970</v>
      </c>
    </row>
    <row r="9849" spans="1:3" x14ac:dyDescent="0.25">
      <c r="A9849" s="445" t="s">
        <v>15678</v>
      </c>
      <c r="B9849" s="445" t="s">
        <v>20549</v>
      </c>
      <c r="C9849" s="445" t="s">
        <v>13970</v>
      </c>
    </row>
    <row r="9850" spans="1:3" x14ac:dyDescent="0.25">
      <c r="A9850" s="445" t="s">
        <v>15678</v>
      </c>
      <c r="B9850" s="445" t="s">
        <v>20550</v>
      </c>
      <c r="C9850" s="445" t="s">
        <v>13970</v>
      </c>
    </row>
    <row r="9851" spans="1:3" x14ac:dyDescent="0.25">
      <c r="A9851" s="445" t="s">
        <v>15678</v>
      </c>
      <c r="B9851" s="445" t="s">
        <v>20551</v>
      </c>
      <c r="C9851" s="445" t="s">
        <v>13970</v>
      </c>
    </row>
    <row r="9852" spans="1:3" x14ac:dyDescent="0.25">
      <c r="A9852" s="445" t="s">
        <v>15678</v>
      </c>
      <c r="B9852" s="445" t="s">
        <v>20552</v>
      </c>
      <c r="C9852" s="445" t="s">
        <v>13970</v>
      </c>
    </row>
    <row r="9853" spans="1:3" x14ac:dyDescent="0.25">
      <c r="A9853" s="445" t="s">
        <v>15678</v>
      </c>
      <c r="B9853" s="445" t="s">
        <v>20553</v>
      </c>
      <c r="C9853" s="445" t="s">
        <v>13970</v>
      </c>
    </row>
    <row r="9854" spans="1:3" x14ac:dyDescent="0.25">
      <c r="A9854" s="445" t="s">
        <v>15678</v>
      </c>
      <c r="B9854" s="445" t="s">
        <v>20554</v>
      </c>
      <c r="C9854" s="445" t="s">
        <v>13970</v>
      </c>
    </row>
    <row r="9855" spans="1:3" x14ac:dyDescent="0.25">
      <c r="A9855" s="445" t="s">
        <v>15678</v>
      </c>
      <c r="B9855" s="445" t="s">
        <v>20555</v>
      </c>
      <c r="C9855" s="445" t="s">
        <v>13970</v>
      </c>
    </row>
    <row r="9856" spans="1:3" x14ac:dyDescent="0.25">
      <c r="A9856" s="445" t="s">
        <v>15678</v>
      </c>
      <c r="B9856" s="445" t="s">
        <v>20556</v>
      </c>
      <c r="C9856" s="445" t="s">
        <v>13970</v>
      </c>
    </row>
    <row r="9857" spans="1:3" x14ac:dyDescent="0.25">
      <c r="A9857" s="445" t="s">
        <v>15678</v>
      </c>
      <c r="B9857" s="445" t="s">
        <v>20557</v>
      </c>
      <c r="C9857" s="445" t="s">
        <v>13970</v>
      </c>
    </row>
    <row r="9858" spans="1:3" x14ac:dyDescent="0.25">
      <c r="A9858" s="445" t="s">
        <v>15678</v>
      </c>
      <c r="B9858" s="445" t="s">
        <v>20558</v>
      </c>
      <c r="C9858" s="445" t="s">
        <v>13970</v>
      </c>
    </row>
    <row r="9859" spans="1:3" x14ac:dyDescent="0.25">
      <c r="A9859" s="445" t="s">
        <v>15678</v>
      </c>
      <c r="B9859" s="445" t="s">
        <v>20559</v>
      </c>
      <c r="C9859" s="445" t="s">
        <v>13970</v>
      </c>
    </row>
    <row r="9860" spans="1:3" x14ac:dyDescent="0.25">
      <c r="A9860" s="445" t="s">
        <v>15678</v>
      </c>
      <c r="B9860" s="445" t="s">
        <v>20560</v>
      </c>
      <c r="C9860" s="445" t="s">
        <v>13970</v>
      </c>
    </row>
    <row r="9861" spans="1:3" x14ac:dyDescent="0.25">
      <c r="A9861" s="445" t="s">
        <v>15678</v>
      </c>
      <c r="B9861" s="445" t="s">
        <v>20561</v>
      </c>
      <c r="C9861" s="445" t="s">
        <v>13970</v>
      </c>
    </row>
    <row r="9862" spans="1:3" x14ac:dyDescent="0.25">
      <c r="A9862" s="445" t="s">
        <v>15678</v>
      </c>
      <c r="B9862" s="445" t="s">
        <v>20562</v>
      </c>
      <c r="C9862" s="445" t="s">
        <v>20048</v>
      </c>
    </row>
    <row r="9863" spans="1:3" x14ac:dyDescent="0.25">
      <c r="A9863" s="445" t="s">
        <v>15678</v>
      </c>
      <c r="B9863" s="445" t="s">
        <v>20563</v>
      </c>
      <c r="C9863" s="445" t="s">
        <v>13970</v>
      </c>
    </row>
    <row r="9864" spans="1:3" x14ac:dyDescent="0.25">
      <c r="A9864" s="445" t="s">
        <v>15678</v>
      </c>
      <c r="B9864" s="445" t="s">
        <v>20564</v>
      </c>
      <c r="C9864" s="445" t="s">
        <v>13970</v>
      </c>
    </row>
    <row r="9865" spans="1:3" x14ac:dyDescent="0.25">
      <c r="A9865" s="445" t="s">
        <v>15678</v>
      </c>
      <c r="B9865" s="445" t="s">
        <v>20565</v>
      </c>
      <c r="C9865" s="445" t="s">
        <v>13970</v>
      </c>
    </row>
    <row r="9866" spans="1:3" x14ac:dyDescent="0.25">
      <c r="A9866" s="445" t="s">
        <v>15678</v>
      </c>
      <c r="B9866" s="445" t="s">
        <v>20566</v>
      </c>
      <c r="C9866" s="445" t="s">
        <v>13970</v>
      </c>
    </row>
    <row r="9867" spans="1:3" x14ac:dyDescent="0.25">
      <c r="A9867" s="445" t="s">
        <v>15678</v>
      </c>
      <c r="B9867" s="445" t="s">
        <v>20567</v>
      </c>
      <c r="C9867" s="445" t="s">
        <v>13970</v>
      </c>
    </row>
    <row r="9868" spans="1:3" x14ac:dyDescent="0.25">
      <c r="A9868" s="445" t="s">
        <v>15678</v>
      </c>
      <c r="B9868" s="445" t="s">
        <v>20568</v>
      </c>
      <c r="C9868" s="445" t="s">
        <v>13970</v>
      </c>
    </row>
    <row r="9869" spans="1:3" x14ac:dyDescent="0.25">
      <c r="A9869" s="445" t="s">
        <v>15678</v>
      </c>
      <c r="B9869" s="445" t="s">
        <v>20569</v>
      </c>
      <c r="C9869" s="445" t="s">
        <v>13970</v>
      </c>
    </row>
    <row r="9870" spans="1:3" x14ac:dyDescent="0.25">
      <c r="A9870" s="445" t="s">
        <v>15678</v>
      </c>
      <c r="B9870" s="445" t="s">
        <v>20570</v>
      </c>
      <c r="C9870" s="445" t="s">
        <v>13970</v>
      </c>
    </row>
    <row r="9871" spans="1:3" x14ac:dyDescent="0.25">
      <c r="A9871" s="445" t="s">
        <v>15678</v>
      </c>
      <c r="B9871" s="445" t="s">
        <v>20571</v>
      </c>
      <c r="C9871" s="445" t="s">
        <v>13970</v>
      </c>
    </row>
    <row r="9872" spans="1:3" x14ac:dyDescent="0.25">
      <c r="A9872" s="445" t="s">
        <v>15678</v>
      </c>
      <c r="B9872" s="445" t="s">
        <v>20572</v>
      </c>
      <c r="C9872" s="445" t="s">
        <v>13970</v>
      </c>
    </row>
    <row r="9873" spans="1:3" x14ac:dyDescent="0.25">
      <c r="A9873" s="445" t="s">
        <v>15678</v>
      </c>
      <c r="B9873" s="445" t="s">
        <v>20573</v>
      </c>
      <c r="C9873" s="445" t="s">
        <v>13970</v>
      </c>
    </row>
    <row r="9874" spans="1:3" x14ac:dyDescent="0.25">
      <c r="A9874" s="445" t="s">
        <v>15678</v>
      </c>
      <c r="B9874" s="445" t="s">
        <v>20574</v>
      </c>
      <c r="C9874" s="445" t="s">
        <v>13970</v>
      </c>
    </row>
    <row r="9875" spans="1:3" x14ac:dyDescent="0.25">
      <c r="A9875" s="445" t="s">
        <v>15678</v>
      </c>
      <c r="B9875" s="445" t="s">
        <v>20575</v>
      </c>
      <c r="C9875" s="445" t="s">
        <v>13970</v>
      </c>
    </row>
    <row r="9876" spans="1:3" x14ac:dyDescent="0.25">
      <c r="A9876" s="445" t="s">
        <v>15678</v>
      </c>
      <c r="B9876" s="445" t="s">
        <v>20576</v>
      </c>
      <c r="C9876" s="445" t="s">
        <v>15934</v>
      </c>
    </row>
    <row r="9877" spans="1:3" x14ac:dyDescent="0.25">
      <c r="A9877" s="445" t="s">
        <v>15678</v>
      </c>
      <c r="B9877" s="445" t="s">
        <v>20577</v>
      </c>
      <c r="C9877" s="445" t="s">
        <v>13970</v>
      </c>
    </row>
    <row r="9878" spans="1:3" x14ac:dyDescent="0.25">
      <c r="A9878" s="445" t="s">
        <v>15678</v>
      </c>
      <c r="B9878" s="445" t="s">
        <v>20578</v>
      </c>
      <c r="C9878" s="445" t="s">
        <v>13970</v>
      </c>
    </row>
    <row r="9879" spans="1:3" x14ac:dyDescent="0.25">
      <c r="A9879" s="445" t="s">
        <v>15678</v>
      </c>
      <c r="B9879" s="445" t="s">
        <v>20579</v>
      </c>
      <c r="C9879" s="445" t="s">
        <v>13970</v>
      </c>
    </row>
    <row r="9880" spans="1:3" x14ac:dyDescent="0.25">
      <c r="A9880" s="445" t="s">
        <v>15678</v>
      </c>
      <c r="B9880" s="445" t="s">
        <v>20580</v>
      </c>
      <c r="C9880" s="445" t="s">
        <v>13970</v>
      </c>
    </row>
    <row r="9881" spans="1:3" x14ac:dyDescent="0.25">
      <c r="A9881" s="445" t="s">
        <v>15678</v>
      </c>
      <c r="B9881" s="445" t="s">
        <v>20581</v>
      </c>
      <c r="C9881" s="445" t="s">
        <v>13970</v>
      </c>
    </row>
    <row r="9882" spans="1:3" x14ac:dyDescent="0.25">
      <c r="A9882" s="445" t="s">
        <v>15678</v>
      </c>
      <c r="B9882" s="445" t="s">
        <v>20582</v>
      </c>
      <c r="C9882" s="445" t="s">
        <v>13970</v>
      </c>
    </row>
    <row r="9883" spans="1:3" x14ac:dyDescent="0.25">
      <c r="A9883" s="445" t="s">
        <v>15678</v>
      </c>
      <c r="B9883" s="445" t="s">
        <v>20583</v>
      </c>
      <c r="C9883" s="445" t="s">
        <v>13970</v>
      </c>
    </row>
    <row r="9884" spans="1:3" x14ac:dyDescent="0.25">
      <c r="A9884" s="445" t="s">
        <v>15678</v>
      </c>
      <c r="B9884" s="445" t="s">
        <v>20584</v>
      </c>
      <c r="C9884" s="445" t="s">
        <v>13970</v>
      </c>
    </row>
    <row r="9885" spans="1:3" x14ac:dyDescent="0.25">
      <c r="A9885" s="445" t="s">
        <v>15678</v>
      </c>
      <c r="B9885" s="445" t="s">
        <v>20585</v>
      </c>
      <c r="C9885" s="445" t="s">
        <v>13970</v>
      </c>
    </row>
    <row r="9886" spans="1:3" x14ac:dyDescent="0.25">
      <c r="A9886" s="445" t="s">
        <v>15678</v>
      </c>
      <c r="B9886" s="445" t="s">
        <v>20586</v>
      </c>
      <c r="C9886" s="445" t="s">
        <v>13970</v>
      </c>
    </row>
    <row r="9887" spans="1:3" x14ac:dyDescent="0.25">
      <c r="A9887" s="445" t="s">
        <v>15678</v>
      </c>
      <c r="B9887" s="445" t="s">
        <v>20587</v>
      </c>
      <c r="C9887" s="445" t="s">
        <v>13970</v>
      </c>
    </row>
    <row r="9888" spans="1:3" x14ac:dyDescent="0.25">
      <c r="A9888" s="445" t="s">
        <v>15678</v>
      </c>
      <c r="B9888" s="445" t="s">
        <v>20588</v>
      </c>
      <c r="C9888" s="445" t="s">
        <v>13970</v>
      </c>
    </row>
    <row r="9889" spans="1:3" x14ac:dyDescent="0.25">
      <c r="A9889" s="445" t="s">
        <v>15678</v>
      </c>
      <c r="B9889" s="445" t="s">
        <v>20589</v>
      </c>
      <c r="C9889" s="445" t="s">
        <v>13970</v>
      </c>
    </row>
    <row r="9890" spans="1:3" x14ac:dyDescent="0.25">
      <c r="A9890" s="445" t="s">
        <v>15678</v>
      </c>
      <c r="B9890" s="445" t="s">
        <v>20590</v>
      </c>
      <c r="C9890" s="445" t="s">
        <v>13970</v>
      </c>
    </row>
    <row r="9891" spans="1:3" x14ac:dyDescent="0.25">
      <c r="A9891" s="445" t="s">
        <v>15678</v>
      </c>
      <c r="B9891" s="445" t="s">
        <v>20591</v>
      </c>
      <c r="C9891" s="445" t="s">
        <v>13970</v>
      </c>
    </row>
    <row r="9892" spans="1:3" x14ac:dyDescent="0.25">
      <c r="A9892" s="445" t="s">
        <v>15678</v>
      </c>
      <c r="B9892" s="445" t="s">
        <v>20592</v>
      </c>
      <c r="C9892" s="445" t="s">
        <v>13970</v>
      </c>
    </row>
    <row r="9893" spans="1:3" x14ac:dyDescent="0.25">
      <c r="A9893" s="445" t="s">
        <v>15678</v>
      </c>
      <c r="B9893" s="445" t="s">
        <v>20593</v>
      </c>
      <c r="C9893" s="445" t="s">
        <v>13970</v>
      </c>
    </row>
    <row r="9894" spans="1:3" x14ac:dyDescent="0.25">
      <c r="A9894" s="445" t="s">
        <v>15678</v>
      </c>
      <c r="B9894" s="445" t="s">
        <v>20594</v>
      </c>
      <c r="C9894" s="445" t="s">
        <v>13970</v>
      </c>
    </row>
    <row r="9895" spans="1:3" x14ac:dyDescent="0.25">
      <c r="A9895" s="445" t="s">
        <v>15678</v>
      </c>
      <c r="B9895" s="445" t="s">
        <v>20595</v>
      </c>
      <c r="C9895" s="445" t="s">
        <v>13970</v>
      </c>
    </row>
    <row r="9896" spans="1:3" x14ac:dyDescent="0.25">
      <c r="A9896" s="445" t="s">
        <v>15678</v>
      </c>
      <c r="B9896" s="445" t="s">
        <v>20596</v>
      </c>
      <c r="C9896" s="445" t="s">
        <v>13970</v>
      </c>
    </row>
    <row r="9897" spans="1:3" x14ac:dyDescent="0.25">
      <c r="A9897" s="445" t="s">
        <v>15678</v>
      </c>
      <c r="B9897" s="445" t="s">
        <v>20597</v>
      </c>
      <c r="C9897" s="445" t="s">
        <v>13970</v>
      </c>
    </row>
    <row r="9898" spans="1:3" x14ac:dyDescent="0.25">
      <c r="A9898" s="445" t="s">
        <v>15678</v>
      </c>
      <c r="B9898" s="445" t="s">
        <v>20598</v>
      </c>
      <c r="C9898" s="445" t="s">
        <v>13970</v>
      </c>
    </row>
    <row r="9899" spans="1:3" x14ac:dyDescent="0.25">
      <c r="A9899" s="445" t="s">
        <v>15678</v>
      </c>
      <c r="B9899" s="445" t="s">
        <v>20599</v>
      </c>
      <c r="C9899" s="445" t="s">
        <v>13970</v>
      </c>
    </row>
    <row r="9900" spans="1:3" x14ac:dyDescent="0.25">
      <c r="A9900" s="445" t="s">
        <v>15678</v>
      </c>
      <c r="B9900" s="445" t="s">
        <v>20600</v>
      </c>
      <c r="C9900" s="445" t="s">
        <v>13970</v>
      </c>
    </row>
    <row r="9901" spans="1:3" x14ac:dyDescent="0.25">
      <c r="A9901" s="445" t="s">
        <v>15678</v>
      </c>
      <c r="B9901" s="445" t="s">
        <v>20601</v>
      </c>
      <c r="C9901" s="445" t="s">
        <v>13970</v>
      </c>
    </row>
    <row r="9902" spans="1:3" x14ac:dyDescent="0.25">
      <c r="A9902" s="445" t="s">
        <v>15678</v>
      </c>
      <c r="B9902" s="445" t="s">
        <v>20602</v>
      </c>
      <c r="C9902" s="445" t="s">
        <v>13970</v>
      </c>
    </row>
    <row r="9903" spans="1:3" x14ac:dyDescent="0.25">
      <c r="A9903" s="445" t="s">
        <v>15678</v>
      </c>
      <c r="B9903" s="445" t="s">
        <v>20603</v>
      </c>
      <c r="C9903" s="445" t="s">
        <v>13970</v>
      </c>
    </row>
    <row r="9904" spans="1:3" x14ac:dyDescent="0.25">
      <c r="A9904" s="445" t="s">
        <v>15678</v>
      </c>
      <c r="B9904" s="445" t="s">
        <v>20604</v>
      </c>
      <c r="C9904" s="445" t="s">
        <v>13970</v>
      </c>
    </row>
    <row r="9905" spans="1:3" x14ac:dyDescent="0.25">
      <c r="A9905" s="445" t="s">
        <v>15678</v>
      </c>
      <c r="B9905" s="445" t="s">
        <v>20605</v>
      </c>
      <c r="C9905" s="445" t="s">
        <v>13970</v>
      </c>
    </row>
    <row r="9906" spans="1:3" x14ac:dyDescent="0.25">
      <c r="A9906" s="445" t="s">
        <v>15678</v>
      </c>
      <c r="B9906" s="445" t="s">
        <v>20606</v>
      </c>
      <c r="C9906" s="445" t="s">
        <v>13970</v>
      </c>
    </row>
    <row r="9907" spans="1:3" x14ac:dyDescent="0.25">
      <c r="A9907" s="445" t="s">
        <v>15678</v>
      </c>
      <c r="B9907" s="445" t="s">
        <v>20607</v>
      </c>
      <c r="C9907" s="445" t="s">
        <v>13970</v>
      </c>
    </row>
    <row r="9908" spans="1:3" x14ac:dyDescent="0.25">
      <c r="A9908" s="445" t="s">
        <v>15678</v>
      </c>
      <c r="B9908" s="445" t="s">
        <v>20608</v>
      </c>
      <c r="C9908" s="445" t="s">
        <v>13970</v>
      </c>
    </row>
    <row r="9909" spans="1:3" x14ac:dyDescent="0.25">
      <c r="A9909" s="445" t="s">
        <v>15678</v>
      </c>
      <c r="B9909" s="445" t="s">
        <v>20609</v>
      </c>
      <c r="C9909" s="445" t="s">
        <v>13970</v>
      </c>
    </row>
    <row r="9910" spans="1:3" x14ac:dyDescent="0.25">
      <c r="A9910" s="445" t="s">
        <v>15678</v>
      </c>
      <c r="B9910" s="445" t="s">
        <v>20610</v>
      </c>
      <c r="C9910" s="445" t="s">
        <v>13970</v>
      </c>
    </row>
    <row r="9911" spans="1:3" x14ac:dyDescent="0.25">
      <c r="A9911" s="445" t="s">
        <v>15678</v>
      </c>
      <c r="B9911" s="445" t="s">
        <v>20611</v>
      </c>
      <c r="C9911" s="445" t="s">
        <v>13970</v>
      </c>
    </row>
    <row r="9912" spans="1:3" x14ac:dyDescent="0.25">
      <c r="A9912" s="445" t="s">
        <v>15678</v>
      </c>
      <c r="B9912" s="445" t="s">
        <v>20612</v>
      </c>
      <c r="C9912" s="445" t="s">
        <v>13970</v>
      </c>
    </row>
    <row r="9913" spans="1:3" x14ac:dyDescent="0.25">
      <c r="A9913" s="445" t="s">
        <v>15678</v>
      </c>
      <c r="B9913" s="445" t="s">
        <v>20613</v>
      </c>
      <c r="C9913" s="445" t="s">
        <v>13970</v>
      </c>
    </row>
    <row r="9914" spans="1:3" x14ac:dyDescent="0.25">
      <c r="A9914" s="445" t="s">
        <v>15678</v>
      </c>
      <c r="B9914" s="445" t="s">
        <v>20614</v>
      </c>
      <c r="C9914" s="445" t="s">
        <v>13970</v>
      </c>
    </row>
    <row r="9915" spans="1:3" x14ac:dyDescent="0.25">
      <c r="A9915" s="445" t="s">
        <v>15678</v>
      </c>
      <c r="B9915" s="445" t="s">
        <v>20615</v>
      </c>
      <c r="C9915" s="445" t="s">
        <v>13970</v>
      </c>
    </row>
    <row r="9916" spans="1:3" x14ac:dyDescent="0.25">
      <c r="A9916" s="445" t="s">
        <v>15678</v>
      </c>
      <c r="B9916" s="445" t="s">
        <v>20616</v>
      </c>
      <c r="C9916" s="445" t="s">
        <v>13970</v>
      </c>
    </row>
    <row r="9917" spans="1:3" x14ac:dyDescent="0.25">
      <c r="A9917" s="445" t="s">
        <v>15678</v>
      </c>
      <c r="B9917" s="445" t="s">
        <v>20617</v>
      </c>
      <c r="C9917" s="445" t="s">
        <v>13970</v>
      </c>
    </row>
    <row r="9918" spans="1:3" x14ac:dyDescent="0.25">
      <c r="A9918" s="445" t="s">
        <v>15678</v>
      </c>
      <c r="B9918" s="445" t="s">
        <v>20618</v>
      </c>
      <c r="C9918" s="445" t="s">
        <v>13970</v>
      </c>
    </row>
    <row r="9919" spans="1:3" x14ac:dyDescent="0.25">
      <c r="A9919" s="445" t="s">
        <v>15678</v>
      </c>
      <c r="B9919" s="445" t="s">
        <v>20619</v>
      </c>
      <c r="C9919" s="445" t="s">
        <v>13970</v>
      </c>
    </row>
    <row r="9920" spans="1:3" x14ac:dyDescent="0.25">
      <c r="A9920" s="445" t="s">
        <v>15678</v>
      </c>
      <c r="B9920" s="445" t="s">
        <v>20620</v>
      </c>
      <c r="C9920" s="445" t="s">
        <v>13970</v>
      </c>
    </row>
    <row r="9921" spans="1:3" x14ac:dyDescent="0.25">
      <c r="A9921" s="445" t="s">
        <v>15678</v>
      </c>
      <c r="B9921" s="445" t="s">
        <v>20621</v>
      </c>
      <c r="C9921" s="445" t="s">
        <v>13970</v>
      </c>
    </row>
    <row r="9922" spans="1:3" x14ac:dyDescent="0.25">
      <c r="A9922" s="445" t="s">
        <v>15678</v>
      </c>
      <c r="B9922" s="445" t="s">
        <v>20622</v>
      </c>
      <c r="C9922" s="445" t="s">
        <v>13970</v>
      </c>
    </row>
    <row r="9923" spans="1:3" x14ac:dyDescent="0.25">
      <c r="A9923" s="445" t="s">
        <v>15678</v>
      </c>
      <c r="B9923" s="445" t="s">
        <v>20623</v>
      </c>
      <c r="C9923" s="445" t="s">
        <v>13970</v>
      </c>
    </row>
    <row r="9924" spans="1:3" x14ac:dyDescent="0.25">
      <c r="A9924" s="445" t="s">
        <v>15678</v>
      </c>
      <c r="B9924" s="445" t="s">
        <v>20624</v>
      </c>
      <c r="C9924" s="445" t="s">
        <v>13970</v>
      </c>
    </row>
    <row r="9925" spans="1:3" x14ac:dyDescent="0.25">
      <c r="A9925" s="445" t="s">
        <v>15678</v>
      </c>
      <c r="B9925" s="445" t="s">
        <v>20625</v>
      </c>
      <c r="C9925" s="445" t="s">
        <v>13970</v>
      </c>
    </row>
    <row r="9926" spans="1:3" x14ac:dyDescent="0.25">
      <c r="A9926" s="445" t="s">
        <v>15678</v>
      </c>
      <c r="B9926" s="445" t="s">
        <v>20626</v>
      </c>
      <c r="C9926" s="445" t="s">
        <v>13970</v>
      </c>
    </row>
    <row r="9927" spans="1:3" x14ac:dyDescent="0.25">
      <c r="A9927" s="445" t="s">
        <v>15678</v>
      </c>
      <c r="B9927" s="445" t="s">
        <v>20627</v>
      </c>
      <c r="C9927" s="445" t="s">
        <v>13970</v>
      </c>
    </row>
    <row r="9928" spans="1:3" x14ac:dyDescent="0.25">
      <c r="A9928" s="445" t="s">
        <v>15678</v>
      </c>
      <c r="B9928" s="445" t="s">
        <v>20628</v>
      </c>
      <c r="C9928" s="445" t="s">
        <v>13970</v>
      </c>
    </row>
    <row r="9929" spans="1:3" x14ac:dyDescent="0.25">
      <c r="A9929" s="445" t="s">
        <v>15678</v>
      </c>
      <c r="B9929" s="445" t="s">
        <v>20629</v>
      </c>
      <c r="C9929" s="445" t="s">
        <v>13970</v>
      </c>
    </row>
    <row r="9930" spans="1:3" x14ac:dyDescent="0.25">
      <c r="A9930" s="445" t="s">
        <v>15678</v>
      </c>
      <c r="B9930" s="445" t="s">
        <v>20630</v>
      </c>
      <c r="C9930" s="445" t="s">
        <v>13970</v>
      </c>
    </row>
    <row r="9931" spans="1:3" x14ac:dyDescent="0.25">
      <c r="A9931" s="445" t="s">
        <v>15678</v>
      </c>
      <c r="B9931" s="445" t="s">
        <v>20631</v>
      </c>
      <c r="C9931" s="445" t="s">
        <v>13970</v>
      </c>
    </row>
    <row r="9932" spans="1:3" x14ac:dyDescent="0.25">
      <c r="A9932" s="445" t="s">
        <v>15678</v>
      </c>
      <c r="B9932" s="445" t="s">
        <v>20632</v>
      </c>
      <c r="C9932" s="445" t="s">
        <v>13970</v>
      </c>
    </row>
    <row r="9933" spans="1:3" x14ac:dyDescent="0.25">
      <c r="A9933" s="445" t="s">
        <v>15678</v>
      </c>
      <c r="B9933" s="445" t="s">
        <v>20633</v>
      </c>
      <c r="C9933" s="445" t="s">
        <v>13970</v>
      </c>
    </row>
    <row r="9934" spans="1:3" x14ac:dyDescent="0.25">
      <c r="A9934" s="445" t="s">
        <v>15678</v>
      </c>
      <c r="B9934" s="445" t="s">
        <v>20634</v>
      </c>
      <c r="C9934" s="445" t="s">
        <v>13970</v>
      </c>
    </row>
    <row r="9935" spans="1:3" x14ac:dyDescent="0.25">
      <c r="A9935" s="445" t="s">
        <v>15678</v>
      </c>
      <c r="B9935" s="445" t="s">
        <v>20635</v>
      </c>
      <c r="C9935" s="445" t="s">
        <v>13970</v>
      </c>
    </row>
    <row r="9936" spans="1:3" x14ac:dyDescent="0.25">
      <c r="A9936" s="445" t="s">
        <v>15678</v>
      </c>
      <c r="B9936" s="445" t="s">
        <v>20636</v>
      </c>
      <c r="C9936" s="445" t="s">
        <v>13970</v>
      </c>
    </row>
    <row r="9937" spans="1:3" x14ac:dyDescent="0.25">
      <c r="A9937" s="445" t="s">
        <v>15678</v>
      </c>
      <c r="B9937" s="445" t="s">
        <v>20637</v>
      </c>
      <c r="C9937" s="445" t="s">
        <v>13970</v>
      </c>
    </row>
    <row r="9938" spans="1:3" x14ac:dyDescent="0.25">
      <c r="A9938" s="445" t="s">
        <v>15678</v>
      </c>
      <c r="B9938" s="445" t="s">
        <v>20638</v>
      </c>
      <c r="C9938" s="445" t="s">
        <v>13970</v>
      </c>
    </row>
    <row r="9939" spans="1:3" x14ac:dyDescent="0.25">
      <c r="A9939" s="445" t="s">
        <v>15678</v>
      </c>
      <c r="B9939" s="445" t="s">
        <v>20639</v>
      </c>
      <c r="C9939" s="445" t="s">
        <v>13970</v>
      </c>
    </row>
    <row r="9940" spans="1:3" x14ac:dyDescent="0.25">
      <c r="A9940" s="445" t="s">
        <v>15678</v>
      </c>
      <c r="B9940" s="445" t="s">
        <v>20640</v>
      </c>
      <c r="C9940" s="445" t="s">
        <v>13970</v>
      </c>
    </row>
    <row r="9941" spans="1:3" x14ac:dyDescent="0.25">
      <c r="A9941" s="445" t="s">
        <v>15678</v>
      </c>
      <c r="B9941" s="445" t="s">
        <v>20641</v>
      </c>
      <c r="C9941" s="445" t="s">
        <v>13970</v>
      </c>
    </row>
    <row r="9942" spans="1:3" x14ac:dyDescent="0.25">
      <c r="A9942" s="445" t="s">
        <v>15678</v>
      </c>
      <c r="B9942" s="445" t="s">
        <v>20642</v>
      </c>
      <c r="C9942" s="445" t="s">
        <v>13970</v>
      </c>
    </row>
    <row r="9943" spans="1:3" x14ac:dyDescent="0.25">
      <c r="A9943" s="445" t="s">
        <v>15678</v>
      </c>
      <c r="B9943" s="445" t="s">
        <v>20643</v>
      </c>
      <c r="C9943" s="445" t="s">
        <v>13970</v>
      </c>
    </row>
    <row r="9944" spans="1:3" x14ac:dyDescent="0.25">
      <c r="A9944" s="445" t="s">
        <v>15678</v>
      </c>
      <c r="B9944" s="445" t="s">
        <v>20644</v>
      </c>
      <c r="C9944" s="445" t="s">
        <v>13970</v>
      </c>
    </row>
    <row r="9945" spans="1:3" x14ac:dyDescent="0.25">
      <c r="A9945" s="445" t="s">
        <v>15678</v>
      </c>
      <c r="B9945" s="445" t="s">
        <v>20645</v>
      </c>
      <c r="C9945" s="445" t="s">
        <v>13970</v>
      </c>
    </row>
    <row r="9946" spans="1:3" x14ac:dyDescent="0.25">
      <c r="A9946" s="445" t="s">
        <v>15678</v>
      </c>
      <c r="B9946" s="445" t="s">
        <v>20646</v>
      </c>
      <c r="C9946" s="445" t="s">
        <v>13970</v>
      </c>
    </row>
    <row r="9947" spans="1:3" x14ac:dyDescent="0.25">
      <c r="A9947" s="445" t="s">
        <v>15678</v>
      </c>
      <c r="B9947" s="445" t="s">
        <v>20647</v>
      </c>
      <c r="C9947" s="445" t="s">
        <v>13970</v>
      </c>
    </row>
    <row r="9948" spans="1:3" x14ac:dyDescent="0.25">
      <c r="A9948" s="445" t="s">
        <v>15678</v>
      </c>
      <c r="B9948" s="445" t="s">
        <v>20648</v>
      </c>
      <c r="C9948" s="445" t="s">
        <v>13970</v>
      </c>
    </row>
    <row r="9949" spans="1:3" x14ac:dyDescent="0.25">
      <c r="A9949" s="445" t="s">
        <v>15678</v>
      </c>
      <c r="B9949" s="445" t="s">
        <v>20649</v>
      </c>
      <c r="C9949" s="445" t="s">
        <v>13970</v>
      </c>
    </row>
    <row r="9950" spans="1:3" x14ac:dyDescent="0.25">
      <c r="A9950" s="445" t="s">
        <v>15678</v>
      </c>
      <c r="B9950" s="445" t="s">
        <v>20650</v>
      </c>
      <c r="C9950" s="445" t="s">
        <v>16348</v>
      </c>
    </row>
    <row r="9951" spans="1:3" x14ac:dyDescent="0.25">
      <c r="A9951" s="445" t="s">
        <v>15678</v>
      </c>
      <c r="B9951" s="445" t="s">
        <v>20651</v>
      </c>
      <c r="C9951" s="445" t="s">
        <v>13970</v>
      </c>
    </row>
    <row r="9952" spans="1:3" x14ac:dyDescent="0.25">
      <c r="A9952" s="445" t="s">
        <v>15678</v>
      </c>
      <c r="B9952" s="445" t="s">
        <v>20652</v>
      </c>
      <c r="C9952" s="445" t="s">
        <v>13970</v>
      </c>
    </row>
    <row r="9953" spans="1:3" x14ac:dyDescent="0.25">
      <c r="A9953" s="445" t="s">
        <v>15678</v>
      </c>
      <c r="B9953" s="445" t="s">
        <v>20653</v>
      </c>
      <c r="C9953" s="445" t="s">
        <v>13970</v>
      </c>
    </row>
    <row r="9954" spans="1:3" x14ac:dyDescent="0.25">
      <c r="A9954" s="445" t="s">
        <v>15678</v>
      </c>
      <c r="B9954" s="445" t="s">
        <v>20654</v>
      </c>
      <c r="C9954" s="445" t="s">
        <v>13970</v>
      </c>
    </row>
    <row r="9955" spans="1:3" x14ac:dyDescent="0.25">
      <c r="A9955" s="445" t="s">
        <v>15678</v>
      </c>
      <c r="B9955" s="445" t="s">
        <v>20655</v>
      </c>
      <c r="C9955" s="445" t="s">
        <v>13970</v>
      </c>
    </row>
    <row r="9956" spans="1:3" x14ac:dyDescent="0.25">
      <c r="A9956" s="445" t="s">
        <v>15678</v>
      </c>
      <c r="B9956" s="445" t="s">
        <v>20656</v>
      </c>
      <c r="C9956" s="445" t="s">
        <v>13970</v>
      </c>
    </row>
    <row r="9957" spans="1:3" x14ac:dyDescent="0.25">
      <c r="A9957" s="445" t="s">
        <v>15678</v>
      </c>
      <c r="B9957" s="445" t="s">
        <v>20657</v>
      </c>
      <c r="C9957" s="445" t="s">
        <v>13970</v>
      </c>
    </row>
    <row r="9958" spans="1:3" x14ac:dyDescent="0.25">
      <c r="A9958" s="445" t="s">
        <v>15678</v>
      </c>
      <c r="B9958" s="445" t="s">
        <v>20658</v>
      </c>
      <c r="C9958" s="445" t="s">
        <v>13970</v>
      </c>
    </row>
    <row r="9959" spans="1:3" x14ac:dyDescent="0.25">
      <c r="A9959" s="445" t="s">
        <v>15678</v>
      </c>
      <c r="B9959" s="445" t="s">
        <v>20659</v>
      </c>
      <c r="C9959" s="445" t="s">
        <v>13970</v>
      </c>
    </row>
    <row r="9960" spans="1:3" x14ac:dyDescent="0.25">
      <c r="A9960" s="445" t="s">
        <v>15678</v>
      </c>
      <c r="B9960" s="445" t="s">
        <v>20660</v>
      </c>
      <c r="C9960" s="445" t="s">
        <v>13970</v>
      </c>
    </row>
    <row r="9961" spans="1:3" x14ac:dyDescent="0.25">
      <c r="A9961" s="445" t="s">
        <v>15678</v>
      </c>
      <c r="B9961" s="445" t="s">
        <v>20661</v>
      </c>
      <c r="C9961" s="445" t="s">
        <v>13970</v>
      </c>
    </row>
    <row r="9962" spans="1:3" x14ac:dyDescent="0.25">
      <c r="A9962" s="445" t="s">
        <v>15678</v>
      </c>
      <c r="B9962" s="445" t="s">
        <v>20662</v>
      </c>
      <c r="C9962" s="445" t="s">
        <v>13970</v>
      </c>
    </row>
    <row r="9963" spans="1:3" x14ac:dyDescent="0.25">
      <c r="A9963" s="445" t="s">
        <v>15678</v>
      </c>
      <c r="B9963" s="445" t="s">
        <v>20663</v>
      </c>
      <c r="C9963" s="445" t="s">
        <v>13970</v>
      </c>
    </row>
    <row r="9964" spans="1:3" x14ac:dyDescent="0.25">
      <c r="A9964" s="445" t="s">
        <v>15678</v>
      </c>
      <c r="B9964" s="445" t="s">
        <v>20664</v>
      </c>
      <c r="C9964" s="445" t="s">
        <v>13970</v>
      </c>
    </row>
    <row r="9965" spans="1:3" x14ac:dyDescent="0.25">
      <c r="A9965" s="445" t="s">
        <v>15678</v>
      </c>
      <c r="B9965" s="445" t="s">
        <v>20665</v>
      </c>
      <c r="C9965" s="445" t="s">
        <v>13970</v>
      </c>
    </row>
    <row r="9966" spans="1:3" x14ac:dyDescent="0.25">
      <c r="A9966" s="445" t="s">
        <v>15678</v>
      </c>
      <c r="B9966" s="445" t="s">
        <v>20666</v>
      </c>
      <c r="C9966" s="445" t="s">
        <v>13970</v>
      </c>
    </row>
    <row r="9967" spans="1:3" x14ac:dyDescent="0.25">
      <c r="A9967" s="445" t="s">
        <v>15678</v>
      </c>
      <c r="B9967" s="445" t="s">
        <v>20667</v>
      </c>
      <c r="C9967" s="445" t="s">
        <v>13970</v>
      </c>
    </row>
    <row r="9968" spans="1:3" x14ac:dyDescent="0.25">
      <c r="A9968" s="445" t="s">
        <v>15678</v>
      </c>
      <c r="B9968" s="445" t="s">
        <v>20668</v>
      </c>
      <c r="C9968" s="445" t="s">
        <v>13970</v>
      </c>
    </row>
    <row r="9969" spans="1:3" x14ac:dyDescent="0.25">
      <c r="A9969" s="445" t="s">
        <v>15678</v>
      </c>
      <c r="B9969" s="445" t="s">
        <v>20669</v>
      </c>
      <c r="C9969" s="445" t="s">
        <v>13970</v>
      </c>
    </row>
    <row r="9970" spans="1:3" x14ac:dyDescent="0.25">
      <c r="A9970" s="445" t="s">
        <v>15678</v>
      </c>
      <c r="B9970" s="445" t="s">
        <v>20670</v>
      </c>
      <c r="C9970" s="445" t="s">
        <v>13970</v>
      </c>
    </row>
    <row r="9971" spans="1:3" x14ac:dyDescent="0.25">
      <c r="A9971" s="445" t="s">
        <v>15678</v>
      </c>
      <c r="B9971" s="445" t="s">
        <v>20671</v>
      </c>
      <c r="C9971" s="445" t="s">
        <v>13970</v>
      </c>
    </row>
    <row r="9972" spans="1:3" x14ac:dyDescent="0.25">
      <c r="A9972" s="445" t="s">
        <v>15678</v>
      </c>
      <c r="B9972" s="445" t="s">
        <v>20672</v>
      </c>
      <c r="C9972" s="445" t="s">
        <v>13970</v>
      </c>
    </row>
    <row r="9973" spans="1:3" x14ac:dyDescent="0.25">
      <c r="A9973" s="445" t="s">
        <v>15678</v>
      </c>
      <c r="B9973" s="445" t="s">
        <v>20673</v>
      </c>
      <c r="C9973" s="445" t="s">
        <v>13970</v>
      </c>
    </row>
    <row r="9974" spans="1:3" x14ac:dyDescent="0.25">
      <c r="A9974" s="445" t="s">
        <v>15678</v>
      </c>
      <c r="B9974" s="445" t="s">
        <v>20674</v>
      </c>
      <c r="C9974" s="445" t="s">
        <v>13970</v>
      </c>
    </row>
    <row r="9975" spans="1:3" x14ac:dyDescent="0.25">
      <c r="A9975" s="445" t="s">
        <v>15678</v>
      </c>
      <c r="B9975" s="445" t="s">
        <v>20675</v>
      </c>
      <c r="C9975" s="445" t="s">
        <v>13970</v>
      </c>
    </row>
    <row r="9976" spans="1:3" x14ac:dyDescent="0.25">
      <c r="A9976" s="445" t="s">
        <v>15678</v>
      </c>
      <c r="B9976" s="445" t="s">
        <v>20676</v>
      </c>
      <c r="C9976" s="445" t="s">
        <v>13970</v>
      </c>
    </row>
    <row r="9977" spans="1:3" x14ac:dyDescent="0.25">
      <c r="A9977" s="445" t="s">
        <v>15678</v>
      </c>
      <c r="B9977" s="445" t="s">
        <v>20677</v>
      </c>
      <c r="C9977" s="445" t="s">
        <v>13970</v>
      </c>
    </row>
    <row r="9978" spans="1:3" x14ac:dyDescent="0.25">
      <c r="A9978" s="445" t="s">
        <v>15678</v>
      </c>
      <c r="B9978" s="445" t="s">
        <v>20678</v>
      </c>
      <c r="C9978" s="445" t="s">
        <v>13970</v>
      </c>
    </row>
    <row r="9979" spans="1:3" x14ac:dyDescent="0.25">
      <c r="A9979" s="445" t="s">
        <v>15678</v>
      </c>
      <c r="B9979" s="445" t="s">
        <v>20679</v>
      </c>
      <c r="C9979" s="445" t="s">
        <v>13970</v>
      </c>
    </row>
    <row r="9980" spans="1:3" x14ac:dyDescent="0.25">
      <c r="A9980" s="445" t="s">
        <v>15678</v>
      </c>
      <c r="B9980" s="445" t="s">
        <v>20680</v>
      </c>
      <c r="C9980" s="445" t="s">
        <v>13970</v>
      </c>
    </row>
    <row r="9981" spans="1:3" x14ac:dyDescent="0.25">
      <c r="A9981" s="445" t="s">
        <v>15678</v>
      </c>
      <c r="B9981" s="445" t="s">
        <v>20681</v>
      </c>
      <c r="C9981" s="445" t="s">
        <v>13970</v>
      </c>
    </row>
    <row r="9982" spans="1:3" x14ac:dyDescent="0.25">
      <c r="A9982" s="445" t="s">
        <v>15678</v>
      </c>
      <c r="B9982" s="445" t="s">
        <v>20682</v>
      </c>
      <c r="C9982" s="445" t="s">
        <v>13970</v>
      </c>
    </row>
    <row r="9983" spans="1:3" x14ac:dyDescent="0.25">
      <c r="A9983" s="445" t="s">
        <v>15678</v>
      </c>
      <c r="B9983" s="445" t="s">
        <v>20683</v>
      </c>
      <c r="C9983" s="445" t="s">
        <v>13970</v>
      </c>
    </row>
    <row r="9984" spans="1:3" x14ac:dyDescent="0.25">
      <c r="A9984" s="445" t="s">
        <v>15678</v>
      </c>
      <c r="B9984" s="445" t="s">
        <v>20684</v>
      </c>
      <c r="C9984" s="445" t="s">
        <v>13970</v>
      </c>
    </row>
    <row r="9985" spans="1:3" x14ac:dyDescent="0.25">
      <c r="A9985" s="445" t="s">
        <v>15678</v>
      </c>
      <c r="B9985" s="445" t="s">
        <v>20685</v>
      </c>
      <c r="C9985" s="445" t="s">
        <v>13970</v>
      </c>
    </row>
    <row r="9986" spans="1:3" x14ac:dyDescent="0.25">
      <c r="A9986" s="445" t="s">
        <v>15678</v>
      </c>
      <c r="B9986" s="445" t="s">
        <v>20686</v>
      </c>
      <c r="C9986" s="445" t="s">
        <v>13970</v>
      </c>
    </row>
    <row r="9987" spans="1:3" x14ac:dyDescent="0.25">
      <c r="A9987" s="445" t="s">
        <v>15678</v>
      </c>
      <c r="B9987" s="445" t="s">
        <v>20687</v>
      </c>
      <c r="C9987" s="445" t="s">
        <v>13970</v>
      </c>
    </row>
    <row r="9988" spans="1:3" x14ac:dyDescent="0.25">
      <c r="A9988" s="445" t="s">
        <v>15678</v>
      </c>
      <c r="B9988" s="445" t="s">
        <v>20688</v>
      </c>
      <c r="C9988" s="445" t="s">
        <v>13970</v>
      </c>
    </row>
    <row r="9989" spans="1:3" x14ac:dyDescent="0.25">
      <c r="A9989" s="445" t="s">
        <v>15678</v>
      </c>
      <c r="B9989" s="445" t="s">
        <v>20689</v>
      </c>
      <c r="C9989" s="445" t="s">
        <v>17893</v>
      </c>
    </row>
    <row r="9990" spans="1:3" x14ac:dyDescent="0.25">
      <c r="A9990" s="445" t="s">
        <v>15678</v>
      </c>
      <c r="B9990" s="445" t="s">
        <v>20690</v>
      </c>
      <c r="C9990" s="445" t="s">
        <v>17543</v>
      </c>
    </row>
    <row r="9991" spans="1:3" x14ac:dyDescent="0.25">
      <c r="A9991" s="445" t="s">
        <v>15678</v>
      </c>
      <c r="B9991" s="445" t="s">
        <v>20691</v>
      </c>
      <c r="C9991" s="445" t="s">
        <v>15889</v>
      </c>
    </row>
    <row r="9992" spans="1:3" x14ac:dyDescent="0.25">
      <c r="A9992" s="445" t="s">
        <v>15678</v>
      </c>
      <c r="B9992" s="445" t="s">
        <v>20692</v>
      </c>
      <c r="C9992" s="445" t="s">
        <v>15891</v>
      </c>
    </row>
    <row r="9993" spans="1:3" x14ac:dyDescent="0.25">
      <c r="A9993" s="445" t="s">
        <v>15678</v>
      </c>
      <c r="B9993" s="445" t="s">
        <v>20693</v>
      </c>
      <c r="C9993" s="445" t="s">
        <v>15893</v>
      </c>
    </row>
    <row r="9994" spans="1:3" x14ac:dyDescent="0.25">
      <c r="A9994" s="445" t="s">
        <v>15678</v>
      </c>
      <c r="B9994" s="445" t="s">
        <v>20694</v>
      </c>
      <c r="C9994" s="445" t="s">
        <v>19588</v>
      </c>
    </row>
    <row r="9995" spans="1:3" x14ac:dyDescent="0.25">
      <c r="A9995" s="445" t="s">
        <v>15678</v>
      </c>
      <c r="B9995" s="445" t="s">
        <v>20695</v>
      </c>
      <c r="C9995" s="445" t="s">
        <v>15899</v>
      </c>
    </row>
    <row r="9996" spans="1:3" x14ac:dyDescent="0.25">
      <c r="A9996" s="445" t="s">
        <v>15678</v>
      </c>
      <c r="B9996" s="445" t="s">
        <v>20696</v>
      </c>
      <c r="C9996" s="445" t="s">
        <v>15901</v>
      </c>
    </row>
    <row r="9997" spans="1:3" x14ac:dyDescent="0.25">
      <c r="A9997" s="445" t="s">
        <v>15678</v>
      </c>
      <c r="B9997" s="445" t="s">
        <v>20697</v>
      </c>
      <c r="C9997" s="445" t="s">
        <v>15924</v>
      </c>
    </row>
    <row r="9998" spans="1:3" x14ac:dyDescent="0.25">
      <c r="A9998" s="445" t="s">
        <v>15678</v>
      </c>
      <c r="B9998" s="445" t="s">
        <v>20698</v>
      </c>
      <c r="C9998" s="445" t="s">
        <v>17033</v>
      </c>
    </row>
    <row r="9999" spans="1:3" x14ac:dyDescent="0.25">
      <c r="A9999" s="445" t="s">
        <v>15678</v>
      </c>
      <c r="B9999" s="445" t="s">
        <v>20699</v>
      </c>
      <c r="C9999" s="445" t="s">
        <v>13970</v>
      </c>
    </row>
    <row r="10000" spans="1:3" x14ac:dyDescent="0.25">
      <c r="A10000" s="445" t="s">
        <v>15678</v>
      </c>
      <c r="B10000" s="445" t="s">
        <v>20700</v>
      </c>
      <c r="C10000" s="445" t="s">
        <v>17961</v>
      </c>
    </row>
    <row r="10001" spans="1:3" x14ac:dyDescent="0.25">
      <c r="A10001" s="445" t="s">
        <v>15678</v>
      </c>
      <c r="B10001" s="445" t="s">
        <v>20701</v>
      </c>
      <c r="C10001" s="445" t="s">
        <v>19278</v>
      </c>
    </row>
    <row r="10002" spans="1:3" x14ac:dyDescent="0.25">
      <c r="A10002" s="445" t="s">
        <v>15678</v>
      </c>
      <c r="B10002" s="445" t="s">
        <v>20702</v>
      </c>
      <c r="C10002" s="445" t="s">
        <v>18148</v>
      </c>
    </row>
    <row r="10003" spans="1:3" x14ac:dyDescent="0.25">
      <c r="A10003" s="445" t="s">
        <v>15678</v>
      </c>
      <c r="B10003" s="445" t="s">
        <v>20703</v>
      </c>
      <c r="C10003" s="445" t="s">
        <v>16277</v>
      </c>
    </row>
    <row r="10004" spans="1:3" x14ac:dyDescent="0.25">
      <c r="A10004" s="445" t="s">
        <v>15678</v>
      </c>
      <c r="B10004" s="445" t="s">
        <v>20704</v>
      </c>
      <c r="C10004" s="445" t="s">
        <v>16307</v>
      </c>
    </row>
    <row r="10005" spans="1:3" x14ac:dyDescent="0.25">
      <c r="A10005" s="445" t="s">
        <v>15678</v>
      </c>
      <c r="B10005" s="445" t="s">
        <v>20705</v>
      </c>
      <c r="C10005" s="445" t="s">
        <v>17924</v>
      </c>
    </row>
    <row r="10006" spans="1:3" x14ac:dyDescent="0.25">
      <c r="A10006" s="445" t="s">
        <v>15678</v>
      </c>
      <c r="B10006" s="445" t="s">
        <v>20706</v>
      </c>
      <c r="C10006" s="445" t="s">
        <v>19281</v>
      </c>
    </row>
    <row r="10007" spans="1:3" x14ac:dyDescent="0.25">
      <c r="A10007" s="445" t="s">
        <v>15678</v>
      </c>
      <c r="B10007" s="445" t="s">
        <v>20707</v>
      </c>
      <c r="C10007" s="445" t="s">
        <v>16358</v>
      </c>
    </row>
    <row r="10008" spans="1:3" x14ac:dyDescent="0.25">
      <c r="A10008" s="445" t="s">
        <v>15678</v>
      </c>
      <c r="B10008" s="445" t="s">
        <v>20708</v>
      </c>
      <c r="C10008" s="445" t="s">
        <v>17371</v>
      </c>
    </row>
    <row r="10009" spans="1:3" x14ac:dyDescent="0.25">
      <c r="A10009" s="445" t="s">
        <v>15678</v>
      </c>
      <c r="B10009" s="445" t="s">
        <v>20709</v>
      </c>
      <c r="C10009" s="445" t="s">
        <v>17543</v>
      </c>
    </row>
    <row r="10010" spans="1:3" x14ac:dyDescent="0.25">
      <c r="A10010" s="445" t="s">
        <v>15678</v>
      </c>
      <c r="B10010" s="445" t="s">
        <v>20710</v>
      </c>
      <c r="C10010" s="445" t="s">
        <v>20493</v>
      </c>
    </row>
    <row r="10011" spans="1:3" x14ac:dyDescent="0.25">
      <c r="A10011" s="445" t="s">
        <v>15678</v>
      </c>
      <c r="B10011" s="445" t="s">
        <v>20711</v>
      </c>
      <c r="C10011" s="445" t="s">
        <v>16364</v>
      </c>
    </row>
    <row r="10012" spans="1:3" x14ac:dyDescent="0.25">
      <c r="A10012" s="445" t="s">
        <v>15678</v>
      </c>
      <c r="B10012" s="445" t="s">
        <v>20712</v>
      </c>
      <c r="C10012" s="445" t="s">
        <v>15914</v>
      </c>
    </row>
    <row r="10013" spans="1:3" x14ac:dyDescent="0.25">
      <c r="A10013" s="445" t="s">
        <v>15678</v>
      </c>
      <c r="B10013" s="445" t="s">
        <v>20713</v>
      </c>
      <c r="C10013" s="445" t="s">
        <v>17956</v>
      </c>
    </row>
    <row r="10014" spans="1:3" x14ac:dyDescent="0.25">
      <c r="A10014" s="445" t="s">
        <v>15678</v>
      </c>
      <c r="B10014" s="445" t="s">
        <v>20714</v>
      </c>
      <c r="C10014" s="445" t="s">
        <v>15861</v>
      </c>
    </row>
    <row r="10015" spans="1:3" x14ac:dyDescent="0.25">
      <c r="A10015" s="445" t="s">
        <v>15678</v>
      </c>
      <c r="B10015" s="445" t="s">
        <v>20715</v>
      </c>
      <c r="C10015" s="445" t="s">
        <v>18160</v>
      </c>
    </row>
    <row r="10016" spans="1:3" x14ac:dyDescent="0.25">
      <c r="A10016" s="445" t="s">
        <v>15678</v>
      </c>
      <c r="B10016" s="445" t="s">
        <v>20716</v>
      </c>
      <c r="C10016" s="445" t="s">
        <v>13970</v>
      </c>
    </row>
    <row r="10017" spans="1:3" x14ac:dyDescent="0.25">
      <c r="A10017" s="445" t="s">
        <v>15678</v>
      </c>
      <c r="B10017" s="445" t="s">
        <v>20717</v>
      </c>
      <c r="C10017" s="445" t="s">
        <v>13970</v>
      </c>
    </row>
    <row r="10018" spans="1:3" x14ac:dyDescent="0.25">
      <c r="A10018" s="445" t="s">
        <v>15678</v>
      </c>
      <c r="B10018" s="445" t="s">
        <v>20718</v>
      </c>
      <c r="C10018" s="445" t="s">
        <v>13970</v>
      </c>
    </row>
    <row r="10019" spans="1:3" x14ac:dyDescent="0.25">
      <c r="A10019" s="445" t="s">
        <v>15678</v>
      </c>
      <c r="B10019" s="445" t="s">
        <v>20719</v>
      </c>
      <c r="C10019" s="445" t="s">
        <v>13970</v>
      </c>
    </row>
    <row r="10020" spans="1:3" x14ac:dyDescent="0.25">
      <c r="A10020" s="445" t="s">
        <v>15678</v>
      </c>
      <c r="B10020" s="445" t="s">
        <v>20720</v>
      </c>
      <c r="C10020" s="445" t="s">
        <v>13970</v>
      </c>
    </row>
    <row r="10021" spans="1:3" x14ac:dyDescent="0.25">
      <c r="A10021" s="445" t="s">
        <v>15678</v>
      </c>
      <c r="B10021" s="445" t="s">
        <v>20721</v>
      </c>
      <c r="C10021" s="445" t="s">
        <v>13970</v>
      </c>
    </row>
    <row r="10022" spans="1:3" x14ac:dyDescent="0.25">
      <c r="A10022" s="445" t="s">
        <v>15678</v>
      </c>
      <c r="B10022" s="445" t="s">
        <v>20722</v>
      </c>
      <c r="C10022" s="445" t="s">
        <v>13970</v>
      </c>
    </row>
    <row r="10023" spans="1:3" x14ac:dyDescent="0.25">
      <c r="A10023" s="445" t="s">
        <v>15678</v>
      </c>
      <c r="B10023" s="445" t="s">
        <v>20723</v>
      </c>
      <c r="C10023" s="445" t="s">
        <v>13970</v>
      </c>
    </row>
    <row r="10024" spans="1:3" x14ac:dyDescent="0.25">
      <c r="A10024" s="445" t="s">
        <v>15678</v>
      </c>
      <c r="B10024" s="445" t="s">
        <v>20724</v>
      </c>
      <c r="C10024" s="445" t="s">
        <v>13970</v>
      </c>
    </row>
    <row r="10025" spans="1:3" x14ac:dyDescent="0.25">
      <c r="A10025" s="445" t="s">
        <v>15678</v>
      </c>
      <c r="B10025" s="445" t="s">
        <v>20725</v>
      </c>
      <c r="C10025" s="445" t="s">
        <v>13970</v>
      </c>
    </row>
    <row r="10026" spans="1:3" x14ac:dyDescent="0.25">
      <c r="A10026" s="445" t="s">
        <v>15678</v>
      </c>
      <c r="B10026" s="445" t="s">
        <v>20726</v>
      </c>
      <c r="C10026" s="445" t="s">
        <v>13970</v>
      </c>
    </row>
    <row r="10027" spans="1:3" x14ac:dyDescent="0.25">
      <c r="A10027" s="445" t="s">
        <v>15678</v>
      </c>
      <c r="B10027" s="445" t="s">
        <v>20727</v>
      </c>
      <c r="C10027" s="445" t="s">
        <v>13970</v>
      </c>
    </row>
    <row r="10028" spans="1:3" x14ac:dyDescent="0.25">
      <c r="A10028" s="445" t="s">
        <v>15678</v>
      </c>
      <c r="B10028" s="445" t="s">
        <v>20728</v>
      </c>
      <c r="C10028" s="445" t="s">
        <v>13970</v>
      </c>
    </row>
    <row r="10029" spans="1:3" x14ac:dyDescent="0.25">
      <c r="A10029" s="445" t="s">
        <v>15678</v>
      </c>
      <c r="B10029" s="445" t="s">
        <v>20729</v>
      </c>
      <c r="C10029" s="445" t="s">
        <v>13970</v>
      </c>
    </row>
    <row r="10030" spans="1:3" x14ac:dyDescent="0.25">
      <c r="A10030" s="445" t="s">
        <v>15678</v>
      </c>
      <c r="B10030" s="445" t="s">
        <v>20730</v>
      </c>
      <c r="C10030" s="445" t="s">
        <v>13970</v>
      </c>
    </row>
    <row r="10031" spans="1:3" x14ac:dyDescent="0.25">
      <c r="A10031" s="445" t="s">
        <v>15678</v>
      </c>
      <c r="B10031" s="445" t="s">
        <v>20731</v>
      </c>
      <c r="C10031" s="445" t="s">
        <v>13970</v>
      </c>
    </row>
    <row r="10032" spans="1:3" x14ac:dyDescent="0.25">
      <c r="A10032" s="445" t="s">
        <v>15678</v>
      </c>
      <c r="B10032" s="445" t="s">
        <v>20732</v>
      </c>
      <c r="C10032" s="445" t="s">
        <v>13970</v>
      </c>
    </row>
    <row r="10033" spans="1:3" x14ac:dyDescent="0.25">
      <c r="A10033" s="445" t="s">
        <v>15678</v>
      </c>
      <c r="B10033" s="445" t="s">
        <v>20733</v>
      </c>
      <c r="C10033" s="445" t="s">
        <v>13970</v>
      </c>
    </row>
    <row r="10034" spans="1:3" x14ac:dyDescent="0.25">
      <c r="A10034" s="445" t="s">
        <v>15678</v>
      </c>
      <c r="B10034" s="445" t="s">
        <v>20734</v>
      </c>
      <c r="C10034" s="445" t="s">
        <v>13970</v>
      </c>
    </row>
    <row r="10035" spans="1:3" x14ac:dyDescent="0.25">
      <c r="A10035" s="445" t="s">
        <v>15678</v>
      </c>
      <c r="B10035" s="445" t="s">
        <v>20735</v>
      </c>
      <c r="C10035" s="445" t="s">
        <v>13970</v>
      </c>
    </row>
    <row r="10036" spans="1:3" x14ac:dyDescent="0.25">
      <c r="A10036" s="445" t="s">
        <v>15678</v>
      </c>
      <c r="B10036" s="445" t="s">
        <v>20736</v>
      </c>
      <c r="C10036" s="445" t="s">
        <v>13970</v>
      </c>
    </row>
    <row r="10037" spans="1:3" x14ac:dyDescent="0.25">
      <c r="A10037" s="445" t="s">
        <v>15678</v>
      </c>
      <c r="B10037" s="445" t="s">
        <v>20737</v>
      </c>
      <c r="C10037" s="445" t="s">
        <v>13970</v>
      </c>
    </row>
    <row r="10038" spans="1:3" x14ac:dyDescent="0.25">
      <c r="A10038" s="445" t="s">
        <v>15678</v>
      </c>
      <c r="B10038" s="445" t="s">
        <v>20738</v>
      </c>
      <c r="C10038" s="445" t="s">
        <v>13970</v>
      </c>
    </row>
    <row r="10039" spans="1:3" x14ac:dyDescent="0.25">
      <c r="A10039" s="445" t="s">
        <v>15678</v>
      </c>
      <c r="B10039" s="445" t="s">
        <v>20739</v>
      </c>
      <c r="C10039" s="445" t="s">
        <v>13970</v>
      </c>
    </row>
    <row r="10040" spans="1:3" x14ac:dyDescent="0.25">
      <c r="A10040" s="445" t="s">
        <v>15678</v>
      </c>
      <c r="B10040" s="445" t="s">
        <v>20740</v>
      </c>
      <c r="C10040" s="445" t="s">
        <v>13970</v>
      </c>
    </row>
    <row r="10041" spans="1:3" x14ac:dyDescent="0.25">
      <c r="A10041" s="445" t="s">
        <v>15678</v>
      </c>
      <c r="B10041" s="445" t="s">
        <v>20741</v>
      </c>
      <c r="C10041" s="445" t="s">
        <v>13970</v>
      </c>
    </row>
    <row r="10042" spans="1:3" x14ac:dyDescent="0.25">
      <c r="A10042" s="445" t="s">
        <v>15678</v>
      </c>
      <c r="B10042" s="445" t="s">
        <v>20742</v>
      </c>
      <c r="C10042" s="445" t="s">
        <v>13970</v>
      </c>
    </row>
    <row r="10043" spans="1:3" x14ac:dyDescent="0.25">
      <c r="A10043" s="445" t="s">
        <v>15678</v>
      </c>
      <c r="B10043" s="445" t="s">
        <v>20743</v>
      </c>
      <c r="C10043" s="445" t="s">
        <v>13970</v>
      </c>
    </row>
    <row r="10044" spans="1:3" x14ac:dyDescent="0.25">
      <c r="A10044" s="445" t="s">
        <v>15678</v>
      </c>
      <c r="B10044" s="445" t="s">
        <v>20744</v>
      </c>
      <c r="C10044" s="445" t="s">
        <v>13970</v>
      </c>
    </row>
    <row r="10045" spans="1:3" x14ac:dyDescent="0.25">
      <c r="A10045" s="445" t="s">
        <v>15678</v>
      </c>
      <c r="B10045" s="445" t="s">
        <v>20745</v>
      </c>
      <c r="C10045" s="445" t="s">
        <v>13970</v>
      </c>
    </row>
    <row r="10046" spans="1:3" x14ac:dyDescent="0.25">
      <c r="A10046" s="445" t="s">
        <v>15678</v>
      </c>
      <c r="B10046" s="445" t="s">
        <v>20746</v>
      </c>
      <c r="C10046" s="445" t="s">
        <v>13970</v>
      </c>
    </row>
    <row r="10047" spans="1:3" x14ac:dyDescent="0.25">
      <c r="A10047" s="445" t="s">
        <v>15678</v>
      </c>
      <c r="B10047" s="445" t="s">
        <v>20747</v>
      </c>
      <c r="C10047" s="445" t="s">
        <v>13970</v>
      </c>
    </row>
    <row r="10048" spans="1:3" x14ac:dyDescent="0.25">
      <c r="A10048" s="445" t="s">
        <v>15678</v>
      </c>
      <c r="B10048" s="445" t="s">
        <v>20748</v>
      </c>
      <c r="C10048" s="445" t="s">
        <v>13970</v>
      </c>
    </row>
    <row r="10049" spans="1:3" x14ac:dyDescent="0.25">
      <c r="A10049" s="445" t="s">
        <v>15678</v>
      </c>
      <c r="B10049" s="445" t="s">
        <v>20749</v>
      </c>
      <c r="C10049" s="445" t="s">
        <v>13970</v>
      </c>
    </row>
    <row r="10050" spans="1:3" x14ac:dyDescent="0.25">
      <c r="A10050" s="445" t="s">
        <v>15678</v>
      </c>
      <c r="B10050" s="445" t="s">
        <v>20750</v>
      </c>
      <c r="C10050" s="445" t="s">
        <v>13970</v>
      </c>
    </row>
    <row r="10051" spans="1:3" x14ac:dyDescent="0.25">
      <c r="A10051" s="445" t="s">
        <v>15678</v>
      </c>
      <c r="B10051" s="445" t="s">
        <v>20751</v>
      </c>
      <c r="C10051" s="445" t="s">
        <v>13970</v>
      </c>
    </row>
    <row r="10052" spans="1:3" x14ac:dyDescent="0.25">
      <c r="A10052" s="445" t="s">
        <v>15678</v>
      </c>
      <c r="B10052" s="445" t="s">
        <v>20752</v>
      </c>
      <c r="C10052" s="445" t="s">
        <v>13970</v>
      </c>
    </row>
    <row r="10053" spans="1:3" x14ac:dyDescent="0.25">
      <c r="A10053" s="445" t="s">
        <v>15678</v>
      </c>
      <c r="B10053" s="445" t="s">
        <v>20753</v>
      </c>
      <c r="C10053" s="445" t="s">
        <v>13970</v>
      </c>
    </row>
    <row r="10054" spans="1:3" x14ac:dyDescent="0.25">
      <c r="A10054" s="445" t="s">
        <v>15678</v>
      </c>
      <c r="B10054" s="445" t="s">
        <v>20754</v>
      </c>
      <c r="C10054" s="445" t="s">
        <v>13970</v>
      </c>
    </row>
    <row r="10055" spans="1:3" x14ac:dyDescent="0.25">
      <c r="A10055" s="445" t="s">
        <v>15678</v>
      </c>
      <c r="B10055" s="445" t="s">
        <v>20755</v>
      </c>
      <c r="C10055" s="445" t="s">
        <v>13970</v>
      </c>
    </row>
    <row r="10056" spans="1:3" x14ac:dyDescent="0.25">
      <c r="A10056" s="445" t="s">
        <v>15678</v>
      </c>
      <c r="B10056" s="445" t="s">
        <v>20756</v>
      </c>
      <c r="C10056" s="445" t="s">
        <v>13970</v>
      </c>
    </row>
    <row r="10057" spans="1:3" x14ac:dyDescent="0.25">
      <c r="A10057" s="445" t="s">
        <v>15678</v>
      </c>
      <c r="B10057" s="445" t="s">
        <v>20757</v>
      </c>
      <c r="C10057" s="445" t="s">
        <v>13970</v>
      </c>
    </row>
    <row r="10058" spans="1:3" x14ac:dyDescent="0.25">
      <c r="A10058" s="445" t="s">
        <v>15678</v>
      </c>
      <c r="B10058" s="445" t="s">
        <v>20758</v>
      </c>
      <c r="C10058" s="445" t="s">
        <v>13970</v>
      </c>
    </row>
    <row r="10059" spans="1:3" x14ac:dyDescent="0.25">
      <c r="A10059" s="445" t="s">
        <v>15678</v>
      </c>
      <c r="B10059" s="445" t="s">
        <v>20759</v>
      </c>
      <c r="C10059" s="445" t="s">
        <v>13970</v>
      </c>
    </row>
    <row r="10060" spans="1:3" x14ac:dyDescent="0.25">
      <c r="A10060" s="445" t="s">
        <v>15678</v>
      </c>
      <c r="B10060" s="445" t="s">
        <v>20760</v>
      </c>
      <c r="C10060" s="445" t="s">
        <v>13970</v>
      </c>
    </row>
    <row r="10061" spans="1:3" x14ac:dyDescent="0.25">
      <c r="A10061" s="445" t="s">
        <v>15678</v>
      </c>
      <c r="B10061" s="445" t="s">
        <v>20761</v>
      </c>
      <c r="C10061" s="445" t="s">
        <v>13970</v>
      </c>
    </row>
    <row r="10062" spans="1:3" x14ac:dyDescent="0.25">
      <c r="A10062" s="445" t="s">
        <v>15678</v>
      </c>
      <c r="B10062" s="445" t="s">
        <v>20762</v>
      </c>
      <c r="C10062" s="445" t="s">
        <v>13970</v>
      </c>
    </row>
    <row r="10063" spans="1:3" x14ac:dyDescent="0.25">
      <c r="A10063" s="445" t="s">
        <v>15678</v>
      </c>
      <c r="B10063" s="445" t="s">
        <v>20763</v>
      </c>
      <c r="C10063" s="445" t="s">
        <v>13970</v>
      </c>
    </row>
    <row r="10064" spans="1:3" x14ac:dyDescent="0.25">
      <c r="A10064" s="445" t="s">
        <v>15678</v>
      </c>
      <c r="B10064" s="445" t="s">
        <v>20764</v>
      </c>
      <c r="C10064" s="445" t="s">
        <v>13970</v>
      </c>
    </row>
    <row r="10065" spans="1:3" x14ac:dyDescent="0.25">
      <c r="A10065" s="445" t="s">
        <v>15678</v>
      </c>
      <c r="B10065" s="445" t="s">
        <v>20765</v>
      </c>
      <c r="C10065" s="445" t="s">
        <v>13970</v>
      </c>
    </row>
    <row r="10066" spans="1:3" x14ac:dyDescent="0.25">
      <c r="A10066" s="445" t="s">
        <v>15678</v>
      </c>
      <c r="B10066" s="445" t="s">
        <v>20766</v>
      </c>
      <c r="C10066" s="445" t="s">
        <v>13970</v>
      </c>
    </row>
    <row r="10067" spans="1:3" x14ac:dyDescent="0.25">
      <c r="A10067" s="445" t="s">
        <v>15678</v>
      </c>
      <c r="B10067" s="445" t="s">
        <v>20767</v>
      </c>
      <c r="C10067" s="445" t="s">
        <v>13970</v>
      </c>
    </row>
    <row r="10068" spans="1:3" x14ac:dyDescent="0.25">
      <c r="A10068" s="445" t="s">
        <v>15678</v>
      </c>
      <c r="B10068" s="445" t="s">
        <v>20768</v>
      </c>
      <c r="C10068" s="445" t="s">
        <v>13970</v>
      </c>
    </row>
    <row r="10069" spans="1:3" x14ac:dyDescent="0.25">
      <c r="A10069" s="445" t="s">
        <v>15678</v>
      </c>
      <c r="B10069" s="445" t="s">
        <v>20769</v>
      </c>
      <c r="C10069" s="445" t="s">
        <v>13970</v>
      </c>
    </row>
    <row r="10070" spans="1:3" x14ac:dyDescent="0.25">
      <c r="A10070" s="445" t="s">
        <v>15678</v>
      </c>
      <c r="B10070" s="445" t="s">
        <v>20770</v>
      </c>
      <c r="C10070" s="445" t="s">
        <v>13970</v>
      </c>
    </row>
    <row r="10071" spans="1:3" x14ac:dyDescent="0.25">
      <c r="A10071" s="445" t="s">
        <v>15678</v>
      </c>
      <c r="B10071" s="445" t="s">
        <v>20771</v>
      </c>
      <c r="C10071" s="445" t="s">
        <v>13970</v>
      </c>
    </row>
    <row r="10072" spans="1:3" x14ac:dyDescent="0.25">
      <c r="A10072" s="445" t="s">
        <v>15678</v>
      </c>
      <c r="B10072" s="445" t="s">
        <v>20772</v>
      </c>
      <c r="C10072" s="445" t="s">
        <v>13970</v>
      </c>
    </row>
    <row r="10073" spans="1:3" x14ac:dyDescent="0.25">
      <c r="A10073" s="445" t="s">
        <v>15678</v>
      </c>
      <c r="B10073" s="445" t="s">
        <v>20773</v>
      </c>
      <c r="C10073" s="445" t="s">
        <v>13970</v>
      </c>
    </row>
    <row r="10074" spans="1:3" x14ac:dyDescent="0.25">
      <c r="A10074" s="445" t="s">
        <v>15678</v>
      </c>
      <c r="B10074" s="445" t="s">
        <v>20774</v>
      </c>
      <c r="C10074" s="445" t="s">
        <v>13970</v>
      </c>
    </row>
    <row r="10075" spans="1:3" x14ac:dyDescent="0.25">
      <c r="A10075" s="445" t="s">
        <v>15678</v>
      </c>
      <c r="B10075" s="445" t="s">
        <v>20775</v>
      </c>
      <c r="C10075" s="445" t="s">
        <v>13970</v>
      </c>
    </row>
    <row r="10076" spans="1:3" x14ac:dyDescent="0.25">
      <c r="A10076" s="445" t="s">
        <v>15678</v>
      </c>
      <c r="B10076" s="445" t="s">
        <v>20776</v>
      </c>
      <c r="C10076" s="445" t="s">
        <v>13970</v>
      </c>
    </row>
    <row r="10077" spans="1:3" x14ac:dyDescent="0.25">
      <c r="A10077" s="445" t="s">
        <v>15678</v>
      </c>
      <c r="B10077" s="445" t="s">
        <v>20777</v>
      </c>
      <c r="C10077" s="445" t="s">
        <v>13970</v>
      </c>
    </row>
    <row r="10078" spans="1:3" x14ac:dyDescent="0.25">
      <c r="A10078" s="445" t="s">
        <v>15678</v>
      </c>
      <c r="B10078" s="445" t="s">
        <v>20778</v>
      </c>
      <c r="C10078" s="445" t="s">
        <v>13970</v>
      </c>
    </row>
    <row r="10079" spans="1:3" x14ac:dyDescent="0.25">
      <c r="A10079" s="445" t="s">
        <v>15678</v>
      </c>
      <c r="B10079" s="445" t="s">
        <v>20779</v>
      </c>
      <c r="C10079" s="445" t="s">
        <v>13970</v>
      </c>
    </row>
    <row r="10080" spans="1:3" x14ac:dyDescent="0.25">
      <c r="A10080" s="445" t="s">
        <v>15678</v>
      </c>
      <c r="B10080" s="445" t="s">
        <v>20780</v>
      </c>
      <c r="C10080" s="445" t="s">
        <v>13970</v>
      </c>
    </row>
    <row r="10081" spans="1:3" x14ac:dyDescent="0.25">
      <c r="A10081" s="445" t="s">
        <v>15678</v>
      </c>
      <c r="B10081" s="445" t="s">
        <v>20781</v>
      </c>
      <c r="C10081" s="445" t="s">
        <v>13970</v>
      </c>
    </row>
    <row r="10082" spans="1:3" x14ac:dyDescent="0.25">
      <c r="A10082" s="445" t="s">
        <v>15678</v>
      </c>
      <c r="B10082" s="445" t="s">
        <v>1734</v>
      </c>
      <c r="C10082" s="445" t="s">
        <v>14126</v>
      </c>
    </row>
    <row r="10083" spans="1:3" x14ac:dyDescent="0.25">
      <c r="A10083" s="445" t="s">
        <v>20782</v>
      </c>
      <c r="B10083" s="445" t="s">
        <v>5616</v>
      </c>
      <c r="C10083" s="445" t="s">
        <v>5615</v>
      </c>
    </row>
    <row r="10084" spans="1:3" x14ac:dyDescent="0.25">
      <c r="A10084" s="445" t="s">
        <v>20782</v>
      </c>
      <c r="B10084" s="445" t="s">
        <v>20783</v>
      </c>
      <c r="C10084" s="445" t="s">
        <v>1054</v>
      </c>
    </row>
    <row r="10085" spans="1:3" x14ac:dyDescent="0.25">
      <c r="A10085" s="445" t="s">
        <v>20782</v>
      </c>
      <c r="B10085" s="445" t="s">
        <v>5833</v>
      </c>
      <c r="C10085" s="445" t="s">
        <v>5832</v>
      </c>
    </row>
    <row r="10086" spans="1:3" x14ac:dyDescent="0.25">
      <c r="A10086" s="445" t="s">
        <v>20782</v>
      </c>
      <c r="B10086" s="445" t="s">
        <v>5792</v>
      </c>
      <c r="C10086" s="445" t="s">
        <v>5791</v>
      </c>
    </row>
    <row r="10087" spans="1:3" x14ac:dyDescent="0.25">
      <c r="A10087" s="445" t="s">
        <v>20782</v>
      </c>
      <c r="B10087" s="445" t="s">
        <v>5641</v>
      </c>
      <c r="C10087" s="445" t="s">
        <v>5640</v>
      </c>
    </row>
    <row r="10088" spans="1:3" x14ac:dyDescent="0.25">
      <c r="A10088" s="445" t="s">
        <v>20782</v>
      </c>
      <c r="B10088" s="445" t="s">
        <v>5719</v>
      </c>
      <c r="C10088" s="445" t="s">
        <v>5718</v>
      </c>
    </row>
    <row r="10089" spans="1:3" x14ac:dyDescent="0.25">
      <c r="A10089" s="445" t="s">
        <v>20782</v>
      </c>
      <c r="B10089" s="445" t="s">
        <v>5689</v>
      </c>
      <c r="C10089" s="445" t="s">
        <v>5688</v>
      </c>
    </row>
    <row r="10090" spans="1:3" x14ac:dyDescent="0.25">
      <c r="A10090" s="445" t="s">
        <v>20782</v>
      </c>
      <c r="B10090" s="445" t="s">
        <v>5665</v>
      </c>
      <c r="C10090" s="445" t="s">
        <v>3692</v>
      </c>
    </row>
    <row r="10091" spans="1:3" x14ac:dyDescent="0.25">
      <c r="A10091" s="445" t="s">
        <v>20782</v>
      </c>
      <c r="B10091" s="445" t="s">
        <v>5755</v>
      </c>
      <c r="C10091" s="445" t="s">
        <v>5754</v>
      </c>
    </row>
    <row r="10092" spans="1:3" x14ac:dyDescent="0.25">
      <c r="A10092" s="445" t="s">
        <v>20784</v>
      </c>
      <c r="B10092" s="445" t="s">
        <v>5586</v>
      </c>
      <c r="C10092" s="445" t="s">
        <v>5790</v>
      </c>
    </row>
    <row r="10093" spans="1:3" x14ac:dyDescent="0.25">
      <c r="A10093" s="445" t="s">
        <v>20784</v>
      </c>
      <c r="B10093" s="445" t="s">
        <v>5602</v>
      </c>
      <c r="C10093" s="445" t="s">
        <v>5831</v>
      </c>
    </row>
    <row r="10094" spans="1:3" x14ac:dyDescent="0.25">
      <c r="A10094" s="445" t="s">
        <v>20785</v>
      </c>
      <c r="B10094" s="445" t="s">
        <v>5830</v>
      </c>
      <c r="C10094" s="445" t="s">
        <v>5829</v>
      </c>
    </row>
    <row r="10095" spans="1:3" x14ac:dyDescent="0.25">
      <c r="A10095" s="445" t="s">
        <v>20785</v>
      </c>
      <c r="B10095" s="445" t="s">
        <v>792</v>
      </c>
      <c r="C10095" s="445" t="s">
        <v>11297</v>
      </c>
    </row>
    <row r="10096" spans="1:3" x14ac:dyDescent="0.25">
      <c r="A10096" s="445" t="s">
        <v>20786</v>
      </c>
      <c r="B10096" s="445" t="s">
        <v>20787</v>
      </c>
      <c r="C10096" s="445" t="s">
        <v>20788</v>
      </c>
    </row>
    <row r="10097" spans="1:3" x14ac:dyDescent="0.25">
      <c r="A10097" s="445" t="s">
        <v>20789</v>
      </c>
      <c r="B10097" s="445" t="s">
        <v>5789</v>
      </c>
      <c r="C10097" s="445" t="s">
        <v>5788</v>
      </c>
    </row>
    <row r="10098" spans="1:3" x14ac:dyDescent="0.25">
      <c r="A10098" s="445" t="s">
        <v>20789</v>
      </c>
      <c r="B10098" s="445" t="s">
        <v>5753</v>
      </c>
      <c r="C10098" s="445" t="s">
        <v>20790</v>
      </c>
    </row>
    <row r="10099" spans="1:3" x14ac:dyDescent="0.25">
      <c r="A10099" s="445" t="s">
        <v>20789</v>
      </c>
      <c r="B10099" s="445" t="s">
        <v>5828</v>
      </c>
      <c r="C10099" s="445" t="s">
        <v>5827</v>
      </c>
    </row>
    <row r="10100" spans="1:3" x14ac:dyDescent="0.25">
      <c r="A10100" s="445" t="s">
        <v>20791</v>
      </c>
      <c r="B10100" s="445" t="s">
        <v>5826</v>
      </c>
      <c r="C10100" s="445" t="s">
        <v>5825</v>
      </c>
    </row>
    <row r="10101" spans="1:3" x14ac:dyDescent="0.25">
      <c r="A10101" s="445" t="s">
        <v>20791</v>
      </c>
      <c r="B10101" s="445" t="s">
        <v>5787</v>
      </c>
      <c r="C10101" s="445" t="s">
        <v>5786</v>
      </c>
    </row>
    <row r="10102" spans="1:3" x14ac:dyDescent="0.25">
      <c r="A10102" s="445" t="s">
        <v>20792</v>
      </c>
      <c r="B10102" s="445" t="s">
        <v>5824</v>
      </c>
      <c r="C10102" s="445" t="s">
        <v>5823</v>
      </c>
    </row>
    <row r="10103" spans="1:3" x14ac:dyDescent="0.25">
      <c r="A10103" s="445" t="s">
        <v>20793</v>
      </c>
      <c r="B10103" s="445" t="s">
        <v>5845</v>
      </c>
      <c r="C10103" s="445" t="s">
        <v>5844</v>
      </c>
    </row>
    <row r="10104" spans="1:3" x14ac:dyDescent="0.25">
      <c r="A10104" s="445" t="s">
        <v>20793</v>
      </c>
      <c r="B10104" s="445" t="s">
        <v>5803</v>
      </c>
      <c r="C10104" s="445" t="s">
        <v>5802</v>
      </c>
    </row>
    <row r="10105" spans="1:3" x14ac:dyDescent="0.25">
      <c r="A10105" s="445" t="s">
        <v>20793</v>
      </c>
      <c r="B10105" s="445" t="s">
        <v>5699</v>
      </c>
      <c r="C10105" s="445" t="s">
        <v>5698</v>
      </c>
    </row>
    <row r="10106" spans="1:3" x14ac:dyDescent="0.25">
      <c r="A10106" s="445" t="s">
        <v>20793</v>
      </c>
      <c r="B10106" s="445" t="s">
        <v>5733</v>
      </c>
      <c r="C10106" s="445" t="s">
        <v>5732</v>
      </c>
    </row>
    <row r="10107" spans="1:3" x14ac:dyDescent="0.25">
      <c r="A10107" s="445" t="s">
        <v>20793</v>
      </c>
      <c r="B10107" s="445" t="s">
        <v>5763</v>
      </c>
      <c r="C10107" s="445" t="s">
        <v>3122</v>
      </c>
    </row>
    <row r="10108" spans="1:3" x14ac:dyDescent="0.25">
      <c r="A10108" s="445" t="s">
        <v>5163</v>
      </c>
      <c r="B10108" s="445" t="s">
        <v>20794</v>
      </c>
      <c r="C10108" s="445" t="s">
        <v>20795</v>
      </c>
    </row>
    <row r="10109" spans="1:3" x14ac:dyDescent="0.25">
      <c r="A10109" s="445" t="s">
        <v>5163</v>
      </c>
      <c r="B10109" s="445" t="s">
        <v>20796</v>
      </c>
      <c r="C10109" s="445" t="s">
        <v>20797</v>
      </c>
    </row>
    <row r="10110" spans="1:3" x14ac:dyDescent="0.25">
      <c r="A10110" s="445" t="s">
        <v>5163</v>
      </c>
      <c r="B10110" s="445" t="s">
        <v>20798</v>
      </c>
      <c r="C10110" s="445" t="s">
        <v>20799</v>
      </c>
    </row>
    <row r="10111" spans="1:3" x14ac:dyDescent="0.25">
      <c r="A10111" s="445" t="s">
        <v>5163</v>
      </c>
      <c r="B10111" s="445" t="s">
        <v>20800</v>
      </c>
      <c r="C10111" s="445" t="s">
        <v>20801</v>
      </c>
    </row>
    <row r="10112" spans="1:3" x14ac:dyDescent="0.25">
      <c r="A10112" s="445" t="s">
        <v>5163</v>
      </c>
      <c r="B10112" s="445" t="s">
        <v>20802</v>
      </c>
      <c r="C10112" s="445" t="s">
        <v>20803</v>
      </c>
    </row>
    <row r="10113" spans="1:3" x14ac:dyDescent="0.25">
      <c r="A10113" s="445" t="s">
        <v>5163</v>
      </c>
      <c r="B10113" s="445" t="s">
        <v>13430</v>
      </c>
      <c r="C10113" s="445" t="s">
        <v>20804</v>
      </c>
    </row>
    <row r="10114" spans="1:3" x14ac:dyDescent="0.25">
      <c r="A10114" s="445" t="s">
        <v>5163</v>
      </c>
      <c r="B10114" s="445" t="s">
        <v>20805</v>
      </c>
      <c r="C10114" s="445" t="s">
        <v>20806</v>
      </c>
    </row>
    <row r="10115" spans="1:3" x14ac:dyDescent="0.25">
      <c r="A10115" s="445" t="s">
        <v>5163</v>
      </c>
      <c r="B10115" s="445" t="s">
        <v>20807</v>
      </c>
      <c r="C10115" s="445" t="s">
        <v>20808</v>
      </c>
    </row>
    <row r="10116" spans="1:3" x14ac:dyDescent="0.25">
      <c r="A10116" s="445" t="s">
        <v>5163</v>
      </c>
      <c r="B10116" s="445" t="s">
        <v>20809</v>
      </c>
      <c r="C10116" s="445" t="s">
        <v>20810</v>
      </c>
    </row>
    <row r="10117" spans="1:3" x14ac:dyDescent="0.25">
      <c r="A10117" s="445" t="s">
        <v>5163</v>
      </c>
      <c r="B10117" s="445" t="s">
        <v>20811</v>
      </c>
      <c r="C10117" s="445" t="s">
        <v>20812</v>
      </c>
    </row>
    <row r="10118" spans="1:3" x14ac:dyDescent="0.25">
      <c r="A10118" s="445" t="s">
        <v>5163</v>
      </c>
      <c r="B10118" s="445" t="s">
        <v>20813</v>
      </c>
      <c r="C10118" s="445" t="s">
        <v>20814</v>
      </c>
    </row>
    <row r="10119" spans="1:3" x14ac:dyDescent="0.25">
      <c r="A10119" s="445" t="s">
        <v>5163</v>
      </c>
      <c r="B10119" s="445" t="s">
        <v>13438</v>
      </c>
      <c r="C10119" s="445" t="s">
        <v>20815</v>
      </c>
    </row>
    <row r="10120" spans="1:3" x14ac:dyDescent="0.25">
      <c r="A10120" s="445" t="s">
        <v>5163</v>
      </c>
      <c r="B10120" s="445" t="s">
        <v>20816</v>
      </c>
      <c r="C10120" s="445" t="s">
        <v>20817</v>
      </c>
    </row>
    <row r="10121" spans="1:3" x14ac:dyDescent="0.25">
      <c r="A10121" s="445" t="s">
        <v>5163</v>
      </c>
      <c r="B10121" s="445" t="s">
        <v>13474</v>
      </c>
      <c r="C10121" s="445" t="s">
        <v>20818</v>
      </c>
    </row>
    <row r="10122" spans="1:3" x14ac:dyDescent="0.25">
      <c r="A10122" s="445" t="s">
        <v>5163</v>
      </c>
      <c r="B10122" s="445" t="s">
        <v>13476</v>
      </c>
      <c r="C10122" s="445" t="s">
        <v>20819</v>
      </c>
    </row>
    <row r="10123" spans="1:3" x14ac:dyDescent="0.25">
      <c r="A10123" s="445" t="s">
        <v>5163</v>
      </c>
      <c r="B10123" s="445" t="s">
        <v>20820</v>
      </c>
      <c r="C10123" s="445" t="s">
        <v>20821</v>
      </c>
    </row>
    <row r="10124" spans="1:3" x14ac:dyDescent="0.25">
      <c r="A10124" s="445" t="s">
        <v>5163</v>
      </c>
      <c r="B10124" s="445" t="s">
        <v>20822</v>
      </c>
      <c r="C10124" s="445" t="s">
        <v>20823</v>
      </c>
    </row>
    <row r="10125" spans="1:3" x14ac:dyDescent="0.25">
      <c r="A10125" s="445" t="s">
        <v>5163</v>
      </c>
      <c r="B10125" s="445" t="s">
        <v>10982</v>
      </c>
      <c r="C10125" s="445" t="s">
        <v>20824</v>
      </c>
    </row>
    <row r="10126" spans="1:3" x14ac:dyDescent="0.25">
      <c r="A10126" s="445" t="s">
        <v>5163</v>
      </c>
      <c r="B10126" s="445" t="s">
        <v>20825</v>
      </c>
      <c r="C10126" s="445" t="s">
        <v>20826</v>
      </c>
    </row>
    <row r="10127" spans="1:3" x14ac:dyDescent="0.25">
      <c r="A10127" s="445" t="s">
        <v>5163</v>
      </c>
      <c r="B10127" s="445" t="s">
        <v>11148</v>
      </c>
      <c r="C10127" s="445" t="s">
        <v>20827</v>
      </c>
    </row>
    <row r="10128" spans="1:3" x14ac:dyDescent="0.25">
      <c r="A10128" s="445" t="s">
        <v>5163</v>
      </c>
      <c r="B10128" s="445" t="s">
        <v>11152</v>
      </c>
      <c r="C10128" s="445" t="s">
        <v>20828</v>
      </c>
    </row>
    <row r="10129" spans="1:3" x14ac:dyDescent="0.25">
      <c r="A10129" s="445" t="s">
        <v>5163</v>
      </c>
      <c r="B10129" s="445" t="s">
        <v>11160</v>
      </c>
      <c r="C10129" s="445" t="s">
        <v>20829</v>
      </c>
    </row>
    <row r="10130" spans="1:3" x14ac:dyDescent="0.25">
      <c r="A10130" s="445" t="s">
        <v>5163</v>
      </c>
      <c r="B10130" s="445" t="s">
        <v>11416</v>
      </c>
      <c r="C10130" s="445" t="s">
        <v>20830</v>
      </c>
    </row>
    <row r="10131" spans="1:3" x14ac:dyDescent="0.25">
      <c r="A10131" s="445" t="s">
        <v>5163</v>
      </c>
      <c r="B10131" s="445" t="s">
        <v>20831</v>
      </c>
      <c r="C10131" s="445" t="s">
        <v>20832</v>
      </c>
    </row>
    <row r="10132" spans="1:3" x14ac:dyDescent="0.25">
      <c r="A10132" s="445" t="s">
        <v>5163</v>
      </c>
      <c r="B10132" s="445" t="s">
        <v>20833</v>
      </c>
      <c r="C10132" s="445" t="s">
        <v>20834</v>
      </c>
    </row>
    <row r="10133" spans="1:3" x14ac:dyDescent="0.25">
      <c r="A10133" s="445" t="s">
        <v>5163</v>
      </c>
      <c r="B10133" s="445" t="s">
        <v>11220</v>
      </c>
      <c r="C10133" s="445" t="s">
        <v>20835</v>
      </c>
    </row>
    <row r="10134" spans="1:3" x14ac:dyDescent="0.25">
      <c r="A10134" s="445" t="s">
        <v>5163</v>
      </c>
      <c r="B10134" s="445" t="s">
        <v>20836</v>
      </c>
      <c r="C10134" s="445" t="s">
        <v>20837</v>
      </c>
    </row>
    <row r="10135" spans="1:3" x14ac:dyDescent="0.25">
      <c r="A10135" s="445" t="s">
        <v>5163</v>
      </c>
      <c r="B10135" s="445" t="s">
        <v>11320</v>
      </c>
      <c r="C10135" s="445" t="s">
        <v>20838</v>
      </c>
    </row>
    <row r="10136" spans="1:3" x14ac:dyDescent="0.25">
      <c r="A10136" s="445" t="s">
        <v>5163</v>
      </c>
      <c r="B10136" s="445" t="s">
        <v>13416</v>
      </c>
      <c r="C10136" s="445" t="s">
        <v>20839</v>
      </c>
    </row>
    <row r="10137" spans="1:3" x14ac:dyDescent="0.25">
      <c r="A10137" s="445" t="s">
        <v>5163</v>
      </c>
      <c r="B10137" s="445" t="s">
        <v>20840</v>
      </c>
      <c r="C10137" s="445" t="s">
        <v>20841</v>
      </c>
    </row>
    <row r="10138" spans="1:3" x14ac:dyDescent="0.25">
      <c r="A10138" s="445" t="s">
        <v>5163</v>
      </c>
      <c r="B10138" s="445" t="s">
        <v>20842</v>
      </c>
      <c r="C10138" s="445" t="s">
        <v>20843</v>
      </c>
    </row>
    <row r="10139" spans="1:3" x14ac:dyDescent="0.25">
      <c r="A10139" s="445" t="s">
        <v>5163</v>
      </c>
      <c r="B10139" s="445" t="s">
        <v>20844</v>
      </c>
      <c r="C10139" s="445" t="s">
        <v>20845</v>
      </c>
    </row>
    <row r="10140" spans="1:3" x14ac:dyDescent="0.25">
      <c r="A10140" s="445" t="s">
        <v>5163</v>
      </c>
      <c r="B10140" s="445" t="s">
        <v>11164</v>
      </c>
      <c r="C10140" s="445" t="s">
        <v>20846</v>
      </c>
    </row>
    <row r="10141" spans="1:3" x14ac:dyDescent="0.25">
      <c r="A10141" s="445" t="s">
        <v>5163</v>
      </c>
      <c r="B10141" s="445" t="s">
        <v>11166</v>
      </c>
      <c r="C10141" s="445" t="s">
        <v>20847</v>
      </c>
    </row>
    <row r="10142" spans="1:3" x14ac:dyDescent="0.25">
      <c r="A10142" s="445" t="s">
        <v>5163</v>
      </c>
      <c r="B10142" s="445" t="s">
        <v>11269</v>
      </c>
      <c r="C10142" s="445" t="s">
        <v>20848</v>
      </c>
    </row>
    <row r="10143" spans="1:3" x14ac:dyDescent="0.25">
      <c r="A10143" s="445" t="s">
        <v>5163</v>
      </c>
      <c r="B10143" s="445" t="s">
        <v>10983</v>
      </c>
      <c r="C10143" s="445" t="s">
        <v>20849</v>
      </c>
    </row>
    <row r="10144" spans="1:3" x14ac:dyDescent="0.25">
      <c r="A10144" s="445" t="s">
        <v>5163</v>
      </c>
      <c r="B10144" s="445" t="s">
        <v>20850</v>
      </c>
      <c r="C10144" s="445" t="s">
        <v>20851</v>
      </c>
    </row>
    <row r="10145" spans="1:3" x14ac:dyDescent="0.25">
      <c r="A10145" s="445" t="s">
        <v>5163</v>
      </c>
      <c r="B10145" s="445" t="s">
        <v>20852</v>
      </c>
      <c r="C10145" s="445" t="s">
        <v>20853</v>
      </c>
    </row>
    <row r="10146" spans="1:3" x14ac:dyDescent="0.25">
      <c r="A10146" s="445" t="s">
        <v>5163</v>
      </c>
      <c r="B10146" s="445" t="s">
        <v>20854</v>
      </c>
      <c r="C10146" s="445" t="s">
        <v>20855</v>
      </c>
    </row>
    <row r="10147" spans="1:3" x14ac:dyDescent="0.25">
      <c r="A10147" s="445" t="s">
        <v>5163</v>
      </c>
      <c r="B10147" s="445" t="s">
        <v>20856</v>
      </c>
      <c r="C10147" s="445" t="s">
        <v>20824</v>
      </c>
    </row>
    <row r="10148" spans="1:3" x14ac:dyDescent="0.25">
      <c r="A10148" s="445" t="s">
        <v>5163</v>
      </c>
      <c r="B10148" s="445" t="s">
        <v>11273</v>
      </c>
      <c r="C10148" s="445" t="s">
        <v>20857</v>
      </c>
    </row>
    <row r="10149" spans="1:3" x14ac:dyDescent="0.25">
      <c r="A10149" s="445" t="s">
        <v>5163</v>
      </c>
      <c r="B10149" s="445" t="s">
        <v>20858</v>
      </c>
      <c r="C10149" s="445" t="s">
        <v>20859</v>
      </c>
    </row>
    <row r="10150" spans="1:3" x14ac:dyDescent="0.25">
      <c r="A10150" s="445" t="s">
        <v>5163</v>
      </c>
      <c r="B10150" s="445" t="s">
        <v>20860</v>
      </c>
      <c r="C10150" s="445" t="s">
        <v>20861</v>
      </c>
    </row>
    <row r="10151" spans="1:3" x14ac:dyDescent="0.25">
      <c r="A10151" s="445" t="s">
        <v>5163</v>
      </c>
      <c r="B10151" s="445" t="s">
        <v>20862</v>
      </c>
      <c r="C10151" s="445" t="s">
        <v>20863</v>
      </c>
    </row>
    <row r="10152" spans="1:3" x14ac:dyDescent="0.25">
      <c r="A10152" s="445" t="s">
        <v>20864</v>
      </c>
      <c r="B10152" s="445" t="s">
        <v>20865</v>
      </c>
      <c r="C10152" s="445" t="s">
        <v>20865</v>
      </c>
    </row>
    <row r="10153" spans="1:3" x14ac:dyDescent="0.25">
      <c r="A10153" s="445" t="s">
        <v>20864</v>
      </c>
      <c r="B10153" s="445" t="s">
        <v>20866</v>
      </c>
      <c r="C10153" s="445" t="s">
        <v>20867</v>
      </c>
    </row>
    <row r="10154" spans="1:3" x14ac:dyDescent="0.25">
      <c r="A10154" s="445" t="s">
        <v>5153</v>
      </c>
      <c r="B10154" s="445" t="s">
        <v>14877</v>
      </c>
      <c r="C10154" s="445" t="s">
        <v>20868</v>
      </c>
    </row>
    <row r="10155" spans="1:3" x14ac:dyDescent="0.25">
      <c r="A10155" s="445" t="s">
        <v>5153</v>
      </c>
      <c r="B10155" s="445" t="s">
        <v>20869</v>
      </c>
      <c r="C10155" s="445" t="s">
        <v>20870</v>
      </c>
    </row>
    <row r="10156" spans="1:3" x14ac:dyDescent="0.25">
      <c r="A10156" s="445" t="s">
        <v>5153</v>
      </c>
      <c r="B10156" s="445" t="s">
        <v>20871</v>
      </c>
      <c r="C10156" s="445" t="s">
        <v>20872</v>
      </c>
    </row>
    <row r="10157" spans="1:3" x14ac:dyDescent="0.25">
      <c r="A10157" s="445" t="s">
        <v>5153</v>
      </c>
      <c r="B10157" s="445" t="s">
        <v>20873</v>
      </c>
      <c r="C10157" s="445" t="s">
        <v>20874</v>
      </c>
    </row>
    <row r="10158" spans="1:3" x14ac:dyDescent="0.25">
      <c r="A10158" s="445" t="s">
        <v>5153</v>
      </c>
      <c r="B10158" s="445" t="s">
        <v>14879</v>
      </c>
      <c r="C10158" s="445" t="s">
        <v>20875</v>
      </c>
    </row>
    <row r="10159" spans="1:3" x14ac:dyDescent="0.25">
      <c r="A10159" s="445" t="s">
        <v>5153</v>
      </c>
      <c r="B10159" s="445" t="s">
        <v>244</v>
      </c>
      <c r="C10159" s="445" t="s">
        <v>20876</v>
      </c>
    </row>
    <row r="10160" spans="1:3" x14ac:dyDescent="0.25">
      <c r="A10160" s="445" t="s">
        <v>5142</v>
      </c>
      <c r="B10160" s="445" t="s">
        <v>11164</v>
      </c>
      <c r="C10160" s="445" t="s">
        <v>20877</v>
      </c>
    </row>
    <row r="10161" spans="1:3" x14ac:dyDescent="0.25">
      <c r="A10161" s="445" t="s">
        <v>5131</v>
      </c>
      <c r="B10161" s="445" t="s">
        <v>20878</v>
      </c>
      <c r="C10161" s="445" t="s">
        <v>13978</v>
      </c>
    </row>
    <row r="10162" spans="1:3" x14ac:dyDescent="0.25">
      <c r="A10162" s="445" t="s">
        <v>5131</v>
      </c>
      <c r="B10162" s="445" t="s">
        <v>20879</v>
      </c>
      <c r="C10162" s="445" t="s">
        <v>20880</v>
      </c>
    </row>
    <row r="10163" spans="1:3" x14ac:dyDescent="0.25">
      <c r="A10163" s="445" t="s">
        <v>5131</v>
      </c>
      <c r="B10163" s="445" t="s">
        <v>20881</v>
      </c>
      <c r="C10163" s="445" t="s">
        <v>5577</v>
      </c>
    </row>
    <row r="10164" spans="1:3" x14ac:dyDescent="0.25">
      <c r="A10164" s="445" t="s">
        <v>5131</v>
      </c>
      <c r="B10164" s="445" t="s">
        <v>20882</v>
      </c>
      <c r="C10164" s="445" t="s">
        <v>20883</v>
      </c>
    </row>
    <row r="10165" spans="1:3" x14ac:dyDescent="0.25">
      <c r="A10165" s="445" t="s">
        <v>5131</v>
      </c>
      <c r="B10165" s="445" t="s">
        <v>20884</v>
      </c>
      <c r="C10165" s="445" t="s">
        <v>20885</v>
      </c>
    </row>
    <row r="10166" spans="1:3" x14ac:dyDescent="0.25">
      <c r="A10166" s="445" t="s">
        <v>5131</v>
      </c>
      <c r="B10166" s="445" t="s">
        <v>20886</v>
      </c>
      <c r="C10166" s="445" t="s">
        <v>20887</v>
      </c>
    </row>
    <row r="10167" spans="1:3" x14ac:dyDescent="0.25">
      <c r="A10167" s="445" t="s">
        <v>15580</v>
      </c>
      <c r="B10167" s="445" t="s">
        <v>14927</v>
      </c>
      <c r="C10167" s="445" t="s">
        <v>20888</v>
      </c>
    </row>
    <row r="10168" spans="1:3" x14ac:dyDescent="0.25">
      <c r="A10168" s="445" t="s">
        <v>15580</v>
      </c>
      <c r="B10168" s="445" t="s">
        <v>20889</v>
      </c>
      <c r="C10168" s="445" t="s">
        <v>20890</v>
      </c>
    </row>
    <row r="10169" spans="1:3" x14ac:dyDescent="0.25">
      <c r="A10169" s="445" t="s">
        <v>15580</v>
      </c>
      <c r="B10169" s="445" t="s">
        <v>20891</v>
      </c>
      <c r="C10169" s="445" t="s">
        <v>20892</v>
      </c>
    </row>
    <row r="10170" spans="1:3" x14ac:dyDescent="0.25">
      <c r="A10170" s="445" t="s">
        <v>15580</v>
      </c>
      <c r="B10170" s="445" t="s">
        <v>10461</v>
      </c>
      <c r="C10170" s="445" t="s">
        <v>20893</v>
      </c>
    </row>
    <row r="10171" spans="1:3" x14ac:dyDescent="0.25">
      <c r="A10171" s="445" t="s">
        <v>20894</v>
      </c>
      <c r="B10171" s="445" t="s">
        <v>4958</v>
      </c>
      <c r="C10171" s="445" t="s">
        <v>20895</v>
      </c>
    </row>
    <row r="10172" spans="1:3" x14ac:dyDescent="0.25">
      <c r="A10172" s="445" t="s">
        <v>20894</v>
      </c>
      <c r="B10172" s="445" t="s">
        <v>4970</v>
      </c>
      <c r="C10172" s="445" t="s">
        <v>20896</v>
      </c>
    </row>
    <row r="10173" spans="1:3" x14ac:dyDescent="0.25">
      <c r="A10173" s="445" t="s">
        <v>20894</v>
      </c>
      <c r="B10173" s="445" t="s">
        <v>3156</v>
      </c>
      <c r="C10173" s="445" t="s">
        <v>20897</v>
      </c>
    </row>
    <row r="10174" spans="1:3" x14ac:dyDescent="0.25">
      <c r="A10174" s="445" t="s">
        <v>20894</v>
      </c>
      <c r="B10174" s="445" t="s">
        <v>4992</v>
      </c>
      <c r="C10174" s="445" t="s">
        <v>20898</v>
      </c>
    </row>
    <row r="10175" spans="1:3" x14ac:dyDescent="0.25">
      <c r="A10175" s="445" t="s">
        <v>20894</v>
      </c>
      <c r="B10175" s="445" t="s">
        <v>5004</v>
      </c>
      <c r="C10175" s="445" t="s">
        <v>20899</v>
      </c>
    </row>
    <row r="10176" spans="1:3" x14ac:dyDescent="0.25">
      <c r="A10176" s="445" t="s">
        <v>20894</v>
      </c>
      <c r="B10176" s="445" t="s">
        <v>5016</v>
      </c>
      <c r="C10176" s="445" t="s">
        <v>20900</v>
      </c>
    </row>
    <row r="10177" spans="1:3" x14ac:dyDescent="0.25">
      <c r="A10177" s="445" t="s">
        <v>20894</v>
      </c>
      <c r="B10177" s="445" t="s">
        <v>5028</v>
      </c>
      <c r="C10177" s="445" t="s">
        <v>20901</v>
      </c>
    </row>
    <row r="10178" spans="1:3" x14ac:dyDescent="0.25">
      <c r="A10178" s="445" t="s">
        <v>20894</v>
      </c>
      <c r="B10178" s="445" t="s">
        <v>5155</v>
      </c>
      <c r="C10178" s="445" t="s">
        <v>20902</v>
      </c>
    </row>
    <row r="10179" spans="1:3" x14ac:dyDescent="0.25">
      <c r="A10179" s="445" t="s">
        <v>20894</v>
      </c>
      <c r="B10179" s="445" t="s">
        <v>5165</v>
      </c>
      <c r="C10179" s="445" t="s">
        <v>20903</v>
      </c>
    </row>
    <row r="10180" spans="1:3" x14ac:dyDescent="0.25">
      <c r="A10180" s="445" t="s">
        <v>20894</v>
      </c>
      <c r="B10180" s="445" t="s">
        <v>5175</v>
      </c>
      <c r="C10180" s="445" t="s">
        <v>20904</v>
      </c>
    </row>
    <row r="10181" spans="1:3" x14ac:dyDescent="0.25">
      <c r="A10181" s="445" t="s">
        <v>20894</v>
      </c>
      <c r="B10181" s="445" t="s">
        <v>5186</v>
      </c>
      <c r="C10181" s="445" t="s">
        <v>20905</v>
      </c>
    </row>
    <row r="10182" spans="1:3" x14ac:dyDescent="0.25">
      <c r="A10182" s="445" t="s">
        <v>20894</v>
      </c>
      <c r="B10182" s="445" t="s">
        <v>5197</v>
      </c>
      <c r="C10182" s="445" t="s">
        <v>20906</v>
      </c>
    </row>
    <row r="10183" spans="1:3" x14ac:dyDescent="0.25">
      <c r="A10183" s="445" t="s">
        <v>20894</v>
      </c>
      <c r="B10183" s="445" t="s">
        <v>5208</v>
      </c>
      <c r="C10183" s="445" t="s">
        <v>20907</v>
      </c>
    </row>
    <row r="10184" spans="1:3" x14ac:dyDescent="0.25">
      <c r="A10184" s="445" t="s">
        <v>20894</v>
      </c>
      <c r="B10184" s="445" t="s">
        <v>5220</v>
      </c>
      <c r="C10184" s="445" t="s">
        <v>20908</v>
      </c>
    </row>
    <row r="10185" spans="1:3" x14ac:dyDescent="0.25">
      <c r="A10185" s="445" t="s">
        <v>20894</v>
      </c>
      <c r="B10185" s="445" t="s">
        <v>5232</v>
      </c>
      <c r="C10185" s="445" t="s">
        <v>20909</v>
      </c>
    </row>
    <row r="10186" spans="1:3" x14ac:dyDescent="0.25">
      <c r="A10186" s="445" t="s">
        <v>20894</v>
      </c>
      <c r="B10186" s="445" t="s">
        <v>5245</v>
      </c>
      <c r="C10186" s="445" t="s">
        <v>20910</v>
      </c>
    </row>
    <row r="10187" spans="1:3" x14ac:dyDescent="0.25">
      <c r="A10187" s="445" t="s">
        <v>20894</v>
      </c>
      <c r="B10187" s="445" t="s">
        <v>5258</v>
      </c>
      <c r="C10187" s="445" t="s">
        <v>20911</v>
      </c>
    </row>
    <row r="10188" spans="1:3" x14ac:dyDescent="0.25">
      <c r="A10188" s="445" t="s">
        <v>20894</v>
      </c>
      <c r="B10188" s="445" t="s">
        <v>5272</v>
      </c>
      <c r="C10188" s="445" t="s">
        <v>20912</v>
      </c>
    </row>
    <row r="10189" spans="1:3" x14ac:dyDescent="0.25">
      <c r="A10189" s="445" t="s">
        <v>20894</v>
      </c>
      <c r="B10189" s="445" t="s">
        <v>5283</v>
      </c>
      <c r="C10189" s="445" t="s">
        <v>20913</v>
      </c>
    </row>
    <row r="10190" spans="1:3" x14ac:dyDescent="0.25">
      <c r="A10190" s="445" t="s">
        <v>13988</v>
      </c>
      <c r="B10190" s="445" t="s">
        <v>5602</v>
      </c>
      <c r="C10190" s="445" t="s">
        <v>13970</v>
      </c>
    </row>
    <row r="10191" spans="1:3" x14ac:dyDescent="0.25">
      <c r="A10191" s="445" t="s">
        <v>20914</v>
      </c>
      <c r="B10191" s="445" t="s">
        <v>20915</v>
      </c>
      <c r="C10191" s="445" t="s">
        <v>20916</v>
      </c>
    </row>
    <row r="10192" spans="1:3" x14ac:dyDescent="0.25">
      <c r="A10192" s="445" t="s">
        <v>20914</v>
      </c>
      <c r="B10192" s="445" t="s">
        <v>20917</v>
      </c>
      <c r="C10192" s="445" t="s">
        <v>20918</v>
      </c>
    </row>
    <row r="10193" spans="1:3" x14ac:dyDescent="0.25">
      <c r="A10193" s="445" t="s">
        <v>15617</v>
      </c>
      <c r="B10193" s="445" t="s">
        <v>20919</v>
      </c>
      <c r="C10193" s="445" t="s">
        <v>20920</v>
      </c>
    </row>
    <row r="10194" spans="1:3" x14ac:dyDescent="0.25">
      <c r="A10194" s="445" t="s">
        <v>15617</v>
      </c>
      <c r="B10194" s="445" t="s">
        <v>20921</v>
      </c>
      <c r="C10194" s="445" t="s">
        <v>20920</v>
      </c>
    </row>
    <row r="10195" spans="1:3" x14ac:dyDescent="0.25">
      <c r="A10195" s="445" t="s">
        <v>15617</v>
      </c>
      <c r="B10195" s="445" t="s">
        <v>20922</v>
      </c>
      <c r="C10195" s="445" t="s">
        <v>20920</v>
      </c>
    </row>
    <row r="10196" spans="1:3" x14ac:dyDescent="0.25">
      <c r="A10196" s="445" t="s">
        <v>15617</v>
      </c>
      <c r="B10196" s="445" t="s">
        <v>20923</v>
      </c>
      <c r="C10196" s="445" t="s">
        <v>20920</v>
      </c>
    </row>
    <row r="10197" spans="1:3" x14ac:dyDescent="0.25">
      <c r="A10197" s="445" t="s">
        <v>15617</v>
      </c>
      <c r="B10197" s="445" t="s">
        <v>20924</v>
      </c>
      <c r="C10197" s="445" t="s">
        <v>20920</v>
      </c>
    </row>
    <row r="10198" spans="1:3" x14ac:dyDescent="0.25">
      <c r="A10198" s="445" t="s">
        <v>15617</v>
      </c>
      <c r="B10198" s="445" t="s">
        <v>20925</v>
      </c>
      <c r="C10198" s="445" t="s">
        <v>20920</v>
      </c>
    </row>
    <row r="10199" spans="1:3" x14ac:dyDescent="0.25">
      <c r="A10199" s="445" t="s">
        <v>15617</v>
      </c>
      <c r="B10199" s="445" t="s">
        <v>20926</v>
      </c>
      <c r="C10199" s="445" t="s">
        <v>20920</v>
      </c>
    </row>
    <row r="10200" spans="1:3" x14ac:dyDescent="0.25">
      <c r="A10200" s="445" t="s">
        <v>15617</v>
      </c>
      <c r="B10200" s="445" t="s">
        <v>20927</v>
      </c>
      <c r="C10200" s="445" t="s">
        <v>20920</v>
      </c>
    </row>
    <row r="10201" spans="1:3" x14ac:dyDescent="0.25">
      <c r="A10201" s="445" t="s">
        <v>15617</v>
      </c>
      <c r="B10201" s="445" t="s">
        <v>20928</v>
      </c>
      <c r="C10201" s="445" t="s">
        <v>20920</v>
      </c>
    </row>
    <row r="10202" spans="1:3" x14ac:dyDescent="0.25">
      <c r="A10202" s="445" t="s">
        <v>15617</v>
      </c>
      <c r="B10202" s="445" t="s">
        <v>20929</v>
      </c>
      <c r="C10202" s="445" t="s">
        <v>20920</v>
      </c>
    </row>
    <row r="10203" spans="1:3" x14ac:dyDescent="0.25">
      <c r="A10203" s="445" t="s">
        <v>15617</v>
      </c>
      <c r="B10203" s="445" t="s">
        <v>20930</v>
      </c>
      <c r="C10203" s="445" t="s">
        <v>20920</v>
      </c>
    </row>
    <row r="10204" spans="1:3" x14ac:dyDescent="0.25">
      <c r="A10204" s="445" t="s">
        <v>15617</v>
      </c>
      <c r="B10204" s="445" t="s">
        <v>20931</v>
      </c>
      <c r="C10204" s="445" t="s">
        <v>20920</v>
      </c>
    </row>
    <row r="10205" spans="1:3" x14ac:dyDescent="0.25">
      <c r="A10205" s="445" t="s">
        <v>15617</v>
      </c>
      <c r="B10205" s="445" t="s">
        <v>20932</v>
      </c>
      <c r="C10205" s="445" t="s">
        <v>20920</v>
      </c>
    </row>
    <row r="10206" spans="1:3" x14ac:dyDescent="0.25">
      <c r="A10206" s="445" t="s">
        <v>15617</v>
      </c>
      <c r="B10206" s="445" t="s">
        <v>20933</v>
      </c>
      <c r="C10206" s="445" t="s">
        <v>20920</v>
      </c>
    </row>
    <row r="10207" spans="1:3" x14ac:dyDescent="0.25">
      <c r="A10207" s="445" t="s">
        <v>15617</v>
      </c>
      <c r="B10207" s="445" t="s">
        <v>20934</v>
      </c>
      <c r="C10207" s="445" t="s">
        <v>20920</v>
      </c>
    </row>
    <row r="10208" spans="1:3" x14ac:dyDescent="0.25">
      <c r="A10208" s="445" t="s">
        <v>15617</v>
      </c>
      <c r="B10208" s="445" t="s">
        <v>20935</v>
      </c>
      <c r="C10208" s="445" t="s">
        <v>20920</v>
      </c>
    </row>
    <row r="10209" spans="1:3" x14ac:dyDescent="0.25">
      <c r="A10209" s="445" t="s">
        <v>15617</v>
      </c>
      <c r="B10209" s="445" t="s">
        <v>20936</v>
      </c>
      <c r="C10209" s="445" t="s">
        <v>20920</v>
      </c>
    </row>
    <row r="10210" spans="1:3" x14ac:dyDescent="0.25">
      <c r="A10210" s="445" t="s">
        <v>15617</v>
      </c>
      <c r="B10210" s="445" t="s">
        <v>20937</v>
      </c>
      <c r="C10210" s="445" t="s">
        <v>20920</v>
      </c>
    </row>
    <row r="10211" spans="1:3" x14ac:dyDescent="0.25">
      <c r="A10211" s="445" t="s">
        <v>15617</v>
      </c>
      <c r="B10211" s="445" t="s">
        <v>20938</v>
      </c>
      <c r="C10211" s="445" t="s">
        <v>20920</v>
      </c>
    </row>
    <row r="10212" spans="1:3" x14ac:dyDescent="0.25">
      <c r="A10212" s="445" t="s">
        <v>15617</v>
      </c>
      <c r="B10212" s="445" t="s">
        <v>20939</v>
      </c>
      <c r="C10212" s="445" t="s">
        <v>20920</v>
      </c>
    </row>
    <row r="10213" spans="1:3" x14ac:dyDescent="0.25">
      <c r="A10213" s="445" t="s">
        <v>15617</v>
      </c>
      <c r="B10213" s="445" t="s">
        <v>20940</v>
      </c>
      <c r="C10213" s="445" t="s">
        <v>20920</v>
      </c>
    </row>
    <row r="10214" spans="1:3" x14ac:dyDescent="0.25">
      <c r="A10214" s="445" t="s">
        <v>15617</v>
      </c>
      <c r="B10214" s="445" t="s">
        <v>20941</v>
      </c>
      <c r="C10214" s="445" t="s">
        <v>20920</v>
      </c>
    </row>
    <row r="10215" spans="1:3" x14ac:dyDescent="0.25">
      <c r="A10215" s="445" t="s">
        <v>15617</v>
      </c>
      <c r="B10215" s="445" t="s">
        <v>20942</v>
      </c>
      <c r="C10215" s="445" t="s">
        <v>20920</v>
      </c>
    </row>
    <row r="10216" spans="1:3" x14ac:dyDescent="0.25">
      <c r="A10216" s="445" t="s">
        <v>15617</v>
      </c>
      <c r="B10216" s="445" t="s">
        <v>20943</v>
      </c>
      <c r="C10216" s="445" t="s">
        <v>20920</v>
      </c>
    </row>
    <row r="10217" spans="1:3" x14ac:dyDescent="0.25">
      <c r="A10217" s="445" t="s">
        <v>15617</v>
      </c>
      <c r="B10217" s="445" t="s">
        <v>20944</v>
      </c>
      <c r="C10217" s="445" t="s">
        <v>20920</v>
      </c>
    </row>
    <row r="10218" spans="1:3" x14ac:dyDescent="0.25">
      <c r="A10218" s="445" t="s">
        <v>15617</v>
      </c>
      <c r="B10218" s="445" t="s">
        <v>20945</v>
      </c>
      <c r="C10218" s="445" t="s">
        <v>20920</v>
      </c>
    </row>
    <row r="10219" spans="1:3" x14ac:dyDescent="0.25">
      <c r="A10219" s="445" t="s">
        <v>15617</v>
      </c>
      <c r="B10219" s="445" t="s">
        <v>20946</v>
      </c>
      <c r="C10219" s="445" t="s">
        <v>20920</v>
      </c>
    </row>
    <row r="10220" spans="1:3" x14ac:dyDescent="0.25">
      <c r="A10220" s="445" t="s">
        <v>15617</v>
      </c>
      <c r="B10220" s="445" t="s">
        <v>20947</v>
      </c>
      <c r="C10220" s="445" t="s">
        <v>20920</v>
      </c>
    </row>
    <row r="10221" spans="1:3" x14ac:dyDescent="0.25">
      <c r="A10221" s="445" t="s">
        <v>15617</v>
      </c>
      <c r="B10221" s="445" t="s">
        <v>20948</v>
      </c>
      <c r="C10221" s="445" t="s">
        <v>20920</v>
      </c>
    </row>
    <row r="10222" spans="1:3" x14ac:dyDescent="0.25">
      <c r="A10222" s="445" t="s">
        <v>15617</v>
      </c>
      <c r="B10222" s="445" t="s">
        <v>20949</v>
      </c>
      <c r="C10222" s="445" t="s">
        <v>20920</v>
      </c>
    </row>
    <row r="10223" spans="1:3" x14ac:dyDescent="0.25">
      <c r="A10223" s="445" t="s">
        <v>15617</v>
      </c>
      <c r="B10223" s="445" t="s">
        <v>20950</v>
      </c>
      <c r="C10223" s="445" t="s">
        <v>20920</v>
      </c>
    </row>
    <row r="10224" spans="1:3" x14ac:dyDescent="0.25">
      <c r="A10224" s="445" t="s">
        <v>15617</v>
      </c>
      <c r="B10224" s="445" t="s">
        <v>20951</v>
      </c>
      <c r="C10224" s="445" t="s">
        <v>20920</v>
      </c>
    </row>
    <row r="10225" spans="1:3" x14ac:dyDescent="0.25">
      <c r="A10225" s="445" t="s">
        <v>15617</v>
      </c>
      <c r="B10225" s="445" t="s">
        <v>20952</v>
      </c>
      <c r="C10225" s="445" t="s">
        <v>20920</v>
      </c>
    </row>
    <row r="10226" spans="1:3" x14ac:dyDescent="0.25">
      <c r="A10226" s="445" t="s">
        <v>15617</v>
      </c>
      <c r="B10226" s="445" t="s">
        <v>20953</v>
      </c>
      <c r="C10226" s="445" t="s">
        <v>20920</v>
      </c>
    </row>
    <row r="10227" spans="1:3" x14ac:dyDescent="0.25">
      <c r="A10227" s="445" t="s">
        <v>15617</v>
      </c>
      <c r="B10227" s="445" t="s">
        <v>20954</v>
      </c>
      <c r="C10227" s="445" t="s">
        <v>20920</v>
      </c>
    </row>
    <row r="10228" spans="1:3" x14ac:dyDescent="0.25">
      <c r="A10228" s="445" t="s">
        <v>15617</v>
      </c>
      <c r="B10228" s="445" t="s">
        <v>20955</v>
      </c>
      <c r="C10228" s="445" t="s">
        <v>20920</v>
      </c>
    </row>
    <row r="10229" spans="1:3" x14ac:dyDescent="0.25">
      <c r="A10229" s="445" t="s">
        <v>15617</v>
      </c>
      <c r="B10229" s="445" t="s">
        <v>20956</v>
      </c>
      <c r="C10229" s="445" t="s">
        <v>20920</v>
      </c>
    </row>
    <row r="10230" spans="1:3" x14ac:dyDescent="0.25">
      <c r="A10230" s="445" t="s">
        <v>15617</v>
      </c>
      <c r="B10230" s="445" t="s">
        <v>20957</v>
      </c>
      <c r="C10230" s="445" t="s">
        <v>20920</v>
      </c>
    </row>
    <row r="10231" spans="1:3" x14ac:dyDescent="0.25">
      <c r="A10231" s="445" t="s">
        <v>15617</v>
      </c>
      <c r="B10231" s="445" t="s">
        <v>20958</v>
      </c>
      <c r="C10231" s="445" t="s">
        <v>20920</v>
      </c>
    </row>
    <row r="10232" spans="1:3" x14ac:dyDescent="0.25">
      <c r="A10232" s="445" t="s">
        <v>15617</v>
      </c>
      <c r="B10232" s="445" t="s">
        <v>20959</v>
      </c>
      <c r="C10232" s="445" t="s">
        <v>20920</v>
      </c>
    </row>
    <row r="10233" spans="1:3" x14ac:dyDescent="0.25">
      <c r="A10233" s="445" t="s">
        <v>15617</v>
      </c>
      <c r="B10233" s="445" t="s">
        <v>20960</v>
      </c>
      <c r="C10233" s="445" t="s">
        <v>20920</v>
      </c>
    </row>
    <row r="10234" spans="1:3" x14ac:dyDescent="0.25">
      <c r="A10234" s="445" t="s">
        <v>15617</v>
      </c>
      <c r="B10234" s="445" t="s">
        <v>20961</v>
      </c>
      <c r="C10234" s="445" t="s">
        <v>20920</v>
      </c>
    </row>
    <row r="10235" spans="1:3" x14ac:dyDescent="0.25">
      <c r="A10235" s="445" t="s">
        <v>15617</v>
      </c>
      <c r="B10235" s="445" t="s">
        <v>20962</v>
      </c>
      <c r="C10235" s="445" t="s">
        <v>20920</v>
      </c>
    </row>
    <row r="10236" spans="1:3" x14ac:dyDescent="0.25">
      <c r="A10236" s="445" t="s">
        <v>15617</v>
      </c>
      <c r="B10236" s="445" t="s">
        <v>20963</v>
      </c>
      <c r="C10236" s="445" t="s">
        <v>20920</v>
      </c>
    </row>
    <row r="10237" spans="1:3" x14ac:dyDescent="0.25">
      <c r="A10237" s="445" t="s">
        <v>15617</v>
      </c>
      <c r="B10237" s="445" t="s">
        <v>20964</v>
      </c>
      <c r="C10237" s="445" t="s">
        <v>20920</v>
      </c>
    </row>
    <row r="10238" spans="1:3" x14ac:dyDescent="0.25">
      <c r="A10238" s="445" t="s">
        <v>15617</v>
      </c>
      <c r="B10238" s="445" t="s">
        <v>20965</v>
      </c>
      <c r="C10238" s="445" t="s">
        <v>20920</v>
      </c>
    </row>
    <row r="10239" spans="1:3" x14ac:dyDescent="0.25">
      <c r="A10239" s="445" t="s">
        <v>15617</v>
      </c>
      <c r="B10239" s="445" t="s">
        <v>20966</v>
      </c>
      <c r="C10239" s="445" t="s">
        <v>20920</v>
      </c>
    </row>
    <row r="10240" spans="1:3" x14ac:dyDescent="0.25">
      <c r="A10240" s="445" t="s">
        <v>15617</v>
      </c>
      <c r="B10240" s="445" t="s">
        <v>20967</v>
      </c>
      <c r="C10240" s="445" t="s">
        <v>20920</v>
      </c>
    </row>
    <row r="10241" spans="1:3" x14ac:dyDescent="0.25">
      <c r="A10241" s="445" t="s">
        <v>15617</v>
      </c>
      <c r="B10241" s="445" t="s">
        <v>20968</v>
      </c>
      <c r="C10241" s="445" t="s">
        <v>20920</v>
      </c>
    </row>
    <row r="10242" spans="1:3" x14ac:dyDescent="0.25">
      <c r="A10242" s="445" t="s">
        <v>15617</v>
      </c>
      <c r="B10242" s="445" t="s">
        <v>20969</v>
      </c>
      <c r="C10242" s="445" t="s">
        <v>20920</v>
      </c>
    </row>
    <row r="10243" spans="1:3" x14ac:dyDescent="0.25">
      <c r="A10243" s="445" t="s">
        <v>15617</v>
      </c>
      <c r="B10243" s="445" t="s">
        <v>20970</v>
      </c>
      <c r="C10243" s="445" t="s">
        <v>20920</v>
      </c>
    </row>
    <row r="10244" spans="1:3" x14ac:dyDescent="0.25">
      <c r="A10244" s="445" t="s">
        <v>15617</v>
      </c>
      <c r="B10244" s="445" t="s">
        <v>20971</v>
      </c>
      <c r="C10244" s="445" t="s">
        <v>20920</v>
      </c>
    </row>
    <row r="10245" spans="1:3" x14ac:dyDescent="0.25">
      <c r="A10245" s="445" t="s">
        <v>15617</v>
      </c>
      <c r="B10245" s="445" t="s">
        <v>20972</v>
      </c>
      <c r="C10245" s="445" t="s">
        <v>20920</v>
      </c>
    </row>
    <row r="10246" spans="1:3" x14ac:dyDescent="0.25">
      <c r="A10246" s="445" t="s">
        <v>15617</v>
      </c>
      <c r="B10246" s="445" t="s">
        <v>20973</v>
      </c>
      <c r="C10246" s="445" t="s">
        <v>20920</v>
      </c>
    </row>
    <row r="10247" spans="1:3" x14ac:dyDescent="0.25">
      <c r="A10247" s="445" t="s">
        <v>15617</v>
      </c>
      <c r="B10247" s="445" t="s">
        <v>20974</v>
      </c>
      <c r="C10247" s="445" t="s">
        <v>20920</v>
      </c>
    </row>
    <row r="10248" spans="1:3" x14ac:dyDescent="0.25">
      <c r="A10248" s="445" t="s">
        <v>15617</v>
      </c>
      <c r="B10248" s="445" t="s">
        <v>20975</v>
      </c>
      <c r="C10248" s="445" t="s">
        <v>20920</v>
      </c>
    </row>
    <row r="10249" spans="1:3" x14ac:dyDescent="0.25">
      <c r="A10249" s="445" t="s">
        <v>15617</v>
      </c>
      <c r="B10249" s="445" t="s">
        <v>20976</v>
      </c>
      <c r="C10249" s="445" t="s">
        <v>20920</v>
      </c>
    </row>
    <row r="10250" spans="1:3" x14ac:dyDescent="0.25">
      <c r="A10250" s="445" t="s">
        <v>15617</v>
      </c>
      <c r="B10250" s="445" t="s">
        <v>20977</v>
      </c>
      <c r="C10250" s="445" t="s">
        <v>20920</v>
      </c>
    </row>
    <row r="10251" spans="1:3" x14ac:dyDescent="0.25">
      <c r="A10251" s="445" t="s">
        <v>15617</v>
      </c>
      <c r="B10251" s="445" t="s">
        <v>20978</v>
      </c>
      <c r="C10251" s="445" t="s">
        <v>20920</v>
      </c>
    </row>
    <row r="10252" spans="1:3" x14ac:dyDescent="0.25">
      <c r="A10252" s="445" t="s">
        <v>15617</v>
      </c>
      <c r="B10252" s="445" t="s">
        <v>20979</v>
      </c>
      <c r="C10252" s="445" t="s">
        <v>20920</v>
      </c>
    </row>
    <row r="10253" spans="1:3" x14ac:dyDescent="0.25">
      <c r="A10253" s="445" t="s">
        <v>15617</v>
      </c>
      <c r="B10253" s="445" t="s">
        <v>20980</v>
      </c>
      <c r="C10253" s="445" t="s">
        <v>20920</v>
      </c>
    </row>
    <row r="10254" spans="1:3" x14ac:dyDescent="0.25">
      <c r="A10254" s="445" t="s">
        <v>15617</v>
      </c>
      <c r="B10254" s="445" t="s">
        <v>20981</v>
      </c>
      <c r="C10254" s="445" t="s">
        <v>20920</v>
      </c>
    </row>
    <row r="10255" spans="1:3" x14ac:dyDescent="0.25">
      <c r="A10255" s="445" t="s">
        <v>15617</v>
      </c>
      <c r="B10255" s="445" t="s">
        <v>20982</v>
      </c>
      <c r="C10255" s="445" t="s">
        <v>20920</v>
      </c>
    </row>
    <row r="10256" spans="1:3" x14ac:dyDescent="0.25">
      <c r="A10256" s="445" t="s">
        <v>15617</v>
      </c>
      <c r="B10256" s="445" t="s">
        <v>20983</v>
      </c>
      <c r="C10256" s="445" t="s">
        <v>20920</v>
      </c>
    </row>
    <row r="10257" spans="1:3" x14ac:dyDescent="0.25">
      <c r="A10257" s="445" t="s">
        <v>15617</v>
      </c>
      <c r="B10257" s="445" t="s">
        <v>20984</v>
      </c>
      <c r="C10257" s="445" t="s">
        <v>20920</v>
      </c>
    </row>
    <row r="10258" spans="1:3" x14ac:dyDescent="0.25">
      <c r="A10258" s="445" t="s">
        <v>15617</v>
      </c>
      <c r="B10258" s="445" t="s">
        <v>20985</v>
      </c>
      <c r="C10258" s="445" t="s">
        <v>20920</v>
      </c>
    </row>
    <row r="10259" spans="1:3" x14ac:dyDescent="0.25">
      <c r="A10259" s="445" t="s">
        <v>15617</v>
      </c>
      <c r="B10259" s="445" t="s">
        <v>20986</v>
      </c>
      <c r="C10259" s="445" t="s">
        <v>20920</v>
      </c>
    </row>
    <row r="10260" spans="1:3" x14ac:dyDescent="0.25">
      <c r="A10260" s="445" t="s">
        <v>15617</v>
      </c>
      <c r="B10260" s="445" t="s">
        <v>20987</v>
      </c>
      <c r="C10260" s="445" t="s">
        <v>20920</v>
      </c>
    </row>
    <row r="10261" spans="1:3" x14ac:dyDescent="0.25">
      <c r="A10261" s="445" t="s">
        <v>15617</v>
      </c>
      <c r="B10261" s="445" t="s">
        <v>20988</v>
      </c>
      <c r="C10261" s="445" t="s">
        <v>20920</v>
      </c>
    </row>
    <row r="10262" spans="1:3" x14ac:dyDescent="0.25">
      <c r="A10262" s="445" t="s">
        <v>15617</v>
      </c>
      <c r="B10262" s="445" t="s">
        <v>20989</v>
      </c>
      <c r="C10262" s="445" t="s">
        <v>20920</v>
      </c>
    </row>
    <row r="10263" spans="1:3" x14ac:dyDescent="0.25">
      <c r="A10263" s="445" t="s">
        <v>15617</v>
      </c>
      <c r="B10263" s="445" t="s">
        <v>20990</v>
      </c>
      <c r="C10263" s="445" t="s">
        <v>20920</v>
      </c>
    </row>
    <row r="10264" spans="1:3" x14ac:dyDescent="0.25">
      <c r="A10264" s="445" t="s">
        <v>15617</v>
      </c>
      <c r="B10264" s="445" t="s">
        <v>20991</v>
      </c>
      <c r="C10264" s="445" t="s">
        <v>20920</v>
      </c>
    </row>
    <row r="10265" spans="1:3" x14ac:dyDescent="0.25">
      <c r="A10265" s="445" t="s">
        <v>15617</v>
      </c>
      <c r="B10265" s="445" t="s">
        <v>20992</v>
      </c>
      <c r="C10265" s="445" t="s">
        <v>20920</v>
      </c>
    </row>
    <row r="10266" spans="1:3" x14ac:dyDescent="0.25">
      <c r="A10266" s="445" t="s">
        <v>15617</v>
      </c>
      <c r="B10266" s="445" t="s">
        <v>20993</v>
      </c>
      <c r="C10266" s="445" t="s">
        <v>20920</v>
      </c>
    </row>
    <row r="10267" spans="1:3" x14ac:dyDescent="0.25">
      <c r="A10267" s="445" t="s">
        <v>15617</v>
      </c>
      <c r="B10267" s="445" t="s">
        <v>20994</v>
      </c>
      <c r="C10267" s="445" t="s">
        <v>20920</v>
      </c>
    </row>
    <row r="10268" spans="1:3" x14ac:dyDescent="0.25">
      <c r="A10268" s="445" t="s">
        <v>15617</v>
      </c>
      <c r="B10268" s="445" t="s">
        <v>20995</v>
      </c>
      <c r="C10268" s="445" t="s">
        <v>20920</v>
      </c>
    </row>
    <row r="10269" spans="1:3" x14ac:dyDescent="0.25">
      <c r="A10269" s="445" t="s">
        <v>15617</v>
      </c>
      <c r="B10269" s="445" t="s">
        <v>20996</v>
      </c>
      <c r="C10269" s="445" t="s">
        <v>20920</v>
      </c>
    </row>
    <row r="10270" spans="1:3" x14ac:dyDescent="0.25">
      <c r="A10270" s="445" t="s">
        <v>15617</v>
      </c>
      <c r="B10270" s="445" t="s">
        <v>20997</v>
      </c>
      <c r="C10270" s="445" t="s">
        <v>20920</v>
      </c>
    </row>
    <row r="10271" spans="1:3" x14ac:dyDescent="0.25">
      <c r="A10271" s="445" t="s">
        <v>15617</v>
      </c>
      <c r="B10271" s="445" t="s">
        <v>20998</v>
      </c>
      <c r="C10271" s="445" t="s">
        <v>20920</v>
      </c>
    </row>
    <row r="10272" spans="1:3" x14ac:dyDescent="0.25">
      <c r="A10272" s="445" t="s">
        <v>15617</v>
      </c>
      <c r="B10272" s="445" t="s">
        <v>20999</v>
      </c>
      <c r="C10272" s="445" t="s">
        <v>20920</v>
      </c>
    </row>
    <row r="10273" spans="1:3" x14ac:dyDescent="0.25">
      <c r="A10273" s="445" t="s">
        <v>15617</v>
      </c>
      <c r="B10273" s="445" t="s">
        <v>21000</v>
      </c>
      <c r="C10273" s="445" t="s">
        <v>20920</v>
      </c>
    </row>
    <row r="10274" spans="1:3" x14ac:dyDescent="0.25">
      <c r="A10274" s="445" t="s">
        <v>15617</v>
      </c>
      <c r="B10274" s="445" t="s">
        <v>21001</v>
      </c>
      <c r="C10274" s="445" t="s">
        <v>20920</v>
      </c>
    </row>
    <row r="10275" spans="1:3" x14ac:dyDescent="0.25">
      <c r="A10275" s="445" t="s">
        <v>15617</v>
      </c>
      <c r="B10275" s="445" t="s">
        <v>21002</v>
      </c>
      <c r="C10275" s="445" t="s">
        <v>20920</v>
      </c>
    </row>
    <row r="10276" spans="1:3" x14ac:dyDescent="0.25">
      <c r="A10276" s="445" t="s">
        <v>15617</v>
      </c>
      <c r="B10276" s="445" t="s">
        <v>21003</v>
      </c>
      <c r="C10276" s="445" t="s">
        <v>20920</v>
      </c>
    </row>
    <row r="10277" spans="1:3" x14ac:dyDescent="0.25">
      <c r="A10277" s="445" t="s">
        <v>15617</v>
      </c>
      <c r="B10277" s="445" t="s">
        <v>21004</v>
      </c>
      <c r="C10277" s="445" t="s">
        <v>20920</v>
      </c>
    </row>
    <row r="10278" spans="1:3" x14ac:dyDescent="0.25">
      <c r="A10278" s="445" t="s">
        <v>15617</v>
      </c>
      <c r="B10278" s="445" t="s">
        <v>21005</v>
      </c>
      <c r="C10278" s="445" t="s">
        <v>20920</v>
      </c>
    </row>
    <row r="10279" spans="1:3" x14ac:dyDescent="0.25">
      <c r="A10279" s="445" t="s">
        <v>15617</v>
      </c>
      <c r="B10279" s="445" t="s">
        <v>21006</v>
      </c>
      <c r="C10279" s="445" t="s">
        <v>20920</v>
      </c>
    </row>
    <row r="10280" spans="1:3" x14ac:dyDescent="0.25">
      <c r="A10280" s="445" t="s">
        <v>15617</v>
      </c>
      <c r="B10280" s="445" t="s">
        <v>21007</v>
      </c>
      <c r="C10280" s="445" t="s">
        <v>20920</v>
      </c>
    </row>
    <row r="10281" spans="1:3" x14ac:dyDescent="0.25">
      <c r="A10281" s="445" t="s">
        <v>15617</v>
      </c>
      <c r="B10281" s="445" t="s">
        <v>21008</v>
      </c>
      <c r="C10281" s="445" t="s">
        <v>21009</v>
      </c>
    </row>
    <row r="10282" spans="1:3" x14ac:dyDescent="0.25">
      <c r="A10282" s="445" t="s">
        <v>15617</v>
      </c>
      <c r="B10282" s="445" t="s">
        <v>21010</v>
      </c>
      <c r="C10282" s="445" t="s">
        <v>20920</v>
      </c>
    </row>
    <row r="10283" spans="1:3" x14ac:dyDescent="0.25">
      <c r="A10283" s="445" t="s">
        <v>15617</v>
      </c>
      <c r="B10283" s="445" t="s">
        <v>21011</v>
      </c>
      <c r="C10283" s="445" t="s">
        <v>20920</v>
      </c>
    </row>
    <row r="10284" spans="1:3" x14ac:dyDescent="0.25">
      <c r="A10284" s="445" t="s">
        <v>15617</v>
      </c>
      <c r="B10284" s="445" t="s">
        <v>21012</v>
      </c>
      <c r="C10284" s="445" t="s">
        <v>20920</v>
      </c>
    </row>
    <row r="10285" spans="1:3" x14ac:dyDescent="0.25">
      <c r="A10285" s="445" t="s">
        <v>15617</v>
      </c>
      <c r="B10285" s="445" t="s">
        <v>21013</v>
      </c>
      <c r="C10285" s="445" t="s">
        <v>20920</v>
      </c>
    </row>
    <row r="10286" spans="1:3" x14ac:dyDescent="0.25">
      <c r="A10286" s="445" t="s">
        <v>15617</v>
      </c>
      <c r="B10286" s="445" t="s">
        <v>21014</v>
      </c>
      <c r="C10286" s="445" t="s">
        <v>20920</v>
      </c>
    </row>
    <row r="10287" spans="1:3" x14ac:dyDescent="0.25">
      <c r="A10287" s="445" t="s">
        <v>15617</v>
      </c>
      <c r="B10287" s="445" t="s">
        <v>21015</v>
      </c>
      <c r="C10287" s="445" t="s">
        <v>20920</v>
      </c>
    </row>
    <row r="10288" spans="1:3" x14ac:dyDescent="0.25">
      <c r="A10288" s="445" t="s">
        <v>15617</v>
      </c>
      <c r="B10288" s="445" t="s">
        <v>21016</v>
      </c>
      <c r="C10288" s="445" t="s">
        <v>20920</v>
      </c>
    </row>
    <row r="10289" spans="1:3" x14ac:dyDescent="0.25">
      <c r="A10289" s="445" t="s">
        <v>15617</v>
      </c>
      <c r="B10289" s="445" t="s">
        <v>21017</v>
      </c>
      <c r="C10289" s="445" t="s">
        <v>20920</v>
      </c>
    </row>
    <row r="10290" spans="1:3" x14ac:dyDescent="0.25">
      <c r="A10290" s="445" t="s">
        <v>15617</v>
      </c>
      <c r="B10290" s="445" t="s">
        <v>21018</v>
      </c>
      <c r="C10290" s="445" t="s">
        <v>20920</v>
      </c>
    </row>
    <row r="10291" spans="1:3" x14ac:dyDescent="0.25">
      <c r="A10291" s="445" t="s">
        <v>15617</v>
      </c>
      <c r="B10291" s="445" t="s">
        <v>21019</v>
      </c>
      <c r="C10291" s="445" t="s">
        <v>20920</v>
      </c>
    </row>
    <row r="10292" spans="1:3" x14ac:dyDescent="0.25">
      <c r="A10292" s="445" t="s">
        <v>15617</v>
      </c>
      <c r="B10292" s="445" t="s">
        <v>21020</v>
      </c>
      <c r="C10292" s="445" t="s">
        <v>20920</v>
      </c>
    </row>
    <row r="10293" spans="1:3" x14ac:dyDescent="0.25">
      <c r="A10293" s="445" t="s">
        <v>15617</v>
      </c>
      <c r="B10293" s="445" t="s">
        <v>21021</v>
      </c>
      <c r="C10293" s="445" t="s">
        <v>20920</v>
      </c>
    </row>
    <row r="10294" spans="1:3" x14ac:dyDescent="0.25">
      <c r="A10294" s="445" t="s">
        <v>15617</v>
      </c>
      <c r="B10294" s="445" t="s">
        <v>21022</v>
      </c>
      <c r="C10294" s="445" t="s">
        <v>20920</v>
      </c>
    </row>
    <row r="10295" spans="1:3" x14ac:dyDescent="0.25">
      <c r="A10295" s="445" t="s">
        <v>15617</v>
      </c>
      <c r="B10295" s="445" t="s">
        <v>21023</v>
      </c>
      <c r="C10295" s="445" t="s">
        <v>20920</v>
      </c>
    </row>
    <row r="10296" spans="1:3" x14ac:dyDescent="0.25">
      <c r="A10296" s="445" t="s">
        <v>15617</v>
      </c>
      <c r="B10296" s="445" t="s">
        <v>21024</v>
      </c>
      <c r="C10296" s="445" t="s">
        <v>20920</v>
      </c>
    </row>
    <row r="10297" spans="1:3" x14ac:dyDescent="0.25">
      <c r="A10297" s="445" t="s">
        <v>15617</v>
      </c>
      <c r="B10297" s="445" t="s">
        <v>21025</v>
      </c>
      <c r="C10297" s="445" t="s">
        <v>20920</v>
      </c>
    </row>
    <row r="10298" spans="1:3" x14ac:dyDescent="0.25">
      <c r="A10298" s="445" t="s">
        <v>15617</v>
      </c>
      <c r="B10298" s="445" t="s">
        <v>21026</v>
      </c>
      <c r="C10298" s="445" t="s">
        <v>20920</v>
      </c>
    </row>
    <row r="10299" spans="1:3" x14ac:dyDescent="0.25">
      <c r="A10299" s="445" t="s">
        <v>15617</v>
      </c>
      <c r="B10299" s="445" t="s">
        <v>21027</v>
      </c>
      <c r="C10299" s="445" t="s">
        <v>20920</v>
      </c>
    </row>
    <row r="10300" spans="1:3" x14ac:dyDescent="0.25">
      <c r="A10300" s="445" t="s">
        <v>15617</v>
      </c>
      <c r="B10300" s="445" t="s">
        <v>21028</v>
      </c>
      <c r="C10300" s="445" t="s">
        <v>20920</v>
      </c>
    </row>
    <row r="10301" spans="1:3" x14ac:dyDescent="0.25">
      <c r="A10301" s="445" t="s">
        <v>15617</v>
      </c>
      <c r="B10301" s="445" t="s">
        <v>21029</v>
      </c>
      <c r="C10301" s="445" t="s">
        <v>20920</v>
      </c>
    </row>
    <row r="10302" spans="1:3" x14ac:dyDescent="0.25">
      <c r="A10302" s="445" t="s">
        <v>15617</v>
      </c>
      <c r="B10302" s="445" t="s">
        <v>21030</v>
      </c>
      <c r="C10302" s="445" t="s">
        <v>20920</v>
      </c>
    </row>
    <row r="10303" spans="1:3" x14ac:dyDescent="0.25">
      <c r="A10303" s="445" t="s">
        <v>15617</v>
      </c>
      <c r="B10303" s="445" t="s">
        <v>21031</v>
      </c>
      <c r="C10303" s="445" t="s">
        <v>20920</v>
      </c>
    </row>
    <row r="10304" spans="1:3" x14ac:dyDescent="0.25">
      <c r="A10304" s="445" t="s">
        <v>15617</v>
      </c>
      <c r="B10304" s="445" t="s">
        <v>21032</v>
      </c>
      <c r="C10304" s="445" t="s">
        <v>20920</v>
      </c>
    </row>
    <row r="10305" spans="1:3" x14ac:dyDescent="0.25">
      <c r="A10305" s="445" t="s">
        <v>15617</v>
      </c>
      <c r="B10305" s="445" t="s">
        <v>21033</v>
      </c>
      <c r="C10305" s="445" t="s">
        <v>20920</v>
      </c>
    </row>
    <row r="10306" spans="1:3" x14ac:dyDescent="0.25">
      <c r="A10306" s="445" t="s">
        <v>15617</v>
      </c>
      <c r="B10306" s="445" t="s">
        <v>21034</v>
      </c>
      <c r="C10306" s="445" t="s">
        <v>20920</v>
      </c>
    </row>
    <row r="10307" spans="1:3" x14ac:dyDescent="0.25">
      <c r="A10307" s="445" t="s">
        <v>15617</v>
      </c>
      <c r="B10307" s="445" t="s">
        <v>21035</v>
      </c>
      <c r="C10307" s="445" t="s">
        <v>20920</v>
      </c>
    </row>
    <row r="10308" spans="1:3" x14ac:dyDescent="0.25">
      <c r="A10308" s="445" t="s">
        <v>15617</v>
      </c>
      <c r="B10308" s="445" t="s">
        <v>21036</v>
      </c>
      <c r="C10308" s="445" t="s">
        <v>20920</v>
      </c>
    </row>
    <row r="10309" spans="1:3" x14ac:dyDescent="0.25">
      <c r="A10309" s="445" t="s">
        <v>15617</v>
      </c>
      <c r="B10309" s="445" t="s">
        <v>21037</v>
      </c>
      <c r="C10309" s="445" t="s">
        <v>20920</v>
      </c>
    </row>
    <row r="10310" spans="1:3" x14ac:dyDescent="0.25">
      <c r="A10310" s="445" t="s">
        <v>15617</v>
      </c>
      <c r="B10310" s="445" t="s">
        <v>21038</v>
      </c>
      <c r="C10310" s="445" t="s">
        <v>20920</v>
      </c>
    </row>
    <row r="10311" spans="1:3" x14ac:dyDescent="0.25">
      <c r="A10311" s="445" t="s">
        <v>15617</v>
      </c>
      <c r="B10311" s="445" t="s">
        <v>21039</v>
      </c>
      <c r="C10311" s="445" t="s">
        <v>20920</v>
      </c>
    </row>
    <row r="10312" spans="1:3" x14ac:dyDescent="0.25">
      <c r="A10312" s="445" t="s">
        <v>15617</v>
      </c>
      <c r="B10312" s="445" t="s">
        <v>21040</v>
      </c>
      <c r="C10312" s="445" t="s">
        <v>20920</v>
      </c>
    </row>
    <row r="10313" spans="1:3" x14ac:dyDescent="0.25">
      <c r="A10313" s="445" t="s">
        <v>15617</v>
      </c>
      <c r="B10313" s="445" t="s">
        <v>21041</v>
      </c>
      <c r="C10313" s="445" t="s">
        <v>20920</v>
      </c>
    </row>
    <row r="10314" spans="1:3" x14ac:dyDescent="0.25">
      <c r="A10314" s="445" t="s">
        <v>15617</v>
      </c>
      <c r="B10314" s="445" t="s">
        <v>21042</v>
      </c>
      <c r="C10314" s="445" t="s">
        <v>20920</v>
      </c>
    </row>
    <row r="10315" spans="1:3" x14ac:dyDescent="0.25">
      <c r="A10315" s="445" t="s">
        <v>15617</v>
      </c>
      <c r="B10315" s="445" t="s">
        <v>21043</v>
      </c>
      <c r="C10315" s="445" t="s">
        <v>20920</v>
      </c>
    </row>
    <row r="10316" spans="1:3" x14ac:dyDescent="0.25">
      <c r="A10316" s="445" t="s">
        <v>15617</v>
      </c>
      <c r="B10316" s="445" t="s">
        <v>21044</v>
      </c>
      <c r="C10316" s="445" t="s">
        <v>20920</v>
      </c>
    </row>
    <row r="10317" spans="1:3" x14ac:dyDescent="0.25">
      <c r="A10317" s="445" t="s">
        <v>15617</v>
      </c>
      <c r="B10317" s="445" t="s">
        <v>21045</v>
      </c>
      <c r="C10317" s="445" t="s">
        <v>20920</v>
      </c>
    </row>
    <row r="10318" spans="1:3" x14ac:dyDescent="0.25">
      <c r="A10318" s="445" t="s">
        <v>15617</v>
      </c>
      <c r="B10318" s="445" t="s">
        <v>21046</v>
      </c>
      <c r="C10318" s="445" t="s">
        <v>20920</v>
      </c>
    </row>
    <row r="10319" spans="1:3" x14ac:dyDescent="0.25">
      <c r="A10319" s="445" t="s">
        <v>15617</v>
      </c>
      <c r="B10319" s="445" t="s">
        <v>21047</v>
      </c>
      <c r="C10319" s="445" t="s">
        <v>20920</v>
      </c>
    </row>
    <row r="10320" spans="1:3" x14ac:dyDescent="0.25">
      <c r="A10320" s="445" t="s">
        <v>15617</v>
      </c>
      <c r="B10320" s="445" t="s">
        <v>21048</v>
      </c>
      <c r="C10320" s="445" t="s">
        <v>20920</v>
      </c>
    </row>
    <row r="10321" spans="1:3" x14ac:dyDescent="0.25">
      <c r="A10321" s="445" t="s">
        <v>15617</v>
      </c>
      <c r="B10321" s="445" t="s">
        <v>21049</v>
      </c>
      <c r="C10321" s="445" t="s">
        <v>20920</v>
      </c>
    </row>
    <row r="10322" spans="1:3" x14ac:dyDescent="0.25">
      <c r="A10322" s="445" t="s">
        <v>15617</v>
      </c>
      <c r="B10322" s="445" t="s">
        <v>21050</v>
      </c>
      <c r="C10322" s="445" t="s">
        <v>20920</v>
      </c>
    </row>
    <row r="10323" spans="1:3" x14ac:dyDescent="0.25">
      <c r="A10323" s="445" t="s">
        <v>15617</v>
      </c>
      <c r="B10323" s="445" t="s">
        <v>21051</v>
      </c>
      <c r="C10323" s="445" t="s">
        <v>20920</v>
      </c>
    </row>
    <row r="10324" spans="1:3" x14ac:dyDescent="0.25">
      <c r="A10324" s="445" t="s">
        <v>15617</v>
      </c>
      <c r="B10324" s="445" t="s">
        <v>21052</v>
      </c>
      <c r="C10324" s="445" t="s">
        <v>20920</v>
      </c>
    </row>
    <row r="10325" spans="1:3" x14ac:dyDescent="0.25">
      <c r="A10325" s="445" t="s">
        <v>15617</v>
      </c>
      <c r="B10325" s="445" t="s">
        <v>21053</v>
      </c>
      <c r="C10325" s="445" t="s">
        <v>20920</v>
      </c>
    </row>
    <row r="10326" spans="1:3" x14ac:dyDescent="0.25">
      <c r="A10326" s="445" t="s">
        <v>15617</v>
      </c>
      <c r="B10326" s="445" t="s">
        <v>21054</v>
      </c>
      <c r="C10326" s="445" t="s">
        <v>20920</v>
      </c>
    </row>
    <row r="10327" spans="1:3" x14ac:dyDescent="0.25">
      <c r="A10327" s="445" t="s">
        <v>15617</v>
      </c>
      <c r="B10327" s="445" t="s">
        <v>21055</v>
      </c>
      <c r="C10327" s="445" t="s">
        <v>20920</v>
      </c>
    </row>
    <row r="10328" spans="1:3" x14ac:dyDescent="0.25">
      <c r="A10328" s="445" t="s">
        <v>15617</v>
      </c>
      <c r="B10328" s="445" t="s">
        <v>21056</v>
      </c>
      <c r="C10328" s="445" t="s">
        <v>20920</v>
      </c>
    </row>
    <row r="10329" spans="1:3" x14ac:dyDescent="0.25">
      <c r="A10329" s="445" t="s">
        <v>15617</v>
      </c>
      <c r="B10329" s="445" t="s">
        <v>21057</v>
      </c>
      <c r="C10329" s="445" t="s">
        <v>20920</v>
      </c>
    </row>
    <row r="10330" spans="1:3" x14ac:dyDescent="0.25">
      <c r="A10330" s="445" t="s">
        <v>15617</v>
      </c>
      <c r="B10330" s="445" t="s">
        <v>21058</v>
      </c>
      <c r="C10330" s="445" t="s">
        <v>20920</v>
      </c>
    </row>
    <row r="10331" spans="1:3" x14ac:dyDescent="0.25">
      <c r="A10331" s="445" t="s">
        <v>15617</v>
      </c>
      <c r="B10331" s="445" t="s">
        <v>21059</v>
      </c>
      <c r="C10331" s="445" t="s">
        <v>20920</v>
      </c>
    </row>
    <row r="10332" spans="1:3" x14ac:dyDescent="0.25">
      <c r="A10332" s="445" t="s">
        <v>15617</v>
      </c>
      <c r="B10332" s="445" t="s">
        <v>21060</v>
      </c>
      <c r="C10332" s="445" t="s">
        <v>20920</v>
      </c>
    </row>
    <row r="10333" spans="1:3" x14ac:dyDescent="0.25">
      <c r="A10333" s="445" t="s">
        <v>15617</v>
      </c>
      <c r="B10333" s="445" t="s">
        <v>21061</v>
      </c>
      <c r="C10333" s="445" t="s">
        <v>20920</v>
      </c>
    </row>
    <row r="10334" spans="1:3" x14ac:dyDescent="0.25">
      <c r="A10334" s="445" t="s">
        <v>15617</v>
      </c>
      <c r="B10334" s="445" t="s">
        <v>21062</v>
      </c>
      <c r="C10334" s="445" t="s">
        <v>20920</v>
      </c>
    </row>
    <row r="10335" spans="1:3" x14ac:dyDescent="0.25">
      <c r="A10335" s="445" t="s">
        <v>15617</v>
      </c>
      <c r="B10335" s="445" t="s">
        <v>21063</v>
      </c>
      <c r="C10335" s="445" t="s">
        <v>20920</v>
      </c>
    </row>
    <row r="10336" spans="1:3" x14ac:dyDescent="0.25">
      <c r="A10336" s="445" t="s">
        <v>15617</v>
      </c>
      <c r="B10336" s="445" t="s">
        <v>21064</v>
      </c>
      <c r="C10336" s="445" t="s">
        <v>20920</v>
      </c>
    </row>
    <row r="10337" spans="1:3" x14ac:dyDescent="0.25">
      <c r="A10337" s="445" t="s">
        <v>15617</v>
      </c>
      <c r="B10337" s="445" t="s">
        <v>21065</v>
      </c>
      <c r="C10337" s="445" t="s">
        <v>20920</v>
      </c>
    </row>
    <row r="10338" spans="1:3" x14ac:dyDescent="0.25">
      <c r="A10338" s="445" t="s">
        <v>15617</v>
      </c>
      <c r="B10338" s="445" t="s">
        <v>21066</v>
      </c>
      <c r="C10338" s="445" t="s">
        <v>20920</v>
      </c>
    </row>
    <row r="10339" spans="1:3" x14ac:dyDescent="0.25">
      <c r="A10339" s="445" t="s">
        <v>15617</v>
      </c>
      <c r="B10339" s="445" t="s">
        <v>21067</v>
      </c>
      <c r="C10339" s="445" t="s">
        <v>20920</v>
      </c>
    </row>
    <row r="10340" spans="1:3" x14ac:dyDescent="0.25">
      <c r="A10340" s="445" t="s">
        <v>15617</v>
      </c>
      <c r="B10340" s="445" t="s">
        <v>21068</v>
      </c>
      <c r="C10340" s="445" t="s">
        <v>20920</v>
      </c>
    </row>
    <row r="10341" spans="1:3" x14ac:dyDescent="0.25">
      <c r="A10341" s="445" t="s">
        <v>15617</v>
      </c>
      <c r="B10341" s="445" t="s">
        <v>21069</v>
      </c>
      <c r="C10341" s="445" t="s">
        <v>20920</v>
      </c>
    </row>
    <row r="10342" spans="1:3" x14ac:dyDescent="0.25">
      <c r="A10342" s="445" t="s">
        <v>15617</v>
      </c>
      <c r="B10342" s="445" t="s">
        <v>21070</v>
      </c>
      <c r="C10342" s="445" t="s">
        <v>20920</v>
      </c>
    </row>
    <row r="10343" spans="1:3" x14ac:dyDescent="0.25">
      <c r="A10343" s="445" t="s">
        <v>15617</v>
      </c>
      <c r="B10343" s="445" t="s">
        <v>21071</v>
      </c>
      <c r="C10343" s="445" t="s">
        <v>20920</v>
      </c>
    </row>
    <row r="10344" spans="1:3" x14ac:dyDescent="0.25">
      <c r="A10344" s="445" t="s">
        <v>15617</v>
      </c>
      <c r="B10344" s="445" t="s">
        <v>21072</v>
      </c>
      <c r="C10344" s="445" t="s">
        <v>20920</v>
      </c>
    </row>
    <row r="10345" spans="1:3" x14ac:dyDescent="0.25">
      <c r="A10345" s="445" t="s">
        <v>15617</v>
      </c>
      <c r="B10345" s="445" t="s">
        <v>21073</v>
      </c>
      <c r="C10345" s="445" t="s">
        <v>20920</v>
      </c>
    </row>
    <row r="10346" spans="1:3" x14ac:dyDescent="0.25">
      <c r="A10346" s="445" t="s">
        <v>15617</v>
      </c>
      <c r="B10346" s="445" t="s">
        <v>21074</v>
      </c>
      <c r="C10346" s="445" t="s">
        <v>20920</v>
      </c>
    </row>
    <row r="10347" spans="1:3" x14ac:dyDescent="0.25">
      <c r="A10347" s="445" t="s">
        <v>15617</v>
      </c>
      <c r="B10347" s="445" t="s">
        <v>21075</v>
      </c>
      <c r="C10347" s="445" t="s">
        <v>20920</v>
      </c>
    </row>
    <row r="10348" spans="1:3" x14ac:dyDescent="0.25">
      <c r="A10348" s="445" t="s">
        <v>15617</v>
      </c>
      <c r="B10348" s="445" t="s">
        <v>21076</v>
      </c>
      <c r="C10348" s="445" t="s">
        <v>20920</v>
      </c>
    </row>
    <row r="10349" spans="1:3" x14ac:dyDescent="0.25">
      <c r="A10349" s="445" t="s">
        <v>15617</v>
      </c>
      <c r="B10349" s="445" t="s">
        <v>21077</v>
      </c>
      <c r="C10349" s="445" t="s">
        <v>20920</v>
      </c>
    </row>
    <row r="10350" spans="1:3" x14ac:dyDescent="0.25">
      <c r="A10350" s="445" t="s">
        <v>15617</v>
      </c>
      <c r="B10350" s="445" t="s">
        <v>21078</v>
      </c>
      <c r="C10350" s="445" t="s">
        <v>20920</v>
      </c>
    </row>
    <row r="10351" spans="1:3" x14ac:dyDescent="0.25">
      <c r="A10351" s="445" t="s">
        <v>15617</v>
      </c>
      <c r="B10351" s="445" t="s">
        <v>21079</v>
      </c>
      <c r="C10351" s="445" t="s">
        <v>20920</v>
      </c>
    </row>
    <row r="10352" spans="1:3" x14ac:dyDescent="0.25">
      <c r="A10352" s="445" t="s">
        <v>15617</v>
      </c>
      <c r="B10352" s="445" t="s">
        <v>21080</v>
      </c>
      <c r="C10352" s="445" t="s">
        <v>20920</v>
      </c>
    </row>
    <row r="10353" spans="1:3" x14ac:dyDescent="0.25">
      <c r="A10353" s="445" t="s">
        <v>15617</v>
      </c>
      <c r="B10353" s="445" t="s">
        <v>21081</v>
      </c>
      <c r="C10353" s="445" t="s">
        <v>20920</v>
      </c>
    </row>
    <row r="10354" spans="1:3" x14ac:dyDescent="0.25">
      <c r="A10354" s="445" t="s">
        <v>15617</v>
      </c>
      <c r="B10354" s="445" t="s">
        <v>21082</v>
      </c>
      <c r="C10354" s="445" t="s">
        <v>20920</v>
      </c>
    </row>
    <row r="10355" spans="1:3" x14ac:dyDescent="0.25">
      <c r="A10355" s="445" t="s">
        <v>15617</v>
      </c>
      <c r="B10355" s="445" t="s">
        <v>21083</v>
      </c>
      <c r="C10355" s="445" t="s">
        <v>20920</v>
      </c>
    </row>
    <row r="10356" spans="1:3" x14ac:dyDescent="0.25">
      <c r="A10356" s="445" t="s">
        <v>15617</v>
      </c>
      <c r="B10356" s="445" t="s">
        <v>21084</v>
      </c>
      <c r="C10356" s="445" t="s">
        <v>20920</v>
      </c>
    </row>
    <row r="10357" spans="1:3" x14ac:dyDescent="0.25">
      <c r="A10357" s="445" t="s">
        <v>15617</v>
      </c>
      <c r="B10357" s="445" t="s">
        <v>21085</v>
      </c>
      <c r="C10357" s="445" t="s">
        <v>20920</v>
      </c>
    </row>
    <row r="10358" spans="1:3" x14ac:dyDescent="0.25">
      <c r="A10358" s="445" t="s">
        <v>15617</v>
      </c>
      <c r="B10358" s="445" t="s">
        <v>21086</v>
      </c>
      <c r="C10358" s="445" t="s">
        <v>20920</v>
      </c>
    </row>
    <row r="10359" spans="1:3" x14ac:dyDescent="0.25">
      <c r="A10359" s="445" t="s">
        <v>15617</v>
      </c>
      <c r="B10359" s="445" t="s">
        <v>21087</v>
      </c>
      <c r="C10359" s="445" t="s">
        <v>20920</v>
      </c>
    </row>
    <row r="10360" spans="1:3" x14ac:dyDescent="0.25">
      <c r="A10360" s="445" t="s">
        <v>15617</v>
      </c>
      <c r="B10360" s="445" t="s">
        <v>21088</v>
      </c>
      <c r="C10360" s="445" t="s">
        <v>20920</v>
      </c>
    </row>
    <row r="10361" spans="1:3" x14ac:dyDescent="0.25">
      <c r="A10361" s="445" t="s">
        <v>15617</v>
      </c>
      <c r="B10361" s="445" t="s">
        <v>21089</v>
      </c>
      <c r="C10361" s="445" t="s">
        <v>20920</v>
      </c>
    </row>
    <row r="10362" spans="1:3" x14ac:dyDescent="0.25">
      <c r="A10362" s="445" t="s">
        <v>15617</v>
      </c>
      <c r="B10362" s="445" t="s">
        <v>21090</v>
      </c>
      <c r="C10362" s="445" t="s">
        <v>20920</v>
      </c>
    </row>
    <row r="10363" spans="1:3" x14ac:dyDescent="0.25">
      <c r="A10363" s="445" t="s">
        <v>15617</v>
      </c>
      <c r="B10363" s="445" t="s">
        <v>21091</v>
      </c>
      <c r="C10363" s="445" t="s">
        <v>20920</v>
      </c>
    </row>
    <row r="10364" spans="1:3" x14ac:dyDescent="0.25">
      <c r="A10364" s="445" t="s">
        <v>15617</v>
      </c>
      <c r="B10364" s="445" t="s">
        <v>21092</v>
      </c>
      <c r="C10364" s="445" t="s">
        <v>20920</v>
      </c>
    </row>
    <row r="10365" spans="1:3" x14ac:dyDescent="0.25">
      <c r="A10365" s="445" t="s">
        <v>15617</v>
      </c>
      <c r="B10365" s="445" t="s">
        <v>21093</v>
      </c>
      <c r="C10365" s="445" t="s">
        <v>20920</v>
      </c>
    </row>
    <row r="10366" spans="1:3" x14ac:dyDescent="0.25">
      <c r="A10366" s="445" t="s">
        <v>15617</v>
      </c>
      <c r="B10366" s="445" t="s">
        <v>21094</v>
      </c>
      <c r="C10366" s="445" t="s">
        <v>20920</v>
      </c>
    </row>
    <row r="10367" spans="1:3" x14ac:dyDescent="0.25">
      <c r="A10367" s="445" t="s">
        <v>15617</v>
      </c>
      <c r="B10367" s="445" t="s">
        <v>21095</v>
      </c>
      <c r="C10367" s="445" t="s">
        <v>20920</v>
      </c>
    </row>
    <row r="10368" spans="1:3" x14ac:dyDescent="0.25">
      <c r="A10368" s="445" t="s">
        <v>15617</v>
      </c>
      <c r="B10368" s="445" t="s">
        <v>21096</v>
      </c>
      <c r="C10368" s="445" t="s">
        <v>20920</v>
      </c>
    </row>
    <row r="10369" spans="1:3" x14ac:dyDescent="0.25">
      <c r="A10369" s="445" t="s">
        <v>15617</v>
      </c>
      <c r="B10369" s="445" t="s">
        <v>21097</v>
      </c>
      <c r="C10369" s="445" t="s">
        <v>20920</v>
      </c>
    </row>
    <row r="10370" spans="1:3" x14ac:dyDescent="0.25">
      <c r="A10370" s="445" t="s">
        <v>15617</v>
      </c>
      <c r="B10370" s="445" t="s">
        <v>21098</v>
      </c>
      <c r="C10370" s="445" t="s">
        <v>21099</v>
      </c>
    </row>
    <row r="10371" spans="1:3" x14ac:dyDescent="0.25">
      <c r="A10371" s="445" t="s">
        <v>15617</v>
      </c>
      <c r="B10371" s="445" t="s">
        <v>21100</v>
      </c>
      <c r="C10371" s="445" t="s">
        <v>20920</v>
      </c>
    </row>
    <row r="10372" spans="1:3" x14ac:dyDescent="0.25">
      <c r="A10372" s="445" t="s">
        <v>15617</v>
      </c>
      <c r="B10372" s="445" t="s">
        <v>21101</v>
      </c>
      <c r="C10372" s="445" t="s">
        <v>21102</v>
      </c>
    </row>
    <row r="10373" spans="1:3" x14ac:dyDescent="0.25">
      <c r="A10373" s="445" t="s">
        <v>15617</v>
      </c>
      <c r="B10373" s="445" t="s">
        <v>21103</v>
      </c>
      <c r="C10373" s="445" t="s">
        <v>21104</v>
      </c>
    </row>
    <row r="10374" spans="1:3" x14ac:dyDescent="0.25">
      <c r="A10374" s="445" t="s">
        <v>15617</v>
      </c>
      <c r="B10374" s="445" t="s">
        <v>21105</v>
      </c>
      <c r="C10374" s="445" t="s">
        <v>21099</v>
      </c>
    </row>
    <row r="10375" spans="1:3" x14ac:dyDescent="0.25">
      <c r="A10375" s="445" t="s">
        <v>15617</v>
      </c>
      <c r="B10375" s="445" t="s">
        <v>21106</v>
      </c>
      <c r="C10375" s="445" t="s">
        <v>21099</v>
      </c>
    </row>
    <row r="10376" spans="1:3" x14ac:dyDescent="0.25">
      <c r="A10376" s="445" t="s">
        <v>15617</v>
      </c>
      <c r="B10376" s="445" t="s">
        <v>21107</v>
      </c>
      <c r="C10376" s="445" t="s">
        <v>21099</v>
      </c>
    </row>
    <row r="10377" spans="1:3" x14ac:dyDescent="0.25">
      <c r="A10377" s="445" t="s">
        <v>15617</v>
      </c>
      <c r="B10377" s="445" t="s">
        <v>21108</v>
      </c>
      <c r="C10377" s="445" t="s">
        <v>21099</v>
      </c>
    </row>
    <row r="10378" spans="1:3" x14ac:dyDescent="0.25">
      <c r="A10378" s="445" t="s">
        <v>15617</v>
      </c>
      <c r="B10378" s="445" t="s">
        <v>21109</v>
      </c>
      <c r="C10378" s="445" t="s">
        <v>20920</v>
      </c>
    </row>
    <row r="10379" spans="1:3" x14ac:dyDescent="0.25">
      <c r="A10379" s="445" t="s">
        <v>15617</v>
      </c>
      <c r="B10379" s="445" t="s">
        <v>21110</v>
      </c>
      <c r="C10379" s="445" t="s">
        <v>20920</v>
      </c>
    </row>
    <row r="10380" spans="1:3" x14ac:dyDescent="0.25">
      <c r="A10380" s="445" t="s">
        <v>15617</v>
      </c>
      <c r="B10380" s="445" t="s">
        <v>21111</v>
      </c>
      <c r="C10380" s="445" t="s">
        <v>20920</v>
      </c>
    </row>
    <row r="10381" spans="1:3" x14ac:dyDescent="0.25">
      <c r="A10381" s="445" t="s">
        <v>15617</v>
      </c>
      <c r="B10381" s="445" t="s">
        <v>21112</v>
      </c>
      <c r="C10381" s="445" t="s">
        <v>20920</v>
      </c>
    </row>
    <row r="10382" spans="1:3" x14ac:dyDescent="0.25">
      <c r="A10382" s="445" t="s">
        <v>15617</v>
      </c>
      <c r="B10382" s="445" t="s">
        <v>21113</v>
      </c>
      <c r="C10382" s="445" t="s">
        <v>20920</v>
      </c>
    </row>
    <row r="10383" spans="1:3" x14ac:dyDescent="0.25">
      <c r="A10383" s="445" t="s">
        <v>15617</v>
      </c>
      <c r="B10383" s="445" t="s">
        <v>21114</v>
      </c>
      <c r="C10383" s="445" t="s">
        <v>20920</v>
      </c>
    </row>
    <row r="10384" spans="1:3" x14ac:dyDescent="0.25">
      <c r="A10384" s="445" t="s">
        <v>15617</v>
      </c>
      <c r="B10384" s="445" t="s">
        <v>21115</v>
      </c>
      <c r="C10384" s="445" t="s">
        <v>20920</v>
      </c>
    </row>
    <row r="10385" spans="1:3" x14ac:dyDescent="0.25">
      <c r="A10385" s="445" t="s">
        <v>15617</v>
      </c>
      <c r="B10385" s="445" t="s">
        <v>21116</v>
      </c>
      <c r="C10385" s="445" t="s">
        <v>20920</v>
      </c>
    </row>
    <row r="10386" spans="1:3" x14ac:dyDescent="0.25">
      <c r="A10386" s="445" t="s">
        <v>15617</v>
      </c>
      <c r="B10386" s="445" t="s">
        <v>21117</v>
      </c>
      <c r="C10386" s="445" t="s">
        <v>20920</v>
      </c>
    </row>
    <row r="10387" spans="1:3" x14ac:dyDescent="0.25">
      <c r="A10387" s="445" t="s">
        <v>15617</v>
      </c>
      <c r="B10387" s="445" t="s">
        <v>21118</v>
      </c>
      <c r="C10387" s="445" t="s">
        <v>20920</v>
      </c>
    </row>
    <row r="10388" spans="1:3" x14ac:dyDescent="0.25">
      <c r="A10388" s="445" t="s">
        <v>15617</v>
      </c>
      <c r="B10388" s="445" t="s">
        <v>21119</v>
      </c>
      <c r="C10388" s="445" t="s">
        <v>20920</v>
      </c>
    </row>
    <row r="10389" spans="1:3" x14ac:dyDescent="0.25">
      <c r="A10389" s="445" t="s">
        <v>15617</v>
      </c>
      <c r="B10389" s="445" t="s">
        <v>21120</v>
      </c>
      <c r="C10389" s="445" t="s">
        <v>20920</v>
      </c>
    </row>
    <row r="10390" spans="1:3" x14ac:dyDescent="0.25">
      <c r="A10390" s="445" t="s">
        <v>15617</v>
      </c>
      <c r="B10390" s="445" t="s">
        <v>21121</v>
      </c>
      <c r="C10390" s="445" t="s">
        <v>20920</v>
      </c>
    </row>
    <row r="10391" spans="1:3" x14ac:dyDescent="0.25">
      <c r="A10391" s="445" t="s">
        <v>15617</v>
      </c>
      <c r="B10391" s="445" t="s">
        <v>21122</v>
      </c>
      <c r="C10391" s="445" t="s">
        <v>20920</v>
      </c>
    </row>
    <row r="10392" spans="1:3" x14ac:dyDescent="0.25">
      <c r="A10392" s="445" t="s">
        <v>15617</v>
      </c>
      <c r="B10392" s="445" t="s">
        <v>21123</v>
      </c>
      <c r="C10392" s="445" t="s">
        <v>20920</v>
      </c>
    </row>
    <row r="10393" spans="1:3" x14ac:dyDescent="0.25">
      <c r="A10393" s="445" t="s">
        <v>15617</v>
      </c>
      <c r="B10393" s="445" t="s">
        <v>21124</v>
      </c>
      <c r="C10393" s="445" t="s">
        <v>20920</v>
      </c>
    </row>
    <row r="10394" spans="1:3" x14ac:dyDescent="0.25">
      <c r="A10394" s="445" t="s">
        <v>15617</v>
      </c>
      <c r="B10394" s="445" t="s">
        <v>21125</v>
      </c>
      <c r="C10394" s="445" t="s">
        <v>20920</v>
      </c>
    </row>
    <row r="10395" spans="1:3" x14ac:dyDescent="0.25">
      <c r="A10395" s="445" t="s">
        <v>15617</v>
      </c>
      <c r="B10395" s="445" t="s">
        <v>21126</v>
      </c>
      <c r="C10395" s="445" t="s">
        <v>20920</v>
      </c>
    </row>
    <row r="10396" spans="1:3" x14ac:dyDescent="0.25">
      <c r="A10396" s="445" t="s">
        <v>15617</v>
      </c>
      <c r="B10396" s="445" t="s">
        <v>21127</v>
      </c>
      <c r="C10396" s="445" t="s">
        <v>20920</v>
      </c>
    </row>
    <row r="10397" spans="1:3" x14ac:dyDescent="0.25">
      <c r="A10397" s="445" t="s">
        <v>15617</v>
      </c>
      <c r="B10397" s="445" t="s">
        <v>21128</v>
      </c>
      <c r="C10397" s="445" t="s">
        <v>20920</v>
      </c>
    </row>
    <row r="10398" spans="1:3" x14ac:dyDescent="0.25">
      <c r="A10398" s="445" t="s">
        <v>15617</v>
      </c>
      <c r="B10398" s="445" t="s">
        <v>21129</v>
      </c>
      <c r="C10398" s="445" t="s">
        <v>20920</v>
      </c>
    </row>
    <row r="10399" spans="1:3" x14ac:dyDescent="0.25">
      <c r="A10399" s="445" t="s">
        <v>15617</v>
      </c>
      <c r="B10399" s="445" t="s">
        <v>21130</v>
      </c>
      <c r="C10399" s="445" t="s">
        <v>20920</v>
      </c>
    </row>
    <row r="10400" spans="1:3" x14ac:dyDescent="0.25">
      <c r="A10400" s="445" t="s">
        <v>15617</v>
      </c>
      <c r="B10400" s="445" t="s">
        <v>21131</v>
      </c>
      <c r="C10400" s="445" t="s">
        <v>20920</v>
      </c>
    </row>
    <row r="10401" spans="1:3" x14ac:dyDescent="0.25">
      <c r="A10401" s="445" t="s">
        <v>15617</v>
      </c>
      <c r="B10401" s="445" t="s">
        <v>21132</v>
      </c>
      <c r="C10401" s="445" t="s">
        <v>20920</v>
      </c>
    </row>
    <row r="10402" spans="1:3" x14ac:dyDescent="0.25">
      <c r="A10402" s="445" t="s">
        <v>15617</v>
      </c>
      <c r="B10402" s="445" t="s">
        <v>21133</v>
      </c>
      <c r="C10402" s="445" t="s">
        <v>20920</v>
      </c>
    </row>
    <row r="10403" spans="1:3" x14ac:dyDescent="0.25">
      <c r="A10403" s="445" t="s">
        <v>15617</v>
      </c>
      <c r="B10403" s="445" t="s">
        <v>21134</v>
      </c>
      <c r="C10403" s="445" t="s">
        <v>20920</v>
      </c>
    </row>
    <row r="10404" spans="1:3" x14ac:dyDescent="0.25">
      <c r="A10404" s="445" t="s">
        <v>15617</v>
      </c>
      <c r="B10404" s="445" t="s">
        <v>21135</v>
      </c>
      <c r="C10404" s="445" t="s">
        <v>20920</v>
      </c>
    </row>
    <row r="10405" spans="1:3" x14ac:dyDescent="0.25">
      <c r="A10405" s="445" t="s">
        <v>15617</v>
      </c>
      <c r="B10405" s="445" t="s">
        <v>21136</v>
      </c>
      <c r="C10405" s="445" t="s">
        <v>20920</v>
      </c>
    </row>
    <row r="10406" spans="1:3" x14ac:dyDescent="0.25">
      <c r="A10406" s="445" t="s">
        <v>15617</v>
      </c>
      <c r="B10406" s="445" t="s">
        <v>21137</v>
      </c>
      <c r="C10406" s="445" t="s">
        <v>20920</v>
      </c>
    </row>
    <row r="10407" spans="1:3" x14ac:dyDescent="0.25">
      <c r="A10407" s="445" t="s">
        <v>15617</v>
      </c>
      <c r="B10407" s="445" t="s">
        <v>21138</v>
      </c>
      <c r="C10407" s="445" t="s">
        <v>20920</v>
      </c>
    </row>
    <row r="10408" spans="1:3" x14ac:dyDescent="0.25">
      <c r="A10408" s="445" t="s">
        <v>15617</v>
      </c>
      <c r="B10408" s="445" t="s">
        <v>21139</v>
      </c>
      <c r="C10408" s="445" t="s">
        <v>20920</v>
      </c>
    </row>
    <row r="10409" spans="1:3" x14ac:dyDescent="0.25">
      <c r="A10409" s="445" t="s">
        <v>15617</v>
      </c>
      <c r="B10409" s="445" t="s">
        <v>21140</v>
      </c>
      <c r="C10409" s="445" t="s">
        <v>20920</v>
      </c>
    </row>
    <row r="10410" spans="1:3" x14ac:dyDescent="0.25">
      <c r="A10410" s="445" t="s">
        <v>15617</v>
      </c>
      <c r="B10410" s="445" t="s">
        <v>21141</v>
      </c>
      <c r="C10410" s="445" t="s">
        <v>20920</v>
      </c>
    </row>
    <row r="10411" spans="1:3" x14ac:dyDescent="0.25">
      <c r="A10411" s="445" t="s">
        <v>15617</v>
      </c>
      <c r="B10411" s="445" t="s">
        <v>21142</v>
      </c>
      <c r="C10411" s="445" t="s">
        <v>20920</v>
      </c>
    </row>
    <row r="10412" spans="1:3" x14ac:dyDescent="0.25">
      <c r="A10412" s="445" t="s">
        <v>15617</v>
      </c>
      <c r="B10412" s="445" t="s">
        <v>21143</v>
      </c>
      <c r="C10412" s="445" t="s">
        <v>20920</v>
      </c>
    </row>
    <row r="10413" spans="1:3" x14ac:dyDescent="0.25">
      <c r="A10413" s="445" t="s">
        <v>15617</v>
      </c>
      <c r="B10413" s="445" t="s">
        <v>21144</v>
      </c>
      <c r="C10413" s="445" t="s">
        <v>20920</v>
      </c>
    </row>
    <row r="10414" spans="1:3" x14ac:dyDescent="0.25">
      <c r="A10414" s="445" t="s">
        <v>15617</v>
      </c>
      <c r="B10414" s="445" t="s">
        <v>21145</v>
      </c>
      <c r="C10414" s="445" t="s">
        <v>20920</v>
      </c>
    </row>
    <row r="10415" spans="1:3" x14ac:dyDescent="0.25">
      <c r="A10415" s="445" t="s">
        <v>15617</v>
      </c>
      <c r="B10415" s="445" t="s">
        <v>21146</v>
      </c>
      <c r="C10415" s="445" t="s">
        <v>20920</v>
      </c>
    </row>
    <row r="10416" spans="1:3" x14ac:dyDescent="0.25">
      <c r="A10416" s="445" t="s">
        <v>15617</v>
      </c>
      <c r="B10416" s="445" t="s">
        <v>21147</v>
      </c>
      <c r="C10416" s="445" t="s">
        <v>20920</v>
      </c>
    </row>
    <row r="10417" spans="1:3" x14ac:dyDescent="0.25">
      <c r="A10417" s="445" t="s">
        <v>15617</v>
      </c>
      <c r="B10417" s="445" t="s">
        <v>21148</v>
      </c>
      <c r="C10417" s="445" t="s">
        <v>21149</v>
      </c>
    </row>
    <row r="10418" spans="1:3" x14ac:dyDescent="0.25">
      <c r="A10418" s="445" t="s">
        <v>15617</v>
      </c>
      <c r="B10418" s="445" t="s">
        <v>21150</v>
      </c>
      <c r="C10418" s="445" t="s">
        <v>21099</v>
      </c>
    </row>
    <row r="10419" spans="1:3" x14ac:dyDescent="0.25">
      <c r="A10419" s="445" t="s">
        <v>15617</v>
      </c>
      <c r="B10419" s="445" t="s">
        <v>21151</v>
      </c>
      <c r="C10419" s="445" t="s">
        <v>20920</v>
      </c>
    </row>
    <row r="10420" spans="1:3" x14ac:dyDescent="0.25">
      <c r="A10420" s="445" t="s">
        <v>15617</v>
      </c>
      <c r="B10420" s="445" t="s">
        <v>21152</v>
      </c>
      <c r="C10420" s="445" t="s">
        <v>20920</v>
      </c>
    </row>
    <row r="10421" spans="1:3" x14ac:dyDescent="0.25">
      <c r="A10421" s="445" t="s">
        <v>15617</v>
      </c>
      <c r="B10421" s="445" t="s">
        <v>21153</v>
      </c>
      <c r="C10421" s="445" t="s">
        <v>20920</v>
      </c>
    </row>
    <row r="10422" spans="1:3" x14ac:dyDescent="0.25">
      <c r="A10422" s="445" t="s">
        <v>15617</v>
      </c>
      <c r="B10422" s="445" t="s">
        <v>21154</v>
      </c>
      <c r="C10422" s="445" t="s">
        <v>20920</v>
      </c>
    </row>
    <row r="10423" spans="1:3" x14ac:dyDescent="0.25">
      <c r="A10423" s="445" t="s">
        <v>15617</v>
      </c>
      <c r="B10423" s="445" t="s">
        <v>21155</v>
      </c>
      <c r="C10423" s="445" t="s">
        <v>20920</v>
      </c>
    </row>
    <row r="10424" spans="1:3" x14ac:dyDescent="0.25">
      <c r="A10424" s="445" t="s">
        <v>15617</v>
      </c>
      <c r="B10424" s="445" t="s">
        <v>21156</v>
      </c>
      <c r="C10424" s="445" t="s">
        <v>20920</v>
      </c>
    </row>
    <row r="10425" spans="1:3" x14ac:dyDescent="0.25">
      <c r="A10425" s="445" t="s">
        <v>15617</v>
      </c>
      <c r="B10425" s="445" t="s">
        <v>21157</v>
      </c>
      <c r="C10425" s="445" t="s">
        <v>21099</v>
      </c>
    </row>
    <row r="10426" spans="1:3" x14ac:dyDescent="0.25">
      <c r="A10426" s="445" t="s">
        <v>15617</v>
      </c>
      <c r="B10426" s="445" t="s">
        <v>21158</v>
      </c>
      <c r="C10426" s="445" t="s">
        <v>20920</v>
      </c>
    </row>
    <row r="10427" spans="1:3" x14ac:dyDescent="0.25">
      <c r="A10427" s="445" t="s">
        <v>15617</v>
      </c>
      <c r="B10427" s="445" t="s">
        <v>21159</v>
      </c>
      <c r="C10427" s="445" t="s">
        <v>20920</v>
      </c>
    </row>
    <row r="10428" spans="1:3" x14ac:dyDescent="0.25">
      <c r="A10428" s="445" t="s">
        <v>15617</v>
      </c>
      <c r="B10428" s="445" t="s">
        <v>21160</v>
      </c>
      <c r="C10428" s="445" t="s">
        <v>20920</v>
      </c>
    </row>
    <row r="10429" spans="1:3" x14ac:dyDescent="0.25">
      <c r="A10429" s="445" t="s">
        <v>15617</v>
      </c>
      <c r="B10429" s="445" t="s">
        <v>21161</v>
      </c>
      <c r="C10429" s="445" t="s">
        <v>20920</v>
      </c>
    </row>
    <row r="10430" spans="1:3" x14ac:dyDescent="0.25">
      <c r="A10430" s="445" t="s">
        <v>15617</v>
      </c>
      <c r="B10430" s="445" t="s">
        <v>21162</v>
      </c>
      <c r="C10430" s="445" t="s">
        <v>21099</v>
      </c>
    </row>
    <row r="10431" spans="1:3" x14ac:dyDescent="0.25">
      <c r="A10431" s="445" t="s">
        <v>15617</v>
      </c>
      <c r="B10431" s="445" t="s">
        <v>21163</v>
      </c>
      <c r="C10431" s="445" t="s">
        <v>20920</v>
      </c>
    </row>
    <row r="10432" spans="1:3" x14ac:dyDescent="0.25">
      <c r="A10432" s="445" t="s">
        <v>15617</v>
      </c>
      <c r="B10432" s="445" t="s">
        <v>21164</v>
      </c>
      <c r="C10432" s="445" t="s">
        <v>20920</v>
      </c>
    </row>
    <row r="10433" spans="1:3" x14ac:dyDescent="0.25">
      <c r="A10433" s="445" t="s">
        <v>15617</v>
      </c>
      <c r="B10433" s="445" t="s">
        <v>21165</v>
      </c>
      <c r="C10433" s="445" t="s">
        <v>20920</v>
      </c>
    </row>
    <row r="10434" spans="1:3" x14ac:dyDescent="0.25">
      <c r="A10434" s="445" t="s">
        <v>15617</v>
      </c>
      <c r="B10434" s="445" t="s">
        <v>21166</v>
      </c>
      <c r="C10434" s="445" t="s">
        <v>21167</v>
      </c>
    </row>
    <row r="10435" spans="1:3" x14ac:dyDescent="0.25">
      <c r="A10435" s="445" t="s">
        <v>15617</v>
      </c>
      <c r="B10435" s="445" t="s">
        <v>21168</v>
      </c>
      <c r="C10435" s="445" t="s">
        <v>21169</v>
      </c>
    </row>
    <row r="10436" spans="1:3" x14ac:dyDescent="0.25">
      <c r="A10436" s="445" t="s">
        <v>15617</v>
      </c>
      <c r="B10436" s="445" t="s">
        <v>21170</v>
      </c>
      <c r="C10436" s="445" t="s">
        <v>21099</v>
      </c>
    </row>
    <row r="10437" spans="1:3" x14ac:dyDescent="0.25">
      <c r="A10437" s="445" t="s">
        <v>15617</v>
      </c>
      <c r="B10437" s="445" t="s">
        <v>21171</v>
      </c>
      <c r="C10437" s="445" t="s">
        <v>21099</v>
      </c>
    </row>
    <row r="10438" spans="1:3" x14ac:dyDescent="0.25">
      <c r="A10438" s="445" t="s">
        <v>15617</v>
      </c>
      <c r="B10438" s="445" t="s">
        <v>21172</v>
      </c>
      <c r="C10438" s="445" t="s">
        <v>21099</v>
      </c>
    </row>
    <row r="10439" spans="1:3" x14ac:dyDescent="0.25">
      <c r="A10439" s="445" t="s">
        <v>15617</v>
      </c>
      <c r="B10439" s="445" t="s">
        <v>21173</v>
      </c>
      <c r="C10439" s="445" t="s">
        <v>21174</v>
      </c>
    </row>
    <row r="10440" spans="1:3" x14ac:dyDescent="0.25">
      <c r="A10440" s="445" t="s">
        <v>15617</v>
      </c>
      <c r="B10440" s="445" t="s">
        <v>21175</v>
      </c>
      <c r="C10440" s="445" t="s">
        <v>21099</v>
      </c>
    </row>
    <row r="10441" spans="1:3" x14ac:dyDescent="0.25">
      <c r="A10441" s="445" t="s">
        <v>15617</v>
      </c>
      <c r="B10441" s="445" t="s">
        <v>21176</v>
      </c>
      <c r="C10441" s="445" t="s">
        <v>21099</v>
      </c>
    </row>
    <row r="10442" spans="1:3" x14ac:dyDescent="0.25">
      <c r="A10442" s="445" t="s">
        <v>15617</v>
      </c>
      <c r="B10442" s="445" t="s">
        <v>21177</v>
      </c>
      <c r="C10442" s="445" t="s">
        <v>21099</v>
      </c>
    </row>
    <row r="10443" spans="1:3" x14ac:dyDescent="0.25">
      <c r="A10443" s="445" t="s">
        <v>15617</v>
      </c>
      <c r="B10443" s="445" t="s">
        <v>21178</v>
      </c>
      <c r="C10443" s="445" t="s">
        <v>21099</v>
      </c>
    </row>
    <row r="10444" spans="1:3" x14ac:dyDescent="0.25">
      <c r="A10444" s="445" t="s">
        <v>15617</v>
      </c>
      <c r="B10444" s="445" t="s">
        <v>21179</v>
      </c>
      <c r="C10444" s="445" t="s">
        <v>20920</v>
      </c>
    </row>
    <row r="10445" spans="1:3" x14ac:dyDescent="0.25">
      <c r="A10445" s="445" t="s">
        <v>15617</v>
      </c>
      <c r="B10445" s="445" t="s">
        <v>21180</v>
      </c>
      <c r="C10445" s="445" t="s">
        <v>20920</v>
      </c>
    </row>
    <row r="10446" spans="1:3" x14ac:dyDescent="0.25">
      <c r="A10446" s="445" t="s">
        <v>15617</v>
      </c>
      <c r="B10446" s="445" t="s">
        <v>21181</v>
      </c>
      <c r="C10446" s="445" t="s">
        <v>20920</v>
      </c>
    </row>
    <row r="10447" spans="1:3" x14ac:dyDescent="0.25">
      <c r="A10447" s="445" t="s">
        <v>15617</v>
      </c>
      <c r="B10447" s="445" t="s">
        <v>21182</v>
      </c>
      <c r="C10447" s="445" t="s">
        <v>20920</v>
      </c>
    </row>
    <row r="10448" spans="1:3" x14ac:dyDescent="0.25">
      <c r="A10448" s="445" t="s">
        <v>15617</v>
      </c>
      <c r="B10448" s="445" t="s">
        <v>21183</v>
      </c>
      <c r="C10448" s="445" t="s">
        <v>21149</v>
      </c>
    </row>
    <row r="10449" spans="1:3" x14ac:dyDescent="0.25">
      <c r="A10449" s="445" t="s">
        <v>15617</v>
      </c>
      <c r="B10449" s="445" t="s">
        <v>21184</v>
      </c>
      <c r="C10449" s="445" t="s">
        <v>21099</v>
      </c>
    </row>
    <row r="10450" spans="1:3" x14ac:dyDescent="0.25">
      <c r="A10450" s="445" t="s">
        <v>15617</v>
      </c>
      <c r="B10450" s="445" t="s">
        <v>21185</v>
      </c>
      <c r="C10450" s="445" t="s">
        <v>20920</v>
      </c>
    </row>
    <row r="10451" spans="1:3" x14ac:dyDescent="0.25">
      <c r="A10451" s="445" t="s">
        <v>15617</v>
      </c>
      <c r="B10451" s="445" t="s">
        <v>21186</v>
      </c>
      <c r="C10451" s="445" t="s">
        <v>20920</v>
      </c>
    </row>
    <row r="10452" spans="1:3" x14ac:dyDescent="0.25">
      <c r="A10452" s="445" t="s">
        <v>15617</v>
      </c>
      <c r="B10452" s="445" t="s">
        <v>21187</v>
      </c>
      <c r="C10452" s="445" t="s">
        <v>21099</v>
      </c>
    </row>
    <row r="10453" spans="1:3" x14ac:dyDescent="0.25">
      <c r="A10453" s="445" t="s">
        <v>15617</v>
      </c>
      <c r="B10453" s="445" t="s">
        <v>21188</v>
      </c>
      <c r="C10453" s="445" t="s">
        <v>21099</v>
      </c>
    </row>
    <row r="10454" spans="1:3" x14ac:dyDescent="0.25">
      <c r="A10454" s="445" t="s">
        <v>15617</v>
      </c>
      <c r="B10454" s="445" t="s">
        <v>21189</v>
      </c>
      <c r="C10454" s="445" t="s">
        <v>21099</v>
      </c>
    </row>
    <row r="10455" spans="1:3" x14ac:dyDescent="0.25">
      <c r="A10455" s="445" t="s">
        <v>15617</v>
      </c>
      <c r="B10455" s="445" t="s">
        <v>21190</v>
      </c>
      <c r="C10455" s="445" t="s">
        <v>21099</v>
      </c>
    </row>
    <row r="10456" spans="1:3" x14ac:dyDescent="0.25">
      <c r="A10456" s="445" t="s">
        <v>15617</v>
      </c>
      <c r="B10456" s="445" t="s">
        <v>21191</v>
      </c>
      <c r="C10456" s="445" t="s">
        <v>20920</v>
      </c>
    </row>
    <row r="10457" spans="1:3" x14ac:dyDescent="0.25">
      <c r="A10457" s="445" t="s">
        <v>15617</v>
      </c>
      <c r="B10457" s="445" t="s">
        <v>21192</v>
      </c>
      <c r="C10457" s="445" t="s">
        <v>20920</v>
      </c>
    </row>
    <row r="10458" spans="1:3" x14ac:dyDescent="0.25">
      <c r="A10458" s="445" t="s">
        <v>15617</v>
      </c>
      <c r="B10458" s="445" t="s">
        <v>21193</v>
      </c>
      <c r="C10458" s="445" t="s">
        <v>20920</v>
      </c>
    </row>
    <row r="10459" spans="1:3" x14ac:dyDescent="0.25">
      <c r="A10459" s="445" t="s">
        <v>15617</v>
      </c>
      <c r="B10459" s="445" t="s">
        <v>21194</v>
      </c>
      <c r="C10459" s="445" t="s">
        <v>20920</v>
      </c>
    </row>
    <row r="10460" spans="1:3" x14ac:dyDescent="0.25">
      <c r="A10460" s="445" t="s">
        <v>15617</v>
      </c>
      <c r="B10460" s="445" t="s">
        <v>21195</v>
      </c>
      <c r="C10460" s="445" t="s">
        <v>20920</v>
      </c>
    </row>
    <row r="10461" spans="1:3" x14ac:dyDescent="0.25">
      <c r="A10461" s="445" t="s">
        <v>15617</v>
      </c>
      <c r="B10461" s="445" t="s">
        <v>21196</v>
      </c>
      <c r="C10461" s="445" t="s">
        <v>20920</v>
      </c>
    </row>
    <row r="10462" spans="1:3" x14ac:dyDescent="0.25">
      <c r="A10462" s="445" t="s">
        <v>15617</v>
      </c>
      <c r="B10462" s="445" t="s">
        <v>21197</v>
      </c>
      <c r="C10462" s="445" t="s">
        <v>20920</v>
      </c>
    </row>
    <row r="10463" spans="1:3" x14ac:dyDescent="0.25">
      <c r="A10463" s="445" t="s">
        <v>15617</v>
      </c>
      <c r="B10463" s="445" t="s">
        <v>21198</v>
      </c>
      <c r="C10463" s="445" t="s">
        <v>20920</v>
      </c>
    </row>
    <row r="10464" spans="1:3" x14ac:dyDescent="0.25">
      <c r="A10464" s="445" t="s">
        <v>15617</v>
      </c>
      <c r="B10464" s="445" t="s">
        <v>21199</v>
      </c>
      <c r="C10464" s="445" t="s">
        <v>21200</v>
      </c>
    </row>
    <row r="10465" spans="1:3" x14ac:dyDescent="0.25">
      <c r="A10465" s="445" t="s">
        <v>15617</v>
      </c>
      <c r="B10465" s="445" t="s">
        <v>21201</v>
      </c>
      <c r="C10465" s="445" t="s">
        <v>20920</v>
      </c>
    </row>
    <row r="10466" spans="1:3" x14ac:dyDescent="0.25">
      <c r="A10466" s="445" t="s">
        <v>15617</v>
      </c>
      <c r="B10466" s="445" t="s">
        <v>21202</v>
      </c>
      <c r="C10466" s="445" t="s">
        <v>20920</v>
      </c>
    </row>
    <row r="10467" spans="1:3" x14ac:dyDescent="0.25">
      <c r="A10467" s="445" t="s">
        <v>15617</v>
      </c>
      <c r="B10467" s="445" t="s">
        <v>21203</v>
      </c>
      <c r="C10467" s="445" t="s">
        <v>20920</v>
      </c>
    </row>
    <row r="10468" spans="1:3" x14ac:dyDescent="0.25">
      <c r="A10468" s="445" t="s">
        <v>15617</v>
      </c>
      <c r="B10468" s="445" t="s">
        <v>21204</v>
      </c>
      <c r="C10468" s="445" t="s">
        <v>20920</v>
      </c>
    </row>
    <row r="10469" spans="1:3" x14ac:dyDescent="0.25">
      <c r="A10469" s="445" t="s">
        <v>15617</v>
      </c>
      <c r="B10469" s="445" t="s">
        <v>21205</v>
      </c>
      <c r="C10469" s="445" t="s">
        <v>20920</v>
      </c>
    </row>
    <row r="10470" spans="1:3" x14ac:dyDescent="0.25">
      <c r="A10470" s="445" t="s">
        <v>15617</v>
      </c>
      <c r="B10470" s="445" t="s">
        <v>21206</v>
      </c>
      <c r="C10470" s="445" t="s">
        <v>20920</v>
      </c>
    </row>
    <row r="10471" spans="1:3" x14ac:dyDescent="0.25">
      <c r="A10471" s="445" t="s">
        <v>15617</v>
      </c>
      <c r="B10471" s="445" t="s">
        <v>21207</v>
      </c>
      <c r="C10471" s="445" t="s">
        <v>20920</v>
      </c>
    </row>
    <row r="10472" spans="1:3" x14ac:dyDescent="0.25">
      <c r="A10472" s="445" t="s">
        <v>15617</v>
      </c>
      <c r="B10472" s="445" t="s">
        <v>21208</v>
      </c>
      <c r="C10472" s="445" t="s">
        <v>21099</v>
      </c>
    </row>
    <row r="10473" spans="1:3" x14ac:dyDescent="0.25">
      <c r="A10473" s="445" t="s">
        <v>15617</v>
      </c>
      <c r="B10473" s="445" t="s">
        <v>21209</v>
      </c>
      <c r="C10473" s="445" t="s">
        <v>21099</v>
      </c>
    </row>
    <row r="10474" spans="1:3" x14ac:dyDescent="0.25">
      <c r="A10474" s="445" t="s">
        <v>15617</v>
      </c>
      <c r="B10474" s="445" t="s">
        <v>21210</v>
      </c>
      <c r="C10474" s="445" t="s">
        <v>20920</v>
      </c>
    </row>
    <row r="10475" spans="1:3" x14ac:dyDescent="0.25">
      <c r="A10475" s="445" t="s">
        <v>15617</v>
      </c>
      <c r="B10475" s="445" t="s">
        <v>21211</v>
      </c>
      <c r="C10475" s="445" t="s">
        <v>20920</v>
      </c>
    </row>
    <row r="10476" spans="1:3" x14ac:dyDescent="0.25">
      <c r="A10476" s="445" t="s">
        <v>15617</v>
      </c>
      <c r="B10476" s="445" t="s">
        <v>21212</v>
      </c>
      <c r="C10476" s="445" t="s">
        <v>20920</v>
      </c>
    </row>
    <row r="10477" spans="1:3" x14ac:dyDescent="0.25">
      <c r="A10477" s="445" t="s">
        <v>15617</v>
      </c>
      <c r="B10477" s="445" t="s">
        <v>21213</v>
      </c>
      <c r="C10477" s="445" t="s">
        <v>21149</v>
      </c>
    </row>
    <row r="10478" spans="1:3" x14ac:dyDescent="0.25">
      <c r="A10478" s="445" t="s">
        <v>15617</v>
      </c>
      <c r="B10478" s="445" t="s">
        <v>21214</v>
      </c>
      <c r="C10478" s="445" t="s">
        <v>21099</v>
      </c>
    </row>
    <row r="10479" spans="1:3" x14ac:dyDescent="0.25">
      <c r="A10479" s="445" t="s">
        <v>15617</v>
      </c>
      <c r="B10479" s="445" t="s">
        <v>21215</v>
      </c>
      <c r="C10479" s="445" t="s">
        <v>20920</v>
      </c>
    </row>
    <row r="10480" spans="1:3" x14ac:dyDescent="0.25">
      <c r="A10480" s="445" t="s">
        <v>15617</v>
      </c>
      <c r="B10480" s="445" t="s">
        <v>21216</v>
      </c>
      <c r="C10480" s="445" t="s">
        <v>20920</v>
      </c>
    </row>
    <row r="10481" spans="1:3" x14ac:dyDescent="0.25">
      <c r="A10481" s="445" t="s">
        <v>15617</v>
      </c>
      <c r="B10481" s="445" t="s">
        <v>21217</v>
      </c>
      <c r="C10481" s="445" t="s">
        <v>20920</v>
      </c>
    </row>
    <row r="10482" spans="1:3" x14ac:dyDescent="0.25">
      <c r="A10482" s="445" t="s">
        <v>15617</v>
      </c>
      <c r="B10482" s="445" t="s">
        <v>21218</v>
      </c>
      <c r="C10482" s="445" t="s">
        <v>20920</v>
      </c>
    </row>
    <row r="10483" spans="1:3" x14ac:dyDescent="0.25">
      <c r="A10483" s="445" t="s">
        <v>15617</v>
      </c>
      <c r="B10483" s="445" t="s">
        <v>21219</v>
      </c>
      <c r="C10483" s="445" t="s">
        <v>20920</v>
      </c>
    </row>
    <row r="10484" spans="1:3" x14ac:dyDescent="0.25">
      <c r="A10484" s="445" t="s">
        <v>15617</v>
      </c>
      <c r="B10484" s="445" t="s">
        <v>21220</v>
      </c>
      <c r="C10484" s="445" t="s">
        <v>20920</v>
      </c>
    </row>
    <row r="10485" spans="1:3" x14ac:dyDescent="0.25">
      <c r="A10485" s="445" t="s">
        <v>15617</v>
      </c>
      <c r="B10485" s="445" t="s">
        <v>21221</v>
      </c>
      <c r="C10485" s="445" t="s">
        <v>21222</v>
      </c>
    </row>
    <row r="10486" spans="1:3" x14ac:dyDescent="0.25">
      <c r="A10486" s="445" t="s">
        <v>15617</v>
      </c>
      <c r="B10486" s="445" t="s">
        <v>21223</v>
      </c>
      <c r="C10486" s="445" t="s">
        <v>21224</v>
      </c>
    </row>
    <row r="10487" spans="1:3" x14ac:dyDescent="0.25">
      <c r="A10487" s="445" t="s">
        <v>15617</v>
      </c>
      <c r="B10487" s="445" t="s">
        <v>21225</v>
      </c>
      <c r="C10487" s="445" t="s">
        <v>21099</v>
      </c>
    </row>
    <row r="10488" spans="1:3" x14ac:dyDescent="0.25">
      <c r="A10488" s="445" t="s">
        <v>15617</v>
      </c>
      <c r="B10488" s="445" t="s">
        <v>21226</v>
      </c>
      <c r="C10488" s="445" t="s">
        <v>20920</v>
      </c>
    </row>
    <row r="10489" spans="1:3" x14ac:dyDescent="0.25">
      <c r="A10489" s="445" t="s">
        <v>15617</v>
      </c>
      <c r="B10489" s="445" t="s">
        <v>21227</v>
      </c>
      <c r="C10489" s="445" t="s">
        <v>20920</v>
      </c>
    </row>
    <row r="10490" spans="1:3" x14ac:dyDescent="0.25">
      <c r="A10490" s="445" t="s">
        <v>15617</v>
      </c>
      <c r="B10490" s="445" t="s">
        <v>21228</v>
      </c>
      <c r="C10490" s="445" t="s">
        <v>20920</v>
      </c>
    </row>
    <row r="10491" spans="1:3" x14ac:dyDescent="0.25">
      <c r="A10491" s="445" t="s">
        <v>15617</v>
      </c>
      <c r="B10491" s="445" t="s">
        <v>21229</v>
      </c>
      <c r="C10491" s="445" t="s">
        <v>20920</v>
      </c>
    </row>
    <row r="10492" spans="1:3" x14ac:dyDescent="0.25">
      <c r="A10492" s="445" t="s">
        <v>15617</v>
      </c>
      <c r="B10492" s="445" t="s">
        <v>21230</v>
      </c>
      <c r="C10492" s="445" t="s">
        <v>20920</v>
      </c>
    </row>
    <row r="10493" spans="1:3" x14ac:dyDescent="0.25">
      <c r="A10493" s="445" t="s">
        <v>15617</v>
      </c>
      <c r="B10493" s="445" t="s">
        <v>21231</v>
      </c>
      <c r="C10493" s="445" t="s">
        <v>20920</v>
      </c>
    </row>
    <row r="10494" spans="1:3" x14ac:dyDescent="0.25">
      <c r="A10494" s="445" t="s">
        <v>15617</v>
      </c>
      <c r="B10494" s="445" t="s">
        <v>21232</v>
      </c>
      <c r="C10494" s="445" t="s">
        <v>20920</v>
      </c>
    </row>
    <row r="10495" spans="1:3" x14ac:dyDescent="0.25">
      <c r="A10495" s="445" t="s">
        <v>15617</v>
      </c>
      <c r="B10495" s="445" t="s">
        <v>21233</v>
      </c>
      <c r="C10495" s="445" t="s">
        <v>20920</v>
      </c>
    </row>
    <row r="10496" spans="1:3" x14ac:dyDescent="0.25">
      <c r="A10496" s="445" t="s">
        <v>15617</v>
      </c>
      <c r="B10496" s="445" t="s">
        <v>21234</v>
      </c>
      <c r="C10496" s="445" t="s">
        <v>20920</v>
      </c>
    </row>
    <row r="10497" spans="1:3" x14ac:dyDescent="0.25">
      <c r="A10497" s="445" t="s">
        <v>15617</v>
      </c>
      <c r="B10497" s="445" t="s">
        <v>21235</v>
      </c>
      <c r="C10497" s="445" t="s">
        <v>21099</v>
      </c>
    </row>
    <row r="10498" spans="1:3" x14ac:dyDescent="0.25">
      <c r="A10498" s="445" t="s">
        <v>15617</v>
      </c>
      <c r="B10498" s="445" t="s">
        <v>21236</v>
      </c>
      <c r="C10498" s="445" t="s">
        <v>21099</v>
      </c>
    </row>
    <row r="10499" spans="1:3" x14ac:dyDescent="0.25">
      <c r="A10499" s="445" t="s">
        <v>15617</v>
      </c>
      <c r="B10499" s="445" t="s">
        <v>21237</v>
      </c>
      <c r="C10499" s="445" t="s">
        <v>21099</v>
      </c>
    </row>
    <row r="10500" spans="1:3" x14ac:dyDescent="0.25">
      <c r="A10500" s="445" t="s">
        <v>15617</v>
      </c>
      <c r="B10500" s="445" t="s">
        <v>21238</v>
      </c>
      <c r="C10500" s="445" t="s">
        <v>20920</v>
      </c>
    </row>
    <row r="10501" spans="1:3" x14ac:dyDescent="0.25">
      <c r="A10501" s="445" t="s">
        <v>15617</v>
      </c>
      <c r="B10501" s="445" t="s">
        <v>21239</v>
      </c>
      <c r="C10501" s="445" t="s">
        <v>20920</v>
      </c>
    </row>
    <row r="10502" spans="1:3" x14ac:dyDescent="0.25">
      <c r="A10502" s="445" t="s">
        <v>15617</v>
      </c>
      <c r="B10502" s="445" t="s">
        <v>21240</v>
      </c>
      <c r="C10502" s="445" t="s">
        <v>20920</v>
      </c>
    </row>
    <row r="10503" spans="1:3" x14ac:dyDescent="0.25">
      <c r="A10503" s="445" t="s">
        <v>15617</v>
      </c>
      <c r="B10503" s="445" t="s">
        <v>21241</v>
      </c>
      <c r="C10503" s="445" t="s">
        <v>20920</v>
      </c>
    </row>
    <row r="10504" spans="1:3" x14ac:dyDescent="0.25">
      <c r="A10504" s="445" t="s">
        <v>15617</v>
      </c>
      <c r="B10504" s="445" t="s">
        <v>21242</v>
      </c>
      <c r="C10504" s="445" t="s">
        <v>21243</v>
      </c>
    </row>
    <row r="10505" spans="1:3" x14ac:dyDescent="0.25">
      <c r="A10505" s="445" t="s">
        <v>15617</v>
      </c>
      <c r="B10505" s="445" t="s">
        <v>21244</v>
      </c>
      <c r="C10505" s="445" t="s">
        <v>21245</v>
      </c>
    </row>
    <row r="10506" spans="1:3" x14ac:dyDescent="0.25">
      <c r="A10506" s="445" t="s">
        <v>15617</v>
      </c>
      <c r="B10506" s="445" t="s">
        <v>21246</v>
      </c>
      <c r="C10506" s="445" t="s">
        <v>21247</v>
      </c>
    </row>
    <row r="10507" spans="1:3" x14ac:dyDescent="0.25">
      <c r="A10507" s="445" t="s">
        <v>15617</v>
      </c>
      <c r="B10507" s="445" t="s">
        <v>21248</v>
      </c>
      <c r="C10507" s="445" t="s">
        <v>21099</v>
      </c>
    </row>
    <row r="10508" spans="1:3" x14ac:dyDescent="0.25">
      <c r="A10508" s="445" t="s">
        <v>15617</v>
      </c>
      <c r="B10508" s="445" t="s">
        <v>21249</v>
      </c>
      <c r="C10508" s="445" t="s">
        <v>21099</v>
      </c>
    </row>
    <row r="10509" spans="1:3" x14ac:dyDescent="0.25">
      <c r="A10509" s="445" t="s">
        <v>15617</v>
      </c>
      <c r="B10509" s="445" t="s">
        <v>21250</v>
      </c>
      <c r="C10509" s="445" t="s">
        <v>21099</v>
      </c>
    </row>
    <row r="10510" spans="1:3" x14ac:dyDescent="0.25">
      <c r="A10510" s="445" t="s">
        <v>15617</v>
      </c>
      <c r="B10510" s="445" t="s">
        <v>21251</v>
      </c>
      <c r="C10510" s="445" t="s">
        <v>20920</v>
      </c>
    </row>
    <row r="10511" spans="1:3" x14ac:dyDescent="0.25">
      <c r="A10511" s="445" t="s">
        <v>15617</v>
      </c>
      <c r="B10511" s="445" t="s">
        <v>21252</v>
      </c>
      <c r="C10511" s="445" t="s">
        <v>20920</v>
      </c>
    </row>
    <row r="10512" spans="1:3" x14ac:dyDescent="0.25">
      <c r="A10512" s="445" t="s">
        <v>15617</v>
      </c>
      <c r="B10512" s="445" t="s">
        <v>21253</v>
      </c>
      <c r="C10512" s="445" t="s">
        <v>20920</v>
      </c>
    </row>
    <row r="10513" spans="1:3" x14ac:dyDescent="0.25">
      <c r="A10513" s="445" t="s">
        <v>15617</v>
      </c>
      <c r="B10513" s="445" t="s">
        <v>21254</v>
      </c>
      <c r="C10513" s="445" t="s">
        <v>21255</v>
      </c>
    </row>
    <row r="10514" spans="1:3" x14ac:dyDescent="0.25">
      <c r="A10514" s="445" t="s">
        <v>15617</v>
      </c>
      <c r="B10514" s="445" t="s">
        <v>21256</v>
      </c>
      <c r="C10514" s="445" t="s">
        <v>21257</v>
      </c>
    </row>
    <row r="10515" spans="1:3" x14ac:dyDescent="0.25">
      <c r="A10515" s="445" t="s">
        <v>15617</v>
      </c>
      <c r="B10515" s="445" t="s">
        <v>21258</v>
      </c>
      <c r="C10515" s="445" t="s">
        <v>21259</v>
      </c>
    </row>
    <row r="10516" spans="1:3" x14ac:dyDescent="0.25">
      <c r="A10516" s="445" t="s">
        <v>15617</v>
      </c>
      <c r="B10516" s="445" t="s">
        <v>21260</v>
      </c>
      <c r="C10516" s="445" t="s">
        <v>21099</v>
      </c>
    </row>
    <row r="10517" spans="1:3" x14ac:dyDescent="0.25">
      <c r="A10517" s="445" t="s">
        <v>15617</v>
      </c>
      <c r="B10517" s="445" t="s">
        <v>21261</v>
      </c>
      <c r="C10517" s="445" t="s">
        <v>21099</v>
      </c>
    </row>
    <row r="10518" spans="1:3" x14ac:dyDescent="0.25">
      <c r="A10518" s="445" t="s">
        <v>15617</v>
      </c>
      <c r="B10518" s="445" t="s">
        <v>21262</v>
      </c>
      <c r="C10518" s="445" t="s">
        <v>21099</v>
      </c>
    </row>
    <row r="10519" spans="1:3" x14ac:dyDescent="0.25">
      <c r="A10519" s="445" t="s">
        <v>15617</v>
      </c>
      <c r="B10519" s="445" t="s">
        <v>21263</v>
      </c>
      <c r="C10519" s="445" t="s">
        <v>21099</v>
      </c>
    </row>
    <row r="10520" spans="1:3" x14ac:dyDescent="0.25">
      <c r="A10520" s="445" t="s">
        <v>15617</v>
      </c>
      <c r="B10520" s="445" t="s">
        <v>21264</v>
      </c>
      <c r="C10520" s="445" t="s">
        <v>20920</v>
      </c>
    </row>
    <row r="10521" spans="1:3" x14ac:dyDescent="0.25">
      <c r="A10521" s="445" t="s">
        <v>15617</v>
      </c>
      <c r="B10521" s="445" t="s">
        <v>21265</v>
      </c>
      <c r="C10521" s="445" t="s">
        <v>20920</v>
      </c>
    </row>
    <row r="10522" spans="1:3" x14ac:dyDescent="0.25">
      <c r="A10522" s="445" t="s">
        <v>15617</v>
      </c>
      <c r="B10522" s="445" t="s">
        <v>21266</v>
      </c>
      <c r="C10522" s="445" t="s">
        <v>21099</v>
      </c>
    </row>
    <row r="10523" spans="1:3" x14ac:dyDescent="0.25">
      <c r="A10523" s="445" t="s">
        <v>15617</v>
      </c>
      <c r="B10523" s="445" t="s">
        <v>21267</v>
      </c>
      <c r="C10523" s="445" t="s">
        <v>21099</v>
      </c>
    </row>
    <row r="10524" spans="1:3" x14ac:dyDescent="0.25">
      <c r="A10524" s="445" t="s">
        <v>15617</v>
      </c>
      <c r="B10524" s="445" t="s">
        <v>21268</v>
      </c>
      <c r="C10524" s="445" t="s">
        <v>20920</v>
      </c>
    </row>
    <row r="10525" spans="1:3" x14ac:dyDescent="0.25">
      <c r="A10525" s="445" t="s">
        <v>15617</v>
      </c>
      <c r="B10525" s="445" t="s">
        <v>21269</v>
      </c>
      <c r="C10525" s="445" t="s">
        <v>20920</v>
      </c>
    </row>
    <row r="10526" spans="1:3" x14ac:dyDescent="0.25">
      <c r="A10526" s="445" t="s">
        <v>15617</v>
      </c>
      <c r="B10526" s="445" t="s">
        <v>21270</v>
      </c>
      <c r="C10526" s="445" t="s">
        <v>20920</v>
      </c>
    </row>
    <row r="10527" spans="1:3" x14ac:dyDescent="0.25">
      <c r="A10527" s="445" t="s">
        <v>15617</v>
      </c>
      <c r="B10527" s="445" t="s">
        <v>21271</v>
      </c>
      <c r="C10527" s="445" t="s">
        <v>20920</v>
      </c>
    </row>
    <row r="10528" spans="1:3" x14ac:dyDescent="0.25">
      <c r="A10528" s="445" t="s">
        <v>15617</v>
      </c>
      <c r="B10528" s="445" t="s">
        <v>21272</v>
      </c>
      <c r="C10528" s="445" t="s">
        <v>20920</v>
      </c>
    </row>
    <row r="10529" spans="1:3" x14ac:dyDescent="0.25">
      <c r="A10529" s="445" t="s">
        <v>15617</v>
      </c>
      <c r="B10529" s="445" t="s">
        <v>21273</v>
      </c>
      <c r="C10529" s="445" t="s">
        <v>20920</v>
      </c>
    </row>
    <row r="10530" spans="1:3" x14ac:dyDescent="0.25">
      <c r="A10530" s="445" t="s">
        <v>15617</v>
      </c>
      <c r="B10530" s="445" t="s">
        <v>21274</v>
      </c>
      <c r="C10530" s="445" t="s">
        <v>20920</v>
      </c>
    </row>
    <row r="10531" spans="1:3" x14ac:dyDescent="0.25">
      <c r="A10531" s="445" t="s">
        <v>15617</v>
      </c>
      <c r="B10531" s="445" t="s">
        <v>21275</v>
      </c>
      <c r="C10531" s="445" t="s">
        <v>20920</v>
      </c>
    </row>
    <row r="10532" spans="1:3" x14ac:dyDescent="0.25">
      <c r="A10532" s="445" t="s">
        <v>15617</v>
      </c>
      <c r="B10532" s="445" t="s">
        <v>21276</v>
      </c>
      <c r="C10532" s="445" t="s">
        <v>20920</v>
      </c>
    </row>
    <row r="10533" spans="1:3" x14ac:dyDescent="0.25">
      <c r="A10533" s="445" t="s">
        <v>15617</v>
      </c>
      <c r="B10533" s="445" t="s">
        <v>21277</v>
      </c>
      <c r="C10533" s="445" t="s">
        <v>20920</v>
      </c>
    </row>
    <row r="10534" spans="1:3" x14ac:dyDescent="0.25">
      <c r="A10534" s="445" t="s">
        <v>15617</v>
      </c>
      <c r="B10534" s="445" t="s">
        <v>21278</v>
      </c>
      <c r="C10534" s="445" t="s">
        <v>20920</v>
      </c>
    </row>
    <row r="10535" spans="1:3" x14ac:dyDescent="0.25">
      <c r="A10535" s="445" t="s">
        <v>15617</v>
      </c>
      <c r="B10535" s="445" t="s">
        <v>21279</v>
      </c>
      <c r="C10535" s="445" t="s">
        <v>20920</v>
      </c>
    </row>
    <row r="10536" spans="1:3" x14ac:dyDescent="0.25">
      <c r="A10536" s="445" t="s">
        <v>15617</v>
      </c>
      <c r="B10536" s="445" t="s">
        <v>21280</v>
      </c>
      <c r="C10536" s="445" t="s">
        <v>20920</v>
      </c>
    </row>
    <row r="10537" spans="1:3" x14ac:dyDescent="0.25">
      <c r="A10537" s="445" t="s">
        <v>15617</v>
      </c>
      <c r="B10537" s="445" t="s">
        <v>21281</v>
      </c>
      <c r="C10537" s="445" t="s">
        <v>21282</v>
      </c>
    </row>
    <row r="10538" spans="1:3" x14ac:dyDescent="0.25">
      <c r="A10538" s="445" t="s">
        <v>15617</v>
      </c>
      <c r="B10538" s="445" t="s">
        <v>21283</v>
      </c>
      <c r="C10538" s="445" t="s">
        <v>21284</v>
      </c>
    </row>
    <row r="10539" spans="1:3" x14ac:dyDescent="0.25">
      <c r="A10539" s="445" t="s">
        <v>15617</v>
      </c>
      <c r="B10539" s="445" t="s">
        <v>21285</v>
      </c>
      <c r="C10539" s="445" t="s">
        <v>21099</v>
      </c>
    </row>
    <row r="10540" spans="1:3" x14ac:dyDescent="0.25">
      <c r="A10540" s="445" t="s">
        <v>15617</v>
      </c>
      <c r="B10540" s="445" t="s">
        <v>21286</v>
      </c>
      <c r="C10540" s="445" t="s">
        <v>21099</v>
      </c>
    </row>
    <row r="10541" spans="1:3" x14ac:dyDescent="0.25">
      <c r="A10541" s="445" t="s">
        <v>15617</v>
      </c>
      <c r="B10541" s="445" t="s">
        <v>21287</v>
      </c>
      <c r="C10541" s="445" t="s">
        <v>20920</v>
      </c>
    </row>
    <row r="10542" spans="1:3" x14ac:dyDescent="0.25">
      <c r="A10542" s="445" t="s">
        <v>15617</v>
      </c>
      <c r="B10542" s="445" t="s">
        <v>21288</v>
      </c>
      <c r="C10542" s="445" t="s">
        <v>20920</v>
      </c>
    </row>
    <row r="10543" spans="1:3" x14ac:dyDescent="0.25">
      <c r="A10543" s="445" t="s">
        <v>15617</v>
      </c>
      <c r="B10543" s="445" t="s">
        <v>21289</v>
      </c>
      <c r="C10543" s="445" t="s">
        <v>20920</v>
      </c>
    </row>
    <row r="10544" spans="1:3" x14ac:dyDescent="0.25">
      <c r="A10544" s="445" t="s">
        <v>15617</v>
      </c>
      <c r="B10544" s="445" t="s">
        <v>21290</v>
      </c>
      <c r="C10544" s="445" t="s">
        <v>20920</v>
      </c>
    </row>
    <row r="10545" spans="1:3" x14ac:dyDescent="0.25">
      <c r="A10545" s="445" t="s">
        <v>15617</v>
      </c>
      <c r="B10545" s="445" t="s">
        <v>21291</v>
      </c>
      <c r="C10545" s="445" t="s">
        <v>20920</v>
      </c>
    </row>
    <row r="10546" spans="1:3" x14ac:dyDescent="0.25">
      <c r="A10546" s="445" t="s">
        <v>15617</v>
      </c>
      <c r="B10546" s="445" t="s">
        <v>21292</v>
      </c>
      <c r="C10546" s="445" t="s">
        <v>20920</v>
      </c>
    </row>
    <row r="10547" spans="1:3" x14ac:dyDescent="0.25">
      <c r="A10547" s="445" t="s">
        <v>15617</v>
      </c>
      <c r="B10547" s="445" t="s">
        <v>21293</v>
      </c>
      <c r="C10547" s="445" t="s">
        <v>20920</v>
      </c>
    </row>
    <row r="10548" spans="1:3" x14ac:dyDescent="0.25">
      <c r="A10548" s="445" t="s">
        <v>15617</v>
      </c>
      <c r="B10548" s="445" t="s">
        <v>21294</v>
      </c>
      <c r="C10548" s="445" t="s">
        <v>20920</v>
      </c>
    </row>
    <row r="10549" spans="1:3" x14ac:dyDescent="0.25">
      <c r="A10549" s="445" t="s">
        <v>15617</v>
      </c>
      <c r="B10549" s="445" t="s">
        <v>21295</v>
      </c>
      <c r="C10549" s="445" t="s">
        <v>21099</v>
      </c>
    </row>
    <row r="10550" spans="1:3" x14ac:dyDescent="0.25">
      <c r="A10550" s="445" t="s">
        <v>15617</v>
      </c>
      <c r="B10550" s="445" t="s">
        <v>21296</v>
      </c>
      <c r="C10550" s="445" t="s">
        <v>20920</v>
      </c>
    </row>
    <row r="10551" spans="1:3" x14ac:dyDescent="0.25">
      <c r="A10551" s="445" t="s">
        <v>15617</v>
      </c>
      <c r="B10551" s="445" t="s">
        <v>21297</v>
      </c>
      <c r="C10551" s="445" t="s">
        <v>20920</v>
      </c>
    </row>
    <row r="10552" spans="1:3" x14ac:dyDescent="0.25">
      <c r="A10552" s="445" t="s">
        <v>15617</v>
      </c>
      <c r="B10552" s="445" t="s">
        <v>21298</v>
      </c>
      <c r="C10552" s="445" t="s">
        <v>21299</v>
      </c>
    </row>
    <row r="10553" spans="1:3" x14ac:dyDescent="0.25">
      <c r="A10553" s="445" t="s">
        <v>15617</v>
      </c>
      <c r="B10553" s="445" t="s">
        <v>21300</v>
      </c>
      <c r="C10553" s="445" t="s">
        <v>21301</v>
      </c>
    </row>
    <row r="10554" spans="1:3" x14ac:dyDescent="0.25">
      <c r="A10554" s="445" t="s">
        <v>15617</v>
      </c>
      <c r="B10554" s="445" t="s">
        <v>21302</v>
      </c>
      <c r="C10554" s="445" t="s">
        <v>21099</v>
      </c>
    </row>
    <row r="10555" spans="1:3" x14ac:dyDescent="0.25">
      <c r="A10555" s="445" t="s">
        <v>15617</v>
      </c>
      <c r="B10555" s="445" t="s">
        <v>21303</v>
      </c>
      <c r="C10555" s="445" t="s">
        <v>21099</v>
      </c>
    </row>
    <row r="10556" spans="1:3" x14ac:dyDescent="0.25">
      <c r="A10556" s="445" t="s">
        <v>15617</v>
      </c>
      <c r="B10556" s="445" t="s">
        <v>21304</v>
      </c>
      <c r="C10556" s="445" t="s">
        <v>21099</v>
      </c>
    </row>
    <row r="10557" spans="1:3" x14ac:dyDescent="0.25">
      <c r="A10557" s="445" t="s">
        <v>15617</v>
      </c>
      <c r="B10557" s="445" t="s">
        <v>21305</v>
      </c>
      <c r="C10557" s="445" t="s">
        <v>21099</v>
      </c>
    </row>
    <row r="10558" spans="1:3" x14ac:dyDescent="0.25">
      <c r="A10558" s="445" t="s">
        <v>15617</v>
      </c>
      <c r="B10558" s="445" t="s">
        <v>21306</v>
      </c>
      <c r="C10558" s="445" t="s">
        <v>20920</v>
      </c>
    </row>
    <row r="10559" spans="1:3" x14ac:dyDescent="0.25">
      <c r="A10559" s="445" t="s">
        <v>15617</v>
      </c>
      <c r="B10559" s="445" t="s">
        <v>21307</v>
      </c>
      <c r="C10559" s="445" t="s">
        <v>20920</v>
      </c>
    </row>
    <row r="10560" spans="1:3" x14ac:dyDescent="0.25">
      <c r="A10560" s="445" t="s">
        <v>15617</v>
      </c>
      <c r="B10560" s="445" t="s">
        <v>21308</v>
      </c>
      <c r="C10560" s="445" t="s">
        <v>21309</v>
      </c>
    </row>
    <row r="10561" spans="1:3" x14ac:dyDescent="0.25">
      <c r="A10561" s="445" t="s">
        <v>15617</v>
      </c>
      <c r="B10561" s="445" t="s">
        <v>21310</v>
      </c>
      <c r="C10561" s="445" t="s">
        <v>21099</v>
      </c>
    </row>
    <row r="10562" spans="1:3" x14ac:dyDescent="0.25">
      <c r="A10562" s="445" t="s">
        <v>15617</v>
      </c>
      <c r="B10562" s="445" t="s">
        <v>21311</v>
      </c>
      <c r="C10562" s="445" t="s">
        <v>20920</v>
      </c>
    </row>
    <row r="10563" spans="1:3" x14ac:dyDescent="0.25">
      <c r="A10563" s="445" t="s">
        <v>15617</v>
      </c>
      <c r="B10563" s="445" t="s">
        <v>21312</v>
      </c>
      <c r="C10563" s="445" t="s">
        <v>20920</v>
      </c>
    </row>
    <row r="10564" spans="1:3" x14ac:dyDescent="0.25">
      <c r="A10564" s="445" t="s">
        <v>15617</v>
      </c>
      <c r="B10564" s="445" t="s">
        <v>21313</v>
      </c>
      <c r="C10564" s="445" t="s">
        <v>20920</v>
      </c>
    </row>
    <row r="10565" spans="1:3" x14ac:dyDescent="0.25">
      <c r="A10565" s="445" t="s">
        <v>15617</v>
      </c>
      <c r="B10565" s="445" t="s">
        <v>21314</v>
      </c>
      <c r="C10565" s="445" t="s">
        <v>20920</v>
      </c>
    </row>
    <row r="10566" spans="1:3" x14ac:dyDescent="0.25">
      <c r="A10566" s="445" t="s">
        <v>15617</v>
      </c>
      <c r="B10566" s="445" t="s">
        <v>21315</v>
      </c>
      <c r="C10566" s="445" t="s">
        <v>21316</v>
      </c>
    </row>
    <row r="10567" spans="1:3" x14ac:dyDescent="0.25">
      <c r="A10567" s="445" t="s">
        <v>15617</v>
      </c>
      <c r="B10567" s="445" t="s">
        <v>21317</v>
      </c>
      <c r="C10567" s="445" t="s">
        <v>21318</v>
      </c>
    </row>
    <row r="10568" spans="1:3" x14ac:dyDescent="0.25">
      <c r="A10568" s="445" t="s">
        <v>15617</v>
      </c>
      <c r="B10568" s="445" t="s">
        <v>21319</v>
      </c>
      <c r="C10568" s="445" t="s">
        <v>20920</v>
      </c>
    </row>
    <row r="10569" spans="1:3" x14ac:dyDescent="0.25">
      <c r="A10569" s="445" t="s">
        <v>15617</v>
      </c>
      <c r="B10569" s="445" t="s">
        <v>21320</v>
      </c>
      <c r="C10569" s="445" t="s">
        <v>20920</v>
      </c>
    </row>
    <row r="10570" spans="1:3" x14ac:dyDescent="0.25">
      <c r="A10570" s="445" t="s">
        <v>15617</v>
      </c>
      <c r="B10570" s="445" t="s">
        <v>21321</v>
      </c>
      <c r="C10570" s="445" t="s">
        <v>21099</v>
      </c>
    </row>
    <row r="10571" spans="1:3" x14ac:dyDescent="0.25">
      <c r="A10571" s="445" t="s">
        <v>15617</v>
      </c>
      <c r="B10571" s="445" t="s">
        <v>21322</v>
      </c>
      <c r="C10571" s="445" t="s">
        <v>21099</v>
      </c>
    </row>
    <row r="10572" spans="1:3" x14ac:dyDescent="0.25">
      <c r="A10572" s="445" t="s">
        <v>15617</v>
      </c>
      <c r="B10572" s="445" t="s">
        <v>21323</v>
      </c>
      <c r="C10572" s="445" t="s">
        <v>21099</v>
      </c>
    </row>
    <row r="10573" spans="1:3" x14ac:dyDescent="0.25">
      <c r="A10573" s="445" t="s">
        <v>15617</v>
      </c>
      <c r="B10573" s="445" t="s">
        <v>21324</v>
      </c>
      <c r="C10573" s="445" t="s">
        <v>21099</v>
      </c>
    </row>
    <row r="10574" spans="1:3" x14ac:dyDescent="0.25">
      <c r="A10574" s="445" t="s">
        <v>15617</v>
      </c>
      <c r="B10574" s="445" t="s">
        <v>21325</v>
      </c>
      <c r="C10574" s="445" t="s">
        <v>21099</v>
      </c>
    </row>
    <row r="10575" spans="1:3" x14ac:dyDescent="0.25">
      <c r="A10575" s="445" t="s">
        <v>15617</v>
      </c>
      <c r="B10575" s="445" t="s">
        <v>21326</v>
      </c>
      <c r="C10575" s="445" t="s">
        <v>21327</v>
      </c>
    </row>
    <row r="10576" spans="1:3" x14ac:dyDescent="0.25">
      <c r="A10576" s="445" t="s">
        <v>15617</v>
      </c>
      <c r="B10576" s="445" t="s">
        <v>21328</v>
      </c>
      <c r="C10576" s="445" t="s">
        <v>21329</v>
      </c>
    </row>
    <row r="10577" spans="1:3" x14ac:dyDescent="0.25">
      <c r="A10577" s="445" t="s">
        <v>15617</v>
      </c>
      <c r="B10577" s="445" t="s">
        <v>21330</v>
      </c>
      <c r="C10577" s="445" t="s">
        <v>21331</v>
      </c>
    </row>
    <row r="10578" spans="1:3" x14ac:dyDescent="0.25">
      <c r="A10578" s="445" t="s">
        <v>15617</v>
      </c>
      <c r="B10578" s="445" t="s">
        <v>21332</v>
      </c>
      <c r="C10578" s="445" t="s">
        <v>21333</v>
      </c>
    </row>
    <row r="10579" spans="1:3" x14ac:dyDescent="0.25">
      <c r="A10579" s="445" t="s">
        <v>15617</v>
      </c>
      <c r="B10579" s="445" t="s">
        <v>21334</v>
      </c>
      <c r="C10579" s="445" t="s">
        <v>21335</v>
      </c>
    </row>
    <row r="10580" spans="1:3" x14ac:dyDescent="0.25">
      <c r="A10580" s="445" t="s">
        <v>15617</v>
      </c>
      <c r="B10580" s="445" t="s">
        <v>21336</v>
      </c>
      <c r="C10580" s="445" t="s">
        <v>20920</v>
      </c>
    </row>
    <row r="10581" spans="1:3" x14ac:dyDescent="0.25">
      <c r="A10581" s="445" t="s">
        <v>15617</v>
      </c>
      <c r="B10581" s="445" t="s">
        <v>21337</v>
      </c>
      <c r="C10581" s="445" t="s">
        <v>21338</v>
      </c>
    </row>
    <row r="10582" spans="1:3" x14ac:dyDescent="0.25">
      <c r="A10582" s="445" t="s">
        <v>15617</v>
      </c>
      <c r="B10582" s="445" t="s">
        <v>21339</v>
      </c>
      <c r="C10582" s="445" t="s">
        <v>21340</v>
      </c>
    </row>
    <row r="10583" spans="1:3" x14ac:dyDescent="0.25">
      <c r="A10583" s="445" t="s">
        <v>15617</v>
      </c>
      <c r="B10583" s="445" t="s">
        <v>21341</v>
      </c>
      <c r="C10583" s="445" t="s">
        <v>21149</v>
      </c>
    </row>
    <row r="10584" spans="1:3" x14ac:dyDescent="0.25">
      <c r="A10584" s="445" t="s">
        <v>15617</v>
      </c>
      <c r="B10584" s="445" t="s">
        <v>21342</v>
      </c>
      <c r="C10584" s="445" t="s">
        <v>21343</v>
      </c>
    </row>
    <row r="10585" spans="1:3" x14ac:dyDescent="0.25">
      <c r="A10585" s="445" t="s">
        <v>15617</v>
      </c>
      <c r="B10585" s="445" t="s">
        <v>21344</v>
      </c>
      <c r="C10585" s="445" t="s">
        <v>21345</v>
      </c>
    </row>
    <row r="10586" spans="1:3" x14ac:dyDescent="0.25">
      <c r="A10586" s="445" t="s">
        <v>15617</v>
      </c>
      <c r="B10586" s="445" t="s">
        <v>21346</v>
      </c>
      <c r="C10586" s="445" t="s">
        <v>21347</v>
      </c>
    </row>
    <row r="10587" spans="1:3" x14ac:dyDescent="0.25">
      <c r="A10587" s="445" t="s">
        <v>15617</v>
      </c>
      <c r="B10587" s="445" t="s">
        <v>21348</v>
      </c>
      <c r="C10587" s="445" t="s">
        <v>21099</v>
      </c>
    </row>
    <row r="10588" spans="1:3" x14ac:dyDescent="0.25">
      <c r="A10588" s="445" t="s">
        <v>15617</v>
      </c>
      <c r="B10588" s="445" t="s">
        <v>21349</v>
      </c>
      <c r="C10588" s="445" t="s">
        <v>21099</v>
      </c>
    </row>
    <row r="10589" spans="1:3" x14ac:dyDescent="0.25">
      <c r="A10589" s="445" t="s">
        <v>15617</v>
      </c>
      <c r="B10589" s="445" t="s">
        <v>21350</v>
      </c>
      <c r="C10589" s="445" t="s">
        <v>21099</v>
      </c>
    </row>
    <row r="10590" spans="1:3" x14ac:dyDescent="0.25">
      <c r="A10590" s="445" t="s">
        <v>15617</v>
      </c>
      <c r="B10590" s="445" t="s">
        <v>21351</v>
      </c>
      <c r="C10590" s="445" t="s">
        <v>21099</v>
      </c>
    </row>
    <row r="10591" spans="1:3" x14ac:dyDescent="0.25">
      <c r="A10591" s="445" t="s">
        <v>15617</v>
      </c>
      <c r="B10591" s="445" t="s">
        <v>21352</v>
      </c>
      <c r="C10591" s="445" t="s">
        <v>21099</v>
      </c>
    </row>
    <row r="10592" spans="1:3" x14ac:dyDescent="0.25">
      <c r="A10592" s="445" t="s">
        <v>15617</v>
      </c>
      <c r="B10592" s="445" t="s">
        <v>21353</v>
      </c>
      <c r="C10592" s="445" t="s">
        <v>21099</v>
      </c>
    </row>
    <row r="10593" spans="1:3" x14ac:dyDescent="0.25">
      <c r="A10593" s="445" t="s">
        <v>15617</v>
      </c>
      <c r="B10593" s="445" t="s">
        <v>21354</v>
      </c>
      <c r="C10593" s="445" t="s">
        <v>20920</v>
      </c>
    </row>
    <row r="10594" spans="1:3" x14ac:dyDescent="0.25">
      <c r="A10594" s="445" t="s">
        <v>15617</v>
      </c>
      <c r="B10594" s="445" t="s">
        <v>21355</v>
      </c>
      <c r="C10594" s="445" t="s">
        <v>21356</v>
      </c>
    </row>
    <row r="10595" spans="1:3" x14ac:dyDescent="0.25">
      <c r="A10595" s="445" t="s">
        <v>15617</v>
      </c>
      <c r="B10595" s="445" t="s">
        <v>21357</v>
      </c>
      <c r="C10595" s="445" t="s">
        <v>21257</v>
      </c>
    </row>
    <row r="10596" spans="1:3" x14ac:dyDescent="0.25">
      <c r="A10596" s="445" t="s">
        <v>15617</v>
      </c>
      <c r="B10596" s="445" t="s">
        <v>21358</v>
      </c>
      <c r="C10596" s="445" t="s">
        <v>21099</v>
      </c>
    </row>
    <row r="10597" spans="1:3" x14ac:dyDescent="0.25">
      <c r="A10597" s="445" t="s">
        <v>15617</v>
      </c>
      <c r="B10597" s="445" t="s">
        <v>21359</v>
      </c>
      <c r="C10597" s="445" t="s">
        <v>20920</v>
      </c>
    </row>
    <row r="10598" spans="1:3" x14ac:dyDescent="0.25">
      <c r="A10598" s="445" t="s">
        <v>15617</v>
      </c>
      <c r="B10598" s="445" t="s">
        <v>21360</v>
      </c>
      <c r="C10598" s="445" t="s">
        <v>20920</v>
      </c>
    </row>
    <row r="10599" spans="1:3" x14ac:dyDescent="0.25">
      <c r="A10599" s="445" t="s">
        <v>15617</v>
      </c>
      <c r="B10599" s="445" t="s">
        <v>21361</v>
      </c>
      <c r="C10599" s="445" t="s">
        <v>20920</v>
      </c>
    </row>
    <row r="10600" spans="1:3" x14ac:dyDescent="0.25">
      <c r="A10600" s="445" t="s">
        <v>15617</v>
      </c>
      <c r="B10600" s="445" t="s">
        <v>21362</v>
      </c>
      <c r="C10600" s="445" t="s">
        <v>20920</v>
      </c>
    </row>
    <row r="10601" spans="1:3" x14ac:dyDescent="0.25">
      <c r="A10601" s="445" t="s">
        <v>15617</v>
      </c>
      <c r="B10601" s="445" t="s">
        <v>21363</v>
      </c>
      <c r="C10601" s="445" t="s">
        <v>20920</v>
      </c>
    </row>
    <row r="10602" spans="1:3" x14ac:dyDescent="0.25">
      <c r="A10602" s="445" t="s">
        <v>15617</v>
      </c>
      <c r="B10602" s="445" t="s">
        <v>21364</v>
      </c>
      <c r="C10602" s="445" t="s">
        <v>20920</v>
      </c>
    </row>
    <row r="10603" spans="1:3" x14ac:dyDescent="0.25">
      <c r="A10603" s="445" t="s">
        <v>15617</v>
      </c>
      <c r="B10603" s="445" t="s">
        <v>21365</v>
      </c>
      <c r="C10603" s="445" t="s">
        <v>20920</v>
      </c>
    </row>
    <row r="10604" spans="1:3" x14ac:dyDescent="0.25">
      <c r="A10604" s="445" t="s">
        <v>15617</v>
      </c>
      <c r="B10604" s="445" t="s">
        <v>21366</v>
      </c>
      <c r="C10604" s="445" t="s">
        <v>21367</v>
      </c>
    </row>
    <row r="10605" spans="1:3" x14ac:dyDescent="0.25">
      <c r="A10605" s="445" t="s">
        <v>15617</v>
      </c>
      <c r="B10605" s="445" t="s">
        <v>21368</v>
      </c>
      <c r="C10605" s="445" t="s">
        <v>21099</v>
      </c>
    </row>
    <row r="10606" spans="1:3" x14ac:dyDescent="0.25">
      <c r="A10606" s="445" t="s">
        <v>15617</v>
      </c>
      <c r="B10606" s="445" t="s">
        <v>21369</v>
      </c>
      <c r="C10606" s="445" t="s">
        <v>21099</v>
      </c>
    </row>
    <row r="10607" spans="1:3" x14ac:dyDescent="0.25">
      <c r="A10607" s="445" t="s">
        <v>15617</v>
      </c>
      <c r="B10607" s="445" t="s">
        <v>21370</v>
      </c>
      <c r="C10607" s="445" t="s">
        <v>21099</v>
      </c>
    </row>
    <row r="10608" spans="1:3" x14ac:dyDescent="0.25">
      <c r="A10608" s="445" t="s">
        <v>15617</v>
      </c>
      <c r="B10608" s="445" t="s">
        <v>21371</v>
      </c>
      <c r="C10608" s="445" t="s">
        <v>20920</v>
      </c>
    </row>
    <row r="10609" spans="1:3" x14ac:dyDescent="0.25">
      <c r="A10609" s="445" t="s">
        <v>15617</v>
      </c>
      <c r="B10609" s="445" t="s">
        <v>21372</v>
      </c>
      <c r="C10609" s="445" t="s">
        <v>20920</v>
      </c>
    </row>
    <row r="10610" spans="1:3" x14ac:dyDescent="0.25">
      <c r="A10610" s="445" t="s">
        <v>15617</v>
      </c>
      <c r="B10610" s="445" t="s">
        <v>21373</v>
      </c>
      <c r="C10610" s="445" t="s">
        <v>20920</v>
      </c>
    </row>
    <row r="10611" spans="1:3" x14ac:dyDescent="0.25">
      <c r="A10611" s="445" t="s">
        <v>15617</v>
      </c>
      <c r="B10611" s="445" t="s">
        <v>21374</v>
      </c>
      <c r="C10611" s="445" t="s">
        <v>20920</v>
      </c>
    </row>
    <row r="10612" spans="1:3" x14ac:dyDescent="0.25">
      <c r="A10612" s="445" t="s">
        <v>15617</v>
      </c>
      <c r="B10612" s="445" t="s">
        <v>21375</v>
      </c>
      <c r="C10612" s="445" t="s">
        <v>20920</v>
      </c>
    </row>
    <row r="10613" spans="1:3" x14ac:dyDescent="0.25">
      <c r="A10613" s="445" t="s">
        <v>15617</v>
      </c>
      <c r="B10613" s="445" t="s">
        <v>21376</v>
      </c>
      <c r="C10613" s="445" t="s">
        <v>20920</v>
      </c>
    </row>
    <row r="10614" spans="1:3" x14ac:dyDescent="0.25">
      <c r="A10614" s="445" t="s">
        <v>15617</v>
      </c>
      <c r="B10614" s="445" t="s">
        <v>21377</v>
      </c>
      <c r="C10614" s="445" t="s">
        <v>20920</v>
      </c>
    </row>
    <row r="10615" spans="1:3" x14ac:dyDescent="0.25">
      <c r="A10615" s="445" t="s">
        <v>15617</v>
      </c>
      <c r="B10615" s="445" t="s">
        <v>21378</v>
      </c>
      <c r="C10615" s="445" t="s">
        <v>20920</v>
      </c>
    </row>
    <row r="10616" spans="1:3" x14ac:dyDescent="0.25">
      <c r="A10616" s="445" t="s">
        <v>15617</v>
      </c>
      <c r="B10616" s="445" t="s">
        <v>21379</v>
      </c>
      <c r="C10616" s="445" t="s">
        <v>20920</v>
      </c>
    </row>
    <row r="10617" spans="1:3" x14ac:dyDescent="0.25">
      <c r="A10617" s="445" t="s">
        <v>15617</v>
      </c>
      <c r="B10617" s="445" t="s">
        <v>21380</v>
      </c>
      <c r="C10617" s="445" t="s">
        <v>20920</v>
      </c>
    </row>
    <row r="10618" spans="1:3" x14ac:dyDescent="0.25">
      <c r="A10618" s="445" t="s">
        <v>15617</v>
      </c>
      <c r="B10618" s="445" t="s">
        <v>21381</v>
      </c>
      <c r="C10618" s="445" t="s">
        <v>20920</v>
      </c>
    </row>
    <row r="10619" spans="1:3" x14ac:dyDescent="0.25">
      <c r="A10619" s="445" t="s">
        <v>15617</v>
      </c>
      <c r="B10619" s="445" t="s">
        <v>21382</v>
      </c>
      <c r="C10619" s="445" t="s">
        <v>20920</v>
      </c>
    </row>
    <row r="10620" spans="1:3" x14ac:dyDescent="0.25">
      <c r="A10620" s="445" t="s">
        <v>15617</v>
      </c>
      <c r="B10620" s="445" t="s">
        <v>21383</v>
      </c>
      <c r="C10620" s="445" t="s">
        <v>20920</v>
      </c>
    </row>
    <row r="10621" spans="1:3" x14ac:dyDescent="0.25">
      <c r="A10621" s="445" t="s">
        <v>15617</v>
      </c>
      <c r="B10621" s="445" t="s">
        <v>21384</v>
      </c>
      <c r="C10621" s="445" t="s">
        <v>20920</v>
      </c>
    </row>
    <row r="10622" spans="1:3" x14ac:dyDescent="0.25">
      <c r="A10622" s="445" t="s">
        <v>15617</v>
      </c>
      <c r="B10622" s="445" t="s">
        <v>21385</v>
      </c>
      <c r="C10622" s="445" t="s">
        <v>20920</v>
      </c>
    </row>
    <row r="10623" spans="1:3" x14ac:dyDescent="0.25">
      <c r="A10623" s="445" t="s">
        <v>15617</v>
      </c>
      <c r="B10623" s="445" t="s">
        <v>21386</v>
      </c>
      <c r="C10623" s="445" t="s">
        <v>20920</v>
      </c>
    </row>
    <row r="10624" spans="1:3" x14ac:dyDescent="0.25">
      <c r="A10624" s="445" t="s">
        <v>15617</v>
      </c>
      <c r="B10624" s="445" t="s">
        <v>21387</v>
      </c>
      <c r="C10624" s="445" t="s">
        <v>20920</v>
      </c>
    </row>
    <row r="10625" spans="1:3" x14ac:dyDescent="0.25">
      <c r="A10625" s="445" t="s">
        <v>15617</v>
      </c>
      <c r="B10625" s="445" t="s">
        <v>21388</v>
      </c>
      <c r="C10625" s="445" t="s">
        <v>20920</v>
      </c>
    </row>
    <row r="10626" spans="1:3" x14ac:dyDescent="0.25">
      <c r="A10626" s="445" t="s">
        <v>15617</v>
      </c>
      <c r="B10626" s="445" t="s">
        <v>21389</v>
      </c>
      <c r="C10626" s="445" t="s">
        <v>20920</v>
      </c>
    </row>
    <row r="10627" spans="1:3" x14ac:dyDescent="0.25">
      <c r="A10627" s="445" t="s">
        <v>15617</v>
      </c>
      <c r="B10627" s="445" t="s">
        <v>21390</v>
      </c>
      <c r="C10627" s="445" t="s">
        <v>21099</v>
      </c>
    </row>
    <row r="10628" spans="1:3" x14ac:dyDescent="0.25">
      <c r="A10628" s="445" t="s">
        <v>15617</v>
      </c>
      <c r="B10628" s="445" t="s">
        <v>21391</v>
      </c>
      <c r="C10628" s="445" t="s">
        <v>21392</v>
      </c>
    </row>
    <row r="10629" spans="1:3" x14ac:dyDescent="0.25">
      <c r="A10629" s="445" t="s">
        <v>15617</v>
      </c>
      <c r="B10629" s="445" t="s">
        <v>21393</v>
      </c>
      <c r="C10629" s="445" t="s">
        <v>21099</v>
      </c>
    </row>
    <row r="10630" spans="1:3" x14ac:dyDescent="0.25">
      <c r="A10630" s="445" t="s">
        <v>15617</v>
      </c>
      <c r="B10630" s="445" t="s">
        <v>21394</v>
      </c>
      <c r="C10630" s="445" t="s">
        <v>20920</v>
      </c>
    </row>
    <row r="10631" spans="1:3" x14ac:dyDescent="0.25">
      <c r="A10631" s="445" t="s">
        <v>15617</v>
      </c>
      <c r="B10631" s="445" t="s">
        <v>21395</v>
      </c>
      <c r="C10631" s="445" t="s">
        <v>20920</v>
      </c>
    </row>
    <row r="10632" spans="1:3" x14ac:dyDescent="0.25">
      <c r="A10632" s="445" t="s">
        <v>15617</v>
      </c>
      <c r="B10632" s="445" t="s">
        <v>21396</v>
      </c>
      <c r="C10632" s="445" t="s">
        <v>20920</v>
      </c>
    </row>
    <row r="10633" spans="1:3" x14ac:dyDescent="0.25">
      <c r="A10633" s="445" t="s">
        <v>15617</v>
      </c>
      <c r="B10633" s="445" t="s">
        <v>21397</v>
      </c>
      <c r="C10633" s="445" t="s">
        <v>21398</v>
      </c>
    </row>
    <row r="10634" spans="1:3" x14ac:dyDescent="0.25">
      <c r="A10634" s="445" t="s">
        <v>15617</v>
      </c>
      <c r="B10634" s="445" t="s">
        <v>21399</v>
      </c>
      <c r="C10634" s="445" t="s">
        <v>21400</v>
      </c>
    </row>
    <row r="10635" spans="1:3" x14ac:dyDescent="0.25">
      <c r="A10635" s="445" t="s">
        <v>15617</v>
      </c>
      <c r="B10635" s="445" t="s">
        <v>21401</v>
      </c>
      <c r="C10635" s="445" t="s">
        <v>21402</v>
      </c>
    </row>
    <row r="10636" spans="1:3" x14ac:dyDescent="0.25">
      <c r="A10636" s="445" t="s">
        <v>15617</v>
      </c>
      <c r="B10636" s="445" t="s">
        <v>21403</v>
      </c>
      <c r="C10636" s="445" t="s">
        <v>21404</v>
      </c>
    </row>
    <row r="10637" spans="1:3" x14ac:dyDescent="0.25">
      <c r="A10637" s="445" t="s">
        <v>15617</v>
      </c>
      <c r="B10637" s="445" t="s">
        <v>21405</v>
      </c>
      <c r="C10637" s="445" t="s">
        <v>21406</v>
      </c>
    </row>
    <row r="10638" spans="1:3" x14ac:dyDescent="0.25">
      <c r="A10638" s="445" t="s">
        <v>15617</v>
      </c>
      <c r="B10638" s="445" t="s">
        <v>21407</v>
      </c>
      <c r="C10638" s="445" t="s">
        <v>21408</v>
      </c>
    </row>
    <row r="10639" spans="1:3" x14ac:dyDescent="0.25">
      <c r="A10639" s="445" t="s">
        <v>15617</v>
      </c>
      <c r="B10639" s="445" t="s">
        <v>21409</v>
      </c>
      <c r="C10639" s="445" t="s">
        <v>21410</v>
      </c>
    </row>
    <row r="10640" spans="1:3" x14ac:dyDescent="0.25">
      <c r="A10640" s="445" t="s">
        <v>15617</v>
      </c>
      <c r="B10640" s="445" t="s">
        <v>21411</v>
      </c>
      <c r="C10640" s="445" t="s">
        <v>21412</v>
      </c>
    </row>
    <row r="10641" spans="1:3" x14ac:dyDescent="0.25">
      <c r="A10641" s="445" t="s">
        <v>15617</v>
      </c>
      <c r="B10641" s="445" t="s">
        <v>21413</v>
      </c>
      <c r="C10641" s="445" t="s">
        <v>21414</v>
      </c>
    </row>
    <row r="10642" spans="1:3" x14ac:dyDescent="0.25">
      <c r="A10642" s="445" t="s">
        <v>15617</v>
      </c>
      <c r="B10642" s="445" t="s">
        <v>21415</v>
      </c>
      <c r="C10642" s="445" t="s">
        <v>21416</v>
      </c>
    </row>
    <row r="10643" spans="1:3" x14ac:dyDescent="0.25">
      <c r="A10643" s="445" t="s">
        <v>15617</v>
      </c>
      <c r="B10643" s="445" t="s">
        <v>21417</v>
      </c>
      <c r="C10643" s="445" t="s">
        <v>21418</v>
      </c>
    </row>
    <row r="10644" spans="1:3" x14ac:dyDescent="0.25">
      <c r="A10644" s="445" t="s">
        <v>15617</v>
      </c>
      <c r="B10644" s="445" t="s">
        <v>21419</v>
      </c>
      <c r="C10644" s="445" t="s">
        <v>21420</v>
      </c>
    </row>
    <row r="10645" spans="1:3" x14ac:dyDescent="0.25">
      <c r="A10645" s="445" t="s">
        <v>15617</v>
      </c>
      <c r="B10645" s="445" t="s">
        <v>21421</v>
      </c>
      <c r="C10645" s="445" t="s">
        <v>21422</v>
      </c>
    </row>
    <row r="10646" spans="1:3" x14ac:dyDescent="0.25">
      <c r="A10646" s="445" t="s">
        <v>15617</v>
      </c>
      <c r="B10646" s="445" t="s">
        <v>21423</v>
      </c>
      <c r="C10646" s="445" t="s">
        <v>21424</v>
      </c>
    </row>
    <row r="10647" spans="1:3" x14ac:dyDescent="0.25">
      <c r="A10647" s="445" t="s">
        <v>15617</v>
      </c>
      <c r="B10647" s="445" t="s">
        <v>21425</v>
      </c>
      <c r="C10647" s="445" t="s">
        <v>21426</v>
      </c>
    </row>
    <row r="10648" spans="1:3" x14ac:dyDescent="0.25">
      <c r="A10648" s="445" t="s">
        <v>15617</v>
      </c>
      <c r="B10648" s="445" t="s">
        <v>21427</v>
      </c>
      <c r="C10648" s="445" t="s">
        <v>21428</v>
      </c>
    </row>
    <row r="10649" spans="1:3" x14ac:dyDescent="0.25">
      <c r="A10649" s="445" t="s">
        <v>15617</v>
      </c>
      <c r="B10649" s="445" t="s">
        <v>21429</v>
      </c>
      <c r="C10649" s="445" t="s">
        <v>21430</v>
      </c>
    </row>
    <row r="10650" spans="1:3" x14ac:dyDescent="0.25">
      <c r="A10650" s="445" t="s">
        <v>15617</v>
      </c>
      <c r="B10650" s="445" t="s">
        <v>21431</v>
      </c>
      <c r="C10650" s="445" t="s">
        <v>21432</v>
      </c>
    </row>
    <row r="10651" spans="1:3" x14ac:dyDescent="0.25">
      <c r="A10651" s="445" t="s">
        <v>15617</v>
      </c>
      <c r="B10651" s="445" t="s">
        <v>21433</v>
      </c>
      <c r="C10651" s="445" t="s">
        <v>21434</v>
      </c>
    </row>
    <row r="10652" spans="1:3" x14ac:dyDescent="0.25">
      <c r="A10652" s="445" t="s">
        <v>15617</v>
      </c>
      <c r="B10652" s="445" t="s">
        <v>21435</v>
      </c>
      <c r="C10652" s="445" t="s">
        <v>21436</v>
      </c>
    </row>
    <row r="10653" spans="1:3" x14ac:dyDescent="0.25">
      <c r="A10653" s="445" t="s">
        <v>15617</v>
      </c>
      <c r="B10653" s="445" t="s">
        <v>21437</v>
      </c>
      <c r="C10653" s="445" t="s">
        <v>21438</v>
      </c>
    </row>
    <row r="10654" spans="1:3" x14ac:dyDescent="0.25">
      <c r="A10654" s="445" t="s">
        <v>15617</v>
      </c>
      <c r="B10654" s="445" t="s">
        <v>21439</v>
      </c>
      <c r="C10654" s="445" t="s">
        <v>21440</v>
      </c>
    </row>
    <row r="10655" spans="1:3" x14ac:dyDescent="0.25">
      <c r="A10655" s="445" t="s">
        <v>15617</v>
      </c>
      <c r="B10655" s="445" t="s">
        <v>21441</v>
      </c>
      <c r="C10655" s="445" t="s">
        <v>21442</v>
      </c>
    </row>
    <row r="10656" spans="1:3" x14ac:dyDescent="0.25">
      <c r="A10656" s="445" t="s">
        <v>15617</v>
      </c>
      <c r="B10656" s="445" t="s">
        <v>21443</v>
      </c>
      <c r="C10656" s="445" t="s">
        <v>21444</v>
      </c>
    </row>
    <row r="10657" spans="1:3" x14ac:dyDescent="0.25">
      <c r="A10657" s="445" t="s">
        <v>15617</v>
      </c>
      <c r="B10657" s="445" t="s">
        <v>21445</v>
      </c>
      <c r="C10657" s="445" t="s">
        <v>21446</v>
      </c>
    </row>
    <row r="10658" spans="1:3" x14ac:dyDescent="0.25">
      <c r="A10658" s="445" t="s">
        <v>15617</v>
      </c>
      <c r="B10658" s="445" t="s">
        <v>21447</v>
      </c>
      <c r="C10658" s="445" t="s">
        <v>21448</v>
      </c>
    </row>
    <row r="10659" spans="1:3" x14ac:dyDescent="0.25">
      <c r="A10659" s="445" t="s">
        <v>15617</v>
      </c>
      <c r="B10659" s="445" t="s">
        <v>21449</v>
      </c>
      <c r="C10659" s="445" t="s">
        <v>21450</v>
      </c>
    </row>
    <row r="10660" spans="1:3" x14ac:dyDescent="0.25">
      <c r="A10660" s="445" t="s">
        <v>15617</v>
      </c>
      <c r="B10660" s="445" t="s">
        <v>21451</v>
      </c>
      <c r="C10660" s="445" t="s">
        <v>21099</v>
      </c>
    </row>
    <row r="10661" spans="1:3" x14ac:dyDescent="0.25">
      <c r="A10661" s="445" t="s">
        <v>15617</v>
      </c>
      <c r="B10661" s="445" t="s">
        <v>21452</v>
      </c>
      <c r="C10661" s="445" t="s">
        <v>21099</v>
      </c>
    </row>
    <row r="10662" spans="1:3" x14ac:dyDescent="0.25">
      <c r="A10662" s="445" t="s">
        <v>15617</v>
      </c>
      <c r="B10662" s="445" t="s">
        <v>21453</v>
      </c>
      <c r="C10662" s="445" t="s">
        <v>21099</v>
      </c>
    </row>
    <row r="10663" spans="1:3" x14ac:dyDescent="0.25">
      <c r="A10663" s="445" t="s">
        <v>15617</v>
      </c>
      <c r="B10663" s="445" t="s">
        <v>21454</v>
      </c>
      <c r="C10663" s="445" t="s">
        <v>20920</v>
      </c>
    </row>
    <row r="10664" spans="1:3" x14ac:dyDescent="0.25">
      <c r="A10664" s="445" t="s">
        <v>15617</v>
      </c>
      <c r="B10664" s="445" t="s">
        <v>21455</v>
      </c>
      <c r="C10664" s="445" t="s">
        <v>20920</v>
      </c>
    </row>
    <row r="10665" spans="1:3" x14ac:dyDescent="0.25">
      <c r="A10665" s="445" t="s">
        <v>15617</v>
      </c>
      <c r="B10665" s="445" t="s">
        <v>21456</v>
      </c>
      <c r="C10665" s="445" t="s">
        <v>20920</v>
      </c>
    </row>
    <row r="10666" spans="1:3" x14ac:dyDescent="0.25">
      <c r="A10666" s="445" t="s">
        <v>15617</v>
      </c>
      <c r="B10666" s="445" t="s">
        <v>21457</v>
      </c>
      <c r="C10666" s="445" t="s">
        <v>21149</v>
      </c>
    </row>
    <row r="10667" spans="1:3" x14ac:dyDescent="0.25">
      <c r="A10667" s="445" t="s">
        <v>15617</v>
      </c>
      <c r="B10667" s="445" t="s">
        <v>21458</v>
      </c>
      <c r="C10667" s="445" t="s">
        <v>21459</v>
      </c>
    </row>
    <row r="10668" spans="1:3" x14ac:dyDescent="0.25">
      <c r="A10668" s="445" t="s">
        <v>15617</v>
      </c>
      <c r="B10668" s="445" t="s">
        <v>21460</v>
      </c>
      <c r="C10668" s="445" t="s">
        <v>21461</v>
      </c>
    </row>
    <row r="10669" spans="1:3" x14ac:dyDescent="0.25">
      <c r="A10669" s="445" t="s">
        <v>15617</v>
      </c>
      <c r="B10669" s="445" t="s">
        <v>21462</v>
      </c>
      <c r="C10669" s="445" t="s">
        <v>20920</v>
      </c>
    </row>
    <row r="10670" spans="1:3" x14ac:dyDescent="0.25">
      <c r="A10670" s="445" t="s">
        <v>15617</v>
      </c>
      <c r="B10670" s="445" t="s">
        <v>21463</v>
      </c>
      <c r="C10670" s="445" t="s">
        <v>20920</v>
      </c>
    </row>
    <row r="10671" spans="1:3" x14ac:dyDescent="0.25">
      <c r="A10671" s="445" t="s">
        <v>15617</v>
      </c>
      <c r="B10671" s="445" t="s">
        <v>21464</v>
      </c>
      <c r="C10671" s="445" t="s">
        <v>20920</v>
      </c>
    </row>
    <row r="10672" spans="1:3" x14ac:dyDescent="0.25">
      <c r="A10672" s="445" t="s">
        <v>15617</v>
      </c>
      <c r="B10672" s="445" t="s">
        <v>21465</v>
      </c>
      <c r="C10672" s="445" t="s">
        <v>20920</v>
      </c>
    </row>
    <row r="10673" spans="1:3" x14ac:dyDescent="0.25">
      <c r="A10673" s="445" t="s">
        <v>15617</v>
      </c>
      <c r="B10673" s="445" t="s">
        <v>21466</v>
      </c>
      <c r="C10673" s="445" t="s">
        <v>20920</v>
      </c>
    </row>
    <row r="10674" spans="1:3" x14ac:dyDescent="0.25">
      <c r="A10674" s="445" t="s">
        <v>15617</v>
      </c>
      <c r="B10674" s="445" t="s">
        <v>21467</v>
      </c>
      <c r="C10674" s="445" t="s">
        <v>20920</v>
      </c>
    </row>
    <row r="10675" spans="1:3" x14ac:dyDescent="0.25">
      <c r="A10675" s="445" t="s">
        <v>15617</v>
      </c>
      <c r="B10675" s="445" t="s">
        <v>21468</v>
      </c>
      <c r="C10675" s="445" t="s">
        <v>21099</v>
      </c>
    </row>
    <row r="10676" spans="1:3" x14ac:dyDescent="0.25">
      <c r="A10676" s="445" t="s">
        <v>15617</v>
      </c>
      <c r="B10676" s="445" t="s">
        <v>21469</v>
      </c>
      <c r="C10676" s="445" t="s">
        <v>20920</v>
      </c>
    </row>
    <row r="10677" spans="1:3" x14ac:dyDescent="0.25">
      <c r="A10677" s="445" t="s">
        <v>15617</v>
      </c>
      <c r="B10677" s="445" t="s">
        <v>21470</v>
      </c>
      <c r="C10677" s="445" t="s">
        <v>20920</v>
      </c>
    </row>
    <row r="10678" spans="1:3" x14ac:dyDescent="0.25">
      <c r="A10678" s="445" t="s">
        <v>15617</v>
      </c>
      <c r="B10678" s="445" t="s">
        <v>21471</v>
      </c>
      <c r="C10678" s="445" t="s">
        <v>20920</v>
      </c>
    </row>
    <row r="10679" spans="1:3" x14ac:dyDescent="0.25">
      <c r="A10679" s="445" t="s">
        <v>15617</v>
      </c>
      <c r="B10679" s="445" t="s">
        <v>21472</v>
      </c>
      <c r="C10679" s="445" t="s">
        <v>21099</v>
      </c>
    </row>
    <row r="10680" spans="1:3" x14ac:dyDescent="0.25">
      <c r="A10680" s="445" t="s">
        <v>15617</v>
      </c>
      <c r="B10680" s="445" t="s">
        <v>21473</v>
      </c>
      <c r="C10680" s="445" t="s">
        <v>20920</v>
      </c>
    </row>
    <row r="10681" spans="1:3" x14ac:dyDescent="0.25">
      <c r="A10681" s="445" t="s">
        <v>15617</v>
      </c>
      <c r="B10681" s="445" t="s">
        <v>21474</v>
      </c>
      <c r="C10681" s="445" t="s">
        <v>20920</v>
      </c>
    </row>
    <row r="10682" spans="1:3" x14ac:dyDescent="0.25">
      <c r="A10682" s="445" t="s">
        <v>15617</v>
      </c>
      <c r="B10682" s="445" t="s">
        <v>21475</v>
      </c>
      <c r="C10682" s="445" t="s">
        <v>20920</v>
      </c>
    </row>
    <row r="10683" spans="1:3" x14ac:dyDescent="0.25">
      <c r="A10683" s="445" t="s">
        <v>15617</v>
      </c>
      <c r="B10683" s="445" t="s">
        <v>21476</v>
      </c>
      <c r="C10683" s="445" t="s">
        <v>20920</v>
      </c>
    </row>
    <row r="10684" spans="1:3" x14ac:dyDescent="0.25">
      <c r="A10684" s="445" t="s">
        <v>15617</v>
      </c>
      <c r="B10684" s="445" t="s">
        <v>21477</v>
      </c>
      <c r="C10684" s="445" t="s">
        <v>20920</v>
      </c>
    </row>
    <row r="10685" spans="1:3" x14ac:dyDescent="0.25">
      <c r="A10685" s="445" t="s">
        <v>15617</v>
      </c>
      <c r="B10685" s="445" t="s">
        <v>21478</v>
      </c>
      <c r="C10685" s="445" t="s">
        <v>20920</v>
      </c>
    </row>
    <row r="10686" spans="1:3" x14ac:dyDescent="0.25">
      <c r="A10686" s="445" t="s">
        <v>15617</v>
      </c>
      <c r="B10686" s="445" t="s">
        <v>21479</v>
      </c>
      <c r="C10686" s="445" t="s">
        <v>21169</v>
      </c>
    </row>
    <row r="10687" spans="1:3" x14ac:dyDescent="0.25">
      <c r="A10687" s="445" t="s">
        <v>15617</v>
      </c>
      <c r="B10687" s="445" t="s">
        <v>21480</v>
      </c>
      <c r="C10687" s="445" t="s">
        <v>21099</v>
      </c>
    </row>
    <row r="10688" spans="1:3" x14ac:dyDescent="0.25">
      <c r="A10688" s="445" t="s">
        <v>15617</v>
      </c>
      <c r="B10688" s="445" t="s">
        <v>21481</v>
      </c>
      <c r="C10688" s="445" t="s">
        <v>20920</v>
      </c>
    </row>
    <row r="10689" spans="1:3" x14ac:dyDescent="0.25">
      <c r="A10689" s="445" t="s">
        <v>15617</v>
      </c>
      <c r="B10689" s="445" t="s">
        <v>21482</v>
      </c>
      <c r="C10689" s="445" t="s">
        <v>20920</v>
      </c>
    </row>
    <row r="10690" spans="1:3" x14ac:dyDescent="0.25">
      <c r="A10690" s="445" t="s">
        <v>15617</v>
      </c>
      <c r="B10690" s="445" t="s">
        <v>21483</v>
      </c>
      <c r="C10690" s="445" t="s">
        <v>20920</v>
      </c>
    </row>
    <row r="10691" spans="1:3" x14ac:dyDescent="0.25">
      <c r="A10691" s="445" t="s">
        <v>15617</v>
      </c>
      <c r="B10691" s="445" t="s">
        <v>21484</v>
      </c>
      <c r="C10691" s="445" t="s">
        <v>20920</v>
      </c>
    </row>
    <row r="10692" spans="1:3" x14ac:dyDescent="0.25">
      <c r="A10692" s="445" t="s">
        <v>15617</v>
      </c>
      <c r="B10692" s="445" t="s">
        <v>21485</v>
      </c>
      <c r="C10692" s="445" t="s">
        <v>20920</v>
      </c>
    </row>
    <row r="10693" spans="1:3" x14ac:dyDescent="0.25">
      <c r="A10693" s="445" t="s">
        <v>15617</v>
      </c>
      <c r="B10693" s="445" t="s">
        <v>21486</v>
      </c>
      <c r="C10693" s="445" t="s">
        <v>20920</v>
      </c>
    </row>
    <row r="10694" spans="1:3" x14ac:dyDescent="0.25">
      <c r="A10694" s="445" t="s">
        <v>15617</v>
      </c>
      <c r="B10694" s="445" t="s">
        <v>21487</v>
      </c>
      <c r="C10694" s="445" t="s">
        <v>20920</v>
      </c>
    </row>
    <row r="10695" spans="1:3" x14ac:dyDescent="0.25">
      <c r="A10695" s="445" t="s">
        <v>15617</v>
      </c>
      <c r="B10695" s="445" t="s">
        <v>21488</v>
      </c>
      <c r="C10695" s="445" t="s">
        <v>21245</v>
      </c>
    </row>
    <row r="10696" spans="1:3" x14ac:dyDescent="0.25">
      <c r="A10696" s="445" t="s">
        <v>15617</v>
      </c>
      <c r="B10696" s="445" t="s">
        <v>21489</v>
      </c>
      <c r="C10696" s="445" t="s">
        <v>21490</v>
      </c>
    </row>
    <row r="10697" spans="1:3" x14ac:dyDescent="0.25">
      <c r="A10697" s="445" t="s">
        <v>15617</v>
      </c>
      <c r="B10697" s="445" t="s">
        <v>21491</v>
      </c>
      <c r="C10697" s="445" t="s">
        <v>21492</v>
      </c>
    </row>
    <row r="10698" spans="1:3" x14ac:dyDescent="0.25">
      <c r="A10698" s="445" t="s">
        <v>15617</v>
      </c>
      <c r="B10698" s="445" t="s">
        <v>21493</v>
      </c>
      <c r="C10698" s="445" t="s">
        <v>21494</v>
      </c>
    </row>
    <row r="10699" spans="1:3" x14ac:dyDescent="0.25">
      <c r="A10699" s="445" t="s">
        <v>15617</v>
      </c>
      <c r="B10699" s="445" t="s">
        <v>21495</v>
      </c>
      <c r="C10699" s="445" t="s">
        <v>21496</v>
      </c>
    </row>
    <row r="10700" spans="1:3" x14ac:dyDescent="0.25">
      <c r="A10700" s="445" t="s">
        <v>15617</v>
      </c>
      <c r="B10700" s="445" t="s">
        <v>21497</v>
      </c>
      <c r="C10700" s="445" t="s">
        <v>21099</v>
      </c>
    </row>
    <row r="10701" spans="1:3" x14ac:dyDescent="0.25">
      <c r="A10701" s="445" t="s">
        <v>15617</v>
      </c>
      <c r="B10701" s="445" t="s">
        <v>21498</v>
      </c>
      <c r="C10701" s="445" t="s">
        <v>20920</v>
      </c>
    </row>
    <row r="10702" spans="1:3" x14ac:dyDescent="0.25">
      <c r="A10702" s="445" t="s">
        <v>15617</v>
      </c>
      <c r="B10702" s="445" t="s">
        <v>21499</v>
      </c>
      <c r="C10702" s="445" t="s">
        <v>20920</v>
      </c>
    </row>
    <row r="10703" spans="1:3" x14ac:dyDescent="0.25">
      <c r="A10703" s="445" t="s">
        <v>15617</v>
      </c>
      <c r="B10703" s="445" t="s">
        <v>21500</v>
      </c>
      <c r="C10703" s="445" t="s">
        <v>20920</v>
      </c>
    </row>
    <row r="10704" spans="1:3" x14ac:dyDescent="0.25">
      <c r="A10704" s="445" t="s">
        <v>15617</v>
      </c>
      <c r="B10704" s="445" t="s">
        <v>21501</v>
      </c>
      <c r="C10704" s="445" t="s">
        <v>20920</v>
      </c>
    </row>
    <row r="10705" spans="1:3" x14ac:dyDescent="0.25">
      <c r="A10705" s="445" t="s">
        <v>15617</v>
      </c>
      <c r="B10705" s="445" t="s">
        <v>21502</v>
      </c>
      <c r="C10705" s="445" t="s">
        <v>20920</v>
      </c>
    </row>
    <row r="10706" spans="1:3" x14ac:dyDescent="0.25">
      <c r="A10706" s="445" t="s">
        <v>15617</v>
      </c>
      <c r="B10706" s="445" t="s">
        <v>21503</v>
      </c>
      <c r="C10706" s="445" t="s">
        <v>20920</v>
      </c>
    </row>
    <row r="10707" spans="1:3" x14ac:dyDescent="0.25">
      <c r="A10707" s="445" t="s">
        <v>15617</v>
      </c>
      <c r="B10707" s="445" t="s">
        <v>21504</v>
      </c>
      <c r="C10707" s="445" t="s">
        <v>21505</v>
      </c>
    </row>
    <row r="10708" spans="1:3" x14ac:dyDescent="0.25">
      <c r="A10708" s="445" t="s">
        <v>15617</v>
      </c>
      <c r="B10708" s="445" t="s">
        <v>21506</v>
      </c>
      <c r="C10708" s="445" t="s">
        <v>21507</v>
      </c>
    </row>
    <row r="10709" spans="1:3" x14ac:dyDescent="0.25">
      <c r="A10709" s="445" t="s">
        <v>15617</v>
      </c>
      <c r="B10709" s="445" t="s">
        <v>21508</v>
      </c>
      <c r="C10709" s="445" t="s">
        <v>20920</v>
      </c>
    </row>
    <row r="10710" spans="1:3" x14ac:dyDescent="0.25">
      <c r="A10710" s="445" t="s">
        <v>15617</v>
      </c>
      <c r="B10710" s="445" t="s">
        <v>21509</v>
      </c>
      <c r="C10710" s="445" t="s">
        <v>20920</v>
      </c>
    </row>
    <row r="10711" spans="1:3" x14ac:dyDescent="0.25">
      <c r="A10711" s="445" t="s">
        <v>15617</v>
      </c>
      <c r="B10711" s="445" t="s">
        <v>21510</v>
      </c>
      <c r="C10711" s="445" t="s">
        <v>20920</v>
      </c>
    </row>
    <row r="10712" spans="1:3" x14ac:dyDescent="0.25">
      <c r="A10712" s="445" t="s">
        <v>15617</v>
      </c>
      <c r="B10712" s="445" t="s">
        <v>21511</v>
      </c>
      <c r="C10712" s="445" t="s">
        <v>21333</v>
      </c>
    </row>
    <row r="10713" spans="1:3" x14ac:dyDescent="0.25">
      <c r="A10713" s="445" t="s">
        <v>15617</v>
      </c>
      <c r="B10713" s="445" t="s">
        <v>21512</v>
      </c>
      <c r="C10713" s="445" t="s">
        <v>21099</v>
      </c>
    </row>
    <row r="10714" spans="1:3" x14ac:dyDescent="0.25">
      <c r="A10714" s="445" t="s">
        <v>15617</v>
      </c>
      <c r="B10714" s="445" t="s">
        <v>21513</v>
      </c>
      <c r="C10714" s="445" t="s">
        <v>21099</v>
      </c>
    </row>
    <row r="10715" spans="1:3" x14ac:dyDescent="0.25">
      <c r="A10715" s="445" t="s">
        <v>15617</v>
      </c>
      <c r="B10715" s="445" t="s">
        <v>21514</v>
      </c>
      <c r="C10715" s="445" t="s">
        <v>20920</v>
      </c>
    </row>
    <row r="10716" spans="1:3" x14ac:dyDescent="0.25">
      <c r="A10716" s="445" t="s">
        <v>15617</v>
      </c>
      <c r="B10716" s="445" t="s">
        <v>21515</v>
      </c>
      <c r="C10716" s="445" t="s">
        <v>20920</v>
      </c>
    </row>
    <row r="10717" spans="1:3" x14ac:dyDescent="0.25">
      <c r="A10717" s="445" t="s">
        <v>15617</v>
      </c>
      <c r="B10717" s="445" t="s">
        <v>21516</v>
      </c>
      <c r="C10717" s="445" t="s">
        <v>21099</v>
      </c>
    </row>
    <row r="10718" spans="1:3" x14ac:dyDescent="0.25">
      <c r="A10718" s="445" t="s">
        <v>15617</v>
      </c>
      <c r="B10718" s="445" t="s">
        <v>21517</v>
      </c>
      <c r="C10718" s="445" t="s">
        <v>20920</v>
      </c>
    </row>
    <row r="10719" spans="1:3" x14ac:dyDescent="0.25">
      <c r="A10719" s="445" t="s">
        <v>15617</v>
      </c>
      <c r="B10719" s="445" t="s">
        <v>21518</v>
      </c>
      <c r="C10719" s="445" t="s">
        <v>20920</v>
      </c>
    </row>
    <row r="10720" spans="1:3" x14ac:dyDescent="0.25">
      <c r="A10720" s="445" t="s">
        <v>15617</v>
      </c>
      <c r="B10720" s="445" t="s">
        <v>21519</v>
      </c>
      <c r="C10720" s="445" t="s">
        <v>21520</v>
      </c>
    </row>
    <row r="10721" spans="1:3" x14ac:dyDescent="0.25">
      <c r="A10721" s="445" t="s">
        <v>15617</v>
      </c>
      <c r="B10721" s="445" t="s">
        <v>21521</v>
      </c>
      <c r="C10721" s="445" t="s">
        <v>20920</v>
      </c>
    </row>
    <row r="10722" spans="1:3" x14ac:dyDescent="0.25">
      <c r="A10722" s="445" t="s">
        <v>15617</v>
      </c>
      <c r="B10722" s="445" t="s">
        <v>21522</v>
      </c>
      <c r="C10722" s="445" t="s">
        <v>20920</v>
      </c>
    </row>
    <row r="10723" spans="1:3" x14ac:dyDescent="0.25">
      <c r="A10723" s="445" t="s">
        <v>15617</v>
      </c>
      <c r="B10723" s="445" t="s">
        <v>21523</v>
      </c>
      <c r="C10723" s="445" t="s">
        <v>21524</v>
      </c>
    </row>
    <row r="10724" spans="1:3" x14ac:dyDescent="0.25">
      <c r="A10724" s="445" t="s">
        <v>15617</v>
      </c>
      <c r="B10724" s="445" t="s">
        <v>21525</v>
      </c>
      <c r="C10724" s="445" t="s">
        <v>20920</v>
      </c>
    </row>
    <row r="10725" spans="1:3" x14ac:dyDescent="0.25">
      <c r="A10725" s="445" t="s">
        <v>15617</v>
      </c>
      <c r="B10725" s="445" t="s">
        <v>21526</v>
      </c>
      <c r="C10725" s="445" t="s">
        <v>20920</v>
      </c>
    </row>
    <row r="10726" spans="1:3" x14ac:dyDescent="0.25">
      <c r="A10726" s="445" t="s">
        <v>15617</v>
      </c>
      <c r="B10726" s="445" t="s">
        <v>21527</v>
      </c>
      <c r="C10726" s="445" t="s">
        <v>20920</v>
      </c>
    </row>
    <row r="10727" spans="1:3" x14ac:dyDescent="0.25">
      <c r="A10727" s="445" t="s">
        <v>15617</v>
      </c>
      <c r="B10727" s="445" t="s">
        <v>21528</v>
      </c>
      <c r="C10727" s="445" t="s">
        <v>20920</v>
      </c>
    </row>
    <row r="10728" spans="1:3" x14ac:dyDescent="0.25">
      <c r="A10728" s="445" t="s">
        <v>15617</v>
      </c>
      <c r="B10728" s="445" t="s">
        <v>21529</v>
      </c>
      <c r="C10728" s="445" t="s">
        <v>20920</v>
      </c>
    </row>
    <row r="10729" spans="1:3" x14ac:dyDescent="0.25">
      <c r="A10729" s="445" t="s">
        <v>15617</v>
      </c>
      <c r="B10729" s="445" t="s">
        <v>21530</v>
      </c>
      <c r="C10729" s="445" t="s">
        <v>20920</v>
      </c>
    </row>
    <row r="10730" spans="1:3" x14ac:dyDescent="0.25">
      <c r="A10730" s="445" t="s">
        <v>15617</v>
      </c>
      <c r="B10730" s="445" t="s">
        <v>21531</v>
      </c>
      <c r="C10730" s="445" t="s">
        <v>20920</v>
      </c>
    </row>
    <row r="10731" spans="1:3" x14ac:dyDescent="0.25">
      <c r="A10731" s="445" t="s">
        <v>15617</v>
      </c>
      <c r="B10731" s="445" t="s">
        <v>21532</v>
      </c>
      <c r="C10731" s="445" t="s">
        <v>20920</v>
      </c>
    </row>
    <row r="10732" spans="1:3" x14ac:dyDescent="0.25">
      <c r="A10732" s="445" t="s">
        <v>15617</v>
      </c>
      <c r="B10732" s="445" t="s">
        <v>21533</v>
      </c>
      <c r="C10732" s="445" t="s">
        <v>20920</v>
      </c>
    </row>
    <row r="10733" spans="1:3" x14ac:dyDescent="0.25">
      <c r="A10733" s="445" t="s">
        <v>15617</v>
      </c>
      <c r="B10733" s="445" t="s">
        <v>21534</v>
      </c>
      <c r="C10733" s="445" t="s">
        <v>20920</v>
      </c>
    </row>
    <row r="10734" spans="1:3" x14ac:dyDescent="0.25">
      <c r="A10734" s="445" t="s">
        <v>15617</v>
      </c>
      <c r="B10734" s="445" t="s">
        <v>21535</v>
      </c>
      <c r="C10734" s="445" t="s">
        <v>20920</v>
      </c>
    </row>
    <row r="10735" spans="1:3" x14ac:dyDescent="0.25">
      <c r="A10735" s="445" t="s">
        <v>15617</v>
      </c>
      <c r="B10735" s="445" t="s">
        <v>21536</v>
      </c>
      <c r="C10735" s="445" t="s">
        <v>20920</v>
      </c>
    </row>
    <row r="10736" spans="1:3" x14ac:dyDescent="0.25">
      <c r="A10736" s="445" t="s">
        <v>15617</v>
      </c>
      <c r="B10736" s="445" t="s">
        <v>21537</v>
      </c>
      <c r="C10736" s="445" t="s">
        <v>20920</v>
      </c>
    </row>
    <row r="10737" spans="1:3" x14ac:dyDescent="0.25">
      <c r="A10737" s="445" t="s">
        <v>15617</v>
      </c>
      <c r="B10737" s="445" t="s">
        <v>21538</v>
      </c>
      <c r="C10737" s="445" t="s">
        <v>20920</v>
      </c>
    </row>
    <row r="10738" spans="1:3" x14ac:dyDescent="0.25">
      <c r="A10738" s="445" t="s">
        <v>15617</v>
      </c>
      <c r="B10738" s="445" t="s">
        <v>21539</v>
      </c>
      <c r="C10738" s="445" t="s">
        <v>20920</v>
      </c>
    </row>
    <row r="10739" spans="1:3" x14ac:dyDescent="0.25">
      <c r="A10739" s="445" t="s">
        <v>15617</v>
      </c>
      <c r="B10739" s="445" t="s">
        <v>21540</v>
      </c>
      <c r="C10739" s="445" t="s">
        <v>20920</v>
      </c>
    </row>
    <row r="10740" spans="1:3" x14ac:dyDescent="0.25">
      <c r="A10740" s="445" t="s">
        <v>15617</v>
      </c>
      <c r="B10740" s="445" t="s">
        <v>21541</v>
      </c>
      <c r="C10740" s="445" t="s">
        <v>20920</v>
      </c>
    </row>
    <row r="10741" spans="1:3" x14ac:dyDescent="0.25">
      <c r="A10741" s="445" t="s">
        <v>15617</v>
      </c>
      <c r="B10741" s="445" t="s">
        <v>21542</v>
      </c>
      <c r="C10741" s="445" t="s">
        <v>20920</v>
      </c>
    </row>
    <row r="10742" spans="1:3" x14ac:dyDescent="0.25">
      <c r="A10742" s="445" t="s">
        <v>15617</v>
      </c>
      <c r="B10742" s="445" t="s">
        <v>21543</v>
      </c>
      <c r="C10742" s="445" t="s">
        <v>20920</v>
      </c>
    </row>
    <row r="10743" spans="1:3" x14ac:dyDescent="0.25">
      <c r="A10743" s="445" t="s">
        <v>15617</v>
      </c>
      <c r="B10743" s="445" t="s">
        <v>21544</v>
      </c>
      <c r="C10743" s="445" t="s">
        <v>20920</v>
      </c>
    </row>
    <row r="10744" spans="1:3" x14ac:dyDescent="0.25">
      <c r="A10744" s="445" t="s">
        <v>15617</v>
      </c>
      <c r="B10744" s="445" t="s">
        <v>21545</v>
      </c>
      <c r="C10744" s="445" t="s">
        <v>20920</v>
      </c>
    </row>
    <row r="10745" spans="1:3" x14ac:dyDescent="0.25">
      <c r="A10745" s="445" t="s">
        <v>15617</v>
      </c>
      <c r="B10745" s="445" t="s">
        <v>21546</v>
      </c>
      <c r="C10745" s="445" t="s">
        <v>21149</v>
      </c>
    </row>
    <row r="10746" spans="1:3" x14ac:dyDescent="0.25">
      <c r="A10746" s="445" t="s">
        <v>15617</v>
      </c>
      <c r="B10746" s="445" t="s">
        <v>21547</v>
      </c>
      <c r="C10746" s="445" t="s">
        <v>21548</v>
      </c>
    </row>
    <row r="10747" spans="1:3" x14ac:dyDescent="0.25">
      <c r="A10747" s="445" t="s">
        <v>15617</v>
      </c>
      <c r="B10747" s="445" t="s">
        <v>21549</v>
      </c>
      <c r="C10747" s="445" t="s">
        <v>21245</v>
      </c>
    </row>
    <row r="10748" spans="1:3" x14ac:dyDescent="0.25">
      <c r="A10748" s="445" t="s">
        <v>15617</v>
      </c>
      <c r="B10748" s="445" t="s">
        <v>21550</v>
      </c>
      <c r="C10748" s="445" t="s">
        <v>20920</v>
      </c>
    </row>
    <row r="10749" spans="1:3" x14ac:dyDescent="0.25">
      <c r="A10749" s="445" t="s">
        <v>15617</v>
      </c>
      <c r="B10749" s="445" t="s">
        <v>21551</v>
      </c>
      <c r="C10749" s="445" t="s">
        <v>20920</v>
      </c>
    </row>
    <row r="10750" spans="1:3" x14ac:dyDescent="0.25">
      <c r="A10750" s="445" t="s">
        <v>15617</v>
      </c>
      <c r="B10750" s="445" t="s">
        <v>21552</v>
      </c>
      <c r="C10750" s="445" t="s">
        <v>20920</v>
      </c>
    </row>
    <row r="10751" spans="1:3" x14ac:dyDescent="0.25">
      <c r="A10751" s="445" t="s">
        <v>15617</v>
      </c>
      <c r="B10751" s="445" t="s">
        <v>21553</v>
      </c>
      <c r="C10751" s="445" t="s">
        <v>20920</v>
      </c>
    </row>
    <row r="10752" spans="1:3" x14ac:dyDescent="0.25">
      <c r="A10752" s="445" t="s">
        <v>15617</v>
      </c>
      <c r="B10752" s="445" t="s">
        <v>21554</v>
      </c>
      <c r="C10752" s="445" t="s">
        <v>20920</v>
      </c>
    </row>
    <row r="10753" spans="1:3" x14ac:dyDescent="0.25">
      <c r="A10753" s="445" t="s">
        <v>15617</v>
      </c>
      <c r="B10753" s="445" t="s">
        <v>21555</v>
      </c>
      <c r="C10753" s="445" t="s">
        <v>20920</v>
      </c>
    </row>
    <row r="10754" spans="1:3" x14ac:dyDescent="0.25">
      <c r="A10754" s="445" t="s">
        <v>15617</v>
      </c>
      <c r="B10754" s="445" t="s">
        <v>21556</v>
      </c>
      <c r="C10754" s="445" t="s">
        <v>20920</v>
      </c>
    </row>
    <row r="10755" spans="1:3" x14ac:dyDescent="0.25">
      <c r="A10755" s="445" t="s">
        <v>15617</v>
      </c>
      <c r="B10755" s="445" t="s">
        <v>21557</v>
      </c>
      <c r="C10755" s="445" t="s">
        <v>21149</v>
      </c>
    </row>
    <row r="10756" spans="1:3" x14ac:dyDescent="0.25">
      <c r="A10756" s="445" t="s">
        <v>15617</v>
      </c>
      <c r="B10756" s="445" t="s">
        <v>21558</v>
      </c>
      <c r="C10756" s="445" t="s">
        <v>21099</v>
      </c>
    </row>
    <row r="10757" spans="1:3" x14ac:dyDescent="0.25">
      <c r="A10757" s="445" t="s">
        <v>15617</v>
      </c>
      <c r="B10757" s="445" t="s">
        <v>21559</v>
      </c>
      <c r="C10757" s="445" t="s">
        <v>21099</v>
      </c>
    </row>
    <row r="10758" spans="1:3" x14ac:dyDescent="0.25">
      <c r="A10758" s="445" t="s">
        <v>15617</v>
      </c>
      <c r="B10758" s="445" t="s">
        <v>21560</v>
      </c>
      <c r="C10758" s="445" t="s">
        <v>20920</v>
      </c>
    </row>
    <row r="10759" spans="1:3" x14ac:dyDescent="0.25">
      <c r="A10759" s="445" t="s">
        <v>15617</v>
      </c>
      <c r="B10759" s="445" t="s">
        <v>21561</v>
      </c>
      <c r="C10759" s="445" t="s">
        <v>20920</v>
      </c>
    </row>
    <row r="10760" spans="1:3" x14ac:dyDescent="0.25">
      <c r="A10760" s="445" t="s">
        <v>15617</v>
      </c>
      <c r="B10760" s="445" t="s">
        <v>21562</v>
      </c>
      <c r="C10760" s="445" t="s">
        <v>20920</v>
      </c>
    </row>
    <row r="10761" spans="1:3" x14ac:dyDescent="0.25">
      <c r="A10761" s="445" t="s">
        <v>15617</v>
      </c>
      <c r="B10761" s="445" t="s">
        <v>21563</v>
      </c>
      <c r="C10761" s="445" t="s">
        <v>20920</v>
      </c>
    </row>
    <row r="10762" spans="1:3" x14ac:dyDescent="0.25">
      <c r="A10762" s="445" t="s">
        <v>15617</v>
      </c>
      <c r="B10762" s="445" t="s">
        <v>21564</v>
      </c>
      <c r="C10762" s="445" t="s">
        <v>20920</v>
      </c>
    </row>
    <row r="10763" spans="1:3" x14ac:dyDescent="0.25">
      <c r="A10763" s="445" t="s">
        <v>15617</v>
      </c>
      <c r="B10763" s="445" t="s">
        <v>21565</v>
      </c>
      <c r="C10763" s="445" t="s">
        <v>20920</v>
      </c>
    </row>
    <row r="10764" spans="1:3" x14ac:dyDescent="0.25">
      <c r="A10764" s="445" t="s">
        <v>15617</v>
      </c>
      <c r="B10764" s="445" t="s">
        <v>21566</v>
      </c>
      <c r="C10764" s="445" t="s">
        <v>20920</v>
      </c>
    </row>
    <row r="10765" spans="1:3" x14ac:dyDescent="0.25">
      <c r="A10765" s="445" t="s">
        <v>15617</v>
      </c>
      <c r="B10765" s="445" t="s">
        <v>21567</v>
      </c>
      <c r="C10765" s="445" t="s">
        <v>21331</v>
      </c>
    </row>
    <row r="10766" spans="1:3" x14ac:dyDescent="0.25">
      <c r="A10766" s="445" t="s">
        <v>15617</v>
      </c>
      <c r="B10766" s="445" t="s">
        <v>21568</v>
      </c>
      <c r="C10766" s="445" t="s">
        <v>21569</v>
      </c>
    </row>
    <row r="10767" spans="1:3" x14ac:dyDescent="0.25">
      <c r="A10767" s="445" t="s">
        <v>15617</v>
      </c>
      <c r="B10767" s="445" t="s">
        <v>21570</v>
      </c>
      <c r="C10767" s="445" t="s">
        <v>21571</v>
      </c>
    </row>
    <row r="10768" spans="1:3" x14ac:dyDescent="0.25">
      <c r="A10768" s="445" t="s">
        <v>15617</v>
      </c>
      <c r="B10768" s="445" t="s">
        <v>21572</v>
      </c>
      <c r="C10768" s="445" t="s">
        <v>21573</v>
      </c>
    </row>
    <row r="10769" spans="1:3" x14ac:dyDescent="0.25">
      <c r="A10769" s="445" t="s">
        <v>15617</v>
      </c>
      <c r="B10769" s="445" t="s">
        <v>21574</v>
      </c>
      <c r="C10769" s="445" t="s">
        <v>21282</v>
      </c>
    </row>
    <row r="10770" spans="1:3" x14ac:dyDescent="0.25">
      <c r="A10770" s="445" t="s">
        <v>15617</v>
      </c>
      <c r="B10770" s="445" t="s">
        <v>21575</v>
      </c>
      <c r="C10770" s="445" t="s">
        <v>21576</v>
      </c>
    </row>
    <row r="10771" spans="1:3" x14ac:dyDescent="0.25">
      <c r="A10771" s="445" t="s">
        <v>15617</v>
      </c>
      <c r="B10771" s="445" t="s">
        <v>21577</v>
      </c>
      <c r="C10771" s="445" t="s">
        <v>21099</v>
      </c>
    </row>
    <row r="10772" spans="1:3" x14ac:dyDescent="0.25">
      <c r="A10772" s="445" t="s">
        <v>15617</v>
      </c>
      <c r="B10772" s="445" t="s">
        <v>21578</v>
      </c>
      <c r="C10772" s="445" t="s">
        <v>21099</v>
      </c>
    </row>
    <row r="10773" spans="1:3" x14ac:dyDescent="0.25">
      <c r="A10773" s="445" t="s">
        <v>15617</v>
      </c>
      <c r="B10773" s="445" t="s">
        <v>21579</v>
      </c>
      <c r="C10773" s="445" t="s">
        <v>21099</v>
      </c>
    </row>
    <row r="10774" spans="1:3" x14ac:dyDescent="0.25">
      <c r="A10774" s="445" t="s">
        <v>15617</v>
      </c>
      <c r="B10774" s="445" t="s">
        <v>21580</v>
      </c>
      <c r="C10774" s="445" t="s">
        <v>20920</v>
      </c>
    </row>
    <row r="10775" spans="1:3" x14ac:dyDescent="0.25">
      <c r="A10775" s="445" t="s">
        <v>15617</v>
      </c>
      <c r="B10775" s="445" t="s">
        <v>21581</v>
      </c>
      <c r="C10775" s="445" t="s">
        <v>20920</v>
      </c>
    </row>
    <row r="10776" spans="1:3" x14ac:dyDescent="0.25">
      <c r="A10776" s="445" t="s">
        <v>15617</v>
      </c>
      <c r="B10776" s="445" t="s">
        <v>21582</v>
      </c>
      <c r="C10776" s="445" t="s">
        <v>20920</v>
      </c>
    </row>
    <row r="10777" spans="1:3" x14ac:dyDescent="0.25">
      <c r="A10777" s="445" t="s">
        <v>15617</v>
      </c>
      <c r="B10777" s="445" t="s">
        <v>21583</v>
      </c>
      <c r="C10777" s="445" t="s">
        <v>20920</v>
      </c>
    </row>
    <row r="10778" spans="1:3" x14ac:dyDescent="0.25">
      <c r="A10778" s="445" t="s">
        <v>15617</v>
      </c>
      <c r="B10778" s="445" t="s">
        <v>21584</v>
      </c>
      <c r="C10778" s="445" t="s">
        <v>21490</v>
      </c>
    </row>
    <row r="10779" spans="1:3" x14ac:dyDescent="0.25">
      <c r="A10779" s="445" t="s">
        <v>15617</v>
      </c>
      <c r="B10779" s="445" t="s">
        <v>21585</v>
      </c>
      <c r="C10779" s="445" t="s">
        <v>21586</v>
      </c>
    </row>
    <row r="10780" spans="1:3" x14ac:dyDescent="0.25">
      <c r="A10780" s="445" t="s">
        <v>15617</v>
      </c>
      <c r="B10780" s="445" t="s">
        <v>21587</v>
      </c>
      <c r="C10780" s="445" t="s">
        <v>21099</v>
      </c>
    </row>
    <row r="10781" spans="1:3" x14ac:dyDescent="0.25">
      <c r="A10781" s="445" t="s">
        <v>15617</v>
      </c>
      <c r="B10781" s="445" t="s">
        <v>21588</v>
      </c>
      <c r="C10781" s="445" t="s">
        <v>20920</v>
      </c>
    </row>
    <row r="10782" spans="1:3" x14ac:dyDescent="0.25">
      <c r="A10782" s="445" t="s">
        <v>15617</v>
      </c>
      <c r="B10782" s="445" t="s">
        <v>21589</v>
      </c>
      <c r="C10782" s="445" t="s">
        <v>21099</v>
      </c>
    </row>
    <row r="10783" spans="1:3" x14ac:dyDescent="0.25">
      <c r="A10783" s="445" t="s">
        <v>15617</v>
      </c>
      <c r="B10783" s="445" t="s">
        <v>21590</v>
      </c>
      <c r="C10783" s="445" t="s">
        <v>21099</v>
      </c>
    </row>
    <row r="10784" spans="1:3" x14ac:dyDescent="0.25">
      <c r="A10784" s="445" t="s">
        <v>15617</v>
      </c>
      <c r="B10784" s="445" t="s">
        <v>21591</v>
      </c>
      <c r="C10784" s="445" t="s">
        <v>20920</v>
      </c>
    </row>
    <row r="10785" spans="1:3" x14ac:dyDescent="0.25">
      <c r="A10785" s="445" t="s">
        <v>15617</v>
      </c>
      <c r="B10785" s="445" t="s">
        <v>21592</v>
      </c>
      <c r="C10785" s="445" t="s">
        <v>20920</v>
      </c>
    </row>
    <row r="10786" spans="1:3" x14ac:dyDescent="0.25">
      <c r="A10786" s="445" t="s">
        <v>15617</v>
      </c>
      <c r="B10786" s="445" t="s">
        <v>21593</v>
      </c>
      <c r="C10786" s="445" t="s">
        <v>21594</v>
      </c>
    </row>
    <row r="10787" spans="1:3" x14ac:dyDescent="0.25">
      <c r="A10787" s="445" t="s">
        <v>15617</v>
      </c>
      <c r="B10787" s="445" t="s">
        <v>21595</v>
      </c>
      <c r="C10787" s="445" t="s">
        <v>20920</v>
      </c>
    </row>
    <row r="10788" spans="1:3" x14ac:dyDescent="0.25">
      <c r="A10788" s="445" t="s">
        <v>15617</v>
      </c>
      <c r="B10788" s="445" t="s">
        <v>21596</v>
      </c>
      <c r="C10788" s="445" t="s">
        <v>21597</v>
      </c>
    </row>
    <row r="10789" spans="1:3" x14ac:dyDescent="0.25">
      <c r="A10789" s="445" t="s">
        <v>15617</v>
      </c>
      <c r="B10789" s="445" t="s">
        <v>21598</v>
      </c>
      <c r="C10789" s="445" t="s">
        <v>21599</v>
      </c>
    </row>
    <row r="10790" spans="1:3" x14ac:dyDescent="0.25">
      <c r="A10790" s="445" t="s">
        <v>15617</v>
      </c>
      <c r="B10790" s="445" t="s">
        <v>21600</v>
      </c>
      <c r="C10790" s="445" t="s">
        <v>21601</v>
      </c>
    </row>
    <row r="10791" spans="1:3" x14ac:dyDescent="0.25">
      <c r="A10791" s="445" t="s">
        <v>15617</v>
      </c>
      <c r="B10791" s="445" t="s">
        <v>21602</v>
      </c>
      <c r="C10791" s="445" t="s">
        <v>21603</v>
      </c>
    </row>
    <row r="10792" spans="1:3" x14ac:dyDescent="0.25">
      <c r="A10792" s="445" t="s">
        <v>15617</v>
      </c>
      <c r="B10792" s="445" t="s">
        <v>21604</v>
      </c>
      <c r="C10792" s="445" t="s">
        <v>21605</v>
      </c>
    </row>
    <row r="10793" spans="1:3" x14ac:dyDescent="0.25">
      <c r="A10793" s="445" t="s">
        <v>15617</v>
      </c>
      <c r="B10793" s="445" t="s">
        <v>21606</v>
      </c>
      <c r="C10793" s="445" t="s">
        <v>20920</v>
      </c>
    </row>
    <row r="10794" spans="1:3" x14ac:dyDescent="0.25">
      <c r="A10794" s="445" t="s">
        <v>15617</v>
      </c>
      <c r="B10794" s="445" t="s">
        <v>21607</v>
      </c>
      <c r="C10794" s="445" t="s">
        <v>20920</v>
      </c>
    </row>
    <row r="10795" spans="1:3" x14ac:dyDescent="0.25">
      <c r="A10795" s="445" t="s">
        <v>15617</v>
      </c>
      <c r="B10795" s="445" t="s">
        <v>21608</v>
      </c>
      <c r="C10795" s="445" t="s">
        <v>21099</v>
      </c>
    </row>
    <row r="10796" spans="1:3" x14ac:dyDescent="0.25">
      <c r="A10796" s="445" t="s">
        <v>15617</v>
      </c>
      <c r="B10796" s="445" t="s">
        <v>21609</v>
      </c>
      <c r="C10796" s="445" t="s">
        <v>20920</v>
      </c>
    </row>
    <row r="10797" spans="1:3" x14ac:dyDescent="0.25">
      <c r="A10797" s="445" t="s">
        <v>15617</v>
      </c>
      <c r="B10797" s="445" t="s">
        <v>21610</v>
      </c>
      <c r="C10797" s="445" t="s">
        <v>20920</v>
      </c>
    </row>
    <row r="10798" spans="1:3" x14ac:dyDescent="0.25">
      <c r="A10798" s="445" t="s">
        <v>15617</v>
      </c>
      <c r="B10798" s="445" t="s">
        <v>21611</v>
      </c>
      <c r="C10798" s="445" t="s">
        <v>20920</v>
      </c>
    </row>
    <row r="10799" spans="1:3" x14ac:dyDescent="0.25">
      <c r="A10799" s="445" t="s">
        <v>15617</v>
      </c>
      <c r="B10799" s="445" t="s">
        <v>21612</v>
      </c>
      <c r="C10799" s="445" t="s">
        <v>21149</v>
      </c>
    </row>
    <row r="10800" spans="1:3" x14ac:dyDescent="0.25">
      <c r="A10800" s="445" t="s">
        <v>15617</v>
      </c>
      <c r="B10800" s="445" t="s">
        <v>21613</v>
      </c>
      <c r="C10800" s="445" t="s">
        <v>21099</v>
      </c>
    </row>
    <row r="10801" spans="1:3" x14ac:dyDescent="0.25">
      <c r="A10801" s="445" t="s">
        <v>15617</v>
      </c>
      <c r="B10801" s="445" t="s">
        <v>21614</v>
      </c>
      <c r="C10801" s="445" t="s">
        <v>21615</v>
      </c>
    </row>
    <row r="10802" spans="1:3" x14ac:dyDescent="0.25">
      <c r="A10802" s="445" t="s">
        <v>15617</v>
      </c>
      <c r="B10802" s="445" t="s">
        <v>21616</v>
      </c>
      <c r="C10802" s="445" t="s">
        <v>21149</v>
      </c>
    </row>
    <row r="10803" spans="1:3" x14ac:dyDescent="0.25">
      <c r="A10803" s="445" t="s">
        <v>15617</v>
      </c>
      <c r="B10803" s="445" t="s">
        <v>21617</v>
      </c>
      <c r="C10803" s="445" t="s">
        <v>21167</v>
      </c>
    </row>
    <row r="10804" spans="1:3" x14ac:dyDescent="0.25">
      <c r="A10804" s="445" t="s">
        <v>15617</v>
      </c>
      <c r="B10804" s="445" t="s">
        <v>21618</v>
      </c>
      <c r="C10804" s="445" t="s">
        <v>21257</v>
      </c>
    </row>
    <row r="10805" spans="1:3" x14ac:dyDescent="0.25">
      <c r="A10805" s="445" t="s">
        <v>15617</v>
      </c>
      <c r="B10805" s="445" t="s">
        <v>21619</v>
      </c>
      <c r="C10805" s="445" t="s">
        <v>21507</v>
      </c>
    </row>
    <row r="10806" spans="1:3" x14ac:dyDescent="0.25">
      <c r="A10806" s="445" t="s">
        <v>15617</v>
      </c>
      <c r="B10806" s="445" t="s">
        <v>21620</v>
      </c>
      <c r="C10806" s="445" t="s">
        <v>21104</v>
      </c>
    </row>
    <row r="10807" spans="1:3" x14ac:dyDescent="0.25">
      <c r="A10807" s="445" t="s">
        <v>15617</v>
      </c>
      <c r="B10807" s="445" t="s">
        <v>21621</v>
      </c>
      <c r="C10807" s="445" t="s">
        <v>21099</v>
      </c>
    </row>
    <row r="10808" spans="1:3" x14ac:dyDescent="0.25">
      <c r="A10808" s="445" t="s">
        <v>15617</v>
      </c>
      <c r="B10808" s="445" t="s">
        <v>21622</v>
      </c>
      <c r="C10808" s="445" t="s">
        <v>21099</v>
      </c>
    </row>
    <row r="10809" spans="1:3" x14ac:dyDescent="0.25">
      <c r="A10809" s="445" t="s">
        <v>15617</v>
      </c>
      <c r="B10809" s="445" t="s">
        <v>21623</v>
      </c>
      <c r="C10809" s="445" t="s">
        <v>20920</v>
      </c>
    </row>
    <row r="10810" spans="1:3" x14ac:dyDescent="0.25">
      <c r="A10810" s="445" t="s">
        <v>15617</v>
      </c>
      <c r="B10810" s="445" t="s">
        <v>21624</v>
      </c>
      <c r="C10810" s="445" t="s">
        <v>20920</v>
      </c>
    </row>
    <row r="10811" spans="1:3" x14ac:dyDescent="0.25">
      <c r="A10811" s="445" t="s">
        <v>15617</v>
      </c>
      <c r="B10811" s="445" t="s">
        <v>21625</v>
      </c>
      <c r="C10811" s="445" t="s">
        <v>20920</v>
      </c>
    </row>
    <row r="10812" spans="1:3" x14ac:dyDescent="0.25">
      <c r="A10812" s="445" t="s">
        <v>15617</v>
      </c>
      <c r="B10812" s="445" t="s">
        <v>21626</v>
      </c>
      <c r="C10812" s="445" t="s">
        <v>20920</v>
      </c>
    </row>
    <row r="10813" spans="1:3" x14ac:dyDescent="0.25">
      <c r="A10813" s="445" t="s">
        <v>15617</v>
      </c>
      <c r="B10813" s="445" t="s">
        <v>21627</v>
      </c>
      <c r="C10813" s="445" t="s">
        <v>20920</v>
      </c>
    </row>
    <row r="10814" spans="1:3" x14ac:dyDescent="0.25">
      <c r="A10814" s="445" t="s">
        <v>15617</v>
      </c>
      <c r="B10814" s="445" t="s">
        <v>21628</v>
      </c>
      <c r="C10814" s="445" t="s">
        <v>20920</v>
      </c>
    </row>
    <row r="10815" spans="1:3" x14ac:dyDescent="0.25">
      <c r="A10815" s="445" t="s">
        <v>15617</v>
      </c>
      <c r="B10815" s="445" t="s">
        <v>21629</v>
      </c>
      <c r="C10815" s="445" t="s">
        <v>20920</v>
      </c>
    </row>
    <row r="10816" spans="1:3" x14ac:dyDescent="0.25">
      <c r="A10816" s="445" t="s">
        <v>15617</v>
      </c>
      <c r="B10816" s="445" t="s">
        <v>21630</v>
      </c>
      <c r="C10816" s="445" t="s">
        <v>20920</v>
      </c>
    </row>
    <row r="10817" spans="1:3" x14ac:dyDescent="0.25">
      <c r="A10817" s="445" t="s">
        <v>15617</v>
      </c>
      <c r="B10817" s="445" t="s">
        <v>21631</v>
      </c>
      <c r="C10817" s="445" t="s">
        <v>21099</v>
      </c>
    </row>
    <row r="10818" spans="1:3" x14ac:dyDescent="0.25">
      <c r="A10818" s="445" t="s">
        <v>15617</v>
      </c>
      <c r="B10818" s="445" t="s">
        <v>21632</v>
      </c>
      <c r="C10818" s="445" t="s">
        <v>21099</v>
      </c>
    </row>
    <row r="10819" spans="1:3" x14ac:dyDescent="0.25">
      <c r="A10819" s="445" t="s">
        <v>15617</v>
      </c>
      <c r="B10819" s="445" t="s">
        <v>21633</v>
      </c>
      <c r="C10819" s="445" t="s">
        <v>21099</v>
      </c>
    </row>
    <row r="10820" spans="1:3" x14ac:dyDescent="0.25">
      <c r="A10820" s="445" t="s">
        <v>15617</v>
      </c>
      <c r="B10820" s="445" t="s">
        <v>21634</v>
      </c>
      <c r="C10820" s="445" t="s">
        <v>21099</v>
      </c>
    </row>
    <row r="10821" spans="1:3" x14ac:dyDescent="0.25">
      <c r="A10821" s="445" t="s">
        <v>15617</v>
      </c>
      <c r="B10821" s="445" t="s">
        <v>21635</v>
      </c>
      <c r="C10821" s="445" t="s">
        <v>20920</v>
      </c>
    </row>
    <row r="10822" spans="1:3" x14ac:dyDescent="0.25">
      <c r="A10822" s="445" t="s">
        <v>15617</v>
      </c>
      <c r="B10822" s="445" t="s">
        <v>21636</v>
      </c>
      <c r="C10822" s="445" t="s">
        <v>20920</v>
      </c>
    </row>
    <row r="10823" spans="1:3" x14ac:dyDescent="0.25">
      <c r="A10823" s="445" t="s">
        <v>15617</v>
      </c>
      <c r="B10823" s="445" t="s">
        <v>21637</v>
      </c>
      <c r="C10823" s="445" t="s">
        <v>20920</v>
      </c>
    </row>
    <row r="10824" spans="1:3" x14ac:dyDescent="0.25">
      <c r="A10824" s="445" t="s">
        <v>15617</v>
      </c>
      <c r="B10824" s="445" t="s">
        <v>21638</v>
      </c>
      <c r="C10824" s="445" t="s">
        <v>20920</v>
      </c>
    </row>
    <row r="10825" spans="1:3" x14ac:dyDescent="0.25">
      <c r="A10825" s="445" t="s">
        <v>15617</v>
      </c>
      <c r="B10825" s="445" t="s">
        <v>21639</v>
      </c>
      <c r="C10825" s="445" t="s">
        <v>20920</v>
      </c>
    </row>
    <row r="10826" spans="1:3" x14ac:dyDescent="0.25">
      <c r="A10826" s="445" t="s">
        <v>15617</v>
      </c>
      <c r="B10826" s="445" t="s">
        <v>21640</v>
      </c>
      <c r="C10826" s="445" t="s">
        <v>20920</v>
      </c>
    </row>
    <row r="10827" spans="1:3" x14ac:dyDescent="0.25">
      <c r="A10827" s="445" t="s">
        <v>15617</v>
      </c>
      <c r="B10827" s="445" t="s">
        <v>21641</v>
      </c>
      <c r="C10827" s="445" t="s">
        <v>20920</v>
      </c>
    </row>
    <row r="10828" spans="1:3" x14ac:dyDescent="0.25">
      <c r="A10828" s="445" t="s">
        <v>15617</v>
      </c>
      <c r="B10828" s="445" t="s">
        <v>21642</v>
      </c>
      <c r="C10828" s="445" t="s">
        <v>20920</v>
      </c>
    </row>
    <row r="10829" spans="1:3" x14ac:dyDescent="0.25">
      <c r="A10829" s="445" t="s">
        <v>15617</v>
      </c>
      <c r="B10829" s="445" t="s">
        <v>21643</v>
      </c>
      <c r="C10829" s="445" t="s">
        <v>20920</v>
      </c>
    </row>
    <row r="10830" spans="1:3" x14ac:dyDescent="0.25">
      <c r="A10830" s="445" t="s">
        <v>15617</v>
      </c>
      <c r="B10830" s="445" t="s">
        <v>21644</v>
      </c>
      <c r="C10830" s="445" t="s">
        <v>21333</v>
      </c>
    </row>
    <row r="10831" spans="1:3" x14ac:dyDescent="0.25">
      <c r="A10831" s="445" t="s">
        <v>15617</v>
      </c>
      <c r="B10831" s="445" t="s">
        <v>21645</v>
      </c>
      <c r="C10831" s="445" t="s">
        <v>21099</v>
      </c>
    </row>
    <row r="10832" spans="1:3" x14ac:dyDescent="0.25">
      <c r="A10832" s="445" t="s">
        <v>15617</v>
      </c>
      <c r="B10832" s="445" t="s">
        <v>21646</v>
      </c>
      <c r="C10832" s="445" t="s">
        <v>20920</v>
      </c>
    </row>
    <row r="10833" spans="1:3" x14ac:dyDescent="0.25">
      <c r="A10833" s="445" t="s">
        <v>15617</v>
      </c>
      <c r="B10833" s="445" t="s">
        <v>21647</v>
      </c>
      <c r="C10833" s="445" t="s">
        <v>20920</v>
      </c>
    </row>
    <row r="10834" spans="1:3" x14ac:dyDescent="0.25">
      <c r="A10834" s="445" t="s">
        <v>15617</v>
      </c>
      <c r="B10834" s="445" t="s">
        <v>21648</v>
      </c>
      <c r="C10834" s="445" t="s">
        <v>21099</v>
      </c>
    </row>
    <row r="10835" spans="1:3" x14ac:dyDescent="0.25">
      <c r="A10835" s="445" t="s">
        <v>15617</v>
      </c>
      <c r="B10835" s="445" t="s">
        <v>21649</v>
      </c>
      <c r="C10835" s="445" t="s">
        <v>21099</v>
      </c>
    </row>
    <row r="10836" spans="1:3" x14ac:dyDescent="0.25">
      <c r="A10836" s="445" t="s">
        <v>15617</v>
      </c>
      <c r="B10836" s="445" t="s">
        <v>21650</v>
      </c>
      <c r="C10836" s="445" t="s">
        <v>21099</v>
      </c>
    </row>
    <row r="10837" spans="1:3" x14ac:dyDescent="0.25">
      <c r="A10837" s="445" t="s">
        <v>15617</v>
      </c>
      <c r="B10837" s="445" t="s">
        <v>21651</v>
      </c>
      <c r="C10837" s="445" t="s">
        <v>21099</v>
      </c>
    </row>
    <row r="10838" spans="1:3" x14ac:dyDescent="0.25">
      <c r="A10838" s="445" t="s">
        <v>15617</v>
      </c>
      <c r="B10838" s="445" t="s">
        <v>21652</v>
      </c>
      <c r="C10838" s="445" t="s">
        <v>21653</v>
      </c>
    </row>
    <row r="10839" spans="1:3" x14ac:dyDescent="0.25">
      <c r="A10839" s="445" t="s">
        <v>15617</v>
      </c>
      <c r="B10839" s="445" t="s">
        <v>21654</v>
      </c>
      <c r="C10839" s="445" t="s">
        <v>20920</v>
      </c>
    </row>
    <row r="10840" spans="1:3" x14ac:dyDescent="0.25">
      <c r="A10840" s="445" t="s">
        <v>15617</v>
      </c>
      <c r="B10840" s="445" t="s">
        <v>21655</v>
      </c>
      <c r="C10840" s="445" t="s">
        <v>20920</v>
      </c>
    </row>
    <row r="10841" spans="1:3" x14ac:dyDescent="0.25">
      <c r="A10841" s="445" t="s">
        <v>15617</v>
      </c>
      <c r="B10841" s="445" t="s">
        <v>21656</v>
      </c>
      <c r="C10841" s="445" t="s">
        <v>21657</v>
      </c>
    </row>
    <row r="10842" spans="1:3" x14ac:dyDescent="0.25">
      <c r="A10842" s="445" t="s">
        <v>15617</v>
      </c>
      <c r="B10842" s="445" t="s">
        <v>21658</v>
      </c>
      <c r="C10842" s="445" t="s">
        <v>21099</v>
      </c>
    </row>
    <row r="10843" spans="1:3" x14ac:dyDescent="0.25">
      <c r="A10843" s="445" t="s">
        <v>15617</v>
      </c>
      <c r="B10843" s="445" t="s">
        <v>21659</v>
      </c>
      <c r="C10843" s="445" t="s">
        <v>21099</v>
      </c>
    </row>
    <row r="10844" spans="1:3" x14ac:dyDescent="0.25">
      <c r="A10844" s="445" t="s">
        <v>15617</v>
      </c>
      <c r="B10844" s="445" t="s">
        <v>21660</v>
      </c>
      <c r="C10844" s="445" t="s">
        <v>21099</v>
      </c>
    </row>
    <row r="10845" spans="1:3" x14ac:dyDescent="0.25">
      <c r="A10845" s="445" t="s">
        <v>15617</v>
      </c>
      <c r="B10845" s="445" t="s">
        <v>21661</v>
      </c>
      <c r="C10845" s="445" t="s">
        <v>20920</v>
      </c>
    </row>
    <row r="10846" spans="1:3" x14ac:dyDescent="0.25">
      <c r="A10846" s="445" t="s">
        <v>15617</v>
      </c>
      <c r="B10846" s="445" t="s">
        <v>21662</v>
      </c>
      <c r="C10846" s="445" t="s">
        <v>20920</v>
      </c>
    </row>
    <row r="10847" spans="1:3" x14ac:dyDescent="0.25">
      <c r="A10847" s="445" t="s">
        <v>15617</v>
      </c>
      <c r="B10847" s="445" t="s">
        <v>21663</v>
      </c>
      <c r="C10847" s="445" t="s">
        <v>20920</v>
      </c>
    </row>
    <row r="10848" spans="1:3" x14ac:dyDescent="0.25">
      <c r="A10848" s="445" t="s">
        <v>15617</v>
      </c>
      <c r="B10848" s="445" t="s">
        <v>21664</v>
      </c>
      <c r="C10848" s="445" t="s">
        <v>20920</v>
      </c>
    </row>
    <row r="10849" spans="1:3" x14ac:dyDescent="0.25">
      <c r="A10849" s="445" t="s">
        <v>15617</v>
      </c>
      <c r="B10849" s="445" t="s">
        <v>21665</v>
      </c>
      <c r="C10849" s="445" t="s">
        <v>20920</v>
      </c>
    </row>
    <row r="10850" spans="1:3" x14ac:dyDescent="0.25">
      <c r="A10850" s="445" t="s">
        <v>15617</v>
      </c>
      <c r="B10850" s="445" t="s">
        <v>21666</v>
      </c>
      <c r="C10850" s="445" t="s">
        <v>20920</v>
      </c>
    </row>
    <row r="10851" spans="1:3" x14ac:dyDescent="0.25">
      <c r="A10851" s="445" t="s">
        <v>15617</v>
      </c>
      <c r="B10851" s="445" t="s">
        <v>21667</v>
      </c>
      <c r="C10851" s="445" t="s">
        <v>20920</v>
      </c>
    </row>
    <row r="10852" spans="1:3" x14ac:dyDescent="0.25">
      <c r="A10852" s="445" t="s">
        <v>15617</v>
      </c>
      <c r="B10852" s="445" t="s">
        <v>21668</v>
      </c>
      <c r="C10852" s="445" t="s">
        <v>21669</v>
      </c>
    </row>
    <row r="10853" spans="1:3" x14ac:dyDescent="0.25">
      <c r="A10853" s="445" t="s">
        <v>15617</v>
      </c>
      <c r="B10853" s="445" t="s">
        <v>21670</v>
      </c>
      <c r="C10853" s="445" t="s">
        <v>21167</v>
      </c>
    </row>
    <row r="10854" spans="1:3" x14ac:dyDescent="0.25">
      <c r="A10854" s="445" t="s">
        <v>15617</v>
      </c>
      <c r="B10854" s="445" t="s">
        <v>21671</v>
      </c>
      <c r="C10854" s="445" t="s">
        <v>21104</v>
      </c>
    </row>
    <row r="10855" spans="1:3" x14ac:dyDescent="0.25">
      <c r="A10855" s="445" t="s">
        <v>15617</v>
      </c>
      <c r="B10855" s="445" t="s">
        <v>21672</v>
      </c>
      <c r="C10855" s="445" t="s">
        <v>21282</v>
      </c>
    </row>
    <row r="10856" spans="1:3" x14ac:dyDescent="0.25">
      <c r="A10856" s="445" t="s">
        <v>15617</v>
      </c>
      <c r="B10856" s="445" t="s">
        <v>21673</v>
      </c>
      <c r="C10856" s="445" t="s">
        <v>21548</v>
      </c>
    </row>
    <row r="10857" spans="1:3" x14ac:dyDescent="0.25">
      <c r="A10857" s="445" t="s">
        <v>15617</v>
      </c>
      <c r="B10857" s="445" t="s">
        <v>21674</v>
      </c>
      <c r="C10857" s="445" t="s">
        <v>21675</v>
      </c>
    </row>
    <row r="10858" spans="1:3" x14ac:dyDescent="0.25">
      <c r="A10858" s="445" t="s">
        <v>15617</v>
      </c>
      <c r="B10858" s="445" t="s">
        <v>21676</v>
      </c>
      <c r="C10858" s="445" t="s">
        <v>21099</v>
      </c>
    </row>
    <row r="10859" spans="1:3" x14ac:dyDescent="0.25">
      <c r="A10859" s="445" t="s">
        <v>15617</v>
      </c>
      <c r="B10859" s="445" t="s">
        <v>21677</v>
      </c>
      <c r="C10859" s="445" t="s">
        <v>21099</v>
      </c>
    </row>
    <row r="10860" spans="1:3" x14ac:dyDescent="0.25">
      <c r="A10860" s="445" t="s">
        <v>15617</v>
      </c>
      <c r="B10860" s="445" t="s">
        <v>21678</v>
      </c>
      <c r="C10860" s="445" t="s">
        <v>21099</v>
      </c>
    </row>
    <row r="10861" spans="1:3" x14ac:dyDescent="0.25">
      <c r="A10861" s="445" t="s">
        <v>15617</v>
      </c>
      <c r="B10861" s="445" t="s">
        <v>21679</v>
      </c>
      <c r="C10861" s="445" t="s">
        <v>20920</v>
      </c>
    </row>
    <row r="10862" spans="1:3" x14ac:dyDescent="0.25">
      <c r="A10862" s="445" t="s">
        <v>15617</v>
      </c>
      <c r="B10862" s="445" t="s">
        <v>21680</v>
      </c>
      <c r="C10862" s="445" t="s">
        <v>20920</v>
      </c>
    </row>
    <row r="10863" spans="1:3" x14ac:dyDescent="0.25">
      <c r="A10863" s="445" t="s">
        <v>15617</v>
      </c>
      <c r="B10863" s="445" t="s">
        <v>21681</v>
      </c>
      <c r="C10863" s="445" t="s">
        <v>20920</v>
      </c>
    </row>
    <row r="10864" spans="1:3" x14ac:dyDescent="0.25">
      <c r="A10864" s="445" t="s">
        <v>15617</v>
      </c>
      <c r="B10864" s="445" t="s">
        <v>21682</v>
      </c>
      <c r="C10864" s="445" t="s">
        <v>20920</v>
      </c>
    </row>
    <row r="10865" spans="1:3" x14ac:dyDescent="0.25">
      <c r="A10865" s="445" t="s">
        <v>15617</v>
      </c>
      <c r="B10865" s="445" t="s">
        <v>21683</v>
      </c>
      <c r="C10865" s="445" t="s">
        <v>21684</v>
      </c>
    </row>
    <row r="10866" spans="1:3" x14ac:dyDescent="0.25">
      <c r="A10866" s="445" t="s">
        <v>15617</v>
      </c>
      <c r="B10866" s="445" t="s">
        <v>21685</v>
      </c>
      <c r="C10866" s="445" t="s">
        <v>21686</v>
      </c>
    </row>
    <row r="10867" spans="1:3" x14ac:dyDescent="0.25">
      <c r="A10867" s="445" t="s">
        <v>15617</v>
      </c>
      <c r="B10867" s="445" t="s">
        <v>21687</v>
      </c>
      <c r="C10867" s="445" t="s">
        <v>21331</v>
      </c>
    </row>
    <row r="10868" spans="1:3" x14ac:dyDescent="0.25">
      <c r="A10868" s="445" t="s">
        <v>15617</v>
      </c>
      <c r="B10868" s="445" t="s">
        <v>21688</v>
      </c>
      <c r="C10868" s="445" t="s">
        <v>21689</v>
      </c>
    </row>
    <row r="10869" spans="1:3" x14ac:dyDescent="0.25">
      <c r="A10869" s="445" t="s">
        <v>15617</v>
      </c>
      <c r="B10869" s="445" t="s">
        <v>21690</v>
      </c>
      <c r="C10869" s="445" t="s">
        <v>21099</v>
      </c>
    </row>
    <row r="10870" spans="1:3" x14ac:dyDescent="0.25">
      <c r="A10870" s="445" t="s">
        <v>15617</v>
      </c>
      <c r="B10870" s="445" t="s">
        <v>21691</v>
      </c>
      <c r="C10870" s="445" t="s">
        <v>21099</v>
      </c>
    </row>
    <row r="10871" spans="1:3" x14ac:dyDescent="0.25">
      <c r="A10871" s="445" t="s">
        <v>15617</v>
      </c>
      <c r="B10871" s="445" t="s">
        <v>21692</v>
      </c>
      <c r="C10871" s="445" t="s">
        <v>21149</v>
      </c>
    </row>
    <row r="10872" spans="1:3" x14ac:dyDescent="0.25">
      <c r="A10872" s="445" t="s">
        <v>15617</v>
      </c>
      <c r="B10872" s="445" t="s">
        <v>21693</v>
      </c>
      <c r="C10872" s="445" t="s">
        <v>21694</v>
      </c>
    </row>
    <row r="10873" spans="1:3" x14ac:dyDescent="0.25">
      <c r="A10873" s="445" t="s">
        <v>15617</v>
      </c>
      <c r="B10873" s="445" t="s">
        <v>21695</v>
      </c>
      <c r="C10873" s="445" t="s">
        <v>20920</v>
      </c>
    </row>
    <row r="10874" spans="1:3" x14ac:dyDescent="0.25">
      <c r="A10874" s="445" t="s">
        <v>15617</v>
      </c>
      <c r="B10874" s="445" t="s">
        <v>21696</v>
      </c>
      <c r="C10874" s="445" t="s">
        <v>20920</v>
      </c>
    </row>
    <row r="10875" spans="1:3" x14ac:dyDescent="0.25">
      <c r="A10875" s="445" t="s">
        <v>15617</v>
      </c>
      <c r="B10875" s="445" t="s">
        <v>21697</v>
      </c>
      <c r="C10875" s="445" t="s">
        <v>21259</v>
      </c>
    </row>
    <row r="10876" spans="1:3" x14ac:dyDescent="0.25">
      <c r="A10876" s="445" t="s">
        <v>15617</v>
      </c>
      <c r="B10876" s="445" t="s">
        <v>21698</v>
      </c>
      <c r="C10876" s="445" t="s">
        <v>21699</v>
      </c>
    </row>
    <row r="10877" spans="1:3" x14ac:dyDescent="0.25">
      <c r="A10877" s="445" t="s">
        <v>15617</v>
      </c>
      <c r="B10877" s="445" t="s">
        <v>21700</v>
      </c>
      <c r="C10877" s="445" t="s">
        <v>21701</v>
      </c>
    </row>
    <row r="10878" spans="1:3" x14ac:dyDescent="0.25">
      <c r="A10878" s="445" t="s">
        <v>15617</v>
      </c>
      <c r="B10878" s="445" t="s">
        <v>21702</v>
      </c>
      <c r="C10878" s="445" t="s">
        <v>21703</v>
      </c>
    </row>
    <row r="10879" spans="1:3" x14ac:dyDescent="0.25">
      <c r="A10879" s="445" t="s">
        <v>15617</v>
      </c>
      <c r="B10879" s="445" t="s">
        <v>21704</v>
      </c>
      <c r="C10879" s="445" t="s">
        <v>21705</v>
      </c>
    </row>
    <row r="10880" spans="1:3" x14ac:dyDescent="0.25">
      <c r="A10880" s="445" t="s">
        <v>15617</v>
      </c>
      <c r="B10880" s="445" t="s">
        <v>21706</v>
      </c>
      <c r="C10880" s="445" t="s">
        <v>21707</v>
      </c>
    </row>
    <row r="10881" spans="1:3" x14ac:dyDescent="0.25">
      <c r="A10881" s="445" t="s">
        <v>15617</v>
      </c>
      <c r="B10881" s="445" t="s">
        <v>21708</v>
      </c>
      <c r="C10881" s="445" t="s">
        <v>21709</v>
      </c>
    </row>
    <row r="10882" spans="1:3" x14ac:dyDescent="0.25">
      <c r="A10882" s="445" t="s">
        <v>15617</v>
      </c>
      <c r="B10882" s="445" t="s">
        <v>21710</v>
      </c>
      <c r="C10882" s="445" t="s">
        <v>21711</v>
      </c>
    </row>
    <row r="10883" spans="1:3" x14ac:dyDescent="0.25">
      <c r="A10883" s="445" t="s">
        <v>15617</v>
      </c>
      <c r="B10883" s="445" t="s">
        <v>21712</v>
      </c>
      <c r="C10883" s="445" t="s">
        <v>21713</v>
      </c>
    </row>
    <row r="10884" spans="1:3" x14ac:dyDescent="0.25">
      <c r="A10884" s="445" t="s">
        <v>15617</v>
      </c>
      <c r="B10884" s="445" t="s">
        <v>21714</v>
      </c>
      <c r="C10884" s="445" t="s">
        <v>21715</v>
      </c>
    </row>
    <row r="10885" spans="1:3" x14ac:dyDescent="0.25">
      <c r="A10885" s="445" t="s">
        <v>15617</v>
      </c>
      <c r="B10885" s="445" t="s">
        <v>21716</v>
      </c>
      <c r="C10885" s="445" t="s">
        <v>21717</v>
      </c>
    </row>
    <row r="10886" spans="1:3" x14ac:dyDescent="0.25">
      <c r="A10886" s="445" t="s">
        <v>15617</v>
      </c>
      <c r="B10886" s="445" t="s">
        <v>21718</v>
      </c>
      <c r="C10886" s="445" t="s">
        <v>21719</v>
      </c>
    </row>
    <row r="10887" spans="1:3" x14ac:dyDescent="0.25">
      <c r="A10887" s="445" t="s">
        <v>15617</v>
      </c>
      <c r="B10887" s="445" t="s">
        <v>21720</v>
      </c>
      <c r="C10887" s="445" t="s">
        <v>21721</v>
      </c>
    </row>
    <row r="10888" spans="1:3" x14ac:dyDescent="0.25">
      <c r="A10888" s="445" t="s">
        <v>15617</v>
      </c>
      <c r="B10888" s="445" t="s">
        <v>21722</v>
      </c>
      <c r="C10888" s="445" t="s">
        <v>21723</v>
      </c>
    </row>
    <row r="10889" spans="1:3" x14ac:dyDescent="0.25">
      <c r="A10889" s="445" t="s">
        <v>15617</v>
      </c>
      <c r="B10889" s="445" t="s">
        <v>21724</v>
      </c>
      <c r="C10889" s="445" t="s">
        <v>21725</v>
      </c>
    </row>
    <row r="10890" spans="1:3" x14ac:dyDescent="0.25">
      <c r="A10890" s="445" t="s">
        <v>15617</v>
      </c>
      <c r="B10890" s="445" t="s">
        <v>21726</v>
      </c>
      <c r="C10890" s="445" t="s">
        <v>21727</v>
      </c>
    </row>
    <row r="10891" spans="1:3" x14ac:dyDescent="0.25">
      <c r="A10891" s="445" t="s">
        <v>15617</v>
      </c>
      <c r="B10891" s="445" t="s">
        <v>21728</v>
      </c>
      <c r="C10891" s="445" t="s">
        <v>21729</v>
      </c>
    </row>
    <row r="10892" spans="1:3" x14ac:dyDescent="0.25">
      <c r="A10892" s="445" t="s">
        <v>15617</v>
      </c>
      <c r="B10892" s="445" t="s">
        <v>21730</v>
      </c>
      <c r="C10892" s="445" t="s">
        <v>21099</v>
      </c>
    </row>
    <row r="10893" spans="1:3" x14ac:dyDescent="0.25">
      <c r="A10893" s="445" t="s">
        <v>15617</v>
      </c>
      <c r="B10893" s="445" t="s">
        <v>21731</v>
      </c>
      <c r="C10893" s="445" t="s">
        <v>21099</v>
      </c>
    </row>
    <row r="10894" spans="1:3" x14ac:dyDescent="0.25">
      <c r="A10894" s="445" t="s">
        <v>15617</v>
      </c>
      <c r="B10894" s="445" t="s">
        <v>21732</v>
      </c>
      <c r="C10894" s="445" t="s">
        <v>20920</v>
      </c>
    </row>
    <row r="10895" spans="1:3" x14ac:dyDescent="0.25">
      <c r="A10895" s="445" t="s">
        <v>15617</v>
      </c>
      <c r="B10895" s="445" t="s">
        <v>21733</v>
      </c>
      <c r="C10895" s="445" t="s">
        <v>20920</v>
      </c>
    </row>
    <row r="10896" spans="1:3" x14ac:dyDescent="0.25">
      <c r="A10896" s="445" t="s">
        <v>15617</v>
      </c>
      <c r="B10896" s="445" t="s">
        <v>21734</v>
      </c>
      <c r="C10896" s="445" t="s">
        <v>20920</v>
      </c>
    </row>
    <row r="10897" spans="1:3" x14ac:dyDescent="0.25">
      <c r="A10897" s="445" t="s">
        <v>15617</v>
      </c>
      <c r="B10897" s="445" t="s">
        <v>21735</v>
      </c>
      <c r="C10897" s="445" t="s">
        <v>21331</v>
      </c>
    </row>
    <row r="10898" spans="1:3" x14ac:dyDescent="0.25">
      <c r="A10898" s="445" t="s">
        <v>15617</v>
      </c>
      <c r="B10898" s="445" t="s">
        <v>21736</v>
      </c>
      <c r="C10898" s="445" t="s">
        <v>21099</v>
      </c>
    </row>
    <row r="10899" spans="1:3" x14ac:dyDescent="0.25">
      <c r="A10899" s="445" t="s">
        <v>15617</v>
      </c>
      <c r="B10899" s="445" t="s">
        <v>21737</v>
      </c>
      <c r="C10899" s="445" t="s">
        <v>21738</v>
      </c>
    </row>
    <row r="10900" spans="1:3" x14ac:dyDescent="0.25">
      <c r="A10900" s="445" t="s">
        <v>15617</v>
      </c>
      <c r="B10900" s="445" t="s">
        <v>21739</v>
      </c>
      <c r="C10900" s="445" t="s">
        <v>21740</v>
      </c>
    </row>
    <row r="10901" spans="1:3" x14ac:dyDescent="0.25">
      <c r="A10901" s="445" t="s">
        <v>15617</v>
      </c>
      <c r="B10901" s="445" t="s">
        <v>21741</v>
      </c>
      <c r="C10901" s="445" t="s">
        <v>21742</v>
      </c>
    </row>
    <row r="10902" spans="1:3" x14ac:dyDescent="0.25">
      <c r="A10902" s="445" t="s">
        <v>15617</v>
      </c>
      <c r="B10902" s="445" t="s">
        <v>21743</v>
      </c>
      <c r="C10902" s="445" t="s">
        <v>5971</v>
      </c>
    </row>
    <row r="10903" spans="1:3" x14ac:dyDescent="0.25">
      <c r="A10903" s="445" t="s">
        <v>15617</v>
      </c>
      <c r="B10903" s="445" t="s">
        <v>21744</v>
      </c>
      <c r="C10903" s="445" t="s">
        <v>21745</v>
      </c>
    </row>
    <row r="10904" spans="1:3" x14ac:dyDescent="0.25">
      <c r="A10904" s="445" t="s">
        <v>15617</v>
      </c>
      <c r="B10904" s="445" t="s">
        <v>21746</v>
      </c>
      <c r="C10904" s="445" t="s">
        <v>21747</v>
      </c>
    </row>
    <row r="10905" spans="1:3" x14ac:dyDescent="0.25">
      <c r="A10905" s="445" t="s">
        <v>15617</v>
      </c>
      <c r="B10905" s="445" t="s">
        <v>21748</v>
      </c>
      <c r="C10905" s="445" t="s">
        <v>21749</v>
      </c>
    </row>
    <row r="10906" spans="1:3" x14ac:dyDescent="0.25">
      <c r="A10906" s="445" t="s">
        <v>15617</v>
      </c>
      <c r="B10906" s="445" t="s">
        <v>21750</v>
      </c>
      <c r="C10906" s="445" t="s">
        <v>21751</v>
      </c>
    </row>
    <row r="10907" spans="1:3" x14ac:dyDescent="0.25">
      <c r="A10907" s="445" t="s">
        <v>15617</v>
      </c>
      <c r="B10907" s="445" t="s">
        <v>21752</v>
      </c>
      <c r="C10907" s="445" t="s">
        <v>21753</v>
      </c>
    </row>
    <row r="10908" spans="1:3" x14ac:dyDescent="0.25">
      <c r="A10908" s="445" t="s">
        <v>15617</v>
      </c>
      <c r="B10908" s="445" t="s">
        <v>21754</v>
      </c>
      <c r="C10908" s="445" t="s">
        <v>21755</v>
      </c>
    </row>
    <row r="10909" spans="1:3" x14ac:dyDescent="0.25">
      <c r="A10909" s="445" t="s">
        <v>15617</v>
      </c>
      <c r="B10909" s="445" t="s">
        <v>21756</v>
      </c>
      <c r="C10909" s="445" t="s">
        <v>20920</v>
      </c>
    </row>
    <row r="10910" spans="1:3" x14ac:dyDescent="0.25">
      <c r="A10910" s="445" t="s">
        <v>15617</v>
      </c>
      <c r="B10910" s="445" t="s">
        <v>21757</v>
      </c>
      <c r="C10910" s="445" t="s">
        <v>20920</v>
      </c>
    </row>
    <row r="10911" spans="1:3" x14ac:dyDescent="0.25">
      <c r="A10911" s="445" t="s">
        <v>15617</v>
      </c>
      <c r="B10911" s="445" t="s">
        <v>21758</v>
      </c>
      <c r="C10911" s="445" t="s">
        <v>20920</v>
      </c>
    </row>
    <row r="10912" spans="1:3" x14ac:dyDescent="0.25">
      <c r="A10912" s="445" t="s">
        <v>15617</v>
      </c>
      <c r="B10912" s="445" t="s">
        <v>21759</v>
      </c>
      <c r="C10912" s="445" t="s">
        <v>20920</v>
      </c>
    </row>
    <row r="10913" spans="1:3" x14ac:dyDescent="0.25">
      <c r="A10913" s="445" t="s">
        <v>15617</v>
      </c>
      <c r="B10913" s="445" t="s">
        <v>21760</v>
      </c>
      <c r="C10913" s="445" t="s">
        <v>20920</v>
      </c>
    </row>
    <row r="10914" spans="1:3" x14ac:dyDescent="0.25">
      <c r="A10914" s="445" t="s">
        <v>15617</v>
      </c>
      <c r="B10914" s="445" t="s">
        <v>21761</v>
      </c>
      <c r="C10914" s="445" t="s">
        <v>20920</v>
      </c>
    </row>
    <row r="10915" spans="1:3" x14ac:dyDescent="0.25">
      <c r="A10915" s="445" t="s">
        <v>15617</v>
      </c>
      <c r="B10915" s="445" t="s">
        <v>21762</v>
      </c>
      <c r="C10915" s="445" t="s">
        <v>21763</v>
      </c>
    </row>
    <row r="10916" spans="1:3" x14ac:dyDescent="0.25">
      <c r="A10916" s="445" t="s">
        <v>15617</v>
      </c>
      <c r="B10916" s="445" t="s">
        <v>21764</v>
      </c>
      <c r="C10916" s="445" t="s">
        <v>21765</v>
      </c>
    </row>
    <row r="10917" spans="1:3" x14ac:dyDescent="0.25">
      <c r="A10917" s="445" t="s">
        <v>15617</v>
      </c>
      <c r="B10917" s="445" t="s">
        <v>21766</v>
      </c>
      <c r="C10917" s="445" t="s">
        <v>21767</v>
      </c>
    </row>
    <row r="10918" spans="1:3" x14ac:dyDescent="0.25">
      <c r="A10918" s="445" t="s">
        <v>15617</v>
      </c>
      <c r="B10918" s="445" t="s">
        <v>21768</v>
      </c>
      <c r="C10918" s="445" t="s">
        <v>20920</v>
      </c>
    </row>
    <row r="10919" spans="1:3" x14ac:dyDescent="0.25">
      <c r="A10919" s="445" t="s">
        <v>21769</v>
      </c>
      <c r="B10919" s="445" t="s">
        <v>21770</v>
      </c>
      <c r="C10919" s="445" t="s">
        <v>21771</v>
      </c>
    </row>
    <row r="10920" spans="1:3" x14ac:dyDescent="0.25">
      <c r="A10920" s="445" t="s">
        <v>21769</v>
      </c>
      <c r="B10920" s="445" t="s">
        <v>21772</v>
      </c>
      <c r="C10920" s="445" t="s">
        <v>21773</v>
      </c>
    </row>
    <row r="10921" spans="1:3" x14ac:dyDescent="0.25">
      <c r="A10921" s="445" t="s">
        <v>21769</v>
      </c>
      <c r="B10921" s="445" t="s">
        <v>21774</v>
      </c>
      <c r="C10921" s="445" t="s">
        <v>21775</v>
      </c>
    </row>
    <row r="10922" spans="1:3" x14ac:dyDescent="0.25">
      <c r="A10922" s="445" t="s">
        <v>21769</v>
      </c>
      <c r="B10922" s="445" t="s">
        <v>21776</v>
      </c>
      <c r="C10922" s="445" t="s">
        <v>21777</v>
      </c>
    </row>
    <row r="10923" spans="1:3" x14ac:dyDescent="0.25">
      <c r="A10923" s="445" t="s">
        <v>21769</v>
      </c>
      <c r="B10923" s="445" t="s">
        <v>21778</v>
      </c>
      <c r="C10923" s="445" t="s">
        <v>21779</v>
      </c>
    </row>
    <row r="10924" spans="1:3" x14ac:dyDescent="0.25">
      <c r="A10924" s="445" t="s">
        <v>21780</v>
      </c>
      <c r="B10924" s="445" t="s">
        <v>21781</v>
      </c>
      <c r="C10924" s="445" t="s">
        <v>21782</v>
      </c>
    </row>
    <row r="10925" spans="1:3" x14ac:dyDescent="0.25">
      <c r="A10925" s="445" t="s">
        <v>21780</v>
      </c>
      <c r="B10925" s="445" t="s">
        <v>21783</v>
      </c>
      <c r="C10925" s="445" t="s">
        <v>21784</v>
      </c>
    </row>
    <row r="10926" spans="1:3" x14ac:dyDescent="0.25">
      <c r="A10926" s="445" t="s">
        <v>21780</v>
      </c>
      <c r="B10926" s="445" t="s">
        <v>21785</v>
      </c>
      <c r="C10926" s="445" t="s">
        <v>21786</v>
      </c>
    </row>
    <row r="10927" spans="1:3" x14ac:dyDescent="0.25">
      <c r="A10927" s="445" t="s">
        <v>21780</v>
      </c>
      <c r="B10927" s="445" t="s">
        <v>21787</v>
      </c>
      <c r="C10927" s="445" t="s">
        <v>21788</v>
      </c>
    </row>
    <row r="10928" spans="1:3" x14ac:dyDescent="0.25">
      <c r="A10928" s="445" t="s">
        <v>21780</v>
      </c>
      <c r="B10928" s="445" t="s">
        <v>21789</v>
      </c>
      <c r="C10928" s="445" t="s">
        <v>21790</v>
      </c>
    </row>
    <row r="10929" spans="1:3" x14ac:dyDescent="0.25">
      <c r="A10929" s="445" t="s">
        <v>21780</v>
      </c>
      <c r="B10929" s="445" t="s">
        <v>21791</v>
      </c>
      <c r="C10929" s="445" t="s">
        <v>21792</v>
      </c>
    </row>
    <row r="10930" spans="1:3" x14ac:dyDescent="0.25">
      <c r="A10930" s="445" t="s">
        <v>21780</v>
      </c>
      <c r="B10930" s="445" t="s">
        <v>21793</v>
      </c>
      <c r="C10930" s="445" t="s">
        <v>21794</v>
      </c>
    </row>
    <row r="10931" spans="1:3" x14ac:dyDescent="0.25">
      <c r="A10931" s="445" t="s">
        <v>21780</v>
      </c>
      <c r="B10931" s="445" t="s">
        <v>21795</v>
      </c>
      <c r="C10931" s="445" t="s">
        <v>21796</v>
      </c>
    </row>
    <row r="10932" spans="1:3" x14ac:dyDescent="0.25">
      <c r="A10932" s="445" t="s">
        <v>21780</v>
      </c>
      <c r="B10932" s="445" t="s">
        <v>21797</v>
      </c>
      <c r="C10932" s="445" t="s">
        <v>21798</v>
      </c>
    </row>
    <row r="10933" spans="1:3" x14ac:dyDescent="0.25">
      <c r="A10933" s="445" t="s">
        <v>21780</v>
      </c>
      <c r="B10933" s="445" t="s">
        <v>21799</v>
      </c>
      <c r="C10933" s="445" t="s">
        <v>21800</v>
      </c>
    </row>
    <row r="10934" spans="1:3" x14ac:dyDescent="0.25">
      <c r="A10934" s="445" t="s">
        <v>21780</v>
      </c>
      <c r="B10934" s="445" t="s">
        <v>21801</v>
      </c>
      <c r="C10934" s="445" t="s">
        <v>21802</v>
      </c>
    </row>
    <row r="10935" spans="1:3" x14ac:dyDescent="0.25">
      <c r="A10935" s="445" t="s">
        <v>21780</v>
      </c>
      <c r="B10935" s="445" t="s">
        <v>21803</v>
      </c>
      <c r="C10935" s="445" t="s">
        <v>21804</v>
      </c>
    </row>
    <row r="10936" spans="1:3" x14ac:dyDescent="0.25">
      <c r="A10936" s="445" t="s">
        <v>21780</v>
      </c>
      <c r="B10936" s="445" t="s">
        <v>21805</v>
      </c>
      <c r="C10936" s="445" t="s">
        <v>21806</v>
      </c>
    </row>
    <row r="10937" spans="1:3" x14ac:dyDescent="0.25">
      <c r="A10937" s="445" t="s">
        <v>21780</v>
      </c>
      <c r="B10937" s="445" t="s">
        <v>21807</v>
      </c>
      <c r="C10937" s="445" t="s">
        <v>21808</v>
      </c>
    </row>
    <row r="10938" spans="1:3" x14ac:dyDescent="0.25">
      <c r="A10938" s="445" t="s">
        <v>21780</v>
      </c>
      <c r="B10938" s="445" t="s">
        <v>21809</v>
      </c>
      <c r="C10938" s="445" t="s">
        <v>21810</v>
      </c>
    </row>
    <row r="10939" spans="1:3" x14ac:dyDescent="0.25">
      <c r="A10939" s="445" t="s">
        <v>21780</v>
      </c>
      <c r="B10939" s="445" t="s">
        <v>21811</v>
      </c>
      <c r="C10939" s="445" t="s">
        <v>21812</v>
      </c>
    </row>
    <row r="10940" spans="1:3" x14ac:dyDescent="0.25">
      <c r="A10940" s="445" t="s">
        <v>21780</v>
      </c>
      <c r="B10940" s="445" t="s">
        <v>21813</v>
      </c>
      <c r="C10940" s="445" t="s">
        <v>21814</v>
      </c>
    </row>
    <row r="10941" spans="1:3" x14ac:dyDescent="0.25">
      <c r="A10941" s="445" t="s">
        <v>21780</v>
      </c>
      <c r="B10941" s="445" t="s">
        <v>21815</v>
      </c>
      <c r="C10941" s="445" t="s">
        <v>21816</v>
      </c>
    </row>
    <row r="10942" spans="1:3" x14ac:dyDescent="0.25">
      <c r="A10942" s="445" t="s">
        <v>21780</v>
      </c>
      <c r="B10942" s="445" t="s">
        <v>21817</v>
      </c>
      <c r="C10942" s="445" t="s">
        <v>21818</v>
      </c>
    </row>
    <row r="10943" spans="1:3" x14ac:dyDescent="0.25">
      <c r="A10943" s="445" t="s">
        <v>21780</v>
      </c>
      <c r="B10943" s="445" t="s">
        <v>21819</v>
      </c>
      <c r="C10943" s="445" t="s">
        <v>21820</v>
      </c>
    </row>
    <row r="10944" spans="1:3" x14ac:dyDescent="0.25">
      <c r="A10944" s="445" t="s">
        <v>21780</v>
      </c>
      <c r="B10944" s="445" t="s">
        <v>21821</v>
      </c>
      <c r="C10944" s="445" t="s">
        <v>21822</v>
      </c>
    </row>
    <row r="10945" spans="1:3" x14ac:dyDescent="0.25">
      <c r="A10945" s="445" t="s">
        <v>21780</v>
      </c>
      <c r="B10945" s="445" t="s">
        <v>21823</v>
      </c>
      <c r="C10945" s="445" t="s">
        <v>21824</v>
      </c>
    </row>
    <row r="10946" spans="1:3" x14ac:dyDescent="0.25">
      <c r="A10946" s="445" t="s">
        <v>21780</v>
      </c>
      <c r="B10946" s="445" t="s">
        <v>21825</v>
      </c>
      <c r="C10946" s="445" t="s">
        <v>21826</v>
      </c>
    </row>
    <row r="10947" spans="1:3" x14ac:dyDescent="0.25">
      <c r="A10947" s="445" t="s">
        <v>21780</v>
      </c>
      <c r="B10947" s="445" t="s">
        <v>21827</v>
      </c>
      <c r="C10947" s="445" t="s">
        <v>21828</v>
      </c>
    </row>
    <row r="10948" spans="1:3" x14ac:dyDescent="0.25">
      <c r="A10948" s="445" t="s">
        <v>21780</v>
      </c>
      <c r="B10948" s="445" t="s">
        <v>21829</v>
      </c>
      <c r="C10948" s="445" t="s">
        <v>21830</v>
      </c>
    </row>
    <row r="10949" spans="1:3" x14ac:dyDescent="0.25">
      <c r="A10949" s="445" t="s">
        <v>21780</v>
      </c>
      <c r="B10949" s="445" t="s">
        <v>21831</v>
      </c>
      <c r="C10949" s="445" t="s">
        <v>21832</v>
      </c>
    </row>
    <row r="10950" spans="1:3" x14ac:dyDescent="0.25">
      <c r="A10950" s="445" t="s">
        <v>21780</v>
      </c>
      <c r="B10950" s="445" t="s">
        <v>21833</v>
      </c>
      <c r="C10950" s="445" t="s">
        <v>21834</v>
      </c>
    </row>
    <row r="10951" spans="1:3" x14ac:dyDescent="0.25">
      <c r="A10951" s="445" t="s">
        <v>21780</v>
      </c>
      <c r="B10951" s="445" t="s">
        <v>21835</v>
      </c>
      <c r="C10951" s="445" t="s">
        <v>21836</v>
      </c>
    </row>
    <row r="10952" spans="1:3" x14ac:dyDescent="0.25">
      <c r="A10952" s="445" t="s">
        <v>21780</v>
      </c>
      <c r="B10952" s="445" t="s">
        <v>21837</v>
      </c>
      <c r="C10952" s="445" t="s">
        <v>21838</v>
      </c>
    </row>
    <row r="10953" spans="1:3" x14ac:dyDescent="0.25">
      <c r="A10953" s="445" t="s">
        <v>21780</v>
      </c>
      <c r="B10953" s="445" t="s">
        <v>21839</v>
      </c>
      <c r="C10953" s="445" t="s">
        <v>21840</v>
      </c>
    </row>
    <row r="10954" spans="1:3" x14ac:dyDescent="0.25">
      <c r="A10954" s="445" t="s">
        <v>21780</v>
      </c>
      <c r="B10954" s="445" t="s">
        <v>21841</v>
      </c>
      <c r="C10954" s="445" t="s">
        <v>21842</v>
      </c>
    </row>
    <row r="10955" spans="1:3" x14ac:dyDescent="0.25">
      <c r="A10955" s="445" t="s">
        <v>21780</v>
      </c>
      <c r="B10955" s="445" t="s">
        <v>10985</v>
      </c>
      <c r="C10955" s="445" t="s">
        <v>21843</v>
      </c>
    </row>
    <row r="10956" spans="1:3" x14ac:dyDescent="0.25">
      <c r="A10956" s="445" t="s">
        <v>21780</v>
      </c>
      <c r="B10956" s="445" t="s">
        <v>21844</v>
      </c>
      <c r="C10956" s="445" t="s">
        <v>21845</v>
      </c>
    </row>
    <row r="10957" spans="1:3" x14ac:dyDescent="0.25">
      <c r="A10957" s="445" t="s">
        <v>21780</v>
      </c>
      <c r="B10957" s="445" t="s">
        <v>21846</v>
      </c>
      <c r="C10957" s="445" t="s">
        <v>21847</v>
      </c>
    </row>
    <row r="10958" spans="1:3" x14ac:dyDescent="0.25">
      <c r="A10958" s="445" t="s">
        <v>21780</v>
      </c>
      <c r="B10958" s="445" t="s">
        <v>21848</v>
      </c>
      <c r="C10958" s="445" t="s">
        <v>21849</v>
      </c>
    </row>
    <row r="10959" spans="1:3" x14ac:dyDescent="0.25">
      <c r="A10959" s="445" t="s">
        <v>21780</v>
      </c>
      <c r="B10959" s="445" t="s">
        <v>21850</v>
      </c>
      <c r="C10959" s="445" t="s">
        <v>21851</v>
      </c>
    </row>
    <row r="10960" spans="1:3" x14ac:dyDescent="0.25">
      <c r="A10960" s="445" t="s">
        <v>21780</v>
      </c>
      <c r="B10960" s="445" t="s">
        <v>11460</v>
      </c>
      <c r="C10960" s="445" t="s">
        <v>21852</v>
      </c>
    </row>
    <row r="10961" spans="1:3" x14ac:dyDescent="0.25">
      <c r="A10961" s="445" t="s">
        <v>21780</v>
      </c>
      <c r="B10961" s="445" t="s">
        <v>11462</v>
      </c>
      <c r="C10961" s="445" t="s">
        <v>21853</v>
      </c>
    </row>
    <row r="10962" spans="1:3" x14ac:dyDescent="0.25">
      <c r="A10962" s="445" t="s">
        <v>21780</v>
      </c>
      <c r="B10962" s="445" t="s">
        <v>11464</v>
      </c>
      <c r="C10962" s="445" t="s">
        <v>21854</v>
      </c>
    </row>
    <row r="10963" spans="1:3" x14ac:dyDescent="0.25">
      <c r="A10963" s="445" t="s">
        <v>21780</v>
      </c>
      <c r="B10963" s="445" t="s">
        <v>11465</v>
      </c>
      <c r="C10963" s="445" t="s">
        <v>21855</v>
      </c>
    </row>
    <row r="10964" spans="1:3" x14ac:dyDescent="0.25">
      <c r="A10964" s="445" t="s">
        <v>21780</v>
      </c>
      <c r="B10964" s="445" t="s">
        <v>11466</v>
      </c>
      <c r="C10964" s="445" t="s">
        <v>21856</v>
      </c>
    </row>
    <row r="10965" spans="1:3" x14ac:dyDescent="0.25">
      <c r="A10965" s="445" t="s">
        <v>21780</v>
      </c>
      <c r="B10965" s="445" t="s">
        <v>11468</v>
      </c>
      <c r="C10965" s="445" t="s">
        <v>21857</v>
      </c>
    </row>
    <row r="10966" spans="1:3" x14ac:dyDescent="0.25">
      <c r="A10966" s="445" t="s">
        <v>21780</v>
      </c>
      <c r="B10966" s="445" t="s">
        <v>11469</v>
      </c>
      <c r="C10966" s="445" t="s">
        <v>21858</v>
      </c>
    </row>
    <row r="10967" spans="1:3" x14ac:dyDescent="0.25">
      <c r="A10967" s="445" t="s">
        <v>21780</v>
      </c>
      <c r="B10967" s="445" t="s">
        <v>11471</v>
      </c>
      <c r="C10967" s="445" t="s">
        <v>21859</v>
      </c>
    </row>
    <row r="10968" spans="1:3" x14ac:dyDescent="0.25">
      <c r="A10968" s="445" t="s">
        <v>21780</v>
      </c>
      <c r="B10968" s="445" t="s">
        <v>11473</v>
      </c>
      <c r="C10968" s="445" t="s">
        <v>21860</v>
      </c>
    </row>
    <row r="10969" spans="1:3" x14ac:dyDescent="0.25">
      <c r="A10969" s="445" t="s">
        <v>21780</v>
      </c>
      <c r="B10969" s="445" t="s">
        <v>11474</v>
      </c>
      <c r="C10969" s="445" t="s">
        <v>21861</v>
      </c>
    </row>
    <row r="10970" spans="1:3" x14ac:dyDescent="0.25">
      <c r="A10970" s="445" t="s">
        <v>21780</v>
      </c>
      <c r="B10970" s="445" t="s">
        <v>11476</v>
      </c>
      <c r="C10970" s="445" t="s">
        <v>21862</v>
      </c>
    </row>
    <row r="10971" spans="1:3" x14ac:dyDescent="0.25">
      <c r="A10971" s="445" t="s">
        <v>21780</v>
      </c>
      <c r="B10971" s="445" t="s">
        <v>11478</v>
      </c>
      <c r="C10971" s="445" t="s">
        <v>21863</v>
      </c>
    </row>
    <row r="10972" spans="1:3" x14ac:dyDescent="0.25">
      <c r="A10972" s="445" t="s">
        <v>21780</v>
      </c>
      <c r="B10972" s="445" t="s">
        <v>11480</v>
      </c>
      <c r="C10972" s="445" t="s">
        <v>21864</v>
      </c>
    </row>
    <row r="10973" spans="1:3" x14ac:dyDescent="0.25">
      <c r="A10973" s="445" t="s">
        <v>21780</v>
      </c>
      <c r="B10973" s="445" t="s">
        <v>11482</v>
      </c>
      <c r="C10973" s="445" t="s">
        <v>21865</v>
      </c>
    </row>
    <row r="10974" spans="1:3" x14ac:dyDescent="0.25">
      <c r="A10974" s="445" t="s">
        <v>21780</v>
      </c>
      <c r="B10974" s="445" t="s">
        <v>11484</v>
      </c>
      <c r="C10974" s="445" t="s">
        <v>21866</v>
      </c>
    </row>
    <row r="10975" spans="1:3" x14ac:dyDescent="0.25">
      <c r="A10975" s="445" t="s">
        <v>21780</v>
      </c>
      <c r="B10975" s="445" t="s">
        <v>11486</v>
      </c>
      <c r="C10975" s="445" t="s">
        <v>21867</v>
      </c>
    </row>
    <row r="10976" spans="1:3" x14ac:dyDescent="0.25">
      <c r="A10976" s="445" t="s">
        <v>21780</v>
      </c>
      <c r="B10976" s="445" t="s">
        <v>11488</v>
      </c>
      <c r="C10976" s="445" t="s">
        <v>21868</v>
      </c>
    </row>
    <row r="10977" spans="1:3" x14ac:dyDescent="0.25">
      <c r="A10977" s="445" t="s">
        <v>21780</v>
      </c>
      <c r="B10977" s="445" t="s">
        <v>11490</v>
      </c>
      <c r="C10977" s="445" t="s">
        <v>21869</v>
      </c>
    </row>
    <row r="10978" spans="1:3" x14ac:dyDescent="0.25">
      <c r="A10978" s="445" t="s">
        <v>21780</v>
      </c>
      <c r="B10978" s="445" t="s">
        <v>21870</v>
      </c>
      <c r="C10978" s="445" t="s">
        <v>21871</v>
      </c>
    </row>
    <row r="10979" spans="1:3" x14ac:dyDescent="0.25">
      <c r="A10979" s="445" t="s">
        <v>21780</v>
      </c>
      <c r="B10979" s="445" t="s">
        <v>21872</v>
      </c>
      <c r="C10979" s="445" t="s">
        <v>21873</v>
      </c>
    </row>
    <row r="10980" spans="1:3" x14ac:dyDescent="0.25">
      <c r="A10980" s="445" t="s">
        <v>21780</v>
      </c>
      <c r="B10980" s="445" t="s">
        <v>21874</v>
      </c>
      <c r="C10980" s="445" t="s">
        <v>21875</v>
      </c>
    </row>
    <row r="10981" spans="1:3" x14ac:dyDescent="0.25">
      <c r="A10981" s="445" t="s">
        <v>21780</v>
      </c>
      <c r="B10981" s="445" t="s">
        <v>21876</v>
      </c>
      <c r="C10981" s="445" t="s">
        <v>21877</v>
      </c>
    </row>
    <row r="10982" spans="1:3" x14ac:dyDescent="0.25">
      <c r="A10982" s="445" t="s">
        <v>21780</v>
      </c>
      <c r="B10982" s="445" t="s">
        <v>21878</v>
      </c>
      <c r="C10982" s="445" t="s">
        <v>21879</v>
      </c>
    </row>
    <row r="10983" spans="1:3" x14ac:dyDescent="0.25">
      <c r="A10983" s="445" t="s">
        <v>21780</v>
      </c>
      <c r="B10983" s="445" t="s">
        <v>10997</v>
      </c>
      <c r="C10983" s="445" t="s">
        <v>21880</v>
      </c>
    </row>
    <row r="10984" spans="1:3" x14ac:dyDescent="0.25">
      <c r="A10984" s="445" t="s">
        <v>21780</v>
      </c>
      <c r="B10984" s="445" t="s">
        <v>21881</v>
      </c>
      <c r="C10984" s="445" t="s">
        <v>21882</v>
      </c>
    </row>
    <row r="10985" spans="1:3" x14ac:dyDescent="0.25">
      <c r="A10985" s="445" t="s">
        <v>21780</v>
      </c>
      <c r="B10985" s="445" t="s">
        <v>21883</v>
      </c>
      <c r="C10985" s="445" t="s">
        <v>21884</v>
      </c>
    </row>
    <row r="10986" spans="1:3" x14ac:dyDescent="0.25">
      <c r="A10986" s="445" t="s">
        <v>21780</v>
      </c>
      <c r="B10986" s="445" t="s">
        <v>21885</v>
      </c>
      <c r="C10986" s="445" t="s">
        <v>21886</v>
      </c>
    </row>
    <row r="10987" spans="1:3" x14ac:dyDescent="0.25">
      <c r="A10987" s="445" t="s">
        <v>21780</v>
      </c>
      <c r="B10987" s="445" t="s">
        <v>21887</v>
      </c>
      <c r="C10987" s="445" t="s">
        <v>21888</v>
      </c>
    </row>
    <row r="10988" spans="1:3" x14ac:dyDescent="0.25">
      <c r="A10988" s="445" t="s">
        <v>21780</v>
      </c>
      <c r="B10988" s="445" t="s">
        <v>21889</v>
      </c>
      <c r="C10988" s="445" t="s">
        <v>21890</v>
      </c>
    </row>
    <row r="10989" spans="1:3" x14ac:dyDescent="0.25">
      <c r="A10989" s="445" t="s">
        <v>21780</v>
      </c>
      <c r="B10989" s="445" t="s">
        <v>21891</v>
      </c>
      <c r="C10989" s="445" t="s">
        <v>21892</v>
      </c>
    </row>
    <row r="10990" spans="1:3" x14ac:dyDescent="0.25">
      <c r="A10990" s="445" t="s">
        <v>21780</v>
      </c>
      <c r="B10990" s="445" t="s">
        <v>21893</v>
      </c>
      <c r="C10990" s="445" t="s">
        <v>21894</v>
      </c>
    </row>
    <row r="10991" spans="1:3" x14ac:dyDescent="0.25">
      <c r="A10991" s="445" t="s">
        <v>21780</v>
      </c>
      <c r="B10991" s="445" t="s">
        <v>21895</v>
      </c>
      <c r="C10991" s="445" t="s">
        <v>21896</v>
      </c>
    </row>
    <row r="10992" spans="1:3" x14ac:dyDescent="0.25">
      <c r="A10992" s="445" t="s">
        <v>21780</v>
      </c>
      <c r="B10992" s="445" t="s">
        <v>21897</v>
      </c>
      <c r="C10992" s="445" t="s">
        <v>21898</v>
      </c>
    </row>
    <row r="10993" spans="1:3" x14ac:dyDescent="0.25">
      <c r="A10993" s="445" t="s">
        <v>21780</v>
      </c>
      <c r="B10993" s="445" t="s">
        <v>21899</v>
      </c>
      <c r="C10993" s="445" t="s">
        <v>21900</v>
      </c>
    </row>
    <row r="10994" spans="1:3" x14ac:dyDescent="0.25">
      <c r="A10994" s="445" t="s">
        <v>21780</v>
      </c>
      <c r="B10994" s="445" t="s">
        <v>21901</v>
      </c>
      <c r="C10994" s="445" t="s">
        <v>21902</v>
      </c>
    </row>
    <row r="10995" spans="1:3" x14ac:dyDescent="0.25">
      <c r="A10995" s="445" t="s">
        <v>21780</v>
      </c>
      <c r="B10995" s="445" t="s">
        <v>21903</v>
      </c>
      <c r="C10995" s="445" t="s">
        <v>21904</v>
      </c>
    </row>
    <row r="10996" spans="1:3" x14ac:dyDescent="0.25">
      <c r="A10996" s="445" t="s">
        <v>21780</v>
      </c>
      <c r="B10996" s="445" t="s">
        <v>21905</v>
      </c>
      <c r="C10996" s="445" t="s">
        <v>21906</v>
      </c>
    </row>
    <row r="10997" spans="1:3" x14ac:dyDescent="0.25">
      <c r="A10997" s="445" t="s">
        <v>21780</v>
      </c>
      <c r="B10997" s="445" t="s">
        <v>21907</v>
      </c>
      <c r="C10997" s="445" t="s">
        <v>21908</v>
      </c>
    </row>
    <row r="10998" spans="1:3" x14ac:dyDescent="0.25">
      <c r="A10998" s="445" t="s">
        <v>21780</v>
      </c>
      <c r="B10998" s="445" t="s">
        <v>21909</v>
      </c>
      <c r="C10998" s="445" t="s">
        <v>21910</v>
      </c>
    </row>
    <row r="10999" spans="1:3" x14ac:dyDescent="0.25">
      <c r="A10999" s="445" t="s">
        <v>21780</v>
      </c>
      <c r="B10999" s="445" t="s">
        <v>21911</v>
      </c>
      <c r="C10999" s="445" t="s">
        <v>21912</v>
      </c>
    </row>
    <row r="11000" spans="1:3" x14ac:dyDescent="0.25">
      <c r="A11000" s="445" t="s">
        <v>21780</v>
      </c>
      <c r="B11000" s="445" t="s">
        <v>21913</v>
      </c>
      <c r="C11000" s="445" t="s">
        <v>21914</v>
      </c>
    </row>
    <row r="11001" spans="1:3" x14ac:dyDescent="0.25">
      <c r="A11001" s="445" t="s">
        <v>21780</v>
      </c>
      <c r="B11001" s="445" t="s">
        <v>21915</v>
      </c>
      <c r="C11001" s="445" t="s">
        <v>21916</v>
      </c>
    </row>
    <row r="11002" spans="1:3" x14ac:dyDescent="0.25">
      <c r="A11002" s="445" t="s">
        <v>21780</v>
      </c>
      <c r="B11002" s="445" t="s">
        <v>21917</v>
      </c>
      <c r="C11002" s="445" t="s">
        <v>21918</v>
      </c>
    </row>
    <row r="11003" spans="1:3" x14ac:dyDescent="0.25">
      <c r="A11003" s="445" t="s">
        <v>21780</v>
      </c>
      <c r="B11003" s="445" t="s">
        <v>21919</v>
      </c>
      <c r="C11003" s="445" t="s">
        <v>21920</v>
      </c>
    </row>
    <row r="11004" spans="1:3" x14ac:dyDescent="0.25">
      <c r="A11004" s="445" t="s">
        <v>21780</v>
      </c>
      <c r="B11004" s="445" t="s">
        <v>21921</v>
      </c>
      <c r="C11004" s="445" t="s">
        <v>21922</v>
      </c>
    </row>
    <row r="11005" spans="1:3" x14ac:dyDescent="0.25">
      <c r="A11005" s="445" t="s">
        <v>21780</v>
      </c>
      <c r="B11005" s="445" t="s">
        <v>21923</v>
      </c>
      <c r="C11005" s="445" t="s">
        <v>21924</v>
      </c>
    </row>
    <row r="11006" spans="1:3" x14ac:dyDescent="0.25">
      <c r="A11006" s="445" t="s">
        <v>21780</v>
      </c>
      <c r="B11006" s="445" t="s">
        <v>21925</v>
      </c>
      <c r="C11006" s="445" t="s">
        <v>21926</v>
      </c>
    </row>
    <row r="11007" spans="1:3" x14ac:dyDescent="0.25">
      <c r="A11007" s="445" t="s">
        <v>21780</v>
      </c>
      <c r="B11007" s="445" t="s">
        <v>21927</v>
      </c>
      <c r="C11007" s="445" t="s">
        <v>21928</v>
      </c>
    </row>
    <row r="11008" spans="1:3" x14ac:dyDescent="0.25">
      <c r="A11008" s="445" t="s">
        <v>21780</v>
      </c>
      <c r="B11008" s="445" t="s">
        <v>21929</v>
      </c>
      <c r="C11008" s="445" t="s">
        <v>21930</v>
      </c>
    </row>
    <row r="11009" spans="1:3" x14ac:dyDescent="0.25">
      <c r="A11009" s="445" t="s">
        <v>21780</v>
      </c>
      <c r="B11009" s="445" t="s">
        <v>11302</v>
      </c>
      <c r="C11009" s="445" t="s">
        <v>21931</v>
      </c>
    </row>
    <row r="11010" spans="1:3" x14ac:dyDescent="0.25">
      <c r="A11010" s="445" t="s">
        <v>21780</v>
      </c>
      <c r="B11010" s="445" t="s">
        <v>21932</v>
      </c>
      <c r="C11010" s="445" t="s">
        <v>21933</v>
      </c>
    </row>
    <row r="11011" spans="1:3" x14ac:dyDescent="0.25">
      <c r="A11011" s="445" t="s">
        <v>21780</v>
      </c>
      <c r="B11011" s="445" t="s">
        <v>21934</v>
      </c>
      <c r="C11011" s="445" t="s">
        <v>21935</v>
      </c>
    </row>
    <row r="11012" spans="1:3" x14ac:dyDescent="0.25">
      <c r="A11012" s="445" t="s">
        <v>21780</v>
      </c>
      <c r="B11012" s="445" t="s">
        <v>21936</v>
      </c>
      <c r="C11012" s="445" t="s">
        <v>21937</v>
      </c>
    </row>
    <row r="11013" spans="1:3" x14ac:dyDescent="0.25">
      <c r="A11013" s="445" t="s">
        <v>21780</v>
      </c>
      <c r="B11013" s="445" t="s">
        <v>21938</v>
      </c>
      <c r="C11013" s="445" t="s">
        <v>21939</v>
      </c>
    </row>
    <row r="11014" spans="1:3" x14ac:dyDescent="0.25">
      <c r="A11014" s="445" t="s">
        <v>21780</v>
      </c>
      <c r="B11014" s="445" t="s">
        <v>21940</v>
      </c>
      <c r="C11014" s="445" t="s">
        <v>21941</v>
      </c>
    </row>
    <row r="11015" spans="1:3" x14ac:dyDescent="0.25">
      <c r="A11015" s="445" t="s">
        <v>21780</v>
      </c>
      <c r="B11015" s="445" t="s">
        <v>21942</v>
      </c>
      <c r="C11015" s="445" t="s">
        <v>21943</v>
      </c>
    </row>
    <row r="11016" spans="1:3" x14ac:dyDescent="0.25">
      <c r="A11016" s="445" t="s">
        <v>21780</v>
      </c>
      <c r="B11016" s="445" t="s">
        <v>21944</v>
      </c>
      <c r="C11016" s="445" t="s">
        <v>21945</v>
      </c>
    </row>
    <row r="11017" spans="1:3" x14ac:dyDescent="0.25">
      <c r="A11017" s="445" t="s">
        <v>21780</v>
      </c>
      <c r="B11017" s="445" t="s">
        <v>21946</v>
      </c>
      <c r="C11017" s="445" t="s">
        <v>21947</v>
      </c>
    </row>
    <row r="11018" spans="1:3" x14ac:dyDescent="0.25">
      <c r="A11018" s="445" t="s">
        <v>21780</v>
      </c>
      <c r="B11018" s="445" t="s">
        <v>21948</v>
      </c>
      <c r="C11018" s="445" t="s">
        <v>21949</v>
      </c>
    </row>
    <row r="11019" spans="1:3" x14ac:dyDescent="0.25">
      <c r="A11019" s="445" t="s">
        <v>21780</v>
      </c>
      <c r="B11019" s="445" t="s">
        <v>21950</v>
      </c>
      <c r="C11019" s="445" t="s">
        <v>21951</v>
      </c>
    </row>
    <row r="11020" spans="1:3" x14ac:dyDescent="0.25">
      <c r="A11020" s="445" t="s">
        <v>21780</v>
      </c>
      <c r="B11020" s="445" t="s">
        <v>11277</v>
      </c>
      <c r="C11020" s="445" t="s">
        <v>21952</v>
      </c>
    </row>
    <row r="11021" spans="1:3" x14ac:dyDescent="0.25">
      <c r="A11021" s="445" t="s">
        <v>21780</v>
      </c>
      <c r="B11021" s="445" t="s">
        <v>11279</v>
      </c>
      <c r="C11021" s="445" t="s">
        <v>21953</v>
      </c>
    </row>
    <row r="11022" spans="1:3" x14ac:dyDescent="0.25">
      <c r="A11022" s="445" t="s">
        <v>21780</v>
      </c>
      <c r="B11022" s="445" t="s">
        <v>11281</v>
      </c>
      <c r="C11022" s="445" t="s">
        <v>21954</v>
      </c>
    </row>
    <row r="11023" spans="1:3" x14ac:dyDescent="0.25">
      <c r="A11023" s="445" t="s">
        <v>21780</v>
      </c>
      <c r="B11023" s="445" t="s">
        <v>11283</v>
      </c>
      <c r="C11023" s="445" t="s">
        <v>21955</v>
      </c>
    </row>
    <row r="11024" spans="1:3" x14ac:dyDescent="0.25">
      <c r="A11024" s="445" t="s">
        <v>21780</v>
      </c>
      <c r="B11024" s="445" t="s">
        <v>11285</v>
      </c>
      <c r="C11024" s="445" t="s">
        <v>21956</v>
      </c>
    </row>
    <row r="11025" spans="1:3" x14ac:dyDescent="0.25">
      <c r="A11025" s="445" t="s">
        <v>21780</v>
      </c>
      <c r="B11025" s="445" t="s">
        <v>11287</v>
      </c>
      <c r="C11025" s="445" t="s">
        <v>21957</v>
      </c>
    </row>
    <row r="11026" spans="1:3" x14ac:dyDescent="0.25">
      <c r="A11026" s="445" t="s">
        <v>21780</v>
      </c>
      <c r="B11026" s="445" t="s">
        <v>11289</v>
      </c>
      <c r="C11026" s="445" t="s">
        <v>21958</v>
      </c>
    </row>
    <row r="11027" spans="1:3" x14ac:dyDescent="0.25">
      <c r="A11027" s="445" t="s">
        <v>21780</v>
      </c>
      <c r="B11027" s="445" t="s">
        <v>11291</v>
      </c>
      <c r="C11027" s="445" t="s">
        <v>21959</v>
      </c>
    </row>
    <row r="11028" spans="1:3" x14ac:dyDescent="0.25">
      <c r="A11028" s="445" t="s">
        <v>21780</v>
      </c>
      <c r="B11028" s="445" t="s">
        <v>11293</v>
      </c>
      <c r="C11028" s="445" t="s">
        <v>21960</v>
      </c>
    </row>
    <row r="11029" spans="1:3" x14ac:dyDescent="0.25">
      <c r="A11029" s="445" t="s">
        <v>21780</v>
      </c>
      <c r="B11029" s="445" t="s">
        <v>11295</v>
      </c>
      <c r="C11029" s="445" t="s">
        <v>21961</v>
      </c>
    </row>
    <row r="11030" spans="1:3" x14ac:dyDescent="0.25">
      <c r="A11030" s="445" t="s">
        <v>21780</v>
      </c>
      <c r="B11030" s="445" t="s">
        <v>11080</v>
      </c>
      <c r="C11030" s="445" t="s">
        <v>21962</v>
      </c>
    </row>
    <row r="11031" spans="1:3" x14ac:dyDescent="0.25">
      <c r="A11031" s="445" t="s">
        <v>21780</v>
      </c>
      <c r="B11031" s="445" t="s">
        <v>11082</v>
      </c>
      <c r="C11031" s="445" t="s">
        <v>21963</v>
      </c>
    </row>
    <row r="11032" spans="1:3" x14ac:dyDescent="0.25">
      <c r="A11032" s="445" t="s">
        <v>21780</v>
      </c>
      <c r="B11032" s="445" t="s">
        <v>11084</v>
      </c>
      <c r="C11032" s="445" t="s">
        <v>21964</v>
      </c>
    </row>
    <row r="11033" spans="1:3" x14ac:dyDescent="0.25">
      <c r="A11033" s="445" t="s">
        <v>21780</v>
      </c>
      <c r="B11033" s="445" t="s">
        <v>21965</v>
      </c>
      <c r="C11033" s="445" t="s">
        <v>21966</v>
      </c>
    </row>
    <row r="11034" spans="1:3" x14ac:dyDescent="0.25">
      <c r="A11034" s="445" t="s">
        <v>21780</v>
      </c>
      <c r="B11034" s="445" t="s">
        <v>21967</v>
      </c>
      <c r="C11034" s="445" t="s">
        <v>21968</v>
      </c>
    </row>
    <row r="11035" spans="1:3" x14ac:dyDescent="0.25">
      <c r="A11035" s="445" t="s">
        <v>21780</v>
      </c>
      <c r="B11035" s="445" t="s">
        <v>21969</v>
      </c>
      <c r="C11035" s="445" t="s">
        <v>21970</v>
      </c>
    </row>
    <row r="11036" spans="1:3" x14ac:dyDescent="0.25">
      <c r="A11036" s="445" t="s">
        <v>21780</v>
      </c>
      <c r="B11036" s="445" t="s">
        <v>21971</v>
      </c>
      <c r="C11036" s="445" t="s">
        <v>21972</v>
      </c>
    </row>
    <row r="11037" spans="1:3" x14ac:dyDescent="0.25">
      <c r="A11037" s="445" t="s">
        <v>21780</v>
      </c>
      <c r="B11037" s="445" t="s">
        <v>21973</v>
      </c>
      <c r="C11037" s="445" t="s">
        <v>21974</v>
      </c>
    </row>
    <row r="11038" spans="1:3" x14ac:dyDescent="0.25">
      <c r="A11038" s="445" t="s">
        <v>21780</v>
      </c>
      <c r="B11038" s="445" t="s">
        <v>21975</v>
      </c>
      <c r="C11038" s="445" t="s">
        <v>21976</v>
      </c>
    </row>
    <row r="11039" spans="1:3" x14ac:dyDescent="0.25">
      <c r="A11039" s="445" t="s">
        <v>21780</v>
      </c>
      <c r="B11039" s="445" t="s">
        <v>21977</v>
      </c>
      <c r="C11039" s="445" t="s">
        <v>21978</v>
      </c>
    </row>
    <row r="11040" spans="1:3" x14ac:dyDescent="0.25">
      <c r="A11040" s="445" t="s">
        <v>21780</v>
      </c>
      <c r="B11040" s="445" t="s">
        <v>21979</v>
      </c>
      <c r="C11040" s="445" t="s">
        <v>21980</v>
      </c>
    </row>
    <row r="11041" spans="1:3" x14ac:dyDescent="0.25">
      <c r="A11041" s="445" t="s">
        <v>21780</v>
      </c>
      <c r="B11041" s="445" t="s">
        <v>21981</v>
      </c>
      <c r="C11041" s="445" t="s">
        <v>21982</v>
      </c>
    </row>
    <row r="11042" spans="1:3" x14ac:dyDescent="0.25">
      <c r="A11042" s="445" t="s">
        <v>21780</v>
      </c>
      <c r="B11042" s="445" t="s">
        <v>21983</v>
      </c>
      <c r="C11042" s="445" t="s">
        <v>21984</v>
      </c>
    </row>
    <row r="11043" spans="1:3" x14ac:dyDescent="0.25">
      <c r="A11043" s="445" t="s">
        <v>21780</v>
      </c>
      <c r="B11043" s="445" t="s">
        <v>21985</v>
      </c>
      <c r="C11043" s="445" t="s">
        <v>21986</v>
      </c>
    </row>
    <row r="11044" spans="1:3" x14ac:dyDescent="0.25">
      <c r="A11044" s="445" t="s">
        <v>21780</v>
      </c>
      <c r="B11044" s="445" t="s">
        <v>21987</v>
      </c>
      <c r="C11044" s="445" t="s">
        <v>21988</v>
      </c>
    </row>
    <row r="11045" spans="1:3" x14ac:dyDescent="0.25">
      <c r="A11045" s="445" t="s">
        <v>21780</v>
      </c>
      <c r="B11045" s="445" t="s">
        <v>11086</v>
      </c>
      <c r="C11045" s="445" t="s">
        <v>21989</v>
      </c>
    </row>
    <row r="11046" spans="1:3" x14ac:dyDescent="0.25">
      <c r="A11046" s="445" t="s">
        <v>21780</v>
      </c>
      <c r="B11046" s="445" t="s">
        <v>11088</v>
      </c>
      <c r="C11046" s="445" t="s">
        <v>21990</v>
      </c>
    </row>
    <row r="11047" spans="1:3" x14ac:dyDescent="0.25">
      <c r="A11047" s="445" t="s">
        <v>21780</v>
      </c>
      <c r="B11047" s="445" t="s">
        <v>11094</v>
      </c>
      <c r="C11047" s="445" t="s">
        <v>21991</v>
      </c>
    </row>
    <row r="11048" spans="1:3" x14ac:dyDescent="0.25">
      <c r="A11048" s="445" t="s">
        <v>21780</v>
      </c>
      <c r="B11048" s="445" t="s">
        <v>11096</v>
      </c>
      <c r="C11048" s="445" t="s">
        <v>21992</v>
      </c>
    </row>
    <row r="11049" spans="1:3" x14ac:dyDescent="0.25">
      <c r="A11049" s="445" t="s">
        <v>21780</v>
      </c>
      <c r="B11049" s="445" t="s">
        <v>11098</v>
      </c>
      <c r="C11049" s="445" t="s">
        <v>21993</v>
      </c>
    </row>
    <row r="11050" spans="1:3" x14ac:dyDescent="0.25">
      <c r="A11050" s="445" t="s">
        <v>21780</v>
      </c>
      <c r="B11050" s="445" t="s">
        <v>11100</v>
      </c>
      <c r="C11050" s="445" t="s">
        <v>21994</v>
      </c>
    </row>
    <row r="11051" spans="1:3" x14ac:dyDescent="0.25">
      <c r="A11051" s="445" t="s">
        <v>21780</v>
      </c>
      <c r="B11051" s="445" t="s">
        <v>11102</v>
      </c>
      <c r="C11051" s="445" t="s">
        <v>21995</v>
      </c>
    </row>
    <row r="11052" spans="1:3" x14ac:dyDescent="0.25">
      <c r="A11052" s="445" t="s">
        <v>21780</v>
      </c>
      <c r="B11052" s="445" t="s">
        <v>11104</v>
      </c>
      <c r="C11052" s="445" t="s">
        <v>21996</v>
      </c>
    </row>
    <row r="11053" spans="1:3" x14ac:dyDescent="0.25">
      <c r="A11053" s="445" t="s">
        <v>21780</v>
      </c>
      <c r="B11053" s="445" t="s">
        <v>11106</v>
      </c>
      <c r="C11053" s="445" t="s">
        <v>21997</v>
      </c>
    </row>
    <row r="11054" spans="1:3" x14ac:dyDescent="0.25">
      <c r="A11054" s="445" t="s">
        <v>21780</v>
      </c>
      <c r="B11054" s="445" t="s">
        <v>21998</v>
      </c>
      <c r="C11054" s="445" t="s">
        <v>21999</v>
      </c>
    </row>
    <row r="11055" spans="1:3" x14ac:dyDescent="0.25">
      <c r="A11055" s="445" t="s">
        <v>21780</v>
      </c>
      <c r="B11055" s="445" t="s">
        <v>22000</v>
      </c>
      <c r="C11055" s="445" t="s">
        <v>22001</v>
      </c>
    </row>
    <row r="11056" spans="1:3" x14ac:dyDescent="0.25">
      <c r="A11056" s="445" t="s">
        <v>21780</v>
      </c>
      <c r="B11056" s="445" t="s">
        <v>22002</v>
      </c>
      <c r="C11056" s="445" t="s">
        <v>22003</v>
      </c>
    </row>
    <row r="11057" spans="1:3" x14ac:dyDescent="0.25">
      <c r="A11057" s="445" t="s">
        <v>21780</v>
      </c>
      <c r="B11057" s="445" t="s">
        <v>22004</v>
      </c>
      <c r="C11057" s="445" t="s">
        <v>22005</v>
      </c>
    </row>
    <row r="11058" spans="1:3" x14ac:dyDescent="0.25">
      <c r="A11058" s="445" t="s">
        <v>21780</v>
      </c>
      <c r="B11058" s="445" t="s">
        <v>22006</v>
      </c>
      <c r="C11058" s="445" t="s">
        <v>22007</v>
      </c>
    </row>
    <row r="11059" spans="1:3" x14ac:dyDescent="0.25">
      <c r="A11059" s="445" t="s">
        <v>21780</v>
      </c>
      <c r="B11059" s="445" t="s">
        <v>22008</v>
      </c>
      <c r="C11059" s="445" t="s">
        <v>22009</v>
      </c>
    </row>
    <row r="11060" spans="1:3" x14ac:dyDescent="0.25">
      <c r="A11060" s="445" t="s">
        <v>21780</v>
      </c>
      <c r="B11060" s="445" t="s">
        <v>22010</v>
      </c>
      <c r="C11060" s="445" t="s">
        <v>22011</v>
      </c>
    </row>
    <row r="11061" spans="1:3" x14ac:dyDescent="0.25">
      <c r="A11061" s="445" t="s">
        <v>21780</v>
      </c>
      <c r="B11061" s="445" t="s">
        <v>22012</v>
      </c>
      <c r="C11061" s="445" t="s">
        <v>22013</v>
      </c>
    </row>
    <row r="11062" spans="1:3" x14ac:dyDescent="0.25">
      <c r="A11062" s="445" t="s">
        <v>21780</v>
      </c>
      <c r="B11062" s="445" t="s">
        <v>22014</v>
      </c>
      <c r="C11062" s="445" t="s">
        <v>21982</v>
      </c>
    </row>
    <row r="11063" spans="1:3" x14ac:dyDescent="0.25">
      <c r="A11063" s="445" t="s">
        <v>21780</v>
      </c>
      <c r="B11063" s="445" t="s">
        <v>11162</v>
      </c>
      <c r="C11063" s="445" t="s">
        <v>22015</v>
      </c>
    </row>
    <row r="11064" spans="1:3" x14ac:dyDescent="0.25">
      <c r="A11064" s="445" t="s">
        <v>21780</v>
      </c>
      <c r="B11064" s="445" t="s">
        <v>11164</v>
      </c>
      <c r="C11064" s="445" t="s">
        <v>22016</v>
      </c>
    </row>
    <row r="11065" spans="1:3" x14ac:dyDescent="0.25">
      <c r="A11065" s="445" t="s">
        <v>21780</v>
      </c>
      <c r="B11065" s="445" t="s">
        <v>11166</v>
      </c>
      <c r="C11065" s="445" t="s">
        <v>22017</v>
      </c>
    </row>
    <row r="11066" spans="1:3" x14ac:dyDescent="0.25">
      <c r="A11066" s="445" t="s">
        <v>21780</v>
      </c>
      <c r="B11066" s="445" t="s">
        <v>11168</v>
      </c>
      <c r="C11066" s="445" t="s">
        <v>22018</v>
      </c>
    </row>
    <row r="11067" spans="1:3" x14ac:dyDescent="0.25">
      <c r="A11067" s="445" t="s">
        <v>21780</v>
      </c>
      <c r="B11067" s="445" t="s">
        <v>11170</v>
      </c>
      <c r="C11067" s="445" t="s">
        <v>22019</v>
      </c>
    </row>
    <row r="11068" spans="1:3" x14ac:dyDescent="0.25">
      <c r="A11068" s="445" t="s">
        <v>21780</v>
      </c>
      <c r="B11068" s="445" t="s">
        <v>11261</v>
      </c>
      <c r="C11068" s="445" t="s">
        <v>22020</v>
      </c>
    </row>
    <row r="11069" spans="1:3" x14ac:dyDescent="0.25">
      <c r="A11069" s="445" t="s">
        <v>21780</v>
      </c>
      <c r="B11069" s="445" t="s">
        <v>11263</v>
      </c>
      <c r="C11069" s="445" t="s">
        <v>22021</v>
      </c>
    </row>
    <row r="11070" spans="1:3" x14ac:dyDescent="0.25">
      <c r="A11070" s="445" t="s">
        <v>21780</v>
      </c>
      <c r="B11070" s="445" t="s">
        <v>11265</v>
      </c>
      <c r="C11070" s="445" t="s">
        <v>22022</v>
      </c>
    </row>
    <row r="11071" spans="1:3" x14ac:dyDescent="0.25">
      <c r="A11071" s="445" t="s">
        <v>21780</v>
      </c>
      <c r="B11071" s="445" t="s">
        <v>11267</v>
      </c>
      <c r="C11071" s="445" t="s">
        <v>22023</v>
      </c>
    </row>
    <row r="11072" spans="1:3" x14ac:dyDescent="0.25">
      <c r="A11072" s="445" t="s">
        <v>21780</v>
      </c>
      <c r="B11072" s="445" t="s">
        <v>11269</v>
      </c>
      <c r="C11072" s="445" t="s">
        <v>22024</v>
      </c>
    </row>
    <row r="11073" spans="1:3" x14ac:dyDescent="0.25">
      <c r="A11073" s="445" t="s">
        <v>21780</v>
      </c>
      <c r="B11073" s="445" t="s">
        <v>10983</v>
      </c>
      <c r="C11073" s="445" t="s">
        <v>22025</v>
      </c>
    </row>
    <row r="11074" spans="1:3" x14ac:dyDescent="0.25">
      <c r="A11074" s="445" t="s">
        <v>21780</v>
      </c>
      <c r="B11074" s="445" t="s">
        <v>14187</v>
      </c>
      <c r="C11074" s="445" t="s">
        <v>22026</v>
      </c>
    </row>
    <row r="11075" spans="1:3" x14ac:dyDescent="0.25">
      <c r="A11075" s="445" t="s">
        <v>21780</v>
      </c>
      <c r="B11075" s="445" t="s">
        <v>14189</v>
      </c>
      <c r="C11075" s="445" t="s">
        <v>22027</v>
      </c>
    </row>
    <row r="11076" spans="1:3" x14ac:dyDescent="0.25">
      <c r="A11076" s="445" t="s">
        <v>21780</v>
      </c>
      <c r="B11076" s="445" t="s">
        <v>14191</v>
      </c>
      <c r="C11076" s="445" t="s">
        <v>22028</v>
      </c>
    </row>
    <row r="11077" spans="1:3" x14ac:dyDescent="0.25">
      <c r="A11077" s="445" t="s">
        <v>21780</v>
      </c>
      <c r="B11077" s="445" t="s">
        <v>14178</v>
      </c>
      <c r="C11077" s="445" t="s">
        <v>22029</v>
      </c>
    </row>
    <row r="11078" spans="1:3" x14ac:dyDescent="0.25">
      <c r="A11078" s="445" t="s">
        <v>21780</v>
      </c>
      <c r="B11078" s="445" t="s">
        <v>14176</v>
      </c>
      <c r="C11078" s="445" t="s">
        <v>22030</v>
      </c>
    </row>
    <row r="11079" spans="1:3" x14ac:dyDescent="0.25">
      <c r="A11079" s="445" t="s">
        <v>21780</v>
      </c>
      <c r="B11079" s="445" t="s">
        <v>14174</v>
      </c>
      <c r="C11079" s="445" t="s">
        <v>22031</v>
      </c>
    </row>
    <row r="11080" spans="1:3" x14ac:dyDescent="0.25">
      <c r="A11080" s="445" t="s">
        <v>21780</v>
      </c>
      <c r="B11080" s="445" t="s">
        <v>14172</v>
      </c>
      <c r="C11080" s="445" t="s">
        <v>22032</v>
      </c>
    </row>
    <row r="11081" spans="1:3" x14ac:dyDescent="0.25">
      <c r="A11081" s="445" t="s">
        <v>21780</v>
      </c>
      <c r="B11081" s="445" t="s">
        <v>22033</v>
      </c>
      <c r="C11081" s="445" t="s">
        <v>22034</v>
      </c>
    </row>
    <row r="11082" spans="1:3" x14ac:dyDescent="0.25">
      <c r="A11082" s="445" t="s">
        <v>21780</v>
      </c>
      <c r="B11082" s="445" t="s">
        <v>22035</v>
      </c>
      <c r="C11082" s="445" t="s">
        <v>22036</v>
      </c>
    </row>
    <row r="11083" spans="1:3" x14ac:dyDescent="0.25">
      <c r="A11083" s="445" t="s">
        <v>21780</v>
      </c>
      <c r="B11083" s="445" t="s">
        <v>22037</v>
      </c>
      <c r="C11083" s="445" t="s">
        <v>22038</v>
      </c>
    </row>
    <row r="11084" spans="1:3" x14ac:dyDescent="0.25">
      <c r="A11084" s="445" t="s">
        <v>21780</v>
      </c>
      <c r="B11084" s="445" t="s">
        <v>22039</v>
      </c>
      <c r="C11084" s="445" t="s">
        <v>22040</v>
      </c>
    </row>
    <row r="11085" spans="1:3" x14ac:dyDescent="0.25">
      <c r="A11085" s="445" t="s">
        <v>21780</v>
      </c>
      <c r="B11085" s="445" t="s">
        <v>22041</v>
      </c>
      <c r="C11085" s="445" t="s">
        <v>22042</v>
      </c>
    </row>
    <row r="11086" spans="1:3" x14ac:dyDescent="0.25">
      <c r="A11086" s="445" t="s">
        <v>21780</v>
      </c>
      <c r="B11086" s="445" t="s">
        <v>22043</v>
      </c>
      <c r="C11086" s="445" t="s">
        <v>22044</v>
      </c>
    </row>
    <row r="11087" spans="1:3" x14ac:dyDescent="0.25">
      <c r="A11087" s="445" t="s">
        <v>21780</v>
      </c>
      <c r="B11087" s="445" t="s">
        <v>22045</v>
      </c>
      <c r="C11087" s="445" t="s">
        <v>22046</v>
      </c>
    </row>
    <row r="11088" spans="1:3" x14ac:dyDescent="0.25">
      <c r="A11088" s="445" t="s">
        <v>21780</v>
      </c>
      <c r="B11088" s="445" t="s">
        <v>22047</v>
      </c>
      <c r="C11088" s="445" t="s">
        <v>22048</v>
      </c>
    </row>
    <row r="11089" spans="1:3" x14ac:dyDescent="0.25">
      <c r="A11089" s="445" t="s">
        <v>21780</v>
      </c>
      <c r="B11089" s="445" t="s">
        <v>22049</v>
      </c>
      <c r="C11089" s="445" t="s">
        <v>22050</v>
      </c>
    </row>
    <row r="11090" spans="1:3" x14ac:dyDescent="0.25">
      <c r="A11090" s="445" t="s">
        <v>21780</v>
      </c>
      <c r="B11090" s="445" t="s">
        <v>22051</v>
      </c>
      <c r="C11090" s="445" t="s">
        <v>22052</v>
      </c>
    </row>
    <row r="11091" spans="1:3" x14ac:dyDescent="0.25">
      <c r="A11091" s="445" t="s">
        <v>21780</v>
      </c>
      <c r="B11091" s="445" t="s">
        <v>11320</v>
      </c>
      <c r="C11091" s="445" t="s">
        <v>11078</v>
      </c>
    </row>
    <row r="11092" spans="1:3" x14ac:dyDescent="0.25">
      <c r="A11092" s="445" t="s">
        <v>21780</v>
      </c>
      <c r="B11092" s="445" t="s">
        <v>11322</v>
      </c>
      <c r="C11092" s="445" t="s">
        <v>22053</v>
      </c>
    </row>
    <row r="11093" spans="1:3" x14ac:dyDescent="0.25">
      <c r="A11093" s="445" t="s">
        <v>21780</v>
      </c>
      <c r="B11093" s="445" t="s">
        <v>11324</v>
      </c>
      <c r="C11093" s="445" t="s">
        <v>22054</v>
      </c>
    </row>
    <row r="11094" spans="1:3" x14ac:dyDescent="0.25">
      <c r="A11094" s="445" t="s">
        <v>21780</v>
      </c>
      <c r="B11094" s="445" t="s">
        <v>13416</v>
      </c>
      <c r="C11094" s="445" t="s">
        <v>22055</v>
      </c>
    </row>
    <row r="11095" spans="1:3" x14ac:dyDescent="0.25">
      <c r="A11095" s="445" t="s">
        <v>21780</v>
      </c>
      <c r="B11095" s="445" t="s">
        <v>22056</v>
      </c>
      <c r="C11095" s="445" t="s">
        <v>22057</v>
      </c>
    </row>
    <row r="11096" spans="1:3" x14ac:dyDescent="0.25">
      <c r="A11096" s="445" t="s">
        <v>21780</v>
      </c>
      <c r="B11096" s="445" t="s">
        <v>20840</v>
      </c>
      <c r="C11096" s="445" t="s">
        <v>22058</v>
      </c>
    </row>
    <row r="11097" spans="1:3" x14ac:dyDescent="0.25">
      <c r="A11097" s="445" t="s">
        <v>21780</v>
      </c>
      <c r="B11097" s="445" t="s">
        <v>22059</v>
      </c>
      <c r="C11097" s="445" t="s">
        <v>22060</v>
      </c>
    </row>
    <row r="11098" spans="1:3" x14ac:dyDescent="0.25">
      <c r="A11098" s="445" t="s">
        <v>21780</v>
      </c>
      <c r="B11098" s="445" t="s">
        <v>22061</v>
      </c>
      <c r="C11098" s="445" t="s">
        <v>22062</v>
      </c>
    </row>
    <row r="11099" spans="1:3" x14ac:dyDescent="0.25">
      <c r="A11099" s="445" t="s">
        <v>21780</v>
      </c>
      <c r="B11099" s="445" t="s">
        <v>20842</v>
      </c>
      <c r="C11099" s="445" t="s">
        <v>22063</v>
      </c>
    </row>
    <row r="11100" spans="1:3" x14ac:dyDescent="0.25">
      <c r="A11100" s="445" t="s">
        <v>21780</v>
      </c>
      <c r="B11100" s="445" t="s">
        <v>22064</v>
      </c>
      <c r="C11100" s="445" t="s">
        <v>22065</v>
      </c>
    </row>
    <row r="11101" spans="1:3" x14ac:dyDescent="0.25">
      <c r="A11101" s="445" t="s">
        <v>21780</v>
      </c>
      <c r="B11101" s="445" t="s">
        <v>22066</v>
      </c>
      <c r="C11101" s="445" t="s">
        <v>22067</v>
      </c>
    </row>
    <row r="11102" spans="1:3" x14ac:dyDescent="0.25">
      <c r="A11102" s="445" t="s">
        <v>21780</v>
      </c>
      <c r="B11102" s="445" t="s">
        <v>22068</v>
      </c>
      <c r="C11102" s="445" t="s">
        <v>22069</v>
      </c>
    </row>
    <row r="11103" spans="1:3" x14ac:dyDescent="0.25">
      <c r="A11103" s="445" t="s">
        <v>21780</v>
      </c>
      <c r="B11103" s="445" t="s">
        <v>22070</v>
      </c>
      <c r="C11103" s="445" t="s">
        <v>22071</v>
      </c>
    </row>
    <row r="11104" spans="1:3" x14ac:dyDescent="0.25">
      <c r="A11104" s="445" t="s">
        <v>21780</v>
      </c>
      <c r="B11104" s="445" t="s">
        <v>22072</v>
      </c>
      <c r="C11104" s="445" t="s">
        <v>22073</v>
      </c>
    </row>
    <row r="11105" spans="1:3" x14ac:dyDescent="0.25">
      <c r="A11105" s="445" t="s">
        <v>21780</v>
      </c>
      <c r="B11105" s="445" t="s">
        <v>22074</v>
      </c>
      <c r="C11105" s="445" t="s">
        <v>22075</v>
      </c>
    </row>
    <row r="11106" spans="1:3" x14ac:dyDescent="0.25">
      <c r="A11106" s="445" t="s">
        <v>21780</v>
      </c>
      <c r="B11106" s="445" t="s">
        <v>22076</v>
      </c>
      <c r="C11106" s="445" t="s">
        <v>22077</v>
      </c>
    </row>
    <row r="11107" spans="1:3" x14ac:dyDescent="0.25">
      <c r="A11107" s="445" t="s">
        <v>21780</v>
      </c>
      <c r="B11107" s="445" t="s">
        <v>13456</v>
      </c>
      <c r="C11107" s="445" t="s">
        <v>22078</v>
      </c>
    </row>
    <row r="11108" spans="1:3" x14ac:dyDescent="0.25">
      <c r="A11108" s="445" t="s">
        <v>21780</v>
      </c>
      <c r="B11108" s="445" t="s">
        <v>22079</v>
      </c>
      <c r="C11108" s="445" t="s">
        <v>22080</v>
      </c>
    </row>
    <row r="11109" spans="1:3" x14ac:dyDescent="0.25">
      <c r="A11109" s="445" t="s">
        <v>21780</v>
      </c>
      <c r="B11109" s="445" t="s">
        <v>22081</v>
      </c>
      <c r="C11109" s="445" t="s">
        <v>22082</v>
      </c>
    </row>
    <row r="11110" spans="1:3" x14ac:dyDescent="0.25">
      <c r="A11110" s="445" t="s">
        <v>21780</v>
      </c>
      <c r="B11110" s="445" t="s">
        <v>22083</v>
      </c>
      <c r="C11110" s="445" t="s">
        <v>22084</v>
      </c>
    </row>
    <row r="11111" spans="1:3" x14ac:dyDescent="0.25">
      <c r="A11111" s="445" t="s">
        <v>21780</v>
      </c>
      <c r="B11111" s="445" t="s">
        <v>22085</v>
      </c>
      <c r="C11111" s="445" t="s">
        <v>22086</v>
      </c>
    </row>
    <row r="11112" spans="1:3" x14ac:dyDescent="0.25">
      <c r="A11112" s="445" t="s">
        <v>21780</v>
      </c>
      <c r="B11112" s="445" t="s">
        <v>22087</v>
      </c>
      <c r="C11112" s="445" t="s">
        <v>22088</v>
      </c>
    </row>
    <row r="11113" spans="1:3" x14ac:dyDescent="0.25">
      <c r="A11113" s="445" t="s">
        <v>21780</v>
      </c>
      <c r="B11113" s="445" t="s">
        <v>22089</v>
      </c>
      <c r="C11113" s="445" t="s">
        <v>22090</v>
      </c>
    </row>
    <row r="11114" spans="1:3" x14ac:dyDescent="0.25">
      <c r="A11114" s="445" t="s">
        <v>21780</v>
      </c>
      <c r="B11114" s="445" t="s">
        <v>22091</v>
      </c>
      <c r="C11114" s="445" t="s">
        <v>22092</v>
      </c>
    </row>
    <row r="11115" spans="1:3" x14ac:dyDescent="0.25">
      <c r="A11115" s="445" t="s">
        <v>21780</v>
      </c>
      <c r="B11115" s="445" t="s">
        <v>10613</v>
      </c>
      <c r="C11115" s="445" t="s">
        <v>22093</v>
      </c>
    </row>
    <row r="11116" spans="1:3" x14ac:dyDescent="0.25">
      <c r="A11116" s="445" t="s">
        <v>21780</v>
      </c>
      <c r="B11116" s="445" t="s">
        <v>22094</v>
      </c>
      <c r="C11116" s="445" t="s">
        <v>22095</v>
      </c>
    </row>
    <row r="11117" spans="1:3" x14ac:dyDescent="0.25">
      <c r="A11117" s="445" t="s">
        <v>21780</v>
      </c>
      <c r="B11117" s="445" t="s">
        <v>22096</v>
      </c>
      <c r="C11117" s="445" t="s">
        <v>22097</v>
      </c>
    </row>
    <row r="11118" spans="1:3" x14ac:dyDescent="0.25">
      <c r="A11118" s="445" t="s">
        <v>21780</v>
      </c>
      <c r="B11118" s="445" t="s">
        <v>22098</v>
      </c>
      <c r="C11118" s="445" t="s">
        <v>22099</v>
      </c>
    </row>
    <row r="11119" spans="1:3" x14ac:dyDescent="0.25">
      <c r="A11119" s="445" t="s">
        <v>21780</v>
      </c>
      <c r="B11119" s="445" t="s">
        <v>22100</v>
      </c>
      <c r="C11119" s="445" t="s">
        <v>22101</v>
      </c>
    </row>
    <row r="11120" spans="1:3" x14ac:dyDescent="0.25">
      <c r="A11120" s="445" t="s">
        <v>21780</v>
      </c>
      <c r="B11120" s="445" t="s">
        <v>10991</v>
      </c>
      <c r="C11120" s="445" t="s">
        <v>22102</v>
      </c>
    </row>
    <row r="11121" spans="1:3" x14ac:dyDescent="0.25">
      <c r="A11121" s="445" t="s">
        <v>21780</v>
      </c>
      <c r="B11121" s="445" t="s">
        <v>10993</v>
      </c>
      <c r="C11121" s="445" t="s">
        <v>22103</v>
      </c>
    </row>
    <row r="11122" spans="1:3" x14ac:dyDescent="0.25">
      <c r="A11122" s="445" t="s">
        <v>21780</v>
      </c>
      <c r="B11122" s="445" t="s">
        <v>22104</v>
      </c>
      <c r="C11122" s="445" t="s">
        <v>22105</v>
      </c>
    </row>
    <row r="11123" spans="1:3" x14ac:dyDescent="0.25">
      <c r="A11123" s="445" t="s">
        <v>21780</v>
      </c>
      <c r="B11123" s="445" t="s">
        <v>13371</v>
      </c>
      <c r="C11123" s="445" t="s">
        <v>22106</v>
      </c>
    </row>
    <row r="11124" spans="1:3" x14ac:dyDescent="0.25">
      <c r="A11124" s="445" t="s">
        <v>21780</v>
      </c>
      <c r="B11124" s="445" t="s">
        <v>13373</v>
      </c>
      <c r="C11124" s="445" t="s">
        <v>22107</v>
      </c>
    </row>
    <row r="11125" spans="1:3" x14ac:dyDescent="0.25">
      <c r="A11125" s="445" t="s">
        <v>21780</v>
      </c>
      <c r="B11125" s="445" t="s">
        <v>22108</v>
      </c>
      <c r="C11125" s="445" t="s">
        <v>22109</v>
      </c>
    </row>
    <row r="11126" spans="1:3" x14ac:dyDescent="0.25">
      <c r="A11126" s="445" t="s">
        <v>21780</v>
      </c>
      <c r="B11126" s="445" t="s">
        <v>20856</v>
      </c>
      <c r="C11126" s="445" t="s">
        <v>22110</v>
      </c>
    </row>
    <row r="11127" spans="1:3" x14ac:dyDescent="0.25">
      <c r="A11127" s="445" t="s">
        <v>21780</v>
      </c>
      <c r="B11127" s="445" t="s">
        <v>22111</v>
      </c>
      <c r="C11127" s="445" t="s">
        <v>22112</v>
      </c>
    </row>
    <row r="11128" spans="1:3" x14ac:dyDescent="0.25">
      <c r="A11128" s="445" t="s">
        <v>21780</v>
      </c>
      <c r="B11128" s="445" t="s">
        <v>10995</v>
      </c>
      <c r="C11128" s="445" t="s">
        <v>22113</v>
      </c>
    </row>
    <row r="11129" spans="1:3" x14ac:dyDescent="0.25">
      <c r="A11129" s="445" t="s">
        <v>21780</v>
      </c>
      <c r="B11129" s="445" t="s">
        <v>11273</v>
      </c>
      <c r="C11129" s="445" t="s">
        <v>22114</v>
      </c>
    </row>
    <row r="11130" spans="1:3" x14ac:dyDescent="0.25">
      <c r="A11130" s="445" t="s">
        <v>21780</v>
      </c>
      <c r="B11130" s="445" t="s">
        <v>11275</v>
      </c>
      <c r="C11130" s="445" t="s">
        <v>22115</v>
      </c>
    </row>
    <row r="11131" spans="1:3" x14ac:dyDescent="0.25">
      <c r="A11131" s="445" t="s">
        <v>21780</v>
      </c>
      <c r="B11131" s="445" t="s">
        <v>22116</v>
      </c>
      <c r="C11131" s="445" t="s">
        <v>22117</v>
      </c>
    </row>
    <row r="11132" spans="1:3" x14ac:dyDescent="0.25">
      <c r="A11132" s="445" t="s">
        <v>21780</v>
      </c>
      <c r="B11132" s="445" t="s">
        <v>22118</v>
      </c>
      <c r="C11132" s="445" t="s">
        <v>22119</v>
      </c>
    </row>
    <row r="11133" spans="1:3" x14ac:dyDescent="0.25">
      <c r="A11133" s="445" t="s">
        <v>21780</v>
      </c>
      <c r="B11133" s="445" t="s">
        <v>22120</v>
      </c>
      <c r="C11133" s="445" t="s">
        <v>22121</v>
      </c>
    </row>
    <row r="11134" spans="1:3" x14ac:dyDescent="0.25">
      <c r="A11134" s="445" t="s">
        <v>21780</v>
      </c>
      <c r="B11134" s="445" t="s">
        <v>22122</v>
      </c>
      <c r="C11134" s="445" t="s">
        <v>22123</v>
      </c>
    </row>
    <row r="11135" spans="1:3" x14ac:dyDescent="0.25">
      <c r="A11135" s="445" t="s">
        <v>21780</v>
      </c>
      <c r="B11135" s="445" t="s">
        <v>22124</v>
      </c>
      <c r="C11135" s="445" t="s">
        <v>22125</v>
      </c>
    </row>
    <row r="11136" spans="1:3" x14ac:dyDescent="0.25">
      <c r="A11136" s="445" t="s">
        <v>21780</v>
      </c>
      <c r="B11136" s="445" t="s">
        <v>22126</v>
      </c>
      <c r="C11136" s="445" t="s">
        <v>22127</v>
      </c>
    </row>
    <row r="11137" spans="1:3" x14ac:dyDescent="0.25">
      <c r="A11137" s="445" t="s">
        <v>21780</v>
      </c>
      <c r="B11137" s="445" t="s">
        <v>22128</v>
      </c>
      <c r="C11137" s="445" t="s">
        <v>22129</v>
      </c>
    </row>
    <row r="11138" spans="1:3" x14ac:dyDescent="0.25">
      <c r="A11138" s="445" t="s">
        <v>21780</v>
      </c>
      <c r="B11138" s="445" t="s">
        <v>22130</v>
      </c>
      <c r="C11138" s="445" t="s">
        <v>22131</v>
      </c>
    </row>
    <row r="11139" spans="1:3" x14ac:dyDescent="0.25">
      <c r="A11139" s="445" t="s">
        <v>21780</v>
      </c>
      <c r="B11139" s="445" t="s">
        <v>22132</v>
      </c>
      <c r="C11139" s="445" t="s">
        <v>22133</v>
      </c>
    </row>
    <row r="11140" spans="1:3" x14ac:dyDescent="0.25">
      <c r="A11140" s="445" t="s">
        <v>21780</v>
      </c>
      <c r="B11140" s="445" t="s">
        <v>22134</v>
      </c>
      <c r="C11140" s="445" t="s">
        <v>22135</v>
      </c>
    </row>
    <row r="11141" spans="1:3" x14ac:dyDescent="0.25">
      <c r="A11141" s="445" t="s">
        <v>21780</v>
      </c>
      <c r="B11141" s="445" t="s">
        <v>22136</v>
      </c>
      <c r="C11141" s="445" t="s">
        <v>22137</v>
      </c>
    </row>
    <row r="11142" spans="1:3" x14ac:dyDescent="0.25">
      <c r="A11142" s="445" t="s">
        <v>21780</v>
      </c>
      <c r="B11142" s="445" t="s">
        <v>22138</v>
      </c>
      <c r="C11142" s="445" t="s">
        <v>22139</v>
      </c>
    </row>
    <row r="11143" spans="1:3" x14ac:dyDescent="0.25">
      <c r="A11143" s="445" t="s">
        <v>21780</v>
      </c>
      <c r="B11143" s="445" t="s">
        <v>22140</v>
      </c>
      <c r="C11143" s="445" t="s">
        <v>22141</v>
      </c>
    </row>
    <row r="11144" spans="1:3" x14ac:dyDescent="0.25">
      <c r="A11144" s="445" t="s">
        <v>21780</v>
      </c>
      <c r="B11144" s="445" t="s">
        <v>22142</v>
      </c>
      <c r="C11144" s="445" t="s">
        <v>22143</v>
      </c>
    </row>
    <row r="11145" spans="1:3" x14ac:dyDescent="0.25">
      <c r="A11145" s="445" t="s">
        <v>21780</v>
      </c>
      <c r="B11145" s="445" t="s">
        <v>22144</v>
      </c>
      <c r="C11145" s="445" t="s">
        <v>22145</v>
      </c>
    </row>
    <row r="11146" spans="1:3" x14ac:dyDescent="0.25">
      <c r="A11146" s="445" t="s">
        <v>21780</v>
      </c>
      <c r="B11146" s="445" t="s">
        <v>22146</v>
      </c>
      <c r="C11146" s="445" t="s">
        <v>22147</v>
      </c>
    </row>
    <row r="11147" spans="1:3" x14ac:dyDescent="0.25">
      <c r="A11147" s="445" t="s">
        <v>21780</v>
      </c>
      <c r="B11147" s="445" t="s">
        <v>20831</v>
      </c>
      <c r="C11147" s="445" t="s">
        <v>22148</v>
      </c>
    </row>
    <row r="11148" spans="1:3" x14ac:dyDescent="0.25">
      <c r="A11148" s="445" t="s">
        <v>21780</v>
      </c>
      <c r="B11148" s="445" t="s">
        <v>22149</v>
      </c>
      <c r="C11148" s="445" t="s">
        <v>22150</v>
      </c>
    </row>
    <row r="11149" spans="1:3" x14ac:dyDescent="0.25">
      <c r="A11149" s="445" t="s">
        <v>21780</v>
      </c>
      <c r="B11149" s="445" t="s">
        <v>22151</v>
      </c>
      <c r="C11149" s="445" t="s">
        <v>22152</v>
      </c>
    </row>
    <row r="11150" spans="1:3" x14ac:dyDescent="0.25">
      <c r="A11150" s="445" t="s">
        <v>21780</v>
      </c>
      <c r="B11150" s="445" t="s">
        <v>22153</v>
      </c>
      <c r="C11150" s="445" t="s">
        <v>22154</v>
      </c>
    </row>
    <row r="11151" spans="1:3" x14ac:dyDescent="0.25">
      <c r="A11151" s="445" t="s">
        <v>21780</v>
      </c>
      <c r="B11151" s="445" t="s">
        <v>22155</v>
      </c>
      <c r="C11151" s="445" t="s">
        <v>22156</v>
      </c>
    </row>
    <row r="11152" spans="1:3" x14ac:dyDescent="0.25">
      <c r="A11152" s="445" t="s">
        <v>21780</v>
      </c>
      <c r="B11152" s="445" t="s">
        <v>11192</v>
      </c>
      <c r="C11152" s="445" t="s">
        <v>22157</v>
      </c>
    </row>
    <row r="11153" spans="1:3" x14ac:dyDescent="0.25">
      <c r="A11153" s="445" t="s">
        <v>21780</v>
      </c>
      <c r="B11153" s="445" t="s">
        <v>11194</v>
      </c>
      <c r="C11153" s="445" t="s">
        <v>22158</v>
      </c>
    </row>
    <row r="11154" spans="1:3" x14ac:dyDescent="0.25">
      <c r="A11154" s="445" t="s">
        <v>21780</v>
      </c>
      <c r="B11154" s="445" t="s">
        <v>11196</v>
      </c>
      <c r="C11154" s="445" t="s">
        <v>22159</v>
      </c>
    </row>
    <row r="11155" spans="1:3" x14ac:dyDescent="0.25">
      <c r="A11155" s="445" t="s">
        <v>21780</v>
      </c>
      <c r="B11155" s="445" t="s">
        <v>11226</v>
      </c>
      <c r="C11155" s="445" t="s">
        <v>22160</v>
      </c>
    </row>
    <row r="11156" spans="1:3" x14ac:dyDescent="0.25">
      <c r="A11156" s="445" t="s">
        <v>21780</v>
      </c>
      <c r="B11156" s="445" t="s">
        <v>11228</v>
      </c>
      <c r="C11156" s="445" t="s">
        <v>22161</v>
      </c>
    </row>
    <row r="11157" spans="1:3" x14ac:dyDescent="0.25">
      <c r="A11157" s="445" t="s">
        <v>21780</v>
      </c>
      <c r="B11157" s="445" t="s">
        <v>11230</v>
      </c>
      <c r="C11157" s="445" t="s">
        <v>22162</v>
      </c>
    </row>
    <row r="11158" spans="1:3" x14ac:dyDescent="0.25">
      <c r="A11158" s="445" t="s">
        <v>21780</v>
      </c>
      <c r="B11158" s="445" t="s">
        <v>11232</v>
      </c>
      <c r="C11158" s="445" t="s">
        <v>22163</v>
      </c>
    </row>
    <row r="11159" spans="1:3" x14ac:dyDescent="0.25">
      <c r="A11159" s="445" t="s">
        <v>21780</v>
      </c>
      <c r="B11159" s="445" t="s">
        <v>11235</v>
      </c>
      <c r="C11159" s="445" t="s">
        <v>22164</v>
      </c>
    </row>
    <row r="11160" spans="1:3" x14ac:dyDescent="0.25">
      <c r="A11160" s="445" t="s">
        <v>21780</v>
      </c>
      <c r="B11160" s="445" t="s">
        <v>11237</v>
      </c>
      <c r="C11160" s="445" t="s">
        <v>22165</v>
      </c>
    </row>
    <row r="11161" spans="1:3" x14ac:dyDescent="0.25">
      <c r="A11161" s="445" t="s">
        <v>21780</v>
      </c>
      <c r="B11161" s="445" t="s">
        <v>22166</v>
      </c>
      <c r="C11161" s="445" t="s">
        <v>22167</v>
      </c>
    </row>
    <row r="11162" spans="1:3" x14ac:dyDescent="0.25">
      <c r="A11162" s="445" t="s">
        <v>21780</v>
      </c>
      <c r="B11162" s="445" t="s">
        <v>22168</v>
      </c>
      <c r="C11162" s="445" t="s">
        <v>22169</v>
      </c>
    </row>
    <row r="11163" spans="1:3" x14ac:dyDescent="0.25">
      <c r="A11163" s="445" t="s">
        <v>21780</v>
      </c>
      <c r="B11163" s="445" t="s">
        <v>13402</v>
      </c>
      <c r="C11163" s="445" t="s">
        <v>22170</v>
      </c>
    </row>
    <row r="11164" spans="1:3" x14ac:dyDescent="0.25">
      <c r="A11164" s="445" t="s">
        <v>21780</v>
      </c>
      <c r="B11164" s="445" t="s">
        <v>22171</v>
      </c>
      <c r="C11164" s="445" t="s">
        <v>11075</v>
      </c>
    </row>
    <row r="11165" spans="1:3" x14ac:dyDescent="0.25">
      <c r="A11165" s="445" t="s">
        <v>21780</v>
      </c>
      <c r="B11165" s="445" t="s">
        <v>22172</v>
      </c>
      <c r="C11165" s="445" t="s">
        <v>22173</v>
      </c>
    </row>
    <row r="11166" spans="1:3" x14ac:dyDescent="0.25">
      <c r="A11166" s="445" t="s">
        <v>21780</v>
      </c>
      <c r="B11166" s="445" t="s">
        <v>22174</v>
      </c>
      <c r="C11166" s="445" t="s">
        <v>22175</v>
      </c>
    </row>
    <row r="11167" spans="1:3" x14ac:dyDescent="0.25">
      <c r="A11167" s="445" t="s">
        <v>21780</v>
      </c>
      <c r="B11167" s="445" t="s">
        <v>22176</v>
      </c>
      <c r="C11167" s="445" t="s">
        <v>22177</v>
      </c>
    </row>
    <row r="11168" spans="1:3" x14ac:dyDescent="0.25">
      <c r="A11168" s="445" t="s">
        <v>21780</v>
      </c>
      <c r="B11168" s="445" t="s">
        <v>22178</v>
      </c>
      <c r="C11168" s="445" t="s">
        <v>22179</v>
      </c>
    </row>
    <row r="11169" spans="1:3" x14ac:dyDescent="0.25">
      <c r="A11169" s="445" t="s">
        <v>21780</v>
      </c>
      <c r="B11169" s="445" t="s">
        <v>22180</v>
      </c>
      <c r="C11169" s="445" t="s">
        <v>22077</v>
      </c>
    </row>
    <row r="11170" spans="1:3" x14ac:dyDescent="0.25">
      <c r="A11170" s="445" t="s">
        <v>21780</v>
      </c>
      <c r="B11170" s="445" t="s">
        <v>22181</v>
      </c>
      <c r="C11170" s="445" t="s">
        <v>22182</v>
      </c>
    </row>
    <row r="11171" spans="1:3" x14ac:dyDescent="0.25">
      <c r="A11171" s="445" t="s">
        <v>21780</v>
      </c>
      <c r="B11171" s="445" t="s">
        <v>13404</v>
      </c>
      <c r="C11171" s="445" t="s">
        <v>22090</v>
      </c>
    </row>
    <row r="11172" spans="1:3" x14ac:dyDescent="0.25">
      <c r="A11172" s="445" t="s">
        <v>21780</v>
      </c>
      <c r="B11172" s="445" t="s">
        <v>13406</v>
      </c>
      <c r="C11172" s="445" t="s">
        <v>22183</v>
      </c>
    </row>
    <row r="11173" spans="1:3" x14ac:dyDescent="0.25">
      <c r="A11173" s="445" t="s">
        <v>21780</v>
      </c>
      <c r="B11173" s="445" t="s">
        <v>22184</v>
      </c>
      <c r="C11173" s="445" t="s">
        <v>22185</v>
      </c>
    </row>
    <row r="11174" spans="1:3" x14ac:dyDescent="0.25">
      <c r="A11174" s="445" t="s">
        <v>21780</v>
      </c>
      <c r="B11174" s="445" t="s">
        <v>13408</v>
      </c>
      <c r="C11174" s="445" t="s">
        <v>22186</v>
      </c>
    </row>
    <row r="11175" spans="1:3" x14ac:dyDescent="0.25">
      <c r="A11175" s="445" t="s">
        <v>21780</v>
      </c>
      <c r="B11175" s="445" t="s">
        <v>22187</v>
      </c>
      <c r="C11175" s="445" t="s">
        <v>22188</v>
      </c>
    </row>
    <row r="11176" spans="1:3" x14ac:dyDescent="0.25">
      <c r="A11176" s="445" t="s">
        <v>21780</v>
      </c>
      <c r="B11176" s="445" t="s">
        <v>22189</v>
      </c>
      <c r="C11176" s="445" t="s">
        <v>22190</v>
      </c>
    </row>
    <row r="11177" spans="1:3" x14ac:dyDescent="0.25">
      <c r="A11177" s="445" t="s">
        <v>21780</v>
      </c>
      <c r="B11177" s="445" t="s">
        <v>22191</v>
      </c>
      <c r="C11177" s="445" t="s">
        <v>22192</v>
      </c>
    </row>
    <row r="11178" spans="1:3" x14ac:dyDescent="0.25">
      <c r="A11178" s="445" t="s">
        <v>21780</v>
      </c>
      <c r="B11178" s="445" t="s">
        <v>11338</v>
      </c>
      <c r="C11178" s="445" t="s">
        <v>22193</v>
      </c>
    </row>
    <row r="11179" spans="1:3" x14ac:dyDescent="0.25">
      <c r="A11179" s="445" t="s">
        <v>21780</v>
      </c>
      <c r="B11179" s="445" t="s">
        <v>11340</v>
      </c>
      <c r="C11179" s="445" t="s">
        <v>22194</v>
      </c>
    </row>
    <row r="11180" spans="1:3" x14ac:dyDescent="0.25">
      <c r="A11180" s="445" t="s">
        <v>21780</v>
      </c>
      <c r="B11180" s="445" t="s">
        <v>11342</v>
      </c>
      <c r="C11180" s="445" t="s">
        <v>22195</v>
      </c>
    </row>
    <row r="11181" spans="1:3" x14ac:dyDescent="0.25">
      <c r="A11181" s="445" t="s">
        <v>21780</v>
      </c>
      <c r="B11181" s="445" t="s">
        <v>11344</v>
      </c>
      <c r="C11181" s="445" t="s">
        <v>22196</v>
      </c>
    </row>
    <row r="11182" spans="1:3" x14ac:dyDescent="0.25">
      <c r="A11182" s="445" t="s">
        <v>21780</v>
      </c>
      <c r="B11182" s="445" t="s">
        <v>11108</v>
      </c>
      <c r="C11182" s="445" t="s">
        <v>22197</v>
      </c>
    </row>
    <row r="11183" spans="1:3" x14ac:dyDescent="0.25">
      <c r="A11183" s="445" t="s">
        <v>21780</v>
      </c>
      <c r="B11183" s="445" t="s">
        <v>11110</v>
      </c>
      <c r="C11183" s="445" t="s">
        <v>22198</v>
      </c>
    </row>
    <row r="11184" spans="1:3" x14ac:dyDescent="0.25">
      <c r="A11184" s="445" t="s">
        <v>21780</v>
      </c>
      <c r="B11184" s="445" t="s">
        <v>11112</v>
      </c>
      <c r="C11184" s="445" t="s">
        <v>22199</v>
      </c>
    </row>
    <row r="11185" spans="1:3" x14ac:dyDescent="0.25">
      <c r="A11185" s="445" t="s">
        <v>21780</v>
      </c>
      <c r="B11185" s="445" t="s">
        <v>11114</v>
      </c>
      <c r="C11185" s="445" t="s">
        <v>22200</v>
      </c>
    </row>
    <row r="11186" spans="1:3" x14ac:dyDescent="0.25">
      <c r="A11186" s="445" t="s">
        <v>21780</v>
      </c>
      <c r="B11186" s="445" t="s">
        <v>11116</v>
      </c>
      <c r="C11186" s="445" t="s">
        <v>22201</v>
      </c>
    </row>
    <row r="11187" spans="1:3" x14ac:dyDescent="0.25">
      <c r="A11187" s="445" t="s">
        <v>21780</v>
      </c>
      <c r="B11187" s="445" t="s">
        <v>11118</v>
      </c>
      <c r="C11187" s="445" t="s">
        <v>22202</v>
      </c>
    </row>
    <row r="11188" spans="1:3" x14ac:dyDescent="0.25">
      <c r="A11188" s="445" t="s">
        <v>21780</v>
      </c>
      <c r="B11188" s="445" t="s">
        <v>11120</v>
      </c>
      <c r="C11188" s="445" t="s">
        <v>22203</v>
      </c>
    </row>
    <row r="11189" spans="1:3" x14ac:dyDescent="0.25">
      <c r="A11189" s="445" t="s">
        <v>21780</v>
      </c>
      <c r="B11189" s="445" t="s">
        <v>11122</v>
      </c>
      <c r="C11189" s="445" t="s">
        <v>22204</v>
      </c>
    </row>
    <row r="11190" spans="1:3" x14ac:dyDescent="0.25">
      <c r="A11190" s="445" t="s">
        <v>21780</v>
      </c>
      <c r="B11190" s="445" t="s">
        <v>11124</v>
      </c>
      <c r="C11190" s="445" t="s">
        <v>22205</v>
      </c>
    </row>
    <row r="11191" spans="1:3" x14ac:dyDescent="0.25">
      <c r="A11191" s="445" t="s">
        <v>21780</v>
      </c>
      <c r="B11191" s="445" t="s">
        <v>11126</v>
      </c>
      <c r="C11191" s="445" t="s">
        <v>22206</v>
      </c>
    </row>
    <row r="11192" spans="1:3" x14ac:dyDescent="0.25">
      <c r="A11192" s="445" t="s">
        <v>21780</v>
      </c>
      <c r="B11192" s="445" t="s">
        <v>11128</v>
      </c>
      <c r="C11192" s="445" t="s">
        <v>22207</v>
      </c>
    </row>
    <row r="11193" spans="1:3" x14ac:dyDescent="0.25">
      <c r="A11193" s="445" t="s">
        <v>21780</v>
      </c>
      <c r="B11193" s="445" t="s">
        <v>11346</v>
      </c>
      <c r="C11193" s="445" t="s">
        <v>22208</v>
      </c>
    </row>
    <row r="11194" spans="1:3" x14ac:dyDescent="0.25">
      <c r="A11194" s="445" t="s">
        <v>21780</v>
      </c>
      <c r="B11194" s="445" t="s">
        <v>11348</v>
      </c>
      <c r="C11194" s="445" t="s">
        <v>22209</v>
      </c>
    </row>
    <row r="11195" spans="1:3" x14ac:dyDescent="0.25">
      <c r="A11195" s="445" t="s">
        <v>21780</v>
      </c>
      <c r="B11195" s="445" t="s">
        <v>11350</v>
      </c>
      <c r="C11195" s="445" t="s">
        <v>22210</v>
      </c>
    </row>
    <row r="11196" spans="1:3" x14ac:dyDescent="0.25">
      <c r="A11196" s="445" t="s">
        <v>21780</v>
      </c>
      <c r="B11196" s="445" t="s">
        <v>11352</v>
      </c>
      <c r="C11196" s="445" t="s">
        <v>22211</v>
      </c>
    </row>
    <row r="11197" spans="1:3" x14ac:dyDescent="0.25">
      <c r="A11197" s="445" t="s">
        <v>21780</v>
      </c>
      <c r="B11197" s="445" t="s">
        <v>22212</v>
      </c>
      <c r="C11197" s="445" t="s">
        <v>22213</v>
      </c>
    </row>
    <row r="11198" spans="1:3" x14ac:dyDescent="0.25">
      <c r="A11198" s="445" t="s">
        <v>21780</v>
      </c>
      <c r="B11198" s="445" t="s">
        <v>22214</v>
      </c>
      <c r="C11198" s="445" t="s">
        <v>22215</v>
      </c>
    </row>
    <row r="11199" spans="1:3" x14ac:dyDescent="0.25">
      <c r="A11199" s="445" t="s">
        <v>21780</v>
      </c>
      <c r="B11199" s="445" t="s">
        <v>22216</v>
      </c>
      <c r="C11199" s="445" t="s">
        <v>22217</v>
      </c>
    </row>
    <row r="11200" spans="1:3" x14ac:dyDescent="0.25">
      <c r="A11200" s="445" t="s">
        <v>21780</v>
      </c>
      <c r="B11200" s="445" t="s">
        <v>22218</v>
      </c>
      <c r="C11200" s="445" t="s">
        <v>22219</v>
      </c>
    </row>
    <row r="11201" spans="1:3" x14ac:dyDescent="0.25">
      <c r="A11201" s="445" t="s">
        <v>21780</v>
      </c>
      <c r="B11201" s="445" t="s">
        <v>22220</v>
      </c>
      <c r="C11201" s="445" t="s">
        <v>22221</v>
      </c>
    </row>
    <row r="11202" spans="1:3" x14ac:dyDescent="0.25">
      <c r="A11202" s="445" t="s">
        <v>21780</v>
      </c>
      <c r="B11202" s="445" t="s">
        <v>22222</v>
      </c>
      <c r="C11202" s="445" t="s">
        <v>22223</v>
      </c>
    </row>
    <row r="11203" spans="1:3" x14ac:dyDescent="0.25">
      <c r="A11203" s="445" t="s">
        <v>21780</v>
      </c>
      <c r="B11203" s="445" t="s">
        <v>13412</v>
      </c>
      <c r="C11203" s="445" t="s">
        <v>22224</v>
      </c>
    </row>
    <row r="11204" spans="1:3" x14ac:dyDescent="0.25">
      <c r="A11204" s="445" t="s">
        <v>21780</v>
      </c>
      <c r="B11204" s="445" t="s">
        <v>22225</v>
      </c>
      <c r="C11204" s="445" t="s">
        <v>22226</v>
      </c>
    </row>
    <row r="11205" spans="1:3" x14ac:dyDescent="0.25">
      <c r="A11205" s="445" t="s">
        <v>21780</v>
      </c>
      <c r="B11205" s="445" t="s">
        <v>13414</v>
      </c>
      <c r="C11205" s="445" t="s">
        <v>22227</v>
      </c>
    </row>
    <row r="11206" spans="1:3" x14ac:dyDescent="0.25">
      <c r="A11206" s="445" t="s">
        <v>21780</v>
      </c>
      <c r="B11206" s="445" t="s">
        <v>22228</v>
      </c>
      <c r="C11206" s="445" t="s">
        <v>22229</v>
      </c>
    </row>
    <row r="11207" spans="1:3" x14ac:dyDescent="0.25">
      <c r="A11207" s="445" t="s">
        <v>21780</v>
      </c>
      <c r="B11207" s="445" t="s">
        <v>22230</v>
      </c>
      <c r="C11207" s="445" t="s">
        <v>22231</v>
      </c>
    </row>
    <row r="11208" spans="1:3" x14ac:dyDescent="0.25">
      <c r="A11208" s="445" t="s">
        <v>21780</v>
      </c>
      <c r="B11208" s="445" t="s">
        <v>22232</v>
      </c>
      <c r="C11208" s="445" t="s">
        <v>15554</v>
      </c>
    </row>
    <row r="11209" spans="1:3" x14ac:dyDescent="0.25">
      <c r="A11209" s="445" t="s">
        <v>21780</v>
      </c>
      <c r="B11209" s="445" t="s">
        <v>22233</v>
      </c>
      <c r="C11209" s="445" t="s">
        <v>22234</v>
      </c>
    </row>
    <row r="11210" spans="1:3" x14ac:dyDescent="0.25">
      <c r="A11210" s="445" t="s">
        <v>21780</v>
      </c>
      <c r="B11210" s="445" t="s">
        <v>22235</v>
      </c>
      <c r="C11210" s="445" t="s">
        <v>22236</v>
      </c>
    </row>
    <row r="11211" spans="1:3" x14ac:dyDescent="0.25">
      <c r="A11211" s="445" t="s">
        <v>21780</v>
      </c>
      <c r="B11211" s="445" t="s">
        <v>22237</v>
      </c>
      <c r="C11211" s="445" t="s">
        <v>22238</v>
      </c>
    </row>
    <row r="11212" spans="1:3" x14ac:dyDescent="0.25">
      <c r="A11212" s="445" t="s">
        <v>21780</v>
      </c>
      <c r="B11212" s="445" t="s">
        <v>22239</v>
      </c>
      <c r="C11212" s="445" t="s">
        <v>22240</v>
      </c>
    </row>
    <row r="11213" spans="1:3" x14ac:dyDescent="0.25">
      <c r="A11213" s="445" t="s">
        <v>21780</v>
      </c>
      <c r="B11213" s="445" t="s">
        <v>22241</v>
      </c>
      <c r="C11213" s="445" t="s">
        <v>22242</v>
      </c>
    </row>
    <row r="11214" spans="1:3" x14ac:dyDescent="0.25">
      <c r="A11214" s="445" t="s">
        <v>21780</v>
      </c>
      <c r="B11214" s="445" t="s">
        <v>22243</v>
      </c>
      <c r="C11214" s="445" t="s">
        <v>22244</v>
      </c>
    </row>
    <row r="11215" spans="1:3" x14ac:dyDescent="0.25">
      <c r="A11215" s="445" t="s">
        <v>21780</v>
      </c>
      <c r="B11215" s="445" t="s">
        <v>22245</v>
      </c>
      <c r="C11215" s="445" t="s">
        <v>22246</v>
      </c>
    </row>
    <row r="11216" spans="1:3" x14ac:dyDescent="0.25">
      <c r="A11216" s="445" t="s">
        <v>21780</v>
      </c>
      <c r="B11216" s="445" t="s">
        <v>22247</v>
      </c>
      <c r="C11216" s="445" t="s">
        <v>22248</v>
      </c>
    </row>
    <row r="11217" spans="1:3" x14ac:dyDescent="0.25">
      <c r="A11217" s="445" t="s">
        <v>21780</v>
      </c>
      <c r="B11217" s="445" t="s">
        <v>22249</v>
      </c>
      <c r="C11217" s="445" t="s">
        <v>22250</v>
      </c>
    </row>
    <row r="11218" spans="1:3" x14ac:dyDescent="0.25">
      <c r="A11218" s="445" t="s">
        <v>21780</v>
      </c>
      <c r="B11218" s="445" t="s">
        <v>22251</v>
      </c>
      <c r="C11218" s="445" t="s">
        <v>22252</v>
      </c>
    </row>
    <row r="11219" spans="1:3" x14ac:dyDescent="0.25">
      <c r="A11219" s="445" t="s">
        <v>21780</v>
      </c>
      <c r="B11219" s="445" t="s">
        <v>22253</v>
      </c>
      <c r="C11219" s="445" t="s">
        <v>22254</v>
      </c>
    </row>
    <row r="11220" spans="1:3" x14ac:dyDescent="0.25">
      <c r="A11220" s="445" t="s">
        <v>21780</v>
      </c>
      <c r="B11220" s="445" t="s">
        <v>22255</v>
      </c>
      <c r="C11220" s="445" t="s">
        <v>22256</v>
      </c>
    </row>
    <row r="11221" spans="1:3" x14ac:dyDescent="0.25">
      <c r="A11221" s="445" t="s">
        <v>21780</v>
      </c>
      <c r="B11221" s="445" t="s">
        <v>22257</v>
      </c>
      <c r="C11221" s="445" t="s">
        <v>22258</v>
      </c>
    </row>
    <row r="11222" spans="1:3" x14ac:dyDescent="0.25">
      <c r="A11222" s="445" t="s">
        <v>21780</v>
      </c>
      <c r="B11222" s="445" t="s">
        <v>5304</v>
      </c>
      <c r="C11222" s="445" t="s">
        <v>22259</v>
      </c>
    </row>
    <row r="11223" spans="1:3" x14ac:dyDescent="0.25">
      <c r="A11223" s="445" t="s">
        <v>21780</v>
      </c>
      <c r="B11223" s="445" t="s">
        <v>4423</v>
      </c>
      <c r="C11223" s="445" t="s">
        <v>22260</v>
      </c>
    </row>
    <row r="11224" spans="1:3" x14ac:dyDescent="0.25">
      <c r="A11224" s="445" t="s">
        <v>21780</v>
      </c>
      <c r="B11224" s="445" t="s">
        <v>4413</v>
      </c>
      <c r="C11224" s="445" t="s">
        <v>22261</v>
      </c>
    </row>
    <row r="11225" spans="1:3" x14ac:dyDescent="0.25">
      <c r="A11225" s="445" t="s">
        <v>21780</v>
      </c>
      <c r="B11225" s="445" t="s">
        <v>4393</v>
      </c>
      <c r="C11225" s="445" t="s">
        <v>22262</v>
      </c>
    </row>
    <row r="11226" spans="1:3" x14ac:dyDescent="0.25">
      <c r="A11226" s="445" t="s">
        <v>21780</v>
      </c>
      <c r="B11226" s="445" t="s">
        <v>22263</v>
      </c>
      <c r="C11226" s="445" t="s">
        <v>22264</v>
      </c>
    </row>
    <row r="11227" spans="1:3" x14ac:dyDescent="0.25">
      <c r="A11227" s="445" t="s">
        <v>21780</v>
      </c>
      <c r="B11227" s="445" t="s">
        <v>22265</v>
      </c>
      <c r="C11227" s="445" t="s">
        <v>22266</v>
      </c>
    </row>
    <row r="11228" spans="1:3" x14ac:dyDescent="0.25">
      <c r="A11228" s="445" t="s">
        <v>21780</v>
      </c>
      <c r="B11228" s="445" t="s">
        <v>22267</v>
      </c>
      <c r="C11228" s="445" t="s">
        <v>22268</v>
      </c>
    </row>
    <row r="11229" spans="1:3" x14ac:dyDescent="0.25">
      <c r="A11229" s="445" t="s">
        <v>21780</v>
      </c>
      <c r="B11229" s="445" t="s">
        <v>22269</v>
      </c>
      <c r="C11229" s="445" t="s">
        <v>22270</v>
      </c>
    </row>
    <row r="11230" spans="1:3" x14ac:dyDescent="0.25">
      <c r="A11230" s="445" t="s">
        <v>21780</v>
      </c>
      <c r="B11230" s="445" t="s">
        <v>22271</v>
      </c>
      <c r="C11230" s="445" t="s">
        <v>22272</v>
      </c>
    </row>
    <row r="11231" spans="1:3" x14ac:dyDescent="0.25">
      <c r="A11231" s="445" t="s">
        <v>21780</v>
      </c>
      <c r="B11231" s="445" t="s">
        <v>22273</v>
      </c>
      <c r="C11231" s="445" t="s">
        <v>22274</v>
      </c>
    </row>
    <row r="11232" spans="1:3" x14ac:dyDescent="0.25">
      <c r="A11232" s="445" t="s">
        <v>21780</v>
      </c>
      <c r="B11232" s="445" t="s">
        <v>22275</v>
      </c>
      <c r="C11232" s="445" t="s">
        <v>22276</v>
      </c>
    </row>
    <row r="11233" spans="1:3" x14ac:dyDescent="0.25">
      <c r="A11233" s="445" t="s">
        <v>21780</v>
      </c>
      <c r="B11233" s="445" t="s">
        <v>22277</v>
      </c>
      <c r="C11233" s="445" t="s">
        <v>22278</v>
      </c>
    </row>
    <row r="11234" spans="1:3" x14ac:dyDescent="0.25">
      <c r="A11234" s="445" t="s">
        <v>21780</v>
      </c>
      <c r="B11234" s="445" t="s">
        <v>22279</v>
      </c>
      <c r="C11234" s="445" t="s">
        <v>22280</v>
      </c>
    </row>
    <row r="11235" spans="1:3" x14ac:dyDescent="0.25">
      <c r="A11235" s="445" t="s">
        <v>21780</v>
      </c>
      <c r="B11235" s="445" t="s">
        <v>22281</v>
      </c>
      <c r="C11235" s="445" t="s">
        <v>22282</v>
      </c>
    </row>
    <row r="11236" spans="1:3" x14ac:dyDescent="0.25">
      <c r="A11236" s="445" t="s">
        <v>21780</v>
      </c>
      <c r="B11236" s="445" t="s">
        <v>22283</v>
      </c>
      <c r="C11236" s="445" t="s">
        <v>22284</v>
      </c>
    </row>
    <row r="11237" spans="1:3" x14ac:dyDescent="0.25">
      <c r="A11237" s="445" t="s">
        <v>21780</v>
      </c>
      <c r="B11237" s="445" t="s">
        <v>22285</v>
      </c>
      <c r="C11237" s="445" t="s">
        <v>22286</v>
      </c>
    </row>
    <row r="11238" spans="1:3" x14ac:dyDescent="0.25">
      <c r="A11238" s="445" t="s">
        <v>21780</v>
      </c>
      <c r="B11238" s="445" t="s">
        <v>22287</v>
      </c>
      <c r="C11238" s="445" t="s">
        <v>22288</v>
      </c>
    </row>
    <row r="11239" spans="1:3" x14ac:dyDescent="0.25">
      <c r="A11239" s="445" t="s">
        <v>21780</v>
      </c>
      <c r="B11239" s="445" t="s">
        <v>22289</v>
      </c>
      <c r="C11239" s="445" t="s">
        <v>22290</v>
      </c>
    </row>
    <row r="11240" spans="1:3" x14ac:dyDescent="0.25">
      <c r="A11240" s="445" t="s">
        <v>21780</v>
      </c>
      <c r="B11240" s="445" t="s">
        <v>22291</v>
      </c>
      <c r="C11240" s="445" t="s">
        <v>22292</v>
      </c>
    </row>
    <row r="11241" spans="1:3" x14ac:dyDescent="0.25">
      <c r="A11241" s="445" t="s">
        <v>21780</v>
      </c>
      <c r="B11241" s="445" t="s">
        <v>22293</v>
      </c>
      <c r="C11241" s="445" t="s">
        <v>22294</v>
      </c>
    </row>
    <row r="11242" spans="1:3" x14ac:dyDescent="0.25">
      <c r="A11242" s="445" t="s">
        <v>21780</v>
      </c>
      <c r="B11242" s="445" t="s">
        <v>22295</v>
      </c>
      <c r="C11242" s="445" t="s">
        <v>22296</v>
      </c>
    </row>
    <row r="11243" spans="1:3" x14ac:dyDescent="0.25">
      <c r="A11243" s="445" t="s">
        <v>21780</v>
      </c>
      <c r="B11243" s="445" t="s">
        <v>22297</v>
      </c>
      <c r="C11243" s="445" t="s">
        <v>22298</v>
      </c>
    </row>
    <row r="11244" spans="1:3" x14ac:dyDescent="0.25">
      <c r="A11244" s="445" t="s">
        <v>21780</v>
      </c>
      <c r="B11244" s="445" t="s">
        <v>22299</v>
      </c>
      <c r="C11244" s="445" t="s">
        <v>22300</v>
      </c>
    </row>
    <row r="11245" spans="1:3" x14ac:dyDescent="0.25">
      <c r="A11245" s="445" t="s">
        <v>21780</v>
      </c>
      <c r="B11245" s="445" t="s">
        <v>22301</v>
      </c>
      <c r="C11245" s="445" t="s">
        <v>22302</v>
      </c>
    </row>
    <row r="11246" spans="1:3" x14ac:dyDescent="0.25">
      <c r="A11246" s="445" t="s">
        <v>21780</v>
      </c>
      <c r="B11246" s="445" t="s">
        <v>22303</v>
      </c>
      <c r="C11246" s="445" t="s">
        <v>22304</v>
      </c>
    </row>
    <row r="11247" spans="1:3" x14ac:dyDescent="0.25">
      <c r="A11247" s="445" t="s">
        <v>21780</v>
      </c>
      <c r="B11247" s="445" t="s">
        <v>22305</v>
      </c>
      <c r="C11247" s="445" t="s">
        <v>22306</v>
      </c>
    </row>
    <row r="11248" spans="1:3" x14ac:dyDescent="0.25">
      <c r="A11248" s="445" t="s">
        <v>21780</v>
      </c>
      <c r="B11248" s="445" t="s">
        <v>22307</v>
      </c>
      <c r="C11248" s="445" t="s">
        <v>22308</v>
      </c>
    </row>
    <row r="11249" spans="1:3" x14ac:dyDescent="0.25">
      <c r="A11249" s="445" t="s">
        <v>21780</v>
      </c>
      <c r="B11249" s="445" t="s">
        <v>22309</v>
      </c>
      <c r="C11249" s="445" t="s">
        <v>22310</v>
      </c>
    </row>
    <row r="11250" spans="1:3" x14ac:dyDescent="0.25">
      <c r="A11250" s="445" t="s">
        <v>21780</v>
      </c>
      <c r="B11250" s="445" t="s">
        <v>22311</v>
      </c>
      <c r="C11250" s="445" t="s">
        <v>22312</v>
      </c>
    </row>
    <row r="11251" spans="1:3" x14ac:dyDescent="0.25">
      <c r="A11251" s="445" t="s">
        <v>21780</v>
      </c>
      <c r="B11251" s="445" t="s">
        <v>22313</v>
      </c>
      <c r="C11251" s="445" t="s">
        <v>22314</v>
      </c>
    </row>
    <row r="11252" spans="1:3" x14ac:dyDescent="0.25">
      <c r="A11252" s="445" t="s">
        <v>21780</v>
      </c>
      <c r="B11252" s="445" t="s">
        <v>22315</v>
      </c>
      <c r="C11252" s="445" t="s">
        <v>22316</v>
      </c>
    </row>
    <row r="11253" spans="1:3" x14ac:dyDescent="0.25">
      <c r="A11253" s="445" t="s">
        <v>21780</v>
      </c>
      <c r="B11253" s="445" t="s">
        <v>22317</v>
      </c>
      <c r="C11253" s="445" t="s">
        <v>22318</v>
      </c>
    </row>
    <row r="11254" spans="1:3" x14ac:dyDescent="0.25">
      <c r="A11254" s="445" t="s">
        <v>21780</v>
      </c>
      <c r="B11254" s="445" t="s">
        <v>22319</v>
      </c>
      <c r="C11254" s="445" t="s">
        <v>22320</v>
      </c>
    </row>
    <row r="11255" spans="1:3" x14ac:dyDescent="0.25">
      <c r="A11255" s="445" t="s">
        <v>21780</v>
      </c>
      <c r="B11255" s="445" t="s">
        <v>11130</v>
      </c>
      <c r="C11255" s="445" t="s">
        <v>22321</v>
      </c>
    </row>
    <row r="11256" spans="1:3" x14ac:dyDescent="0.25">
      <c r="A11256" s="445" t="s">
        <v>21780</v>
      </c>
      <c r="B11256" s="445" t="s">
        <v>11132</v>
      </c>
      <c r="C11256" s="445" t="s">
        <v>22322</v>
      </c>
    </row>
    <row r="11257" spans="1:3" x14ac:dyDescent="0.25">
      <c r="A11257" s="445" t="s">
        <v>21780</v>
      </c>
      <c r="B11257" s="445" t="s">
        <v>11136</v>
      </c>
      <c r="C11257" s="445" t="s">
        <v>22323</v>
      </c>
    </row>
    <row r="11258" spans="1:3" x14ac:dyDescent="0.25">
      <c r="A11258" s="445" t="s">
        <v>21780</v>
      </c>
      <c r="B11258" s="445" t="s">
        <v>11138</v>
      </c>
      <c r="C11258" s="445" t="s">
        <v>22324</v>
      </c>
    </row>
    <row r="11259" spans="1:3" x14ac:dyDescent="0.25">
      <c r="A11259" s="445" t="s">
        <v>21780</v>
      </c>
      <c r="B11259" s="445" t="s">
        <v>11140</v>
      </c>
      <c r="C11259" s="445" t="s">
        <v>21800</v>
      </c>
    </row>
    <row r="11260" spans="1:3" x14ac:dyDescent="0.25">
      <c r="A11260" s="445" t="s">
        <v>21780</v>
      </c>
      <c r="B11260" s="445" t="s">
        <v>11142</v>
      </c>
      <c r="C11260" s="445" t="s">
        <v>22325</v>
      </c>
    </row>
    <row r="11261" spans="1:3" x14ac:dyDescent="0.25">
      <c r="A11261" s="445" t="s">
        <v>21780</v>
      </c>
      <c r="B11261" s="445" t="s">
        <v>11144</v>
      </c>
      <c r="C11261" s="445" t="s">
        <v>22326</v>
      </c>
    </row>
    <row r="11262" spans="1:3" x14ac:dyDescent="0.25">
      <c r="A11262" s="445" t="s">
        <v>21780</v>
      </c>
      <c r="B11262" s="445" t="s">
        <v>11146</v>
      </c>
      <c r="C11262" s="445" t="s">
        <v>22327</v>
      </c>
    </row>
    <row r="11263" spans="1:3" x14ac:dyDescent="0.25">
      <c r="A11263" s="445" t="s">
        <v>21780</v>
      </c>
      <c r="B11263" s="445" t="s">
        <v>11148</v>
      </c>
      <c r="C11263" s="445" t="s">
        <v>22328</v>
      </c>
    </row>
    <row r="11264" spans="1:3" x14ac:dyDescent="0.25">
      <c r="A11264" s="445" t="s">
        <v>21780</v>
      </c>
      <c r="B11264" s="445" t="s">
        <v>11150</v>
      </c>
      <c r="C11264" s="445" t="s">
        <v>22329</v>
      </c>
    </row>
    <row r="11265" spans="1:3" x14ac:dyDescent="0.25">
      <c r="A11265" s="445" t="s">
        <v>21780</v>
      </c>
      <c r="B11265" s="445" t="s">
        <v>11152</v>
      </c>
      <c r="C11265" s="445" t="s">
        <v>22330</v>
      </c>
    </row>
    <row r="11266" spans="1:3" x14ac:dyDescent="0.25">
      <c r="A11266" s="445" t="s">
        <v>21780</v>
      </c>
      <c r="B11266" s="445" t="s">
        <v>11154</v>
      </c>
      <c r="C11266" s="445" t="s">
        <v>22331</v>
      </c>
    </row>
    <row r="11267" spans="1:3" x14ac:dyDescent="0.25">
      <c r="A11267" s="445" t="s">
        <v>21780</v>
      </c>
      <c r="B11267" s="445" t="s">
        <v>11156</v>
      </c>
      <c r="C11267" s="445" t="s">
        <v>22332</v>
      </c>
    </row>
    <row r="11268" spans="1:3" x14ac:dyDescent="0.25">
      <c r="A11268" s="445" t="s">
        <v>21780</v>
      </c>
      <c r="B11268" s="445" t="s">
        <v>11158</v>
      </c>
      <c r="C11268" s="445" t="s">
        <v>22333</v>
      </c>
    </row>
    <row r="11269" spans="1:3" x14ac:dyDescent="0.25">
      <c r="A11269" s="445" t="s">
        <v>21780</v>
      </c>
      <c r="B11269" s="445" t="s">
        <v>11160</v>
      </c>
      <c r="C11269" s="445" t="s">
        <v>22334</v>
      </c>
    </row>
    <row r="11270" spans="1:3" x14ac:dyDescent="0.25">
      <c r="A11270" s="445" t="s">
        <v>21780</v>
      </c>
      <c r="B11270" s="445" t="s">
        <v>11410</v>
      </c>
      <c r="C11270" s="445" t="s">
        <v>22335</v>
      </c>
    </row>
    <row r="11271" spans="1:3" x14ac:dyDescent="0.25">
      <c r="A11271" s="445" t="s">
        <v>21780</v>
      </c>
      <c r="B11271" s="445" t="s">
        <v>11412</v>
      </c>
      <c r="C11271" s="445" t="s">
        <v>22336</v>
      </c>
    </row>
    <row r="11272" spans="1:3" x14ac:dyDescent="0.25">
      <c r="A11272" s="445" t="s">
        <v>21780</v>
      </c>
      <c r="B11272" s="445" t="s">
        <v>11414</v>
      </c>
      <c r="C11272" s="445" t="s">
        <v>22337</v>
      </c>
    </row>
    <row r="11273" spans="1:3" x14ac:dyDescent="0.25">
      <c r="A11273" s="445" t="s">
        <v>21780</v>
      </c>
      <c r="B11273" s="445" t="s">
        <v>11416</v>
      </c>
      <c r="C11273" s="445" t="s">
        <v>22338</v>
      </c>
    </row>
    <row r="11274" spans="1:3" x14ac:dyDescent="0.25">
      <c r="A11274" s="445" t="s">
        <v>21780</v>
      </c>
      <c r="B11274" s="445" t="s">
        <v>22339</v>
      </c>
      <c r="C11274" s="445" t="s">
        <v>22340</v>
      </c>
    </row>
    <row r="11275" spans="1:3" x14ac:dyDescent="0.25">
      <c r="A11275" s="445" t="s">
        <v>21780</v>
      </c>
      <c r="B11275" s="445" t="s">
        <v>22341</v>
      </c>
      <c r="C11275" s="445" t="s">
        <v>22342</v>
      </c>
    </row>
    <row r="11276" spans="1:3" x14ac:dyDescent="0.25">
      <c r="A11276" s="445" t="s">
        <v>21780</v>
      </c>
      <c r="B11276" s="445" t="s">
        <v>22343</v>
      </c>
      <c r="C11276" s="445" t="s">
        <v>22344</v>
      </c>
    </row>
    <row r="11277" spans="1:3" x14ac:dyDescent="0.25">
      <c r="A11277" s="445" t="s">
        <v>21780</v>
      </c>
      <c r="B11277" s="445" t="s">
        <v>22345</v>
      </c>
      <c r="C11277" s="445" t="s">
        <v>22346</v>
      </c>
    </row>
    <row r="11278" spans="1:3" x14ac:dyDescent="0.25">
      <c r="A11278" s="445" t="s">
        <v>21780</v>
      </c>
      <c r="B11278" s="445" t="s">
        <v>22347</v>
      </c>
      <c r="C11278" s="445" t="s">
        <v>22348</v>
      </c>
    </row>
    <row r="11279" spans="1:3" x14ac:dyDescent="0.25">
      <c r="A11279" s="445" t="s">
        <v>21780</v>
      </c>
      <c r="B11279" s="445" t="s">
        <v>22349</v>
      </c>
      <c r="C11279" s="445" t="s">
        <v>22350</v>
      </c>
    </row>
    <row r="11280" spans="1:3" x14ac:dyDescent="0.25">
      <c r="A11280" s="445" t="s">
        <v>21780</v>
      </c>
      <c r="B11280" s="445" t="s">
        <v>22351</v>
      </c>
      <c r="C11280" s="445" t="s">
        <v>22352</v>
      </c>
    </row>
    <row r="11281" spans="1:3" x14ac:dyDescent="0.25">
      <c r="A11281" s="445" t="s">
        <v>21780</v>
      </c>
      <c r="B11281" s="445" t="s">
        <v>22353</v>
      </c>
      <c r="C11281" s="445" t="s">
        <v>22354</v>
      </c>
    </row>
    <row r="11282" spans="1:3" x14ac:dyDescent="0.25">
      <c r="A11282" s="445" t="s">
        <v>21780</v>
      </c>
      <c r="B11282" s="445" t="s">
        <v>22355</v>
      </c>
      <c r="C11282" s="445" t="s">
        <v>22356</v>
      </c>
    </row>
    <row r="11283" spans="1:3" x14ac:dyDescent="0.25">
      <c r="A11283" s="445" t="s">
        <v>21780</v>
      </c>
      <c r="B11283" s="445" t="s">
        <v>22357</v>
      </c>
      <c r="C11283" s="445" t="s">
        <v>22358</v>
      </c>
    </row>
    <row r="11284" spans="1:3" x14ac:dyDescent="0.25">
      <c r="A11284" s="445" t="s">
        <v>21780</v>
      </c>
      <c r="B11284" s="445" t="s">
        <v>22359</v>
      </c>
      <c r="C11284" s="445" t="s">
        <v>22360</v>
      </c>
    </row>
    <row r="11285" spans="1:3" x14ac:dyDescent="0.25">
      <c r="A11285" s="445" t="s">
        <v>21780</v>
      </c>
      <c r="B11285" s="445" t="s">
        <v>22361</v>
      </c>
      <c r="C11285" s="445" t="s">
        <v>22362</v>
      </c>
    </row>
    <row r="11286" spans="1:3" x14ac:dyDescent="0.25">
      <c r="A11286" s="445" t="s">
        <v>21780</v>
      </c>
      <c r="B11286" s="445" t="s">
        <v>22363</v>
      </c>
      <c r="C11286" s="445" t="s">
        <v>22364</v>
      </c>
    </row>
    <row r="11287" spans="1:3" x14ac:dyDescent="0.25">
      <c r="A11287" s="445" t="s">
        <v>21780</v>
      </c>
      <c r="B11287" s="445" t="s">
        <v>22365</v>
      </c>
      <c r="C11287" s="445" t="s">
        <v>22366</v>
      </c>
    </row>
    <row r="11288" spans="1:3" x14ac:dyDescent="0.25">
      <c r="A11288" s="445" t="s">
        <v>21780</v>
      </c>
      <c r="B11288" s="445" t="s">
        <v>22367</v>
      </c>
      <c r="C11288" s="445" t="s">
        <v>22368</v>
      </c>
    </row>
    <row r="11289" spans="1:3" x14ac:dyDescent="0.25">
      <c r="A11289" s="445" t="s">
        <v>21780</v>
      </c>
      <c r="B11289" s="445" t="s">
        <v>22369</v>
      </c>
      <c r="C11289" s="445" t="s">
        <v>22370</v>
      </c>
    </row>
    <row r="11290" spans="1:3" x14ac:dyDescent="0.25">
      <c r="A11290" s="445" t="s">
        <v>21780</v>
      </c>
      <c r="B11290" s="445" t="s">
        <v>22371</v>
      </c>
      <c r="C11290" s="445" t="s">
        <v>22372</v>
      </c>
    </row>
    <row r="11291" spans="1:3" x14ac:dyDescent="0.25">
      <c r="A11291" s="445" t="s">
        <v>21780</v>
      </c>
      <c r="B11291" s="445" t="s">
        <v>22373</v>
      </c>
      <c r="C11291" s="445" t="s">
        <v>22374</v>
      </c>
    </row>
    <row r="11292" spans="1:3" x14ac:dyDescent="0.25">
      <c r="A11292" s="445" t="s">
        <v>21780</v>
      </c>
      <c r="B11292" s="445" t="s">
        <v>22375</v>
      </c>
      <c r="C11292" s="445" t="s">
        <v>22376</v>
      </c>
    </row>
    <row r="11293" spans="1:3" x14ac:dyDescent="0.25">
      <c r="A11293" s="445" t="s">
        <v>21780</v>
      </c>
      <c r="B11293" s="445" t="s">
        <v>11505</v>
      </c>
      <c r="C11293" s="445" t="s">
        <v>22377</v>
      </c>
    </row>
    <row r="11294" spans="1:3" x14ac:dyDescent="0.25">
      <c r="A11294" s="445" t="s">
        <v>21780</v>
      </c>
      <c r="B11294" s="445" t="s">
        <v>22378</v>
      </c>
      <c r="C11294" s="445" t="s">
        <v>22379</v>
      </c>
    </row>
    <row r="11295" spans="1:3" x14ac:dyDescent="0.25">
      <c r="A11295" s="445" t="s">
        <v>21780</v>
      </c>
      <c r="B11295" s="445" t="s">
        <v>22380</v>
      </c>
      <c r="C11295" s="445" t="s">
        <v>22381</v>
      </c>
    </row>
    <row r="11296" spans="1:3" x14ac:dyDescent="0.25">
      <c r="A11296" s="445" t="s">
        <v>21780</v>
      </c>
      <c r="B11296" s="445" t="s">
        <v>22382</v>
      </c>
      <c r="C11296" s="445" t="s">
        <v>22383</v>
      </c>
    </row>
    <row r="11297" spans="1:3" x14ac:dyDescent="0.25">
      <c r="A11297" s="445" t="s">
        <v>21780</v>
      </c>
      <c r="B11297" s="445" t="s">
        <v>22384</v>
      </c>
      <c r="C11297" s="445" t="s">
        <v>22385</v>
      </c>
    </row>
    <row r="11298" spans="1:3" x14ac:dyDescent="0.25">
      <c r="A11298" s="445" t="s">
        <v>21780</v>
      </c>
      <c r="B11298" s="445" t="s">
        <v>22386</v>
      </c>
      <c r="C11298" s="445" t="s">
        <v>22387</v>
      </c>
    </row>
    <row r="11299" spans="1:3" x14ac:dyDescent="0.25">
      <c r="A11299" s="445" t="s">
        <v>21780</v>
      </c>
      <c r="B11299" s="445" t="s">
        <v>22388</v>
      </c>
      <c r="C11299" s="445" t="s">
        <v>22389</v>
      </c>
    </row>
    <row r="11300" spans="1:3" x14ac:dyDescent="0.25">
      <c r="A11300" s="445" t="s">
        <v>21780</v>
      </c>
      <c r="B11300" s="445" t="s">
        <v>22390</v>
      </c>
      <c r="C11300" s="445" t="s">
        <v>22391</v>
      </c>
    </row>
    <row r="11301" spans="1:3" x14ac:dyDescent="0.25">
      <c r="A11301" s="445" t="s">
        <v>21780</v>
      </c>
      <c r="B11301" s="445" t="s">
        <v>22392</v>
      </c>
      <c r="C11301" s="445" t="s">
        <v>22393</v>
      </c>
    </row>
    <row r="11302" spans="1:3" x14ac:dyDescent="0.25">
      <c r="A11302" s="445" t="s">
        <v>21780</v>
      </c>
      <c r="B11302" s="445" t="s">
        <v>22394</v>
      </c>
      <c r="C11302" s="445" t="s">
        <v>22395</v>
      </c>
    </row>
    <row r="11303" spans="1:3" x14ac:dyDescent="0.25">
      <c r="A11303" s="445" t="s">
        <v>21780</v>
      </c>
      <c r="B11303" s="445" t="s">
        <v>22396</v>
      </c>
      <c r="C11303" s="445" t="s">
        <v>22397</v>
      </c>
    </row>
    <row r="11304" spans="1:3" x14ac:dyDescent="0.25">
      <c r="A11304" s="445" t="s">
        <v>21780</v>
      </c>
      <c r="B11304" s="445" t="s">
        <v>22398</v>
      </c>
      <c r="C11304" s="445" t="s">
        <v>22399</v>
      </c>
    </row>
    <row r="11305" spans="1:3" x14ac:dyDescent="0.25">
      <c r="A11305" s="445" t="s">
        <v>21780</v>
      </c>
      <c r="B11305" s="445" t="s">
        <v>15540</v>
      </c>
      <c r="C11305" s="445" t="s">
        <v>22400</v>
      </c>
    </row>
    <row r="11306" spans="1:3" x14ac:dyDescent="0.25">
      <c r="A11306" s="445" t="s">
        <v>21780</v>
      </c>
      <c r="B11306" s="445" t="s">
        <v>15527</v>
      </c>
      <c r="C11306" s="445" t="s">
        <v>22401</v>
      </c>
    </row>
    <row r="11307" spans="1:3" x14ac:dyDescent="0.25">
      <c r="A11307" s="445" t="s">
        <v>21780</v>
      </c>
      <c r="B11307" s="445" t="s">
        <v>15532</v>
      </c>
      <c r="C11307" s="445" t="s">
        <v>22402</v>
      </c>
    </row>
    <row r="11308" spans="1:3" x14ac:dyDescent="0.25">
      <c r="A11308" s="445" t="s">
        <v>21780</v>
      </c>
      <c r="B11308" s="445" t="s">
        <v>15533</v>
      </c>
      <c r="C11308" s="445" t="s">
        <v>22403</v>
      </c>
    </row>
    <row r="11309" spans="1:3" x14ac:dyDescent="0.25">
      <c r="A11309" s="445" t="s">
        <v>21780</v>
      </c>
      <c r="B11309" s="445" t="s">
        <v>22404</v>
      </c>
      <c r="C11309" s="445" t="s">
        <v>22405</v>
      </c>
    </row>
    <row r="11310" spans="1:3" x14ac:dyDescent="0.25">
      <c r="A11310" s="445" t="s">
        <v>21780</v>
      </c>
      <c r="B11310" s="445" t="s">
        <v>22406</v>
      </c>
      <c r="C11310" s="445" t="s">
        <v>22407</v>
      </c>
    </row>
    <row r="11311" spans="1:3" x14ac:dyDescent="0.25">
      <c r="A11311" s="445" t="s">
        <v>21780</v>
      </c>
      <c r="B11311" s="445" t="s">
        <v>22408</v>
      </c>
      <c r="C11311" s="445" t="s">
        <v>22409</v>
      </c>
    </row>
    <row r="11312" spans="1:3" x14ac:dyDescent="0.25">
      <c r="A11312" s="445" t="s">
        <v>21780</v>
      </c>
      <c r="B11312" s="445" t="s">
        <v>22410</v>
      </c>
      <c r="C11312" s="445" t="s">
        <v>22411</v>
      </c>
    </row>
    <row r="11313" spans="1:3" x14ac:dyDescent="0.25">
      <c r="A11313" s="445" t="s">
        <v>21780</v>
      </c>
      <c r="B11313" s="445" t="s">
        <v>22412</v>
      </c>
      <c r="C11313" s="445" t="s">
        <v>22413</v>
      </c>
    </row>
    <row r="11314" spans="1:3" x14ac:dyDescent="0.25">
      <c r="A11314" s="445" t="s">
        <v>21780</v>
      </c>
      <c r="B11314" s="445" t="s">
        <v>22414</v>
      </c>
      <c r="C11314" s="445" t="s">
        <v>22415</v>
      </c>
    </row>
    <row r="11315" spans="1:3" x14ac:dyDescent="0.25">
      <c r="A11315" s="445" t="s">
        <v>21780</v>
      </c>
      <c r="B11315" s="445" t="s">
        <v>22416</v>
      </c>
      <c r="C11315" s="445" t="s">
        <v>22417</v>
      </c>
    </row>
    <row r="11316" spans="1:3" x14ac:dyDescent="0.25">
      <c r="A11316" s="445" t="s">
        <v>21780</v>
      </c>
      <c r="B11316" s="445" t="s">
        <v>22418</v>
      </c>
      <c r="C11316" s="445" t="s">
        <v>22419</v>
      </c>
    </row>
    <row r="11317" spans="1:3" x14ac:dyDescent="0.25">
      <c r="A11317" s="445" t="s">
        <v>21780</v>
      </c>
      <c r="B11317" s="445" t="s">
        <v>22420</v>
      </c>
      <c r="C11317" s="445" t="s">
        <v>22421</v>
      </c>
    </row>
    <row r="11318" spans="1:3" x14ac:dyDescent="0.25">
      <c r="A11318" s="445" t="s">
        <v>21780</v>
      </c>
      <c r="B11318" s="445" t="s">
        <v>22422</v>
      </c>
      <c r="C11318" s="445" t="s">
        <v>22423</v>
      </c>
    </row>
    <row r="11319" spans="1:3" x14ac:dyDescent="0.25">
      <c r="A11319" s="445" t="s">
        <v>21780</v>
      </c>
      <c r="B11319" s="445" t="s">
        <v>22424</v>
      </c>
      <c r="C11319" s="445" t="s">
        <v>22425</v>
      </c>
    </row>
    <row r="11320" spans="1:3" x14ac:dyDescent="0.25">
      <c r="A11320" s="445" t="s">
        <v>21780</v>
      </c>
      <c r="B11320" s="445" t="s">
        <v>22426</v>
      </c>
      <c r="C11320" s="445" t="s">
        <v>22427</v>
      </c>
    </row>
    <row r="11321" spans="1:3" x14ac:dyDescent="0.25">
      <c r="A11321" s="445" t="s">
        <v>21780</v>
      </c>
      <c r="B11321" s="445" t="s">
        <v>22428</v>
      </c>
      <c r="C11321" s="445" t="s">
        <v>22429</v>
      </c>
    </row>
    <row r="11322" spans="1:3" x14ac:dyDescent="0.25">
      <c r="A11322" s="445" t="s">
        <v>21780</v>
      </c>
      <c r="B11322" s="445" t="s">
        <v>22430</v>
      </c>
      <c r="C11322" s="445" t="s">
        <v>22431</v>
      </c>
    </row>
    <row r="11323" spans="1:3" x14ac:dyDescent="0.25">
      <c r="A11323" s="445" t="s">
        <v>21780</v>
      </c>
      <c r="B11323" s="445" t="s">
        <v>22432</v>
      </c>
      <c r="C11323" s="445" t="s">
        <v>22433</v>
      </c>
    </row>
    <row r="11324" spans="1:3" x14ac:dyDescent="0.25">
      <c r="A11324" s="445" t="s">
        <v>21780</v>
      </c>
      <c r="B11324" s="445" t="s">
        <v>22434</v>
      </c>
      <c r="C11324" s="445" t="s">
        <v>22435</v>
      </c>
    </row>
    <row r="11325" spans="1:3" x14ac:dyDescent="0.25">
      <c r="A11325" s="445" t="s">
        <v>21780</v>
      </c>
      <c r="B11325" s="445" t="s">
        <v>22436</v>
      </c>
      <c r="C11325" s="445" t="s">
        <v>22437</v>
      </c>
    </row>
    <row r="11326" spans="1:3" x14ac:dyDescent="0.25">
      <c r="A11326" s="445" t="s">
        <v>21780</v>
      </c>
      <c r="B11326" s="445" t="s">
        <v>22438</v>
      </c>
      <c r="C11326" s="445" t="s">
        <v>22439</v>
      </c>
    </row>
    <row r="11327" spans="1:3" x14ac:dyDescent="0.25">
      <c r="A11327" s="445" t="s">
        <v>21780</v>
      </c>
      <c r="B11327" s="445" t="s">
        <v>22440</v>
      </c>
      <c r="C11327" s="445" t="s">
        <v>22441</v>
      </c>
    </row>
    <row r="11328" spans="1:3" x14ac:dyDescent="0.25">
      <c r="A11328" s="445" t="s">
        <v>21780</v>
      </c>
      <c r="B11328" s="445" t="s">
        <v>22442</v>
      </c>
      <c r="C11328" s="445" t="s">
        <v>22443</v>
      </c>
    </row>
    <row r="11329" spans="1:3" x14ac:dyDescent="0.25">
      <c r="A11329" s="445" t="s">
        <v>21780</v>
      </c>
      <c r="B11329" s="445" t="s">
        <v>22444</v>
      </c>
      <c r="C11329" s="445" t="s">
        <v>22445</v>
      </c>
    </row>
    <row r="11330" spans="1:3" x14ac:dyDescent="0.25">
      <c r="A11330" s="445" t="s">
        <v>21780</v>
      </c>
      <c r="B11330" s="445" t="s">
        <v>22446</v>
      </c>
      <c r="C11330" s="445" t="s">
        <v>22447</v>
      </c>
    </row>
    <row r="11331" spans="1:3" x14ac:dyDescent="0.25">
      <c r="A11331" s="445" t="s">
        <v>21780</v>
      </c>
      <c r="B11331" s="445" t="s">
        <v>22448</v>
      </c>
      <c r="C11331" s="445" t="s">
        <v>22449</v>
      </c>
    </row>
    <row r="11332" spans="1:3" x14ac:dyDescent="0.25">
      <c r="A11332" s="445" t="s">
        <v>21780</v>
      </c>
      <c r="B11332" s="445" t="s">
        <v>22450</v>
      </c>
      <c r="C11332" s="445" t="s">
        <v>22451</v>
      </c>
    </row>
    <row r="11333" spans="1:3" x14ac:dyDescent="0.25">
      <c r="A11333" s="445" t="s">
        <v>21780</v>
      </c>
      <c r="B11333" s="445" t="s">
        <v>22452</v>
      </c>
      <c r="C11333" s="445" t="s">
        <v>22453</v>
      </c>
    </row>
    <row r="11334" spans="1:3" x14ac:dyDescent="0.25">
      <c r="A11334" s="445" t="s">
        <v>21780</v>
      </c>
      <c r="B11334" s="445" t="s">
        <v>22454</v>
      </c>
      <c r="C11334" s="445" t="s">
        <v>14128</v>
      </c>
    </row>
    <row r="11335" spans="1:3" x14ac:dyDescent="0.25">
      <c r="A11335" s="445" t="s">
        <v>21780</v>
      </c>
      <c r="B11335" s="445" t="s">
        <v>22455</v>
      </c>
      <c r="C11335" s="445" t="s">
        <v>22456</v>
      </c>
    </row>
    <row r="11336" spans="1:3" x14ac:dyDescent="0.25">
      <c r="A11336" s="445" t="s">
        <v>21780</v>
      </c>
      <c r="B11336" s="445" t="s">
        <v>22457</v>
      </c>
      <c r="C11336" s="445" t="s">
        <v>22458</v>
      </c>
    </row>
    <row r="11337" spans="1:3" x14ac:dyDescent="0.25">
      <c r="A11337" s="445" t="s">
        <v>21780</v>
      </c>
      <c r="B11337" s="445" t="s">
        <v>22459</v>
      </c>
      <c r="C11337" s="445" t="s">
        <v>22460</v>
      </c>
    </row>
    <row r="11338" spans="1:3" x14ac:dyDescent="0.25">
      <c r="A11338" s="445" t="s">
        <v>21780</v>
      </c>
      <c r="B11338" s="445" t="s">
        <v>5425</v>
      </c>
      <c r="C11338" s="445" t="s">
        <v>22461</v>
      </c>
    </row>
    <row r="11339" spans="1:3" x14ac:dyDescent="0.25">
      <c r="A11339" s="445" t="s">
        <v>21780</v>
      </c>
      <c r="B11339" s="445" t="s">
        <v>22462</v>
      </c>
      <c r="C11339" s="445" t="s">
        <v>22463</v>
      </c>
    </row>
    <row r="11340" spans="1:3" x14ac:dyDescent="0.25">
      <c r="A11340" s="445" t="s">
        <v>21780</v>
      </c>
      <c r="B11340" s="445" t="s">
        <v>22464</v>
      </c>
      <c r="C11340" s="445" t="s">
        <v>22465</v>
      </c>
    </row>
    <row r="11341" spans="1:3" x14ac:dyDescent="0.25">
      <c r="A11341" s="445" t="s">
        <v>21780</v>
      </c>
      <c r="B11341" s="445" t="s">
        <v>5084</v>
      </c>
      <c r="C11341" s="445" t="s">
        <v>22466</v>
      </c>
    </row>
    <row r="11342" spans="1:3" x14ac:dyDescent="0.25">
      <c r="A11342" s="445" t="s">
        <v>21780</v>
      </c>
      <c r="B11342" s="445" t="s">
        <v>22467</v>
      </c>
      <c r="C11342" s="445" t="s">
        <v>22468</v>
      </c>
    </row>
    <row r="11343" spans="1:3" x14ac:dyDescent="0.25">
      <c r="A11343" s="445" t="s">
        <v>21780</v>
      </c>
      <c r="B11343" s="445" t="s">
        <v>22469</v>
      </c>
      <c r="C11343" s="445" t="s">
        <v>22470</v>
      </c>
    </row>
    <row r="11344" spans="1:3" x14ac:dyDescent="0.25">
      <c r="A11344" s="445" t="s">
        <v>21780</v>
      </c>
      <c r="B11344" s="445" t="s">
        <v>11298</v>
      </c>
      <c r="C11344" s="445" t="s">
        <v>22471</v>
      </c>
    </row>
    <row r="11345" spans="1:3" x14ac:dyDescent="0.25">
      <c r="A11345" s="445" t="s">
        <v>21780</v>
      </c>
      <c r="B11345" s="445" t="s">
        <v>11300</v>
      </c>
      <c r="C11345" s="445" t="s">
        <v>22472</v>
      </c>
    </row>
    <row r="11346" spans="1:3" x14ac:dyDescent="0.25">
      <c r="A11346" s="445" t="s">
        <v>21780</v>
      </c>
      <c r="B11346" s="445" t="s">
        <v>13418</v>
      </c>
      <c r="C11346" s="445" t="s">
        <v>22473</v>
      </c>
    </row>
    <row r="11347" spans="1:3" x14ac:dyDescent="0.25">
      <c r="A11347" s="445" t="s">
        <v>21780</v>
      </c>
      <c r="B11347" s="445" t="s">
        <v>11492</v>
      </c>
      <c r="C11347" s="445" t="s">
        <v>22474</v>
      </c>
    </row>
    <row r="11348" spans="1:3" x14ac:dyDescent="0.25">
      <c r="A11348" s="445" t="s">
        <v>21780</v>
      </c>
      <c r="B11348" s="445" t="s">
        <v>11494</v>
      </c>
      <c r="C11348" s="445" t="s">
        <v>22475</v>
      </c>
    </row>
    <row r="11349" spans="1:3" x14ac:dyDescent="0.25">
      <c r="A11349" s="445" t="s">
        <v>21780</v>
      </c>
      <c r="B11349" s="445" t="s">
        <v>22476</v>
      </c>
      <c r="C11349" s="445" t="s">
        <v>22477</v>
      </c>
    </row>
    <row r="11350" spans="1:3" x14ac:dyDescent="0.25">
      <c r="A11350" s="445" t="s">
        <v>21780</v>
      </c>
      <c r="B11350" s="445" t="s">
        <v>22478</v>
      </c>
      <c r="C11350" s="445" t="s">
        <v>22479</v>
      </c>
    </row>
    <row r="11351" spans="1:3" x14ac:dyDescent="0.25">
      <c r="A11351" s="445" t="s">
        <v>21780</v>
      </c>
      <c r="B11351" s="445" t="s">
        <v>22480</v>
      </c>
      <c r="C11351" s="445" t="s">
        <v>22481</v>
      </c>
    </row>
    <row r="11352" spans="1:3" x14ac:dyDescent="0.25">
      <c r="A11352" s="445" t="s">
        <v>21780</v>
      </c>
      <c r="B11352" s="445" t="s">
        <v>22482</v>
      </c>
      <c r="C11352" s="445" t="s">
        <v>22034</v>
      </c>
    </row>
    <row r="11353" spans="1:3" x14ac:dyDescent="0.25">
      <c r="A11353" s="445" t="s">
        <v>21780</v>
      </c>
      <c r="B11353" s="445" t="s">
        <v>22483</v>
      </c>
      <c r="C11353" s="445" t="s">
        <v>22484</v>
      </c>
    </row>
    <row r="11354" spans="1:3" x14ac:dyDescent="0.25">
      <c r="A11354" s="445" t="s">
        <v>21780</v>
      </c>
      <c r="B11354" s="445" t="s">
        <v>22485</v>
      </c>
      <c r="C11354" s="445" t="s">
        <v>22486</v>
      </c>
    </row>
    <row r="11355" spans="1:3" x14ac:dyDescent="0.25">
      <c r="A11355" s="445" t="s">
        <v>21780</v>
      </c>
      <c r="B11355" s="445" t="s">
        <v>22487</v>
      </c>
      <c r="C11355" s="445" t="s">
        <v>22488</v>
      </c>
    </row>
    <row r="11356" spans="1:3" x14ac:dyDescent="0.25">
      <c r="A11356" s="445" t="s">
        <v>21780</v>
      </c>
      <c r="B11356" s="445" t="s">
        <v>22489</v>
      </c>
      <c r="C11356" s="445" t="s">
        <v>22490</v>
      </c>
    </row>
    <row r="11357" spans="1:3" x14ac:dyDescent="0.25">
      <c r="A11357" s="445" t="s">
        <v>21780</v>
      </c>
      <c r="B11357" s="445" t="s">
        <v>22491</v>
      </c>
      <c r="C11357" s="445" t="s">
        <v>22492</v>
      </c>
    </row>
    <row r="11358" spans="1:3" x14ac:dyDescent="0.25">
      <c r="A11358" s="445" t="s">
        <v>21780</v>
      </c>
      <c r="B11358" s="445" t="s">
        <v>22493</v>
      </c>
      <c r="C11358" s="445" t="s">
        <v>22494</v>
      </c>
    </row>
    <row r="11359" spans="1:3" x14ac:dyDescent="0.25">
      <c r="A11359" s="445" t="s">
        <v>21780</v>
      </c>
      <c r="B11359" s="445" t="s">
        <v>22495</v>
      </c>
      <c r="C11359" s="445" t="s">
        <v>22496</v>
      </c>
    </row>
    <row r="11360" spans="1:3" x14ac:dyDescent="0.25">
      <c r="A11360" s="445" t="s">
        <v>21780</v>
      </c>
      <c r="B11360" s="445" t="s">
        <v>22497</v>
      </c>
      <c r="C11360" s="445" t="s">
        <v>22498</v>
      </c>
    </row>
    <row r="11361" spans="1:3" x14ac:dyDescent="0.25">
      <c r="A11361" s="445" t="s">
        <v>21780</v>
      </c>
      <c r="B11361" s="445" t="s">
        <v>22499</v>
      </c>
      <c r="C11361" s="445" t="s">
        <v>22500</v>
      </c>
    </row>
    <row r="11362" spans="1:3" x14ac:dyDescent="0.25">
      <c r="A11362" s="445" t="s">
        <v>21780</v>
      </c>
      <c r="B11362" s="445" t="s">
        <v>22501</v>
      </c>
      <c r="C11362" s="445" t="s">
        <v>22502</v>
      </c>
    </row>
    <row r="11363" spans="1:3" x14ac:dyDescent="0.25">
      <c r="A11363" s="445" t="s">
        <v>21780</v>
      </c>
      <c r="B11363" s="445" t="s">
        <v>22503</v>
      </c>
      <c r="C11363" s="445" t="s">
        <v>22504</v>
      </c>
    </row>
    <row r="11364" spans="1:3" x14ac:dyDescent="0.25">
      <c r="A11364" s="445" t="s">
        <v>21780</v>
      </c>
      <c r="B11364" s="445" t="s">
        <v>22505</v>
      </c>
      <c r="C11364" s="445" t="s">
        <v>22506</v>
      </c>
    </row>
    <row r="11365" spans="1:3" x14ac:dyDescent="0.25">
      <c r="A11365" s="445" t="s">
        <v>21780</v>
      </c>
      <c r="B11365" s="445" t="s">
        <v>22507</v>
      </c>
      <c r="C11365" s="445" t="s">
        <v>22508</v>
      </c>
    </row>
    <row r="11366" spans="1:3" x14ac:dyDescent="0.25">
      <c r="A11366" s="445" t="s">
        <v>21780</v>
      </c>
      <c r="B11366" s="445" t="s">
        <v>22509</v>
      </c>
      <c r="C11366" s="445" t="s">
        <v>22510</v>
      </c>
    </row>
    <row r="11367" spans="1:3" x14ac:dyDescent="0.25">
      <c r="A11367" s="445" t="s">
        <v>21780</v>
      </c>
      <c r="B11367" s="445" t="s">
        <v>22511</v>
      </c>
      <c r="C11367" s="445" t="s">
        <v>22512</v>
      </c>
    </row>
    <row r="11368" spans="1:3" x14ac:dyDescent="0.25">
      <c r="A11368" s="445" t="s">
        <v>21780</v>
      </c>
      <c r="B11368" s="445" t="s">
        <v>22513</v>
      </c>
      <c r="C11368" s="445" t="s">
        <v>22514</v>
      </c>
    </row>
    <row r="11369" spans="1:3" x14ac:dyDescent="0.25">
      <c r="A11369" s="445" t="s">
        <v>21780</v>
      </c>
      <c r="B11369" s="445" t="s">
        <v>22515</v>
      </c>
      <c r="C11369" s="445" t="s">
        <v>22516</v>
      </c>
    </row>
    <row r="11370" spans="1:3" x14ac:dyDescent="0.25">
      <c r="A11370" s="445" t="s">
        <v>21780</v>
      </c>
      <c r="B11370" s="445" t="s">
        <v>22517</v>
      </c>
      <c r="C11370" s="445" t="s">
        <v>22518</v>
      </c>
    </row>
    <row r="11371" spans="1:3" x14ac:dyDescent="0.25">
      <c r="A11371" s="445" t="s">
        <v>21780</v>
      </c>
      <c r="B11371" s="445" t="s">
        <v>22519</v>
      </c>
      <c r="C11371" s="445" t="s">
        <v>22520</v>
      </c>
    </row>
    <row r="11372" spans="1:3" x14ac:dyDescent="0.25">
      <c r="A11372" s="445" t="s">
        <v>21780</v>
      </c>
      <c r="B11372" s="445" t="s">
        <v>22521</v>
      </c>
      <c r="C11372" s="445" t="s">
        <v>22522</v>
      </c>
    </row>
    <row r="11373" spans="1:3" x14ac:dyDescent="0.25">
      <c r="A11373" s="445" t="s">
        <v>21780</v>
      </c>
      <c r="B11373" s="445" t="s">
        <v>22523</v>
      </c>
      <c r="C11373" s="445" t="s">
        <v>22524</v>
      </c>
    </row>
    <row r="11374" spans="1:3" x14ac:dyDescent="0.25">
      <c r="A11374" s="445" t="s">
        <v>21780</v>
      </c>
      <c r="B11374" s="445" t="s">
        <v>22525</v>
      </c>
      <c r="C11374" s="445" t="s">
        <v>22526</v>
      </c>
    </row>
    <row r="11375" spans="1:3" x14ac:dyDescent="0.25">
      <c r="A11375" s="445" t="s">
        <v>21780</v>
      </c>
      <c r="B11375" s="445" t="s">
        <v>22527</v>
      </c>
      <c r="C11375" s="445" t="s">
        <v>22528</v>
      </c>
    </row>
    <row r="11376" spans="1:3" x14ac:dyDescent="0.25">
      <c r="A11376" s="445" t="s">
        <v>21780</v>
      </c>
      <c r="B11376" s="445" t="s">
        <v>22529</v>
      </c>
      <c r="C11376" s="445" t="s">
        <v>22530</v>
      </c>
    </row>
    <row r="11377" spans="1:3" x14ac:dyDescent="0.25">
      <c r="A11377" s="445" t="s">
        <v>21780</v>
      </c>
      <c r="B11377" s="445" t="s">
        <v>22531</v>
      </c>
      <c r="C11377" s="445" t="s">
        <v>22532</v>
      </c>
    </row>
    <row r="11378" spans="1:3" x14ac:dyDescent="0.25">
      <c r="A11378" s="445" t="s">
        <v>21780</v>
      </c>
      <c r="B11378" s="445" t="s">
        <v>22533</v>
      </c>
      <c r="C11378" s="445" t="s">
        <v>22534</v>
      </c>
    </row>
    <row r="11379" spans="1:3" x14ac:dyDescent="0.25">
      <c r="A11379" s="445" t="s">
        <v>21780</v>
      </c>
      <c r="B11379" s="445" t="s">
        <v>22535</v>
      </c>
      <c r="C11379" s="445" t="s">
        <v>22536</v>
      </c>
    </row>
    <row r="11380" spans="1:3" x14ac:dyDescent="0.25">
      <c r="A11380" s="445" t="s">
        <v>21780</v>
      </c>
      <c r="B11380" s="445" t="s">
        <v>22537</v>
      </c>
      <c r="C11380" s="445" t="s">
        <v>22538</v>
      </c>
    </row>
    <row r="11381" spans="1:3" x14ac:dyDescent="0.25">
      <c r="A11381" s="445" t="s">
        <v>21780</v>
      </c>
      <c r="B11381" s="445" t="s">
        <v>22539</v>
      </c>
      <c r="C11381" s="445" t="s">
        <v>22540</v>
      </c>
    </row>
    <row r="11382" spans="1:3" x14ac:dyDescent="0.25">
      <c r="A11382" s="445" t="s">
        <v>21780</v>
      </c>
      <c r="B11382" s="445" t="s">
        <v>22541</v>
      </c>
      <c r="C11382" s="445" t="s">
        <v>22542</v>
      </c>
    </row>
    <row r="11383" spans="1:3" x14ac:dyDescent="0.25">
      <c r="A11383" s="445" t="s">
        <v>21780</v>
      </c>
      <c r="B11383" s="445" t="s">
        <v>22543</v>
      </c>
      <c r="C11383" s="445" t="s">
        <v>22544</v>
      </c>
    </row>
    <row r="11384" spans="1:3" x14ac:dyDescent="0.25">
      <c r="A11384" s="445" t="s">
        <v>21780</v>
      </c>
      <c r="B11384" s="445" t="s">
        <v>22545</v>
      </c>
      <c r="C11384" s="445" t="s">
        <v>22546</v>
      </c>
    </row>
    <row r="11385" spans="1:3" x14ac:dyDescent="0.25">
      <c r="A11385" s="445" t="s">
        <v>21780</v>
      </c>
      <c r="B11385" s="445" t="s">
        <v>22547</v>
      </c>
      <c r="C11385" s="445" t="s">
        <v>22548</v>
      </c>
    </row>
    <row r="11386" spans="1:3" x14ac:dyDescent="0.25">
      <c r="A11386" s="445" t="s">
        <v>21780</v>
      </c>
      <c r="B11386" s="445" t="s">
        <v>22549</v>
      </c>
      <c r="C11386" s="445" t="s">
        <v>22550</v>
      </c>
    </row>
    <row r="11387" spans="1:3" x14ac:dyDescent="0.25">
      <c r="A11387" s="445" t="s">
        <v>21780</v>
      </c>
      <c r="B11387" s="445" t="s">
        <v>22551</v>
      </c>
      <c r="C11387" s="445" t="s">
        <v>22552</v>
      </c>
    </row>
    <row r="11388" spans="1:3" x14ac:dyDescent="0.25">
      <c r="A11388" s="445" t="s">
        <v>21780</v>
      </c>
      <c r="B11388" s="445" t="s">
        <v>22553</v>
      </c>
      <c r="C11388" s="445" t="s">
        <v>22554</v>
      </c>
    </row>
    <row r="11389" spans="1:3" x14ac:dyDescent="0.25">
      <c r="A11389" s="445" t="s">
        <v>21780</v>
      </c>
      <c r="B11389" s="445" t="s">
        <v>22555</v>
      </c>
      <c r="C11389" s="445" t="s">
        <v>22556</v>
      </c>
    </row>
    <row r="11390" spans="1:3" x14ac:dyDescent="0.25">
      <c r="A11390" s="445" t="s">
        <v>21780</v>
      </c>
      <c r="B11390" s="445" t="s">
        <v>22557</v>
      </c>
      <c r="C11390" s="445" t="s">
        <v>22558</v>
      </c>
    </row>
    <row r="11391" spans="1:3" x14ac:dyDescent="0.25">
      <c r="A11391" s="445" t="s">
        <v>21780</v>
      </c>
      <c r="B11391" s="445" t="s">
        <v>22559</v>
      </c>
      <c r="C11391" s="445" t="s">
        <v>22560</v>
      </c>
    </row>
    <row r="11392" spans="1:3" x14ac:dyDescent="0.25">
      <c r="A11392" s="445" t="s">
        <v>21780</v>
      </c>
      <c r="B11392" s="445" t="s">
        <v>22561</v>
      </c>
      <c r="C11392" s="445" t="s">
        <v>22562</v>
      </c>
    </row>
    <row r="11393" spans="1:3" x14ac:dyDescent="0.25">
      <c r="A11393" s="445" t="s">
        <v>21780</v>
      </c>
      <c r="B11393" s="445" t="s">
        <v>22563</v>
      </c>
      <c r="C11393" s="445" t="s">
        <v>22564</v>
      </c>
    </row>
    <row r="11394" spans="1:3" x14ac:dyDescent="0.25">
      <c r="A11394" s="445" t="s">
        <v>21780</v>
      </c>
      <c r="B11394" s="445" t="s">
        <v>22565</v>
      </c>
      <c r="C11394" s="445" t="s">
        <v>22566</v>
      </c>
    </row>
    <row r="11395" spans="1:3" x14ac:dyDescent="0.25">
      <c r="A11395" s="445" t="s">
        <v>21780</v>
      </c>
      <c r="B11395" s="445" t="s">
        <v>22567</v>
      </c>
      <c r="C11395" s="445" t="s">
        <v>22568</v>
      </c>
    </row>
    <row r="11396" spans="1:3" x14ac:dyDescent="0.25">
      <c r="A11396" s="445" t="s">
        <v>21780</v>
      </c>
      <c r="B11396" s="445" t="s">
        <v>22569</v>
      </c>
      <c r="C11396" s="445" t="s">
        <v>22570</v>
      </c>
    </row>
    <row r="11397" spans="1:3" x14ac:dyDescent="0.25">
      <c r="A11397" s="445" t="s">
        <v>21780</v>
      </c>
      <c r="B11397" s="445" t="s">
        <v>22571</v>
      </c>
      <c r="C11397" s="445" t="s">
        <v>22572</v>
      </c>
    </row>
    <row r="11398" spans="1:3" x14ac:dyDescent="0.25">
      <c r="A11398" s="445" t="s">
        <v>21780</v>
      </c>
      <c r="B11398" s="445" t="s">
        <v>22573</v>
      </c>
      <c r="C11398" s="445" t="s">
        <v>22574</v>
      </c>
    </row>
    <row r="11399" spans="1:3" x14ac:dyDescent="0.25">
      <c r="A11399" s="445" t="s">
        <v>21780</v>
      </c>
      <c r="B11399" s="445" t="s">
        <v>22575</v>
      </c>
      <c r="C11399" s="445" t="s">
        <v>22576</v>
      </c>
    </row>
    <row r="11400" spans="1:3" x14ac:dyDescent="0.25">
      <c r="A11400" s="445" t="s">
        <v>21780</v>
      </c>
      <c r="B11400" s="445" t="s">
        <v>22577</v>
      </c>
      <c r="C11400" s="445" t="s">
        <v>22578</v>
      </c>
    </row>
    <row r="11401" spans="1:3" x14ac:dyDescent="0.25">
      <c r="A11401" s="445" t="s">
        <v>21780</v>
      </c>
      <c r="B11401" s="445" t="s">
        <v>22579</v>
      </c>
      <c r="C11401" s="445" t="s">
        <v>22580</v>
      </c>
    </row>
    <row r="11402" spans="1:3" x14ac:dyDescent="0.25">
      <c r="A11402" s="445" t="s">
        <v>21780</v>
      </c>
      <c r="B11402" s="445" t="s">
        <v>22581</v>
      </c>
      <c r="C11402" s="445" t="s">
        <v>22582</v>
      </c>
    </row>
    <row r="11403" spans="1:3" x14ac:dyDescent="0.25">
      <c r="A11403" s="445" t="s">
        <v>21780</v>
      </c>
      <c r="B11403" s="445" t="s">
        <v>22583</v>
      </c>
      <c r="C11403" s="445" t="s">
        <v>22584</v>
      </c>
    </row>
    <row r="11404" spans="1:3" x14ac:dyDescent="0.25">
      <c r="A11404" s="445" t="s">
        <v>21780</v>
      </c>
      <c r="B11404" s="445" t="s">
        <v>22585</v>
      </c>
      <c r="C11404" s="445" t="s">
        <v>22586</v>
      </c>
    </row>
    <row r="11405" spans="1:3" x14ac:dyDescent="0.25">
      <c r="A11405" s="445" t="s">
        <v>21780</v>
      </c>
      <c r="B11405" s="445" t="s">
        <v>22587</v>
      </c>
      <c r="C11405" s="445" t="s">
        <v>22588</v>
      </c>
    </row>
    <row r="11406" spans="1:3" x14ac:dyDescent="0.25">
      <c r="A11406" s="445" t="s">
        <v>21780</v>
      </c>
      <c r="B11406" s="445" t="s">
        <v>22589</v>
      </c>
      <c r="C11406" s="445" t="s">
        <v>22590</v>
      </c>
    </row>
    <row r="11407" spans="1:3" x14ac:dyDescent="0.25">
      <c r="A11407" s="445" t="s">
        <v>21780</v>
      </c>
      <c r="B11407" s="445" t="s">
        <v>22591</v>
      </c>
      <c r="C11407" s="445" t="s">
        <v>22592</v>
      </c>
    </row>
    <row r="11408" spans="1:3" x14ac:dyDescent="0.25">
      <c r="A11408" s="445" t="s">
        <v>21780</v>
      </c>
      <c r="B11408" s="445" t="s">
        <v>22593</v>
      </c>
      <c r="C11408" s="445" t="s">
        <v>22594</v>
      </c>
    </row>
    <row r="11409" spans="1:3" x14ac:dyDescent="0.25">
      <c r="A11409" s="445" t="s">
        <v>21780</v>
      </c>
      <c r="B11409" s="445" t="s">
        <v>22595</v>
      </c>
      <c r="C11409" s="445" t="s">
        <v>22596</v>
      </c>
    </row>
    <row r="11410" spans="1:3" x14ac:dyDescent="0.25">
      <c r="A11410" s="445" t="s">
        <v>21780</v>
      </c>
      <c r="B11410" s="445" t="s">
        <v>22597</v>
      </c>
      <c r="C11410" s="445" t="s">
        <v>22598</v>
      </c>
    </row>
    <row r="11411" spans="1:3" x14ac:dyDescent="0.25">
      <c r="A11411" s="445" t="s">
        <v>21780</v>
      </c>
      <c r="B11411" s="445" t="s">
        <v>22599</v>
      </c>
      <c r="C11411" s="445" t="s">
        <v>22600</v>
      </c>
    </row>
    <row r="11412" spans="1:3" x14ac:dyDescent="0.25">
      <c r="A11412" s="445" t="s">
        <v>21780</v>
      </c>
      <c r="B11412" s="445" t="s">
        <v>22601</v>
      </c>
      <c r="C11412" s="445" t="s">
        <v>22602</v>
      </c>
    </row>
    <row r="11413" spans="1:3" x14ac:dyDescent="0.25">
      <c r="A11413" s="445" t="s">
        <v>21780</v>
      </c>
      <c r="B11413" s="445" t="s">
        <v>22603</v>
      </c>
      <c r="C11413" s="445" t="s">
        <v>22604</v>
      </c>
    </row>
    <row r="11414" spans="1:3" x14ac:dyDescent="0.25">
      <c r="A11414" s="445" t="s">
        <v>21780</v>
      </c>
      <c r="B11414" s="445" t="s">
        <v>22605</v>
      </c>
      <c r="C11414" s="445" t="s">
        <v>22606</v>
      </c>
    </row>
    <row r="11415" spans="1:3" x14ac:dyDescent="0.25">
      <c r="A11415" s="445" t="s">
        <v>21780</v>
      </c>
      <c r="B11415" s="445" t="s">
        <v>22607</v>
      </c>
      <c r="C11415" s="445" t="s">
        <v>22608</v>
      </c>
    </row>
    <row r="11416" spans="1:3" x14ac:dyDescent="0.25">
      <c r="A11416" s="445" t="s">
        <v>21780</v>
      </c>
      <c r="B11416" s="445" t="s">
        <v>22609</v>
      </c>
      <c r="C11416" s="445" t="s">
        <v>22610</v>
      </c>
    </row>
    <row r="11417" spans="1:3" x14ac:dyDescent="0.25">
      <c r="A11417" s="445" t="s">
        <v>21780</v>
      </c>
      <c r="B11417" s="445" t="s">
        <v>22611</v>
      </c>
      <c r="C11417" s="445" t="s">
        <v>22612</v>
      </c>
    </row>
    <row r="11418" spans="1:3" x14ac:dyDescent="0.25">
      <c r="A11418" s="445" t="s">
        <v>21780</v>
      </c>
      <c r="B11418" s="445" t="s">
        <v>22613</v>
      </c>
      <c r="C11418" s="445" t="s">
        <v>22614</v>
      </c>
    </row>
    <row r="11419" spans="1:3" x14ac:dyDescent="0.25">
      <c r="A11419" s="445" t="s">
        <v>21780</v>
      </c>
      <c r="B11419" s="445" t="s">
        <v>22615</v>
      </c>
      <c r="C11419" s="445" t="s">
        <v>22616</v>
      </c>
    </row>
    <row r="11420" spans="1:3" x14ac:dyDescent="0.25">
      <c r="A11420" s="445" t="s">
        <v>21780</v>
      </c>
      <c r="B11420" s="445" t="s">
        <v>22617</v>
      </c>
      <c r="C11420" s="445" t="s">
        <v>22618</v>
      </c>
    </row>
    <row r="11421" spans="1:3" x14ac:dyDescent="0.25">
      <c r="A11421" s="445" t="s">
        <v>21780</v>
      </c>
      <c r="B11421" s="445" t="s">
        <v>22619</v>
      </c>
      <c r="C11421" s="445" t="s">
        <v>22620</v>
      </c>
    </row>
    <row r="11422" spans="1:3" x14ac:dyDescent="0.25">
      <c r="A11422" s="445" t="s">
        <v>21780</v>
      </c>
      <c r="B11422" s="445" t="s">
        <v>22621</v>
      </c>
      <c r="C11422" s="445" t="s">
        <v>22622</v>
      </c>
    </row>
    <row r="11423" spans="1:3" x14ac:dyDescent="0.25">
      <c r="A11423" s="445" t="s">
        <v>21780</v>
      </c>
      <c r="B11423" s="445" t="s">
        <v>22623</v>
      </c>
      <c r="C11423" s="445" t="s">
        <v>22624</v>
      </c>
    </row>
    <row r="11424" spans="1:3" x14ac:dyDescent="0.25">
      <c r="A11424" s="445" t="s">
        <v>21780</v>
      </c>
      <c r="B11424" s="445" t="s">
        <v>22625</v>
      </c>
      <c r="C11424" s="445" t="s">
        <v>22626</v>
      </c>
    </row>
    <row r="11425" spans="1:3" x14ac:dyDescent="0.25">
      <c r="A11425" s="445" t="s">
        <v>21780</v>
      </c>
      <c r="B11425" s="445" t="s">
        <v>22627</v>
      </c>
      <c r="C11425" s="445" t="s">
        <v>22628</v>
      </c>
    </row>
    <row r="11426" spans="1:3" x14ac:dyDescent="0.25">
      <c r="A11426" s="445" t="s">
        <v>21780</v>
      </c>
      <c r="B11426" s="445" t="s">
        <v>22629</v>
      </c>
      <c r="C11426" s="445" t="s">
        <v>22630</v>
      </c>
    </row>
    <row r="11427" spans="1:3" x14ac:dyDescent="0.25">
      <c r="A11427" s="445" t="s">
        <v>21780</v>
      </c>
      <c r="B11427" s="445" t="s">
        <v>22631</v>
      </c>
      <c r="C11427" s="445" t="s">
        <v>22632</v>
      </c>
    </row>
    <row r="11428" spans="1:3" x14ac:dyDescent="0.25">
      <c r="A11428" s="445" t="s">
        <v>21780</v>
      </c>
      <c r="B11428" s="445" t="s">
        <v>22633</v>
      </c>
      <c r="C11428" s="445" t="s">
        <v>22634</v>
      </c>
    </row>
    <row r="11429" spans="1:3" x14ac:dyDescent="0.25">
      <c r="A11429" s="445" t="s">
        <v>21780</v>
      </c>
      <c r="B11429" s="445" t="s">
        <v>22635</v>
      </c>
      <c r="C11429" s="445" t="s">
        <v>22636</v>
      </c>
    </row>
    <row r="11430" spans="1:3" x14ac:dyDescent="0.25">
      <c r="A11430" s="445" t="s">
        <v>21780</v>
      </c>
      <c r="B11430" s="445" t="s">
        <v>22637</v>
      </c>
      <c r="C11430" s="445" t="s">
        <v>22638</v>
      </c>
    </row>
    <row r="11431" spans="1:3" x14ac:dyDescent="0.25">
      <c r="A11431" s="445" t="s">
        <v>21780</v>
      </c>
      <c r="B11431" s="445" t="s">
        <v>22639</v>
      </c>
      <c r="C11431" s="445" t="s">
        <v>22640</v>
      </c>
    </row>
    <row r="11432" spans="1:3" x14ac:dyDescent="0.25">
      <c r="A11432" s="445" t="s">
        <v>21780</v>
      </c>
      <c r="B11432" s="445" t="s">
        <v>22641</v>
      </c>
      <c r="C11432" s="445" t="s">
        <v>22642</v>
      </c>
    </row>
    <row r="11433" spans="1:3" x14ac:dyDescent="0.25">
      <c r="A11433" s="445" t="s">
        <v>21780</v>
      </c>
      <c r="B11433" s="445" t="s">
        <v>22643</v>
      </c>
      <c r="C11433" s="445" t="s">
        <v>22644</v>
      </c>
    </row>
    <row r="11434" spans="1:3" x14ac:dyDescent="0.25">
      <c r="A11434" s="445" t="s">
        <v>21780</v>
      </c>
      <c r="B11434" s="445" t="s">
        <v>22645</v>
      </c>
      <c r="C11434" s="445" t="s">
        <v>22646</v>
      </c>
    </row>
    <row r="11435" spans="1:3" x14ac:dyDescent="0.25">
      <c r="A11435" s="445" t="s">
        <v>21780</v>
      </c>
      <c r="B11435" s="445" t="s">
        <v>22647</v>
      </c>
      <c r="C11435" s="445" t="s">
        <v>22648</v>
      </c>
    </row>
    <row r="11436" spans="1:3" x14ac:dyDescent="0.25">
      <c r="A11436" s="445" t="s">
        <v>21780</v>
      </c>
      <c r="B11436" s="445" t="s">
        <v>22649</v>
      </c>
      <c r="C11436" s="445" t="s">
        <v>22650</v>
      </c>
    </row>
    <row r="11437" spans="1:3" x14ac:dyDescent="0.25">
      <c r="A11437" s="445" t="s">
        <v>21780</v>
      </c>
      <c r="B11437" s="445" t="s">
        <v>22651</v>
      </c>
      <c r="C11437" s="445" t="s">
        <v>22652</v>
      </c>
    </row>
    <row r="11438" spans="1:3" x14ac:dyDescent="0.25">
      <c r="A11438" s="445" t="s">
        <v>21780</v>
      </c>
      <c r="B11438" s="445" t="s">
        <v>22653</v>
      </c>
      <c r="C11438" s="445" t="s">
        <v>22654</v>
      </c>
    </row>
    <row r="11439" spans="1:3" x14ac:dyDescent="0.25">
      <c r="A11439" s="445" t="s">
        <v>21780</v>
      </c>
      <c r="B11439" s="445" t="s">
        <v>22655</v>
      </c>
      <c r="C11439" s="445" t="s">
        <v>22656</v>
      </c>
    </row>
    <row r="11440" spans="1:3" x14ac:dyDescent="0.25">
      <c r="A11440" s="445" t="s">
        <v>21780</v>
      </c>
      <c r="B11440" s="445" t="s">
        <v>22657</v>
      </c>
      <c r="C11440" s="445" t="s">
        <v>22658</v>
      </c>
    </row>
    <row r="11441" spans="1:3" x14ac:dyDescent="0.25">
      <c r="A11441" s="445" t="s">
        <v>21780</v>
      </c>
      <c r="B11441" s="445" t="s">
        <v>22659</v>
      </c>
      <c r="C11441" s="445" t="s">
        <v>22660</v>
      </c>
    </row>
    <row r="11442" spans="1:3" x14ac:dyDescent="0.25">
      <c r="A11442" s="445" t="s">
        <v>21780</v>
      </c>
      <c r="B11442" s="445" t="s">
        <v>22661</v>
      </c>
      <c r="C11442" s="445" t="s">
        <v>22662</v>
      </c>
    </row>
    <row r="11443" spans="1:3" x14ac:dyDescent="0.25">
      <c r="A11443" s="445" t="s">
        <v>21780</v>
      </c>
      <c r="B11443" s="445" t="s">
        <v>22663</v>
      </c>
      <c r="C11443" s="445" t="s">
        <v>22664</v>
      </c>
    </row>
    <row r="11444" spans="1:3" x14ac:dyDescent="0.25">
      <c r="A11444" s="445" t="s">
        <v>21780</v>
      </c>
      <c r="B11444" s="445" t="s">
        <v>22665</v>
      </c>
      <c r="C11444" s="445" t="s">
        <v>22666</v>
      </c>
    </row>
    <row r="11445" spans="1:3" x14ac:dyDescent="0.25">
      <c r="A11445" s="445" t="s">
        <v>21780</v>
      </c>
      <c r="B11445" s="445" t="s">
        <v>22667</v>
      </c>
      <c r="C11445" s="445" t="s">
        <v>22668</v>
      </c>
    </row>
    <row r="11446" spans="1:3" x14ac:dyDescent="0.25">
      <c r="A11446" s="445" t="s">
        <v>21780</v>
      </c>
      <c r="B11446" s="445" t="s">
        <v>22669</v>
      </c>
      <c r="C11446" s="445" t="s">
        <v>22670</v>
      </c>
    </row>
    <row r="11447" spans="1:3" x14ac:dyDescent="0.25">
      <c r="A11447" s="445" t="s">
        <v>21780</v>
      </c>
      <c r="B11447" s="445" t="s">
        <v>11495</v>
      </c>
      <c r="C11447" s="445" t="s">
        <v>22671</v>
      </c>
    </row>
    <row r="11448" spans="1:3" x14ac:dyDescent="0.25">
      <c r="A11448" s="445" t="s">
        <v>21780</v>
      </c>
      <c r="B11448" s="445" t="s">
        <v>11497</v>
      </c>
      <c r="C11448" s="445" t="s">
        <v>22672</v>
      </c>
    </row>
    <row r="11449" spans="1:3" x14ac:dyDescent="0.25">
      <c r="A11449" s="445" t="s">
        <v>21780</v>
      </c>
      <c r="B11449" s="445" t="s">
        <v>11499</v>
      </c>
      <c r="C11449" s="445" t="s">
        <v>22673</v>
      </c>
    </row>
    <row r="11450" spans="1:3" x14ac:dyDescent="0.25">
      <c r="A11450" s="445" t="s">
        <v>21780</v>
      </c>
      <c r="B11450" s="445" t="s">
        <v>22674</v>
      </c>
      <c r="C11450" s="445" t="s">
        <v>22675</v>
      </c>
    </row>
    <row r="11451" spans="1:3" x14ac:dyDescent="0.25">
      <c r="A11451" s="445" t="s">
        <v>21780</v>
      </c>
      <c r="B11451" s="445" t="s">
        <v>22676</v>
      </c>
      <c r="C11451" s="445" t="s">
        <v>22677</v>
      </c>
    </row>
    <row r="11452" spans="1:3" x14ac:dyDescent="0.25">
      <c r="A11452" s="445" t="s">
        <v>21780</v>
      </c>
      <c r="B11452" s="445" t="s">
        <v>22678</v>
      </c>
      <c r="C11452" s="445" t="s">
        <v>22679</v>
      </c>
    </row>
    <row r="11453" spans="1:3" x14ac:dyDescent="0.25">
      <c r="A11453" s="445" t="s">
        <v>21780</v>
      </c>
      <c r="B11453" s="445" t="s">
        <v>22680</v>
      </c>
      <c r="C11453" s="445" t="s">
        <v>22681</v>
      </c>
    </row>
    <row r="11454" spans="1:3" x14ac:dyDescent="0.25">
      <c r="A11454" s="445" t="s">
        <v>21780</v>
      </c>
      <c r="B11454" s="445" t="s">
        <v>22682</v>
      </c>
      <c r="C11454" s="445" t="s">
        <v>22683</v>
      </c>
    </row>
    <row r="11455" spans="1:3" x14ac:dyDescent="0.25">
      <c r="A11455" s="445" t="s">
        <v>21780</v>
      </c>
      <c r="B11455" s="445" t="s">
        <v>22684</v>
      </c>
      <c r="C11455" s="445" t="s">
        <v>22685</v>
      </c>
    </row>
    <row r="11456" spans="1:3" x14ac:dyDescent="0.25">
      <c r="A11456" s="445" t="s">
        <v>21780</v>
      </c>
      <c r="B11456" s="445" t="s">
        <v>22686</v>
      </c>
      <c r="C11456" s="445" t="s">
        <v>22687</v>
      </c>
    </row>
    <row r="11457" spans="1:3" x14ac:dyDescent="0.25">
      <c r="A11457" s="445" t="s">
        <v>21780</v>
      </c>
      <c r="B11457" s="445" t="s">
        <v>22688</v>
      </c>
      <c r="C11457" s="445" t="s">
        <v>22689</v>
      </c>
    </row>
    <row r="11458" spans="1:3" x14ac:dyDescent="0.25">
      <c r="A11458" s="445" t="s">
        <v>21780</v>
      </c>
      <c r="B11458" s="445" t="s">
        <v>22690</v>
      </c>
      <c r="C11458" s="445" t="s">
        <v>22691</v>
      </c>
    </row>
    <row r="11459" spans="1:3" x14ac:dyDescent="0.25">
      <c r="A11459" s="445" t="s">
        <v>21780</v>
      </c>
      <c r="B11459" s="445" t="s">
        <v>22692</v>
      </c>
      <c r="C11459" s="445" t="s">
        <v>22693</v>
      </c>
    </row>
    <row r="11460" spans="1:3" x14ac:dyDescent="0.25">
      <c r="A11460" s="445" t="s">
        <v>21780</v>
      </c>
      <c r="B11460" s="445" t="s">
        <v>11501</v>
      </c>
      <c r="C11460" s="445" t="s">
        <v>22694</v>
      </c>
    </row>
    <row r="11461" spans="1:3" x14ac:dyDescent="0.25">
      <c r="A11461" s="445" t="s">
        <v>21780</v>
      </c>
      <c r="B11461" s="445" t="s">
        <v>11503</v>
      </c>
      <c r="C11461" s="445" t="s">
        <v>22695</v>
      </c>
    </row>
    <row r="11462" spans="1:3" x14ac:dyDescent="0.25">
      <c r="A11462" s="445" t="s">
        <v>21780</v>
      </c>
      <c r="B11462" s="445" t="s">
        <v>22696</v>
      </c>
      <c r="C11462" s="445" t="s">
        <v>22697</v>
      </c>
    </row>
    <row r="11463" spans="1:3" x14ac:dyDescent="0.25">
      <c r="A11463" s="445" t="s">
        <v>21780</v>
      </c>
      <c r="B11463" s="445" t="s">
        <v>22698</v>
      </c>
      <c r="C11463" s="445" t="s">
        <v>22699</v>
      </c>
    </row>
    <row r="11464" spans="1:3" x14ac:dyDescent="0.25">
      <c r="A11464" s="445" t="s">
        <v>21780</v>
      </c>
      <c r="B11464" s="445" t="s">
        <v>11509</v>
      </c>
      <c r="C11464" s="445" t="s">
        <v>22700</v>
      </c>
    </row>
    <row r="11465" spans="1:3" x14ac:dyDescent="0.25">
      <c r="A11465" s="445" t="s">
        <v>21780</v>
      </c>
      <c r="B11465" s="445" t="s">
        <v>11507</v>
      </c>
      <c r="C11465" s="445" t="s">
        <v>22701</v>
      </c>
    </row>
    <row r="11466" spans="1:3" x14ac:dyDescent="0.25">
      <c r="A11466" s="445" t="s">
        <v>21780</v>
      </c>
      <c r="B11466" s="445" t="s">
        <v>5317</v>
      </c>
      <c r="C11466" s="445" t="s">
        <v>22702</v>
      </c>
    </row>
    <row r="11467" spans="1:3" x14ac:dyDescent="0.25">
      <c r="A11467" s="445" t="s">
        <v>21780</v>
      </c>
      <c r="B11467" s="445" t="s">
        <v>22703</v>
      </c>
      <c r="C11467" s="445" t="s">
        <v>22704</v>
      </c>
    </row>
    <row r="11468" spans="1:3" x14ac:dyDescent="0.25">
      <c r="A11468" s="445" t="s">
        <v>21780</v>
      </c>
      <c r="B11468" s="445" t="s">
        <v>22705</v>
      </c>
      <c r="C11468" s="445" t="s">
        <v>22706</v>
      </c>
    </row>
    <row r="11469" spans="1:3" x14ac:dyDescent="0.25">
      <c r="A11469" s="445" t="s">
        <v>21780</v>
      </c>
      <c r="B11469" s="445" t="s">
        <v>22707</v>
      </c>
      <c r="C11469" s="445" t="s">
        <v>22708</v>
      </c>
    </row>
    <row r="11470" spans="1:3" x14ac:dyDescent="0.25">
      <c r="A11470" s="445" t="s">
        <v>21780</v>
      </c>
      <c r="B11470" s="445" t="s">
        <v>22709</v>
      </c>
      <c r="C11470" s="445" t="s">
        <v>22710</v>
      </c>
    </row>
    <row r="11471" spans="1:3" x14ac:dyDescent="0.25">
      <c r="A11471" s="445" t="s">
        <v>21780</v>
      </c>
      <c r="B11471" s="445" t="s">
        <v>22711</v>
      </c>
      <c r="C11471" s="445" t="s">
        <v>22712</v>
      </c>
    </row>
    <row r="11472" spans="1:3" x14ac:dyDescent="0.25">
      <c r="A11472" s="445" t="s">
        <v>21780</v>
      </c>
      <c r="B11472" s="445" t="s">
        <v>22713</v>
      </c>
      <c r="C11472" s="445" t="s">
        <v>22714</v>
      </c>
    </row>
    <row r="11473" spans="1:3" x14ac:dyDescent="0.25">
      <c r="A11473" s="445" t="s">
        <v>21780</v>
      </c>
      <c r="B11473" s="445" t="s">
        <v>22715</v>
      </c>
      <c r="C11473" s="445" t="s">
        <v>22716</v>
      </c>
    </row>
    <row r="11474" spans="1:3" x14ac:dyDescent="0.25">
      <c r="A11474" s="445" t="s">
        <v>21780</v>
      </c>
      <c r="B11474" s="445" t="s">
        <v>22717</v>
      </c>
      <c r="C11474" s="445" t="s">
        <v>22718</v>
      </c>
    </row>
    <row r="11475" spans="1:3" x14ac:dyDescent="0.25">
      <c r="A11475" s="445" t="s">
        <v>21780</v>
      </c>
      <c r="B11475" s="445" t="s">
        <v>22719</v>
      </c>
      <c r="C11475" s="445" t="s">
        <v>22720</v>
      </c>
    </row>
    <row r="11476" spans="1:3" x14ac:dyDescent="0.25">
      <c r="A11476" s="445" t="s">
        <v>21780</v>
      </c>
      <c r="B11476" s="445" t="s">
        <v>22721</v>
      </c>
      <c r="C11476" s="445" t="s">
        <v>22722</v>
      </c>
    </row>
    <row r="11477" spans="1:3" x14ac:dyDescent="0.25">
      <c r="A11477" s="445" t="s">
        <v>21780</v>
      </c>
      <c r="B11477" s="445" t="s">
        <v>22723</v>
      </c>
      <c r="C11477" s="445" t="s">
        <v>22724</v>
      </c>
    </row>
    <row r="11478" spans="1:3" x14ac:dyDescent="0.25">
      <c r="A11478" s="445" t="s">
        <v>21780</v>
      </c>
      <c r="B11478" s="445" t="s">
        <v>22725</v>
      </c>
      <c r="C11478" s="445" t="s">
        <v>22726</v>
      </c>
    </row>
    <row r="11479" spans="1:3" x14ac:dyDescent="0.25">
      <c r="A11479" s="445" t="s">
        <v>21780</v>
      </c>
      <c r="B11479" s="445" t="s">
        <v>22727</v>
      </c>
      <c r="C11479" s="445" t="s">
        <v>22728</v>
      </c>
    </row>
    <row r="11480" spans="1:3" x14ac:dyDescent="0.25">
      <c r="A11480" s="445" t="s">
        <v>21780</v>
      </c>
      <c r="B11480" s="445" t="s">
        <v>22729</v>
      </c>
      <c r="C11480" s="445" t="s">
        <v>22730</v>
      </c>
    </row>
    <row r="11481" spans="1:3" x14ac:dyDescent="0.25">
      <c r="A11481" s="445" t="s">
        <v>21780</v>
      </c>
      <c r="B11481" s="445" t="s">
        <v>22731</v>
      </c>
      <c r="C11481" s="445" t="s">
        <v>22732</v>
      </c>
    </row>
    <row r="11482" spans="1:3" x14ac:dyDescent="0.25">
      <c r="A11482" s="445" t="s">
        <v>21780</v>
      </c>
      <c r="B11482" s="445" t="s">
        <v>22733</v>
      </c>
      <c r="C11482" s="445" t="s">
        <v>22734</v>
      </c>
    </row>
    <row r="11483" spans="1:3" x14ac:dyDescent="0.25">
      <c r="A11483" s="445" t="s">
        <v>21780</v>
      </c>
      <c r="B11483" s="445" t="s">
        <v>22735</v>
      </c>
      <c r="C11483" s="445" t="s">
        <v>22736</v>
      </c>
    </row>
    <row r="11484" spans="1:3" x14ac:dyDescent="0.25">
      <c r="A11484" s="445" t="s">
        <v>21780</v>
      </c>
      <c r="B11484" s="445" t="s">
        <v>6154</v>
      </c>
      <c r="C11484" s="445" t="s">
        <v>22737</v>
      </c>
    </row>
    <row r="11485" spans="1:3" x14ac:dyDescent="0.25">
      <c r="A11485" s="445" t="s">
        <v>21780</v>
      </c>
      <c r="B11485" s="445" t="s">
        <v>22738</v>
      </c>
      <c r="C11485" s="445" t="s">
        <v>22739</v>
      </c>
    </row>
    <row r="11486" spans="1:3" x14ac:dyDescent="0.25">
      <c r="A11486" s="445" t="s">
        <v>21780</v>
      </c>
      <c r="B11486" s="445" t="s">
        <v>22740</v>
      </c>
      <c r="C11486" s="445" t="s">
        <v>22741</v>
      </c>
    </row>
    <row r="11487" spans="1:3" x14ac:dyDescent="0.25">
      <c r="A11487" s="445" t="s">
        <v>21780</v>
      </c>
      <c r="B11487" s="445" t="s">
        <v>22742</v>
      </c>
      <c r="C11487" s="445" t="s">
        <v>22743</v>
      </c>
    </row>
    <row r="11488" spans="1:3" x14ac:dyDescent="0.25">
      <c r="A11488" s="445" t="s">
        <v>21780</v>
      </c>
      <c r="B11488" s="445" t="s">
        <v>22744</v>
      </c>
      <c r="C11488" s="445" t="s">
        <v>22745</v>
      </c>
    </row>
    <row r="11489" spans="1:3" x14ac:dyDescent="0.25">
      <c r="A11489" s="445" t="s">
        <v>21780</v>
      </c>
      <c r="B11489" s="445" t="s">
        <v>22746</v>
      </c>
      <c r="C11489" s="445" t="s">
        <v>22747</v>
      </c>
    </row>
    <row r="11490" spans="1:3" x14ac:dyDescent="0.25">
      <c r="A11490" s="445" t="s">
        <v>21780</v>
      </c>
      <c r="B11490" s="445" t="s">
        <v>22748</v>
      </c>
      <c r="C11490" s="445" t="s">
        <v>22749</v>
      </c>
    </row>
    <row r="11491" spans="1:3" x14ac:dyDescent="0.25">
      <c r="A11491" s="445" t="s">
        <v>21780</v>
      </c>
      <c r="B11491" s="445" t="s">
        <v>22750</v>
      </c>
      <c r="C11491" s="445" t="s">
        <v>22751</v>
      </c>
    </row>
    <row r="11492" spans="1:3" x14ac:dyDescent="0.25">
      <c r="A11492" s="445" t="s">
        <v>21780</v>
      </c>
      <c r="B11492" s="445" t="s">
        <v>22752</v>
      </c>
      <c r="C11492" s="445" t="s">
        <v>22753</v>
      </c>
    </row>
    <row r="11493" spans="1:3" x14ac:dyDescent="0.25">
      <c r="A11493" s="445" t="s">
        <v>21780</v>
      </c>
      <c r="B11493" s="445" t="s">
        <v>22754</v>
      </c>
      <c r="C11493" s="445" t="s">
        <v>22755</v>
      </c>
    </row>
    <row r="11494" spans="1:3" x14ac:dyDescent="0.25">
      <c r="A11494" s="445" t="s">
        <v>21780</v>
      </c>
      <c r="B11494" s="445" t="s">
        <v>22756</v>
      </c>
      <c r="C11494" s="445" t="s">
        <v>22757</v>
      </c>
    </row>
    <row r="11495" spans="1:3" x14ac:dyDescent="0.25">
      <c r="A11495" s="445" t="s">
        <v>21780</v>
      </c>
      <c r="B11495" s="445" t="s">
        <v>22758</v>
      </c>
      <c r="C11495" s="445" t="s">
        <v>22759</v>
      </c>
    </row>
    <row r="11496" spans="1:3" x14ac:dyDescent="0.25">
      <c r="A11496" s="445" t="s">
        <v>21780</v>
      </c>
      <c r="B11496" s="445" t="s">
        <v>22760</v>
      </c>
      <c r="C11496" s="445" t="s">
        <v>22761</v>
      </c>
    </row>
    <row r="11497" spans="1:3" x14ac:dyDescent="0.25">
      <c r="A11497" s="445" t="s">
        <v>21780</v>
      </c>
      <c r="B11497" s="445" t="s">
        <v>22762</v>
      </c>
      <c r="C11497" s="445" t="s">
        <v>22763</v>
      </c>
    </row>
    <row r="11498" spans="1:3" x14ac:dyDescent="0.25">
      <c r="A11498" s="445" t="s">
        <v>21780</v>
      </c>
      <c r="B11498" s="445" t="s">
        <v>22764</v>
      </c>
      <c r="C11498" s="445" t="s">
        <v>22765</v>
      </c>
    </row>
    <row r="11499" spans="1:3" x14ac:dyDescent="0.25">
      <c r="A11499" s="445" t="s">
        <v>21780</v>
      </c>
      <c r="B11499" s="445" t="s">
        <v>22766</v>
      </c>
      <c r="C11499" s="445" t="s">
        <v>22767</v>
      </c>
    </row>
    <row r="11500" spans="1:3" x14ac:dyDescent="0.25">
      <c r="A11500" s="445" t="s">
        <v>21780</v>
      </c>
      <c r="B11500" s="445" t="s">
        <v>22768</v>
      </c>
      <c r="C11500" s="445" t="s">
        <v>22769</v>
      </c>
    </row>
    <row r="11501" spans="1:3" x14ac:dyDescent="0.25">
      <c r="A11501" s="445" t="s">
        <v>21780</v>
      </c>
      <c r="B11501" s="445" t="s">
        <v>22770</v>
      </c>
      <c r="C11501" s="445" t="s">
        <v>22771</v>
      </c>
    </row>
    <row r="11502" spans="1:3" x14ac:dyDescent="0.25">
      <c r="A11502" s="445" t="s">
        <v>21780</v>
      </c>
      <c r="B11502" s="445" t="s">
        <v>22772</v>
      </c>
      <c r="C11502" s="445" t="s">
        <v>22773</v>
      </c>
    </row>
    <row r="11503" spans="1:3" x14ac:dyDescent="0.25">
      <c r="A11503" s="445" t="s">
        <v>21780</v>
      </c>
      <c r="B11503" s="445" t="s">
        <v>22774</v>
      </c>
      <c r="C11503" s="445" t="s">
        <v>22775</v>
      </c>
    </row>
    <row r="11504" spans="1:3" x14ac:dyDescent="0.25">
      <c r="A11504" s="445" t="s">
        <v>21780</v>
      </c>
      <c r="B11504" s="445" t="s">
        <v>22776</v>
      </c>
      <c r="C11504" s="445" t="s">
        <v>22777</v>
      </c>
    </row>
    <row r="11505" spans="1:3" x14ac:dyDescent="0.25">
      <c r="A11505" s="445" t="s">
        <v>21780</v>
      </c>
      <c r="B11505" s="445" t="s">
        <v>22778</v>
      </c>
      <c r="C11505" s="445" t="s">
        <v>22779</v>
      </c>
    </row>
    <row r="11506" spans="1:3" x14ac:dyDescent="0.25">
      <c r="A11506" s="445" t="s">
        <v>21780</v>
      </c>
      <c r="B11506" s="445" t="s">
        <v>22780</v>
      </c>
      <c r="C11506" s="445" t="s">
        <v>22781</v>
      </c>
    </row>
    <row r="11507" spans="1:3" x14ac:dyDescent="0.25">
      <c r="A11507" s="445" t="s">
        <v>21780</v>
      </c>
      <c r="B11507" s="445" t="s">
        <v>22782</v>
      </c>
      <c r="C11507" s="445" t="s">
        <v>22783</v>
      </c>
    </row>
    <row r="11508" spans="1:3" x14ac:dyDescent="0.25">
      <c r="A11508" s="445" t="s">
        <v>21780</v>
      </c>
      <c r="B11508" s="445" t="s">
        <v>22784</v>
      </c>
      <c r="C11508" s="445" t="s">
        <v>22785</v>
      </c>
    </row>
    <row r="11509" spans="1:3" x14ac:dyDescent="0.25">
      <c r="A11509" s="445" t="s">
        <v>21780</v>
      </c>
      <c r="B11509" s="445" t="s">
        <v>22786</v>
      </c>
      <c r="C11509" s="445" t="s">
        <v>22787</v>
      </c>
    </row>
    <row r="11510" spans="1:3" x14ac:dyDescent="0.25">
      <c r="A11510" s="445" t="s">
        <v>21780</v>
      </c>
      <c r="B11510" s="445" t="s">
        <v>22788</v>
      </c>
      <c r="C11510" s="445" t="s">
        <v>22789</v>
      </c>
    </row>
    <row r="11511" spans="1:3" x14ac:dyDescent="0.25">
      <c r="A11511" s="445" t="s">
        <v>21780</v>
      </c>
      <c r="B11511" s="445" t="s">
        <v>22790</v>
      </c>
      <c r="C11511" s="445" t="s">
        <v>22791</v>
      </c>
    </row>
    <row r="11512" spans="1:3" x14ac:dyDescent="0.25">
      <c r="A11512" s="445" t="s">
        <v>21780</v>
      </c>
      <c r="B11512" s="445" t="s">
        <v>22792</v>
      </c>
      <c r="C11512" s="445" t="s">
        <v>22793</v>
      </c>
    </row>
    <row r="11513" spans="1:3" x14ac:dyDescent="0.25">
      <c r="A11513" s="445" t="s">
        <v>21780</v>
      </c>
      <c r="B11513" s="445" t="s">
        <v>22794</v>
      </c>
      <c r="C11513" s="445" t="s">
        <v>22795</v>
      </c>
    </row>
    <row r="11514" spans="1:3" x14ac:dyDescent="0.25">
      <c r="A11514" s="445" t="s">
        <v>21780</v>
      </c>
      <c r="B11514" s="445" t="s">
        <v>22796</v>
      </c>
      <c r="C11514" s="445" t="s">
        <v>22797</v>
      </c>
    </row>
    <row r="11515" spans="1:3" x14ac:dyDescent="0.25">
      <c r="A11515" s="445" t="s">
        <v>21780</v>
      </c>
      <c r="B11515" s="445" t="s">
        <v>22798</v>
      </c>
      <c r="C11515" s="445" t="s">
        <v>22799</v>
      </c>
    </row>
    <row r="11516" spans="1:3" x14ac:dyDescent="0.25">
      <c r="A11516" s="445" t="s">
        <v>21780</v>
      </c>
      <c r="B11516" s="445" t="s">
        <v>22800</v>
      </c>
      <c r="C11516" s="445" t="s">
        <v>22801</v>
      </c>
    </row>
    <row r="11517" spans="1:3" x14ac:dyDescent="0.25">
      <c r="A11517" s="445" t="s">
        <v>21780</v>
      </c>
      <c r="B11517" s="445" t="s">
        <v>22802</v>
      </c>
      <c r="C11517" s="445" t="s">
        <v>22803</v>
      </c>
    </row>
    <row r="11518" spans="1:3" x14ac:dyDescent="0.25">
      <c r="A11518" s="445" t="s">
        <v>21780</v>
      </c>
      <c r="B11518" s="445" t="s">
        <v>22804</v>
      </c>
      <c r="C11518" s="445" t="s">
        <v>22805</v>
      </c>
    </row>
    <row r="11519" spans="1:3" x14ac:dyDescent="0.25">
      <c r="A11519" s="445" t="s">
        <v>21780</v>
      </c>
      <c r="B11519" s="445" t="s">
        <v>22806</v>
      </c>
      <c r="C11519" s="445" t="s">
        <v>22807</v>
      </c>
    </row>
    <row r="11520" spans="1:3" x14ac:dyDescent="0.25">
      <c r="A11520" s="445" t="s">
        <v>21780</v>
      </c>
      <c r="B11520" s="445" t="s">
        <v>22808</v>
      </c>
      <c r="C11520" s="445" t="s">
        <v>22809</v>
      </c>
    </row>
    <row r="11521" spans="1:3" x14ac:dyDescent="0.25">
      <c r="A11521" s="445" t="s">
        <v>21780</v>
      </c>
      <c r="B11521" s="445" t="s">
        <v>22810</v>
      </c>
      <c r="C11521" s="445" t="s">
        <v>22811</v>
      </c>
    </row>
    <row r="11522" spans="1:3" x14ac:dyDescent="0.25">
      <c r="A11522" s="445" t="s">
        <v>21780</v>
      </c>
      <c r="B11522" s="445" t="s">
        <v>22812</v>
      </c>
      <c r="C11522" s="445" t="s">
        <v>22813</v>
      </c>
    </row>
    <row r="11523" spans="1:3" x14ac:dyDescent="0.25">
      <c r="A11523" s="445" t="s">
        <v>21780</v>
      </c>
      <c r="B11523" s="445" t="s">
        <v>22814</v>
      </c>
      <c r="C11523" s="445" t="s">
        <v>22815</v>
      </c>
    </row>
    <row r="11524" spans="1:3" x14ac:dyDescent="0.25">
      <c r="A11524" s="445" t="s">
        <v>21780</v>
      </c>
      <c r="B11524" s="445" t="s">
        <v>22816</v>
      </c>
      <c r="C11524" s="445" t="s">
        <v>22817</v>
      </c>
    </row>
    <row r="11525" spans="1:3" x14ac:dyDescent="0.25">
      <c r="A11525" s="445" t="s">
        <v>21780</v>
      </c>
      <c r="B11525" s="445" t="s">
        <v>22818</v>
      </c>
      <c r="C11525" s="445" t="s">
        <v>22819</v>
      </c>
    </row>
    <row r="11526" spans="1:3" x14ac:dyDescent="0.25">
      <c r="A11526" s="445" t="s">
        <v>21780</v>
      </c>
      <c r="B11526" s="445" t="s">
        <v>22820</v>
      </c>
      <c r="C11526" s="445" t="s">
        <v>22821</v>
      </c>
    </row>
    <row r="11527" spans="1:3" x14ac:dyDescent="0.25">
      <c r="A11527" s="445" t="s">
        <v>21780</v>
      </c>
      <c r="B11527" s="445" t="s">
        <v>4180</v>
      </c>
      <c r="C11527" s="445" t="s">
        <v>22822</v>
      </c>
    </row>
    <row r="11528" spans="1:3" x14ac:dyDescent="0.25">
      <c r="A11528" s="445" t="s">
        <v>21780</v>
      </c>
      <c r="B11528" s="445" t="s">
        <v>11521</v>
      </c>
      <c r="C11528" s="445" t="s">
        <v>22823</v>
      </c>
    </row>
    <row r="11529" spans="1:3" x14ac:dyDescent="0.25">
      <c r="A11529" s="445" t="s">
        <v>21780</v>
      </c>
      <c r="B11529" s="445" t="s">
        <v>11523</v>
      </c>
      <c r="C11529" s="445" t="s">
        <v>22824</v>
      </c>
    </row>
    <row r="11530" spans="1:3" x14ac:dyDescent="0.25">
      <c r="A11530" s="445" t="s">
        <v>21780</v>
      </c>
      <c r="B11530" s="445" t="s">
        <v>22825</v>
      </c>
      <c r="C11530" s="445" t="s">
        <v>22826</v>
      </c>
    </row>
    <row r="11531" spans="1:3" x14ac:dyDescent="0.25">
      <c r="A11531" s="445" t="s">
        <v>21780</v>
      </c>
      <c r="B11531" s="445" t="s">
        <v>22827</v>
      </c>
      <c r="C11531" s="445" t="s">
        <v>22828</v>
      </c>
    </row>
    <row r="11532" spans="1:3" x14ac:dyDescent="0.25">
      <c r="A11532" s="445" t="s">
        <v>21780</v>
      </c>
      <c r="B11532" s="445" t="s">
        <v>22829</v>
      </c>
      <c r="C11532" s="445" t="s">
        <v>22830</v>
      </c>
    </row>
    <row r="11533" spans="1:3" x14ac:dyDescent="0.25">
      <c r="A11533" s="445" t="s">
        <v>21780</v>
      </c>
      <c r="B11533" s="445" t="s">
        <v>22831</v>
      </c>
      <c r="C11533" s="445" t="s">
        <v>22832</v>
      </c>
    </row>
    <row r="11534" spans="1:3" x14ac:dyDescent="0.25">
      <c r="A11534" s="445" t="s">
        <v>21780</v>
      </c>
      <c r="B11534" s="445" t="s">
        <v>22833</v>
      </c>
      <c r="C11534" s="445" t="s">
        <v>22834</v>
      </c>
    </row>
    <row r="11535" spans="1:3" x14ac:dyDescent="0.25">
      <c r="A11535" s="445" t="s">
        <v>21780</v>
      </c>
      <c r="B11535" s="445" t="s">
        <v>22835</v>
      </c>
      <c r="C11535" s="445" t="s">
        <v>22836</v>
      </c>
    </row>
    <row r="11536" spans="1:3" x14ac:dyDescent="0.25">
      <c r="A11536" s="445" t="s">
        <v>21780</v>
      </c>
      <c r="B11536" s="445" t="s">
        <v>22837</v>
      </c>
      <c r="C11536" s="445" t="s">
        <v>22838</v>
      </c>
    </row>
    <row r="11537" spans="1:3" x14ac:dyDescent="0.25">
      <c r="A11537" s="445" t="s">
        <v>21780</v>
      </c>
      <c r="B11537" s="445" t="s">
        <v>22839</v>
      </c>
      <c r="C11537" s="445" t="s">
        <v>22840</v>
      </c>
    </row>
    <row r="11538" spans="1:3" x14ac:dyDescent="0.25">
      <c r="A11538" s="445" t="s">
        <v>21780</v>
      </c>
      <c r="B11538" s="445" t="s">
        <v>22841</v>
      </c>
      <c r="C11538" s="445" t="s">
        <v>22842</v>
      </c>
    </row>
    <row r="11539" spans="1:3" x14ac:dyDescent="0.25">
      <c r="A11539" s="445" t="s">
        <v>21780</v>
      </c>
      <c r="B11539" s="445" t="s">
        <v>22843</v>
      </c>
      <c r="C11539" s="445" t="s">
        <v>22844</v>
      </c>
    </row>
    <row r="11540" spans="1:3" x14ac:dyDescent="0.25">
      <c r="A11540" s="445" t="s">
        <v>21780</v>
      </c>
      <c r="B11540" s="445" t="s">
        <v>22845</v>
      </c>
      <c r="C11540" s="445" t="s">
        <v>22846</v>
      </c>
    </row>
    <row r="11541" spans="1:3" x14ac:dyDescent="0.25">
      <c r="A11541" s="445" t="s">
        <v>21780</v>
      </c>
      <c r="B11541" s="445" t="s">
        <v>22847</v>
      </c>
      <c r="C11541" s="445" t="s">
        <v>22848</v>
      </c>
    </row>
    <row r="11542" spans="1:3" x14ac:dyDescent="0.25">
      <c r="A11542" s="445" t="s">
        <v>21780</v>
      </c>
      <c r="B11542" s="445" t="s">
        <v>22849</v>
      </c>
      <c r="C11542" s="445" t="s">
        <v>22850</v>
      </c>
    </row>
    <row r="11543" spans="1:3" x14ac:dyDescent="0.25">
      <c r="A11543" s="445" t="s">
        <v>21780</v>
      </c>
      <c r="B11543" s="445" t="s">
        <v>22851</v>
      </c>
      <c r="C11543" s="445" t="s">
        <v>22852</v>
      </c>
    </row>
    <row r="11544" spans="1:3" x14ac:dyDescent="0.25">
      <c r="A11544" s="445" t="s">
        <v>21780</v>
      </c>
      <c r="B11544" s="445" t="s">
        <v>22853</v>
      </c>
      <c r="C11544" s="445" t="s">
        <v>22854</v>
      </c>
    </row>
    <row r="11545" spans="1:3" x14ac:dyDescent="0.25">
      <c r="A11545" s="445" t="s">
        <v>21780</v>
      </c>
      <c r="B11545" s="445" t="s">
        <v>22855</v>
      </c>
      <c r="C11545" s="445" t="s">
        <v>22856</v>
      </c>
    </row>
    <row r="11546" spans="1:3" x14ac:dyDescent="0.25">
      <c r="A11546" s="445" t="s">
        <v>21780</v>
      </c>
      <c r="B11546" s="445" t="s">
        <v>22857</v>
      </c>
      <c r="C11546" s="445" t="s">
        <v>22858</v>
      </c>
    </row>
    <row r="11547" spans="1:3" x14ac:dyDescent="0.25">
      <c r="A11547" s="445" t="s">
        <v>21780</v>
      </c>
      <c r="B11547" s="445" t="s">
        <v>22859</v>
      </c>
      <c r="C11547" s="445" t="s">
        <v>22860</v>
      </c>
    </row>
    <row r="11548" spans="1:3" x14ac:dyDescent="0.25">
      <c r="A11548" s="445" t="s">
        <v>21780</v>
      </c>
      <c r="B11548" s="445" t="s">
        <v>22861</v>
      </c>
      <c r="C11548" s="445" t="s">
        <v>22862</v>
      </c>
    </row>
    <row r="11549" spans="1:3" x14ac:dyDescent="0.25">
      <c r="A11549" s="445" t="s">
        <v>21780</v>
      </c>
      <c r="B11549" s="445" t="s">
        <v>22863</v>
      </c>
      <c r="C11549" s="445" t="s">
        <v>22864</v>
      </c>
    </row>
    <row r="11550" spans="1:3" x14ac:dyDescent="0.25">
      <c r="A11550" s="445" t="s">
        <v>21780</v>
      </c>
      <c r="B11550" s="445" t="s">
        <v>22865</v>
      </c>
      <c r="C11550" s="445" t="s">
        <v>22866</v>
      </c>
    </row>
    <row r="11551" spans="1:3" x14ac:dyDescent="0.25">
      <c r="A11551" s="445" t="s">
        <v>21780</v>
      </c>
      <c r="B11551" s="445" t="s">
        <v>22867</v>
      </c>
      <c r="C11551" s="445" t="s">
        <v>22868</v>
      </c>
    </row>
    <row r="11552" spans="1:3" x14ac:dyDescent="0.25">
      <c r="A11552" s="445" t="s">
        <v>21780</v>
      </c>
      <c r="B11552" s="445" t="s">
        <v>22869</v>
      </c>
      <c r="C11552" s="445" t="s">
        <v>22870</v>
      </c>
    </row>
    <row r="11553" spans="1:3" x14ac:dyDescent="0.25">
      <c r="A11553" s="445" t="s">
        <v>21780</v>
      </c>
      <c r="B11553" s="445" t="s">
        <v>22871</v>
      </c>
      <c r="C11553" s="445" t="s">
        <v>22872</v>
      </c>
    </row>
    <row r="11554" spans="1:3" x14ac:dyDescent="0.25">
      <c r="A11554" s="445" t="s">
        <v>21780</v>
      </c>
      <c r="B11554" s="445" t="s">
        <v>22873</v>
      </c>
      <c r="C11554" s="445" t="s">
        <v>22874</v>
      </c>
    </row>
    <row r="11555" spans="1:3" x14ac:dyDescent="0.25">
      <c r="A11555" s="445" t="s">
        <v>21780</v>
      </c>
      <c r="B11555" s="445" t="s">
        <v>22875</v>
      </c>
      <c r="C11555" s="445" t="s">
        <v>22876</v>
      </c>
    </row>
    <row r="11556" spans="1:3" x14ac:dyDescent="0.25">
      <c r="A11556" s="445" t="s">
        <v>21780</v>
      </c>
      <c r="B11556" s="445" t="s">
        <v>22877</v>
      </c>
      <c r="C11556" s="445" t="s">
        <v>22878</v>
      </c>
    </row>
    <row r="11557" spans="1:3" x14ac:dyDescent="0.25">
      <c r="A11557" s="445" t="s">
        <v>21780</v>
      </c>
      <c r="B11557" s="445" t="s">
        <v>22879</v>
      </c>
      <c r="C11557" s="445" t="s">
        <v>22834</v>
      </c>
    </row>
    <row r="11558" spans="1:3" x14ac:dyDescent="0.25">
      <c r="A11558" s="445" t="s">
        <v>21780</v>
      </c>
      <c r="B11558" s="445" t="s">
        <v>22880</v>
      </c>
      <c r="C11558" s="445" t="s">
        <v>22836</v>
      </c>
    </row>
    <row r="11559" spans="1:3" x14ac:dyDescent="0.25">
      <c r="A11559" s="445" t="s">
        <v>21780</v>
      </c>
      <c r="B11559" s="445" t="s">
        <v>22881</v>
      </c>
      <c r="C11559" s="445" t="s">
        <v>22838</v>
      </c>
    </row>
    <row r="11560" spans="1:3" x14ac:dyDescent="0.25">
      <c r="A11560" s="445" t="s">
        <v>21780</v>
      </c>
      <c r="B11560" s="445" t="s">
        <v>22882</v>
      </c>
      <c r="C11560" s="445" t="s">
        <v>22883</v>
      </c>
    </row>
    <row r="11561" spans="1:3" x14ac:dyDescent="0.25">
      <c r="A11561" s="445" t="s">
        <v>21780</v>
      </c>
      <c r="B11561" s="445" t="s">
        <v>22884</v>
      </c>
      <c r="C11561" s="445" t="s">
        <v>22885</v>
      </c>
    </row>
    <row r="11562" spans="1:3" x14ac:dyDescent="0.25">
      <c r="A11562" s="445" t="s">
        <v>21780</v>
      </c>
      <c r="B11562" s="445" t="s">
        <v>22886</v>
      </c>
      <c r="C11562" s="445" t="s">
        <v>22887</v>
      </c>
    </row>
    <row r="11563" spans="1:3" x14ac:dyDescent="0.25">
      <c r="A11563" s="445" t="s">
        <v>21780</v>
      </c>
      <c r="B11563" s="445" t="s">
        <v>22888</v>
      </c>
      <c r="C11563" s="445" t="s">
        <v>22840</v>
      </c>
    </row>
    <row r="11564" spans="1:3" x14ac:dyDescent="0.25">
      <c r="A11564" s="445" t="s">
        <v>21780</v>
      </c>
      <c r="B11564" s="445" t="s">
        <v>22889</v>
      </c>
      <c r="C11564" s="445" t="s">
        <v>22842</v>
      </c>
    </row>
    <row r="11565" spans="1:3" x14ac:dyDescent="0.25">
      <c r="A11565" s="445" t="s">
        <v>21780</v>
      </c>
      <c r="B11565" s="445" t="s">
        <v>22890</v>
      </c>
      <c r="C11565" s="445" t="s">
        <v>22891</v>
      </c>
    </row>
    <row r="11566" spans="1:3" x14ac:dyDescent="0.25">
      <c r="A11566" s="445" t="s">
        <v>21780</v>
      </c>
      <c r="B11566" s="445" t="s">
        <v>22892</v>
      </c>
      <c r="C11566" s="445" t="s">
        <v>22893</v>
      </c>
    </row>
    <row r="11567" spans="1:3" x14ac:dyDescent="0.25">
      <c r="A11567" s="445" t="s">
        <v>21780</v>
      </c>
      <c r="B11567" s="445" t="s">
        <v>22894</v>
      </c>
      <c r="C11567" s="445" t="s">
        <v>22895</v>
      </c>
    </row>
    <row r="11568" spans="1:3" x14ac:dyDescent="0.25">
      <c r="A11568" s="445" t="s">
        <v>21780</v>
      </c>
      <c r="B11568" s="445" t="s">
        <v>22896</v>
      </c>
      <c r="C11568" s="445" t="s">
        <v>22897</v>
      </c>
    </row>
    <row r="11569" spans="1:3" x14ac:dyDescent="0.25">
      <c r="A11569" s="445" t="s">
        <v>21780</v>
      </c>
      <c r="B11569" s="445" t="s">
        <v>22898</v>
      </c>
      <c r="C11569" s="445" t="s">
        <v>22899</v>
      </c>
    </row>
    <row r="11570" spans="1:3" x14ac:dyDescent="0.25">
      <c r="A11570" s="445" t="s">
        <v>21780</v>
      </c>
      <c r="B11570" s="445" t="s">
        <v>22900</v>
      </c>
      <c r="C11570" s="445" t="s">
        <v>22901</v>
      </c>
    </row>
    <row r="11571" spans="1:3" x14ac:dyDescent="0.25">
      <c r="A11571" s="445" t="s">
        <v>21780</v>
      </c>
      <c r="B11571" s="445" t="s">
        <v>22902</v>
      </c>
      <c r="C11571" s="445" t="s">
        <v>22903</v>
      </c>
    </row>
    <row r="11572" spans="1:3" x14ac:dyDescent="0.25">
      <c r="A11572" s="445" t="s">
        <v>21780</v>
      </c>
      <c r="B11572" s="445" t="s">
        <v>22904</v>
      </c>
      <c r="C11572" s="445" t="s">
        <v>22905</v>
      </c>
    </row>
    <row r="11573" spans="1:3" x14ac:dyDescent="0.25">
      <c r="A11573" s="445" t="s">
        <v>21780</v>
      </c>
      <c r="B11573" s="445" t="s">
        <v>22906</v>
      </c>
      <c r="C11573" s="445" t="s">
        <v>22907</v>
      </c>
    </row>
    <row r="11574" spans="1:3" x14ac:dyDescent="0.25">
      <c r="A11574" s="445" t="s">
        <v>21780</v>
      </c>
      <c r="B11574" s="445" t="s">
        <v>22908</v>
      </c>
      <c r="C11574" s="445" t="s">
        <v>22909</v>
      </c>
    </row>
    <row r="11575" spans="1:3" x14ac:dyDescent="0.25">
      <c r="A11575" s="445" t="s">
        <v>21780</v>
      </c>
      <c r="B11575" s="445" t="s">
        <v>22910</v>
      </c>
      <c r="C11575" s="445" t="s">
        <v>22911</v>
      </c>
    </row>
    <row r="11576" spans="1:3" x14ac:dyDescent="0.25">
      <c r="A11576" s="445" t="s">
        <v>21780</v>
      </c>
      <c r="B11576" s="445" t="s">
        <v>22912</v>
      </c>
      <c r="C11576" s="445" t="s">
        <v>22913</v>
      </c>
    </row>
    <row r="11577" spans="1:3" x14ac:dyDescent="0.25">
      <c r="A11577" s="445" t="s">
        <v>21780</v>
      </c>
      <c r="B11577" s="445" t="s">
        <v>22914</v>
      </c>
      <c r="C11577" s="445" t="s">
        <v>22915</v>
      </c>
    </row>
    <row r="11578" spans="1:3" x14ac:dyDescent="0.25">
      <c r="A11578" s="445" t="s">
        <v>21780</v>
      </c>
      <c r="B11578" s="445" t="s">
        <v>22916</v>
      </c>
      <c r="C11578" s="445" t="s">
        <v>22917</v>
      </c>
    </row>
    <row r="11579" spans="1:3" x14ac:dyDescent="0.25">
      <c r="A11579" s="445" t="s">
        <v>21780</v>
      </c>
      <c r="B11579" s="445" t="s">
        <v>22918</v>
      </c>
      <c r="C11579" s="445" t="s">
        <v>22919</v>
      </c>
    </row>
    <row r="11580" spans="1:3" x14ac:dyDescent="0.25">
      <c r="A11580" s="445" t="s">
        <v>21780</v>
      </c>
      <c r="B11580" s="445" t="s">
        <v>22920</v>
      </c>
      <c r="C11580" s="445" t="s">
        <v>22921</v>
      </c>
    </row>
    <row r="11581" spans="1:3" x14ac:dyDescent="0.25">
      <c r="A11581" s="445" t="s">
        <v>21780</v>
      </c>
      <c r="B11581" s="445" t="s">
        <v>22922</v>
      </c>
      <c r="C11581" s="445" t="s">
        <v>22923</v>
      </c>
    </row>
    <row r="11582" spans="1:3" x14ac:dyDescent="0.25">
      <c r="A11582" s="445" t="s">
        <v>21780</v>
      </c>
      <c r="B11582" s="445" t="s">
        <v>11515</v>
      </c>
      <c r="C11582" s="445" t="s">
        <v>22924</v>
      </c>
    </row>
    <row r="11583" spans="1:3" x14ac:dyDescent="0.25">
      <c r="A11583" s="445" t="s">
        <v>21780</v>
      </c>
      <c r="B11583" s="445" t="s">
        <v>22925</v>
      </c>
      <c r="C11583" s="445" t="s">
        <v>22926</v>
      </c>
    </row>
    <row r="11584" spans="1:3" x14ac:dyDescent="0.25">
      <c r="A11584" s="445" t="s">
        <v>21780</v>
      </c>
      <c r="B11584" s="445" t="s">
        <v>22927</v>
      </c>
      <c r="C11584" s="445" t="s">
        <v>22928</v>
      </c>
    </row>
    <row r="11585" spans="1:3" x14ac:dyDescent="0.25">
      <c r="A11585" s="445" t="s">
        <v>21780</v>
      </c>
      <c r="B11585" s="445" t="s">
        <v>22929</v>
      </c>
      <c r="C11585" s="445" t="s">
        <v>22930</v>
      </c>
    </row>
    <row r="11586" spans="1:3" x14ac:dyDescent="0.25">
      <c r="A11586" s="445" t="s">
        <v>21780</v>
      </c>
      <c r="B11586" s="445" t="s">
        <v>22931</v>
      </c>
      <c r="C11586" s="445" t="s">
        <v>22932</v>
      </c>
    </row>
    <row r="11587" spans="1:3" x14ac:dyDescent="0.25">
      <c r="A11587" s="445" t="s">
        <v>21780</v>
      </c>
      <c r="B11587" s="445" t="s">
        <v>22933</v>
      </c>
      <c r="C11587" s="445" t="s">
        <v>22934</v>
      </c>
    </row>
    <row r="11588" spans="1:3" x14ac:dyDescent="0.25">
      <c r="A11588" s="445" t="s">
        <v>21780</v>
      </c>
      <c r="B11588" s="445" t="s">
        <v>22935</v>
      </c>
      <c r="C11588" s="445" t="s">
        <v>13388</v>
      </c>
    </row>
    <row r="11589" spans="1:3" x14ac:dyDescent="0.25">
      <c r="A11589" s="445" t="s">
        <v>21780</v>
      </c>
      <c r="B11589" s="445" t="s">
        <v>4988</v>
      </c>
      <c r="C11589" s="445" t="s">
        <v>22936</v>
      </c>
    </row>
    <row r="11590" spans="1:3" x14ac:dyDescent="0.25">
      <c r="A11590" s="445" t="s">
        <v>21780</v>
      </c>
      <c r="B11590" s="445" t="s">
        <v>4978</v>
      </c>
      <c r="C11590" s="445" t="s">
        <v>22937</v>
      </c>
    </row>
    <row r="11591" spans="1:3" x14ac:dyDescent="0.25">
      <c r="A11591" s="445" t="s">
        <v>21780</v>
      </c>
      <c r="B11591" s="445" t="s">
        <v>22938</v>
      </c>
      <c r="C11591" s="445" t="s">
        <v>22939</v>
      </c>
    </row>
    <row r="11592" spans="1:3" x14ac:dyDescent="0.25">
      <c r="A11592" s="445" t="s">
        <v>21780</v>
      </c>
      <c r="B11592" s="445" t="s">
        <v>22940</v>
      </c>
      <c r="C11592" s="445" t="s">
        <v>22941</v>
      </c>
    </row>
    <row r="11593" spans="1:3" x14ac:dyDescent="0.25">
      <c r="A11593" s="445" t="s">
        <v>21780</v>
      </c>
      <c r="B11593" s="445" t="s">
        <v>22942</v>
      </c>
      <c r="C11593" s="445" t="s">
        <v>22943</v>
      </c>
    </row>
    <row r="11594" spans="1:3" x14ac:dyDescent="0.25">
      <c r="A11594" s="445" t="s">
        <v>21780</v>
      </c>
      <c r="B11594" s="445" t="s">
        <v>22944</v>
      </c>
      <c r="C11594" s="445" t="s">
        <v>22945</v>
      </c>
    </row>
    <row r="11595" spans="1:3" x14ac:dyDescent="0.25">
      <c r="A11595" s="445" t="s">
        <v>21780</v>
      </c>
      <c r="B11595" s="445" t="s">
        <v>22946</v>
      </c>
      <c r="C11595" s="445" t="s">
        <v>22947</v>
      </c>
    </row>
    <row r="11596" spans="1:3" x14ac:dyDescent="0.25">
      <c r="A11596" s="445" t="s">
        <v>21780</v>
      </c>
      <c r="B11596" s="445" t="s">
        <v>22948</v>
      </c>
      <c r="C11596" s="445" t="s">
        <v>22891</v>
      </c>
    </row>
    <row r="11597" spans="1:3" x14ac:dyDescent="0.25">
      <c r="A11597" s="445" t="s">
        <v>21780</v>
      </c>
      <c r="B11597" s="445" t="s">
        <v>22949</v>
      </c>
      <c r="C11597" s="445" t="s">
        <v>22950</v>
      </c>
    </row>
    <row r="11598" spans="1:3" x14ac:dyDescent="0.25">
      <c r="A11598" s="445" t="s">
        <v>21780</v>
      </c>
      <c r="B11598" s="445" t="s">
        <v>22951</v>
      </c>
      <c r="C11598" s="445" t="s">
        <v>22952</v>
      </c>
    </row>
    <row r="11599" spans="1:3" x14ac:dyDescent="0.25">
      <c r="A11599" s="445" t="s">
        <v>21780</v>
      </c>
      <c r="B11599" s="445" t="s">
        <v>22953</v>
      </c>
      <c r="C11599" s="445" t="s">
        <v>22826</v>
      </c>
    </row>
    <row r="11600" spans="1:3" x14ac:dyDescent="0.25">
      <c r="A11600" s="445" t="s">
        <v>21780</v>
      </c>
      <c r="B11600" s="445" t="s">
        <v>22954</v>
      </c>
      <c r="C11600" s="445" t="s">
        <v>22828</v>
      </c>
    </row>
    <row r="11601" spans="1:3" x14ac:dyDescent="0.25">
      <c r="A11601" s="445" t="s">
        <v>21780</v>
      </c>
      <c r="B11601" s="445" t="s">
        <v>22955</v>
      </c>
      <c r="C11601" s="445" t="s">
        <v>22830</v>
      </c>
    </row>
    <row r="11602" spans="1:3" x14ac:dyDescent="0.25">
      <c r="A11602" s="445" t="s">
        <v>21780</v>
      </c>
      <c r="B11602" s="445" t="s">
        <v>22956</v>
      </c>
      <c r="C11602" s="445" t="s">
        <v>22832</v>
      </c>
    </row>
    <row r="11603" spans="1:3" x14ac:dyDescent="0.25">
      <c r="A11603" s="445" t="s">
        <v>21780</v>
      </c>
      <c r="B11603" s="445" t="s">
        <v>22957</v>
      </c>
      <c r="C11603" s="445" t="s">
        <v>22950</v>
      </c>
    </row>
    <row r="11604" spans="1:3" x14ac:dyDescent="0.25">
      <c r="A11604" s="445" t="s">
        <v>21780</v>
      </c>
      <c r="B11604" s="445" t="s">
        <v>22958</v>
      </c>
      <c r="C11604" s="445" t="s">
        <v>22952</v>
      </c>
    </row>
    <row r="11605" spans="1:3" x14ac:dyDescent="0.25">
      <c r="A11605" s="445" t="s">
        <v>21780</v>
      </c>
      <c r="B11605" s="445" t="s">
        <v>22959</v>
      </c>
      <c r="C11605" s="445" t="s">
        <v>22826</v>
      </c>
    </row>
    <row r="11606" spans="1:3" x14ac:dyDescent="0.25">
      <c r="A11606" s="445" t="s">
        <v>21780</v>
      </c>
      <c r="B11606" s="445" t="s">
        <v>22960</v>
      </c>
      <c r="C11606" s="445" t="s">
        <v>22961</v>
      </c>
    </row>
    <row r="11607" spans="1:3" x14ac:dyDescent="0.25">
      <c r="A11607" s="445" t="s">
        <v>21780</v>
      </c>
      <c r="B11607" s="445" t="s">
        <v>22962</v>
      </c>
      <c r="C11607" s="445" t="s">
        <v>22963</v>
      </c>
    </row>
    <row r="11608" spans="1:3" x14ac:dyDescent="0.25">
      <c r="A11608" s="445" t="s">
        <v>21780</v>
      </c>
      <c r="B11608" s="445" t="s">
        <v>22964</v>
      </c>
      <c r="C11608" s="445" t="s">
        <v>22965</v>
      </c>
    </row>
    <row r="11609" spans="1:3" x14ac:dyDescent="0.25">
      <c r="A11609" s="445" t="s">
        <v>21780</v>
      </c>
      <c r="B11609" s="445" t="s">
        <v>22966</v>
      </c>
      <c r="C11609" s="445" t="s">
        <v>22967</v>
      </c>
    </row>
    <row r="11610" spans="1:3" x14ac:dyDescent="0.25">
      <c r="A11610" s="445" t="s">
        <v>21780</v>
      </c>
      <c r="B11610" s="445" t="s">
        <v>22968</v>
      </c>
      <c r="C11610" s="445" t="s">
        <v>22969</v>
      </c>
    </row>
    <row r="11611" spans="1:3" x14ac:dyDescent="0.25">
      <c r="A11611" s="445" t="s">
        <v>21780</v>
      </c>
      <c r="B11611" s="445" t="s">
        <v>22970</v>
      </c>
      <c r="C11611" s="445" t="s">
        <v>22971</v>
      </c>
    </row>
    <row r="11612" spans="1:3" x14ac:dyDescent="0.25">
      <c r="A11612" s="445" t="s">
        <v>21780</v>
      </c>
      <c r="B11612" s="445" t="s">
        <v>11511</v>
      </c>
      <c r="C11612" s="445" t="s">
        <v>22972</v>
      </c>
    </row>
    <row r="11613" spans="1:3" x14ac:dyDescent="0.25">
      <c r="A11613" s="445" t="s">
        <v>21780</v>
      </c>
      <c r="B11613" s="445" t="s">
        <v>11513</v>
      </c>
      <c r="C11613" s="445" t="s">
        <v>22973</v>
      </c>
    </row>
    <row r="11614" spans="1:3" x14ac:dyDescent="0.25">
      <c r="A11614" s="445" t="s">
        <v>21780</v>
      </c>
      <c r="B11614" s="445" t="s">
        <v>22974</v>
      </c>
      <c r="C11614" s="445" t="s">
        <v>22975</v>
      </c>
    </row>
    <row r="11615" spans="1:3" x14ac:dyDescent="0.25">
      <c r="A11615" s="445" t="s">
        <v>21780</v>
      </c>
      <c r="B11615" s="445" t="s">
        <v>22976</v>
      </c>
      <c r="C11615" s="445" t="s">
        <v>22977</v>
      </c>
    </row>
    <row r="11616" spans="1:3" x14ac:dyDescent="0.25">
      <c r="A11616" s="445" t="s">
        <v>21780</v>
      </c>
      <c r="B11616" s="445" t="s">
        <v>22978</v>
      </c>
      <c r="C11616" s="445" t="s">
        <v>22979</v>
      </c>
    </row>
    <row r="11617" spans="1:3" x14ac:dyDescent="0.25">
      <c r="A11617" s="445" t="s">
        <v>21780</v>
      </c>
      <c r="B11617" s="445" t="s">
        <v>22980</v>
      </c>
      <c r="C11617" s="445" t="s">
        <v>22981</v>
      </c>
    </row>
    <row r="11618" spans="1:3" x14ac:dyDescent="0.25">
      <c r="A11618" s="445" t="s">
        <v>21780</v>
      </c>
      <c r="B11618" s="445" t="s">
        <v>22982</v>
      </c>
      <c r="C11618" s="445" t="s">
        <v>22983</v>
      </c>
    </row>
    <row r="11619" spans="1:3" x14ac:dyDescent="0.25">
      <c r="A11619" s="445" t="s">
        <v>21780</v>
      </c>
      <c r="B11619" s="445" t="s">
        <v>22984</v>
      </c>
      <c r="C11619" s="445" t="s">
        <v>22985</v>
      </c>
    </row>
    <row r="11620" spans="1:3" x14ac:dyDescent="0.25">
      <c r="A11620" s="445" t="s">
        <v>21780</v>
      </c>
      <c r="B11620" s="445" t="s">
        <v>22986</v>
      </c>
      <c r="C11620" s="445" t="s">
        <v>22987</v>
      </c>
    </row>
    <row r="11621" spans="1:3" x14ac:dyDescent="0.25">
      <c r="A11621" s="445" t="s">
        <v>21780</v>
      </c>
      <c r="B11621" s="445" t="s">
        <v>11538</v>
      </c>
      <c r="C11621" s="445" t="s">
        <v>22988</v>
      </c>
    </row>
    <row r="11622" spans="1:3" x14ac:dyDescent="0.25">
      <c r="A11622" s="445" t="s">
        <v>21780</v>
      </c>
      <c r="B11622" s="445" t="s">
        <v>22989</v>
      </c>
      <c r="C11622" s="445" t="s">
        <v>22990</v>
      </c>
    </row>
    <row r="11623" spans="1:3" x14ac:dyDescent="0.25">
      <c r="A11623" s="445" t="s">
        <v>21780</v>
      </c>
      <c r="B11623" s="445" t="s">
        <v>22991</v>
      </c>
      <c r="C11623" s="445" t="s">
        <v>22992</v>
      </c>
    </row>
    <row r="11624" spans="1:3" x14ac:dyDescent="0.25">
      <c r="A11624" s="445" t="s">
        <v>21780</v>
      </c>
      <c r="B11624" s="445" t="s">
        <v>22993</v>
      </c>
      <c r="C11624" s="445" t="s">
        <v>22994</v>
      </c>
    </row>
    <row r="11625" spans="1:3" x14ac:dyDescent="0.25">
      <c r="A11625" s="445" t="s">
        <v>21780</v>
      </c>
      <c r="B11625" s="445" t="s">
        <v>22995</v>
      </c>
      <c r="C11625" s="445" t="s">
        <v>22996</v>
      </c>
    </row>
    <row r="11626" spans="1:3" x14ac:dyDescent="0.25">
      <c r="A11626" s="445" t="s">
        <v>21780</v>
      </c>
      <c r="B11626" s="445" t="s">
        <v>22997</v>
      </c>
      <c r="C11626" s="445" t="s">
        <v>22998</v>
      </c>
    </row>
    <row r="11627" spans="1:3" x14ac:dyDescent="0.25">
      <c r="A11627" s="445" t="s">
        <v>21780</v>
      </c>
      <c r="B11627" s="445" t="s">
        <v>22999</v>
      </c>
      <c r="C11627" s="445" t="s">
        <v>23000</v>
      </c>
    </row>
    <row r="11628" spans="1:3" x14ac:dyDescent="0.25">
      <c r="A11628" s="445" t="s">
        <v>21780</v>
      </c>
      <c r="B11628" s="445" t="s">
        <v>23001</v>
      </c>
      <c r="C11628" s="445" t="s">
        <v>23002</v>
      </c>
    </row>
    <row r="11629" spans="1:3" x14ac:dyDescent="0.25">
      <c r="A11629" s="445" t="s">
        <v>21780</v>
      </c>
      <c r="B11629" s="445" t="s">
        <v>23003</v>
      </c>
      <c r="C11629" s="445" t="s">
        <v>23004</v>
      </c>
    </row>
    <row r="11630" spans="1:3" x14ac:dyDescent="0.25">
      <c r="A11630" s="445" t="s">
        <v>21780</v>
      </c>
      <c r="B11630" s="445" t="s">
        <v>23005</v>
      </c>
      <c r="C11630" s="445" t="s">
        <v>23006</v>
      </c>
    </row>
    <row r="11631" spans="1:3" x14ac:dyDescent="0.25">
      <c r="A11631" s="445" t="s">
        <v>21780</v>
      </c>
      <c r="B11631" s="445" t="s">
        <v>23007</v>
      </c>
      <c r="C11631" s="445" t="s">
        <v>23008</v>
      </c>
    </row>
    <row r="11632" spans="1:3" x14ac:dyDescent="0.25">
      <c r="A11632" s="445" t="s">
        <v>21780</v>
      </c>
      <c r="B11632" s="445" t="s">
        <v>23009</v>
      </c>
      <c r="C11632" s="445" t="s">
        <v>23010</v>
      </c>
    </row>
    <row r="11633" spans="1:3" x14ac:dyDescent="0.25">
      <c r="A11633" s="445" t="s">
        <v>21780</v>
      </c>
      <c r="B11633" s="445" t="s">
        <v>23011</v>
      </c>
      <c r="C11633" s="445" t="s">
        <v>23012</v>
      </c>
    </row>
    <row r="11634" spans="1:3" x14ac:dyDescent="0.25">
      <c r="A11634" s="445" t="s">
        <v>21780</v>
      </c>
      <c r="B11634" s="445" t="s">
        <v>23013</v>
      </c>
      <c r="C11634" s="445" t="s">
        <v>23014</v>
      </c>
    </row>
    <row r="11635" spans="1:3" x14ac:dyDescent="0.25">
      <c r="A11635" s="445" t="s">
        <v>21780</v>
      </c>
      <c r="B11635" s="445" t="s">
        <v>23015</v>
      </c>
      <c r="C11635" s="445" t="s">
        <v>23016</v>
      </c>
    </row>
    <row r="11636" spans="1:3" x14ac:dyDescent="0.25">
      <c r="A11636" s="445" t="s">
        <v>21780</v>
      </c>
      <c r="B11636" s="445" t="s">
        <v>23017</v>
      </c>
      <c r="C11636" s="445" t="s">
        <v>23018</v>
      </c>
    </row>
    <row r="11637" spans="1:3" x14ac:dyDescent="0.25">
      <c r="A11637" s="445" t="s">
        <v>21780</v>
      </c>
      <c r="B11637" s="445" t="s">
        <v>23019</v>
      </c>
      <c r="C11637" s="445" t="s">
        <v>23020</v>
      </c>
    </row>
    <row r="11638" spans="1:3" x14ac:dyDescent="0.25">
      <c r="A11638" s="445" t="s">
        <v>21780</v>
      </c>
      <c r="B11638" s="445" t="s">
        <v>23021</v>
      </c>
      <c r="C11638" s="445" t="s">
        <v>23022</v>
      </c>
    </row>
    <row r="11639" spans="1:3" x14ac:dyDescent="0.25">
      <c r="A11639" s="445" t="s">
        <v>21780</v>
      </c>
      <c r="B11639" s="445" t="s">
        <v>23023</v>
      </c>
      <c r="C11639" s="445" t="s">
        <v>23024</v>
      </c>
    </row>
    <row r="11640" spans="1:3" x14ac:dyDescent="0.25">
      <c r="A11640" s="445" t="s">
        <v>21780</v>
      </c>
      <c r="B11640" s="445" t="s">
        <v>23025</v>
      </c>
      <c r="C11640" s="445" t="s">
        <v>23026</v>
      </c>
    </row>
    <row r="11641" spans="1:3" x14ac:dyDescent="0.25">
      <c r="A11641" s="445" t="s">
        <v>21780</v>
      </c>
      <c r="B11641" s="445" t="s">
        <v>23027</v>
      </c>
      <c r="C11641" s="445" t="s">
        <v>23028</v>
      </c>
    </row>
    <row r="11642" spans="1:3" x14ac:dyDescent="0.25">
      <c r="A11642" s="445" t="s">
        <v>21780</v>
      </c>
      <c r="B11642" s="445" t="s">
        <v>23029</v>
      </c>
      <c r="C11642" s="445" t="s">
        <v>23030</v>
      </c>
    </row>
    <row r="11643" spans="1:3" x14ac:dyDescent="0.25">
      <c r="A11643" s="445" t="s">
        <v>21780</v>
      </c>
      <c r="B11643" s="445" t="s">
        <v>23031</v>
      </c>
      <c r="C11643" s="445" t="s">
        <v>23032</v>
      </c>
    </row>
    <row r="11644" spans="1:3" x14ac:dyDescent="0.25">
      <c r="A11644" s="445" t="s">
        <v>21780</v>
      </c>
      <c r="B11644" s="445" t="s">
        <v>23033</v>
      </c>
      <c r="C11644" s="445" t="s">
        <v>22828</v>
      </c>
    </row>
    <row r="11645" spans="1:3" x14ac:dyDescent="0.25">
      <c r="A11645" s="445" t="s">
        <v>21780</v>
      </c>
      <c r="B11645" s="445" t="s">
        <v>23034</v>
      </c>
      <c r="C11645" s="445" t="s">
        <v>22830</v>
      </c>
    </row>
    <row r="11646" spans="1:3" x14ac:dyDescent="0.25">
      <c r="A11646" s="445" t="s">
        <v>21780</v>
      </c>
      <c r="B11646" s="445" t="s">
        <v>23035</v>
      </c>
      <c r="C11646" s="445" t="s">
        <v>22832</v>
      </c>
    </row>
    <row r="11647" spans="1:3" x14ac:dyDescent="0.25">
      <c r="A11647" s="445" t="s">
        <v>21780</v>
      </c>
      <c r="B11647" s="445" t="s">
        <v>23036</v>
      </c>
      <c r="C11647" s="445" t="s">
        <v>23037</v>
      </c>
    </row>
    <row r="11648" spans="1:3" x14ac:dyDescent="0.25">
      <c r="A11648" s="445" t="s">
        <v>21780</v>
      </c>
      <c r="B11648" s="445" t="s">
        <v>23038</v>
      </c>
      <c r="C11648" s="445" t="s">
        <v>23039</v>
      </c>
    </row>
    <row r="11649" spans="1:3" x14ac:dyDescent="0.25">
      <c r="A11649" s="445" t="s">
        <v>21780</v>
      </c>
      <c r="B11649" s="445" t="s">
        <v>23040</v>
      </c>
      <c r="C11649" s="445" t="s">
        <v>23041</v>
      </c>
    </row>
    <row r="11650" spans="1:3" x14ac:dyDescent="0.25">
      <c r="A11650" s="445" t="s">
        <v>21780</v>
      </c>
      <c r="B11650" s="445" t="s">
        <v>23042</v>
      </c>
      <c r="C11650" s="445" t="s">
        <v>22834</v>
      </c>
    </row>
    <row r="11651" spans="1:3" x14ac:dyDescent="0.25">
      <c r="A11651" s="445" t="s">
        <v>21780</v>
      </c>
      <c r="B11651" s="445" t="s">
        <v>23043</v>
      </c>
      <c r="C11651" s="445" t="s">
        <v>22836</v>
      </c>
    </row>
    <row r="11652" spans="1:3" x14ac:dyDescent="0.25">
      <c r="A11652" s="445" t="s">
        <v>21780</v>
      </c>
      <c r="B11652" s="445" t="s">
        <v>23044</v>
      </c>
      <c r="C11652" s="445" t="s">
        <v>22838</v>
      </c>
    </row>
    <row r="11653" spans="1:3" x14ac:dyDescent="0.25">
      <c r="A11653" s="445" t="s">
        <v>21780</v>
      </c>
      <c r="B11653" s="445" t="s">
        <v>6549</v>
      </c>
      <c r="C11653" s="445" t="s">
        <v>22840</v>
      </c>
    </row>
    <row r="11654" spans="1:3" x14ac:dyDescent="0.25">
      <c r="A11654" s="445" t="s">
        <v>21780</v>
      </c>
      <c r="B11654" s="445" t="s">
        <v>23045</v>
      </c>
      <c r="C11654" s="445" t="s">
        <v>22842</v>
      </c>
    </row>
    <row r="11655" spans="1:3" x14ac:dyDescent="0.25">
      <c r="A11655" s="445" t="s">
        <v>21780</v>
      </c>
      <c r="B11655" s="445" t="s">
        <v>23046</v>
      </c>
      <c r="C11655" s="445" t="s">
        <v>22891</v>
      </c>
    </row>
    <row r="11656" spans="1:3" x14ac:dyDescent="0.25">
      <c r="A11656" s="445" t="s">
        <v>21780</v>
      </c>
      <c r="B11656" s="445" t="s">
        <v>23047</v>
      </c>
      <c r="C11656" s="445" t="s">
        <v>22950</v>
      </c>
    </row>
    <row r="11657" spans="1:3" x14ac:dyDescent="0.25">
      <c r="A11657" s="445" t="s">
        <v>21780</v>
      </c>
      <c r="B11657" s="445" t="s">
        <v>23048</v>
      </c>
      <c r="C11657" s="445" t="s">
        <v>22952</v>
      </c>
    </row>
    <row r="11658" spans="1:3" x14ac:dyDescent="0.25">
      <c r="A11658" s="445" t="s">
        <v>21780</v>
      </c>
      <c r="B11658" s="445" t="s">
        <v>23049</v>
      </c>
      <c r="C11658" s="445" t="s">
        <v>23050</v>
      </c>
    </row>
    <row r="11659" spans="1:3" x14ac:dyDescent="0.25">
      <c r="A11659" s="445" t="s">
        <v>21780</v>
      </c>
      <c r="B11659" s="445" t="s">
        <v>23051</v>
      </c>
      <c r="C11659" s="445" t="s">
        <v>23052</v>
      </c>
    </row>
    <row r="11660" spans="1:3" x14ac:dyDescent="0.25">
      <c r="A11660" s="445" t="s">
        <v>21780</v>
      </c>
      <c r="B11660" s="445" t="s">
        <v>23053</v>
      </c>
      <c r="C11660" s="445" t="s">
        <v>23054</v>
      </c>
    </row>
    <row r="11661" spans="1:3" x14ac:dyDescent="0.25">
      <c r="A11661" s="445" t="s">
        <v>21780</v>
      </c>
      <c r="B11661" s="445" t="s">
        <v>23055</v>
      </c>
      <c r="C11661" s="445" t="s">
        <v>23056</v>
      </c>
    </row>
    <row r="11662" spans="1:3" x14ac:dyDescent="0.25">
      <c r="A11662" s="445" t="s">
        <v>21780</v>
      </c>
      <c r="B11662" s="445" t="s">
        <v>23057</v>
      </c>
      <c r="C11662" s="445" t="s">
        <v>23058</v>
      </c>
    </row>
    <row r="11663" spans="1:3" x14ac:dyDescent="0.25">
      <c r="A11663" s="445" t="s">
        <v>21780</v>
      </c>
      <c r="B11663" s="445" t="s">
        <v>23059</v>
      </c>
      <c r="C11663" s="445" t="s">
        <v>23060</v>
      </c>
    </row>
    <row r="11664" spans="1:3" x14ac:dyDescent="0.25">
      <c r="A11664" s="445" t="s">
        <v>21780</v>
      </c>
      <c r="B11664" s="445" t="s">
        <v>23061</v>
      </c>
      <c r="C11664" s="445" t="s">
        <v>23062</v>
      </c>
    </row>
    <row r="11665" spans="1:3" x14ac:dyDescent="0.25">
      <c r="A11665" s="445" t="s">
        <v>21780</v>
      </c>
      <c r="B11665" s="445" t="s">
        <v>23063</v>
      </c>
      <c r="C11665" s="445" t="s">
        <v>23064</v>
      </c>
    </row>
    <row r="11666" spans="1:3" x14ac:dyDescent="0.25">
      <c r="A11666" s="445" t="s">
        <v>21780</v>
      </c>
      <c r="B11666" s="445" t="s">
        <v>23065</v>
      </c>
      <c r="C11666" s="445" t="s">
        <v>23066</v>
      </c>
    </row>
    <row r="11667" spans="1:3" x14ac:dyDescent="0.25">
      <c r="A11667" s="445" t="s">
        <v>21780</v>
      </c>
      <c r="B11667" s="445" t="s">
        <v>23067</v>
      </c>
      <c r="C11667" s="445" t="s">
        <v>23068</v>
      </c>
    </row>
    <row r="11668" spans="1:3" x14ac:dyDescent="0.25">
      <c r="A11668" s="445" t="s">
        <v>21780</v>
      </c>
      <c r="B11668" s="445" t="s">
        <v>23069</v>
      </c>
      <c r="C11668" s="445" t="s">
        <v>23070</v>
      </c>
    </row>
    <row r="11669" spans="1:3" x14ac:dyDescent="0.25">
      <c r="A11669" s="445" t="s">
        <v>21780</v>
      </c>
      <c r="B11669" s="445" t="s">
        <v>23071</v>
      </c>
      <c r="C11669" s="445" t="s">
        <v>23072</v>
      </c>
    </row>
    <row r="11670" spans="1:3" x14ac:dyDescent="0.25">
      <c r="A11670" s="445" t="s">
        <v>21780</v>
      </c>
      <c r="B11670" s="445" t="s">
        <v>23073</v>
      </c>
      <c r="C11670" s="445" t="s">
        <v>23074</v>
      </c>
    </row>
    <row r="11671" spans="1:3" x14ac:dyDescent="0.25">
      <c r="A11671" s="445" t="s">
        <v>21780</v>
      </c>
      <c r="B11671" s="445" t="s">
        <v>23075</v>
      </c>
      <c r="C11671" s="445" t="s">
        <v>23076</v>
      </c>
    </row>
    <row r="11672" spans="1:3" x14ac:dyDescent="0.25">
      <c r="A11672" s="445" t="s">
        <v>21780</v>
      </c>
      <c r="B11672" s="445" t="s">
        <v>23077</v>
      </c>
      <c r="C11672" s="445" t="s">
        <v>23078</v>
      </c>
    </row>
    <row r="11673" spans="1:3" x14ac:dyDescent="0.25">
      <c r="A11673" s="445" t="s">
        <v>21780</v>
      </c>
      <c r="B11673" s="445" t="s">
        <v>11525</v>
      </c>
      <c r="C11673" s="445" t="s">
        <v>23079</v>
      </c>
    </row>
    <row r="11674" spans="1:3" x14ac:dyDescent="0.25">
      <c r="A11674" s="445" t="s">
        <v>21780</v>
      </c>
      <c r="B11674" s="445" t="s">
        <v>11527</v>
      </c>
      <c r="C11674" s="445" t="s">
        <v>23080</v>
      </c>
    </row>
    <row r="11675" spans="1:3" x14ac:dyDescent="0.25">
      <c r="A11675" s="445" t="s">
        <v>21780</v>
      </c>
      <c r="B11675" s="445" t="s">
        <v>11529</v>
      </c>
      <c r="C11675" s="445" t="s">
        <v>23081</v>
      </c>
    </row>
    <row r="11676" spans="1:3" x14ac:dyDescent="0.25">
      <c r="A11676" s="445" t="s">
        <v>21780</v>
      </c>
      <c r="B11676" s="445" t="s">
        <v>23082</v>
      </c>
      <c r="C11676" s="445" t="s">
        <v>23083</v>
      </c>
    </row>
    <row r="11677" spans="1:3" x14ac:dyDescent="0.25">
      <c r="A11677" s="445" t="s">
        <v>21780</v>
      </c>
      <c r="B11677" s="445" t="s">
        <v>11532</v>
      </c>
      <c r="C11677" s="445" t="s">
        <v>23084</v>
      </c>
    </row>
    <row r="11678" spans="1:3" x14ac:dyDescent="0.25">
      <c r="A11678" s="445" t="s">
        <v>21780</v>
      </c>
      <c r="B11678" s="445" t="s">
        <v>11530</v>
      </c>
      <c r="C11678" s="445" t="s">
        <v>23085</v>
      </c>
    </row>
    <row r="11679" spans="1:3" x14ac:dyDescent="0.25">
      <c r="A11679" s="445" t="s">
        <v>21780</v>
      </c>
      <c r="B11679" s="445" t="s">
        <v>11533</v>
      </c>
      <c r="C11679" s="445" t="s">
        <v>23086</v>
      </c>
    </row>
    <row r="11680" spans="1:3" x14ac:dyDescent="0.25">
      <c r="A11680" s="445" t="s">
        <v>21780</v>
      </c>
      <c r="B11680" s="445" t="s">
        <v>11534</v>
      </c>
      <c r="C11680" s="445" t="s">
        <v>23087</v>
      </c>
    </row>
    <row r="11681" spans="1:3" x14ac:dyDescent="0.25">
      <c r="A11681" s="445" t="s">
        <v>21780</v>
      </c>
      <c r="B11681" s="445" t="s">
        <v>11536</v>
      </c>
      <c r="C11681" s="445" t="s">
        <v>23088</v>
      </c>
    </row>
    <row r="11682" spans="1:3" x14ac:dyDescent="0.25">
      <c r="A11682" s="445" t="s">
        <v>21780</v>
      </c>
      <c r="B11682" s="445" t="s">
        <v>23089</v>
      </c>
      <c r="C11682" s="445" t="s">
        <v>23090</v>
      </c>
    </row>
    <row r="11683" spans="1:3" x14ac:dyDescent="0.25">
      <c r="A11683" s="445" t="s">
        <v>21780</v>
      </c>
      <c r="B11683" s="445" t="s">
        <v>23091</v>
      </c>
      <c r="C11683" s="445" t="s">
        <v>23092</v>
      </c>
    </row>
    <row r="11684" spans="1:3" x14ac:dyDescent="0.25">
      <c r="A11684" s="445" t="s">
        <v>21780</v>
      </c>
      <c r="B11684" s="445" t="s">
        <v>23093</v>
      </c>
      <c r="C11684" s="445" t="s">
        <v>23094</v>
      </c>
    </row>
    <row r="11685" spans="1:3" x14ac:dyDescent="0.25">
      <c r="A11685" s="445" t="s">
        <v>21780</v>
      </c>
      <c r="B11685" s="445" t="s">
        <v>23095</v>
      </c>
      <c r="C11685" s="445" t="s">
        <v>23096</v>
      </c>
    </row>
    <row r="11686" spans="1:3" x14ac:dyDescent="0.25">
      <c r="A11686" s="445" t="s">
        <v>21780</v>
      </c>
      <c r="B11686" s="445" t="s">
        <v>23097</v>
      </c>
      <c r="C11686" s="445" t="s">
        <v>23098</v>
      </c>
    </row>
    <row r="11687" spans="1:3" x14ac:dyDescent="0.25">
      <c r="A11687" s="445" t="s">
        <v>21780</v>
      </c>
      <c r="B11687" s="445" t="s">
        <v>23099</v>
      </c>
      <c r="C11687" s="445" t="s">
        <v>23100</v>
      </c>
    </row>
    <row r="11688" spans="1:3" x14ac:dyDescent="0.25">
      <c r="A11688" s="445" t="s">
        <v>21780</v>
      </c>
      <c r="B11688" s="445" t="s">
        <v>23101</v>
      </c>
      <c r="C11688" s="445" t="s">
        <v>23102</v>
      </c>
    </row>
    <row r="11689" spans="1:3" x14ac:dyDescent="0.25">
      <c r="A11689" s="445" t="s">
        <v>21780</v>
      </c>
      <c r="B11689" s="445" t="s">
        <v>23103</v>
      </c>
      <c r="C11689" s="445" t="s">
        <v>23098</v>
      </c>
    </row>
    <row r="11690" spans="1:3" x14ac:dyDescent="0.25">
      <c r="A11690" s="445" t="s">
        <v>21780</v>
      </c>
      <c r="B11690" s="445" t="s">
        <v>23104</v>
      </c>
      <c r="C11690" s="445" t="s">
        <v>23105</v>
      </c>
    </row>
    <row r="11691" spans="1:3" x14ac:dyDescent="0.25">
      <c r="A11691" s="445" t="s">
        <v>21780</v>
      </c>
      <c r="B11691" s="445" t="s">
        <v>23106</v>
      </c>
      <c r="C11691" s="445" t="s">
        <v>23107</v>
      </c>
    </row>
    <row r="11692" spans="1:3" x14ac:dyDescent="0.25">
      <c r="A11692" s="445" t="s">
        <v>21780</v>
      </c>
      <c r="B11692" s="445" t="s">
        <v>23108</v>
      </c>
      <c r="C11692" s="445" t="s">
        <v>23109</v>
      </c>
    </row>
    <row r="11693" spans="1:3" x14ac:dyDescent="0.25">
      <c r="A11693" s="445" t="s">
        <v>21780</v>
      </c>
      <c r="B11693" s="445" t="s">
        <v>23110</v>
      </c>
      <c r="C11693" s="445" t="s">
        <v>23111</v>
      </c>
    </row>
    <row r="11694" spans="1:3" x14ac:dyDescent="0.25">
      <c r="A11694" s="445" t="s">
        <v>21780</v>
      </c>
      <c r="B11694" s="445" t="s">
        <v>23112</v>
      </c>
      <c r="C11694" s="445" t="s">
        <v>23113</v>
      </c>
    </row>
    <row r="11695" spans="1:3" x14ac:dyDescent="0.25">
      <c r="A11695" s="445" t="s">
        <v>21780</v>
      </c>
      <c r="B11695" s="445" t="s">
        <v>23114</v>
      </c>
      <c r="C11695" s="445" t="s">
        <v>23115</v>
      </c>
    </row>
    <row r="11696" spans="1:3" x14ac:dyDescent="0.25">
      <c r="A11696" s="445" t="s">
        <v>21780</v>
      </c>
      <c r="B11696" s="445" t="s">
        <v>11519</v>
      </c>
      <c r="C11696" s="445" t="s">
        <v>23116</v>
      </c>
    </row>
    <row r="11697" spans="1:3" x14ac:dyDescent="0.25">
      <c r="A11697" s="445" t="s">
        <v>21780</v>
      </c>
      <c r="B11697" s="445" t="s">
        <v>23117</v>
      </c>
      <c r="C11697" s="445" t="s">
        <v>23118</v>
      </c>
    </row>
    <row r="11698" spans="1:3" x14ac:dyDescent="0.25">
      <c r="A11698" s="445" t="s">
        <v>21780</v>
      </c>
      <c r="B11698" s="445" t="s">
        <v>11517</v>
      </c>
      <c r="C11698" s="445" t="s">
        <v>23119</v>
      </c>
    </row>
    <row r="11699" spans="1:3" x14ac:dyDescent="0.25">
      <c r="A11699" s="445" t="s">
        <v>21780</v>
      </c>
      <c r="B11699" s="445" t="s">
        <v>23120</v>
      </c>
      <c r="C11699" s="445" t="s">
        <v>23121</v>
      </c>
    </row>
    <row r="11700" spans="1:3" x14ac:dyDescent="0.25">
      <c r="A11700" s="445" t="s">
        <v>21780</v>
      </c>
      <c r="B11700" s="445" t="s">
        <v>23122</v>
      </c>
      <c r="C11700" s="445" t="s">
        <v>23123</v>
      </c>
    </row>
    <row r="11701" spans="1:3" x14ac:dyDescent="0.25">
      <c r="A11701" s="445" t="s">
        <v>21780</v>
      </c>
      <c r="B11701" s="445" t="s">
        <v>23124</v>
      </c>
      <c r="C11701" s="445" t="s">
        <v>23125</v>
      </c>
    </row>
    <row r="11702" spans="1:3" x14ac:dyDescent="0.25">
      <c r="A11702" s="445" t="s">
        <v>21780</v>
      </c>
      <c r="B11702" s="445" t="s">
        <v>23126</v>
      </c>
      <c r="C11702" s="445" t="s">
        <v>23127</v>
      </c>
    </row>
    <row r="11703" spans="1:3" x14ac:dyDescent="0.25">
      <c r="A11703" s="445" t="s">
        <v>21780</v>
      </c>
      <c r="B11703" s="445" t="s">
        <v>23128</v>
      </c>
      <c r="C11703" s="445" t="s">
        <v>23129</v>
      </c>
    </row>
    <row r="11704" spans="1:3" x14ac:dyDescent="0.25">
      <c r="A11704" s="445" t="s">
        <v>21780</v>
      </c>
      <c r="B11704" s="445" t="s">
        <v>23130</v>
      </c>
      <c r="C11704" s="445" t="s">
        <v>23131</v>
      </c>
    </row>
    <row r="11705" spans="1:3" x14ac:dyDescent="0.25">
      <c r="A11705" s="445" t="s">
        <v>21780</v>
      </c>
      <c r="B11705" s="445" t="s">
        <v>23132</v>
      </c>
      <c r="C11705" s="445" t="s">
        <v>23133</v>
      </c>
    </row>
    <row r="11706" spans="1:3" x14ac:dyDescent="0.25">
      <c r="A11706" s="445" t="s">
        <v>21780</v>
      </c>
      <c r="B11706" s="445" t="s">
        <v>23134</v>
      </c>
      <c r="C11706" s="445" t="s">
        <v>14127</v>
      </c>
    </row>
    <row r="11707" spans="1:3" x14ac:dyDescent="0.25">
      <c r="A11707" s="445" t="s">
        <v>21780</v>
      </c>
      <c r="B11707" s="445" t="s">
        <v>23135</v>
      </c>
      <c r="C11707" s="445" t="s">
        <v>14129</v>
      </c>
    </row>
    <row r="11708" spans="1:3" x14ac:dyDescent="0.25">
      <c r="A11708" s="445" t="s">
        <v>21780</v>
      </c>
      <c r="B11708" s="445" t="s">
        <v>23136</v>
      </c>
      <c r="C11708" s="445" t="s">
        <v>23137</v>
      </c>
    </row>
    <row r="11709" spans="1:3" x14ac:dyDescent="0.25">
      <c r="A11709" s="445" t="s">
        <v>21780</v>
      </c>
      <c r="B11709" s="445" t="s">
        <v>23138</v>
      </c>
      <c r="C11709" s="445" t="s">
        <v>23139</v>
      </c>
    </row>
    <row r="11710" spans="1:3" x14ac:dyDescent="0.25">
      <c r="A11710" s="445" t="s">
        <v>21780</v>
      </c>
      <c r="B11710" s="445" t="s">
        <v>23140</v>
      </c>
      <c r="C11710" s="445" t="s">
        <v>23141</v>
      </c>
    </row>
    <row r="11711" spans="1:3" x14ac:dyDescent="0.25">
      <c r="A11711" s="445" t="s">
        <v>21780</v>
      </c>
      <c r="B11711" s="445" t="s">
        <v>23142</v>
      </c>
      <c r="C11711" s="445" t="s">
        <v>23143</v>
      </c>
    </row>
    <row r="11712" spans="1:3" x14ac:dyDescent="0.25">
      <c r="A11712" s="445" t="s">
        <v>21780</v>
      </c>
      <c r="B11712" s="445" t="s">
        <v>23144</v>
      </c>
      <c r="C11712" s="445" t="s">
        <v>23145</v>
      </c>
    </row>
    <row r="11713" spans="1:3" x14ac:dyDescent="0.25">
      <c r="A11713" s="445" t="s">
        <v>21780</v>
      </c>
      <c r="B11713" s="445" t="s">
        <v>23146</v>
      </c>
      <c r="C11713" s="445" t="s">
        <v>23147</v>
      </c>
    </row>
    <row r="11714" spans="1:3" x14ac:dyDescent="0.25">
      <c r="A11714" s="445" t="s">
        <v>21780</v>
      </c>
      <c r="B11714" s="445" t="s">
        <v>23148</v>
      </c>
      <c r="C11714" s="445" t="s">
        <v>23149</v>
      </c>
    </row>
    <row r="11715" spans="1:3" x14ac:dyDescent="0.25">
      <c r="A11715" s="445" t="s">
        <v>21780</v>
      </c>
      <c r="B11715" s="445" t="s">
        <v>23150</v>
      </c>
      <c r="C11715" s="445" t="s">
        <v>23151</v>
      </c>
    </row>
    <row r="11716" spans="1:3" x14ac:dyDescent="0.25">
      <c r="A11716" s="445" t="s">
        <v>21780</v>
      </c>
      <c r="B11716" s="445" t="s">
        <v>23152</v>
      </c>
      <c r="C11716" s="445" t="s">
        <v>23153</v>
      </c>
    </row>
    <row r="11717" spans="1:3" x14ac:dyDescent="0.25">
      <c r="A11717" s="445" t="s">
        <v>21780</v>
      </c>
      <c r="B11717" s="445" t="s">
        <v>23154</v>
      </c>
      <c r="C11717" s="445" t="s">
        <v>23155</v>
      </c>
    </row>
    <row r="11718" spans="1:3" x14ac:dyDescent="0.25">
      <c r="A11718" s="445" t="s">
        <v>21780</v>
      </c>
      <c r="B11718" s="445" t="s">
        <v>23156</v>
      </c>
      <c r="C11718" s="445" t="s">
        <v>23157</v>
      </c>
    </row>
    <row r="11719" spans="1:3" x14ac:dyDescent="0.25">
      <c r="A11719" s="445" t="s">
        <v>21780</v>
      </c>
      <c r="B11719" s="445" t="s">
        <v>23158</v>
      </c>
      <c r="C11719" s="445" t="s">
        <v>23159</v>
      </c>
    </row>
    <row r="11720" spans="1:3" x14ac:dyDescent="0.25">
      <c r="A11720" s="445" t="s">
        <v>21780</v>
      </c>
      <c r="B11720" s="445" t="s">
        <v>23160</v>
      </c>
      <c r="C11720" s="445" t="s">
        <v>23161</v>
      </c>
    </row>
    <row r="11721" spans="1:3" x14ac:dyDescent="0.25">
      <c r="A11721" s="445" t="s">
        <v>21780</v>
      </c>
      <c r="B11721" s="445" t="s">
        <v>23162</v>
      </c>
      <c r="C11721" s="445" t="s">
        <v>23163</v>
      </c>
    </row>
    <row r="11722" spans="1:3" x14ac:dyDescent="0.25">
      <c r="A11722" s="445" t="s">
        <v>21780</v>
      </c>
      <c r="B11722" s="445" t="s">
        <v>23164</v>
      </c>
      <c r="C11722" s="445" t="s">
        <v>23165</v>
      </c>
    </row>
    <row r="11723" spans="1:3" x14ac:dyDescent="0.25">
      <c r="A11723" s="445" t="s">
        <v>21780</v>
      </c>
      <c r="B11723" s="445" t="s">
        <v>23166</v>
      </c>
      <c r="C11723" s="445" t="s">
        <v>23167</v>
      </c>
    </row>
    <row r="11724" spans="1:3" x14ac:dyDescent="0.25">
      <c r="A11724" s="445" t="s">
        <v>21780</v>
      </c>
      <c r="B11724" s="445" t="s">
        <v>23168</v>
      </c>
      <c r="C11724" s="445" t="s">
        <v>23169</v>
      </c>
    </row>
    <row r="11725" spans="1:3" x14ac:dyDescent="0.25">
      <c r="A11725" s="445" t="s">
        <v>21780</v>
      </c>
      <c r="B11725" s="445" t="s">
        <v>23170</v>
      </c>
      <c r="C11725" s="445" t="s">
        <v>23171</v>
      </c>
    </row>
    <row r="11726" spans="1:3" x14ac:dyDescent="0.25">
      <c r="A11726" s="445" t="s">
        <v>21780</v>
      </c>
      <c r="B11726" s="445" t="s">
        <v>23172</v>
      </c>
      <c r="C11726" s="445" t="s">
        <v>23173</v>
      </c>
    </row>
    <row r="11727" spans="1:3" x14ac:dyDescent="0.25">
      <c r="A11727" s="445" t="s">
        <v>21780</v>
      </c>
      <c r="B11727" s="445" t="s">
        <v>23174</v>
      </c>
      <c r="C11727" s="445" t="s">
        <v>23175</v>
      </c>
    </row>
    <row r="11728" spans="1:3" x14ac:dyDescent="0.25">
      <c r="A11728" s="445" t="s">
        <v>21780</v>
      </c>
      <c r="B11728" s="445" t="s">
        <v>23176</v>
      </c>
      <c r="C11728" s="445" t="s">
        <v>23177</v>
      </c>
    </row>
    <row r="11729" spans="1:3" x14ac:dyDescent="0.25">
      <c r="A11729" s="445" t="s">
        <v>21780</v>
      </c>
      <c r="B11729" s="445" t="s">
        <v>23178</v>
      </c>
      <c r="C11729" s="445" t="s">
        <v>23179</v>
      </c>
    </row>
    <row r="11730" spans="1:3" x14ac:dyDescent="0.25">
      <c r="A11730" s="445" t="s">
        <v>21780</v>
      </c>
      <c r="B11730" s="445" t="s">
        <v>23180</v>
      </c>
      <c r="C11730" s="445" t="s">
        <v>23181</v>
      </c>
    </row>
    <row r="11731" spans="1:3" x14ac:dyDescent="0.25">
      <c r="A11731" s="445" t="s">
        <v>21780</v>
      </c>
      <c r="B11731" s="445" t="s">
        <v>23182</v>
      </c>
      <c r="C11731" s="445" t="s">
        <v>23183</v>
      </c>
    </row>
    <row r="11732" spans="1:3" x14ac:dyDescent="0.25">
      <c r="A11732" s="445" t="s">
        <v>21780</v>
      </c>
      <c r="B11732" s="445" t="s">
        <v>23184</v>
      </c>
      <c r="C11732" s="445" t="s">
        <v>23185</v>
      </c>
    </row>
    <row r="11733" spans="1:3" x14ac:dyDescent="0.25">
      <c r="A11733" s="445" t="s">
        <v>21780</v>
      </c>
      <c r="B11733" s="445" t="s">
        <v>23186</v>
      </c>
      <c r="C11733" s="445" t="s">
        <v>23187</v>
      </c>
    </row>
    <row r="11734" spans="1:3" x14ac:dyDescent="0.25">
      <c r="A11734" s="445" t="s">
        <v>21780</v>
      </c>
      <c r="B11734" s="445" t="s">
        <v>23188</v>
      </c>
      <c r="C11734" s="445" t="s">
        <v>23189</v>
      </c>
    </row>
    <row r="11735" spans="1:3" x14ac:dyDescent="0.25">
      <c r="A11735" s="445" t="s">
        <v>21780</v>
      </c>
      <c r="B11735" s="445" t="s">
        <v>23190</v>
      </c>
      <c r="C11735" s="445" t="s">
        <v>23191</v>
      </c>
    </row>
    <row r="11736" spans="1:3" x14ac:dyDescent="0.25">
      <c r="A11736" s="445" t="s">
        <v>21780</v>
      </c>
      <c r="B11736" s="445" t="s">
        <v>23192</v>
      </c>
      <c r="C11736" s="445" t="s">
        <v>23193</v>
      </c>
    </row>
    <row r="11737" spans="1:3" x14ac:dyDescent="0.25">
      <c r="A11737" s="445" t="s">
        <v>21780</v>
      </c>
      <c r="B11737" s="445" t="s">
        <v>23194</v>
      </c>
      <c r="C11737" s="445" t="s">
        <v>23195</v>
      </c>
    </row>
    <row r="11738" spans="1:3" x14ac:dyDescent="0.25">
      <c r="A11738" s="445" t="s">
        <v>21780</v>
      </c>
      <c r="B11738" s="445" t="s">
        <v>23196</v>
      </c>
      <c r="C11738" s="445" t="s">
        <v>23197</v>
      </c>
    </row>
    <row r="11739" spans="1:3" x14ac:dyDescent="0.25">
      <c r="A11739" s="445" t="s">
        <v>21780</v>
      </c>
      <c r="B11739" s="445" t="s">
        <v>23198</v>
      </c>
      <c r="C11739" s="445" t="s">
        <v>23199</v>
      </c>
    </row>
    <row r="11740" spans="1:3" x14ac:dyDescent="0.25">
      <c r="A11740" s="445" t="s">
        <v>21780</v>
      </c>
      <c r="B11740" s="445" t="s">
        <v>23200</v>
      </c>
      <c r="C11740" s="445" t="s">
        <v>23201</v>
      </c>
    </row>
    <row r="11741" spans="1:3" x14ac:dyDescent="0.25">
      <c r="A11741" s="445" t="s">
        <v>21780</v>
      </c>
      <c r="B11741" s="445" t="s">
        <v>23202</v>
      </c>
      <c r="C11741" s="445" t="s">
        <v>23203</v>
      </c>
    </row>
    <row r="11742" spans="1:3" x14ac:dyDescent="0.25">
      <c r="A11742" s="445" t="s">
        <v>21780</v>
      </c>
      <c r="B11742" s="445" t="s">
        <v>23204</v>
      </c>
      <c r="C11742" s="445" t="s">
        <v>23205</v>
      </c>
    </row>
    <row r="11743" spans="1:3" x14ac:dyDescent="0.25">
      <c r="A11743" s="445" t="s">
        <v>21780</v>
      </c>
      <c r="B11743" s="445" t="s">
        <v>23206</v>
      </c>
      <c r="C11743" s="445" t="s">
        <v>23207</v>
      </c>
    </row>
    <row r="11744" spans="1:3" x14ac:dyDescent="0.25">
      <c r="A11744" s="445" t="s">
        <v>21780</v>
      </c>
      <c r="B11744" s="445" t="s">
        <v>23208</v>
      </c>
      <c r="C11744" s="445" t="s">
        <v>23209</v>
      </c>
    </row>
    <row r="11745" spans="1:3" x14ac:dyDescent="0.25">
      <c r="A11745" s="445" t="s">
        <v>21780</v>
      </c>
      <c r="B11745" s="445" t="s">
        <v>23210</v>
      </c>
      <c r="C11745" s="445" t="s">
        <v>23211</v>
      </c>
    </row>
    <row r="11746" spans="1:3" x14ac:dyDescent="0.25">
      <c r="A11746" s="445" t="s">
        <v>21780</v>
      </c>
      <c r="B11746" s="445" t="s">
        <v>23212</v>
      </c>
      <c r="C11746" s="445" t="s">
        <v>23213</v>
      </c>
    </row>
    <row r="11747" spans="1:3" x14ac:dyDescent="0.25">
      <c r="A11747" s="445" t="s">
        <v>21780</v>
      </c>
      <c r="B11747" s="445" t="s">
        <v>23214</v>
      </c>
      <c r="C11747" s="445" t="s">
        <v>23215</v>
      </c>
    </row>
    <row r="11748" spans="1:3" x14ac:dyDescent="0.25">
      <c r="A11748" s="445" t="s">
        <v>21780</v>
      </c>
      <c r="B11748" s="445" t="s">
        <v>23216</v>
      </c>
      <c r="C11748" s="445" t="s">
        <v>23217</v>
      </c>
    </row>
    <row r="11749" spans="1:3" x14ac:dyDescent="0.25">
      <c r="A11749" s="445" t="s">
        <v>21780</v>
      </c>
      <c r="B11749" s="445" t="s">
        <v>23218</v>
      </c>
      <c r="C11749" s="445" t="s">
        <v>23219</v>
      </c>
    </row>
    <row r="11750" spans="1:3" x14ac:dyDescent="0.25">
      <c r="A11750" s="445" t="s">
        <v>21780</v>
      </c>
      <c r="B11750" s="445" t="s">
        <v>23220</v>
      </c>
      <c r="C11750" s="445" t="s">
        <v>23221</v>
      </c>
    </row>
    <row r="11751" spans="1:3" x14ac:dyDescent="0.25">
      <c r="A11751" s="445" t="s">
        <v>21780</v>
      </c>
      <c r="B11751" s="445" t="s">
        <v>23222</v>
      </c>
      <c r="C11751" s="445" t="s">
        <v>23223</v>
      </c>
    </row>
    <row r="11752" spans="1:3" x14ac:dyDescent="0.25">
      <c r="A11752" s="445" t="s">
        <v>21780</v>
      </c>
      <c r="B11752" s="445" t="s">
        <v>23224</v>
      </c>
      <c r="C11752" s="445" t="s">
        <v>23225</v>
      </c>
    </row>
    <row r="11753" spans="1:3" x14ac:dyDescent="0.25">
      <c r="A11753" s="445" t="s">
        <v>21780</v>
      </c>
      <c r="B11753" s="445" t="s">
        <v>23226</v>
      </c>
      <c r="C11753" s="445" t="s">
        <v>23227</v>
      </c>
    </row>
    <row r="11754" spans="1:3" x14ac:dyDescent="0.25">
      <c r="A11754" s="445" t="s">
        <v>21780</v>
      </c>
      <c r="B11754" s="445" t="s">
        <v>23228</v>
      </c>
      <c r="C11754" s="445" t="s">
        <v>23229</v>
      </c>
    </row>
    <row r="11755" spans="1:3" x14ac:dyDescent="0.25">
      <c r="A11755" s="445" t="s">
        <v>21780</v>
      </c>
      <c r="B11755" s="445" t="s">
        <v>23230</v>
      </c>
      <c r="C11755" s="445" t="s">
        <v>23231</v>
      </c>
    </row>
    <row r="11756" spans="1:3" x14ac:dyDescent="0.25">
      <c r="A11756" s="445" t="s">
        <v>21780</v>
      </c>
      <c r="B11756" s="445" t="s">
        <v>23232</v>
      </c>
      <c r="C11756" s="445" t="s">
        <v>23233</v>
      </c>
    </row>
    <row r="11757" spans="1:3" x14ac:dyDescent="0.25">
      <c r="A11757" s="445" t="s">
        <v>21780</v>
      </c>
      <c r="B11757" s="445" t="s">
        <v>23234</v>
      </c>
      <c r="C11757" s="445" t="s">
        <v>23235</v>
      </c>
    </row>
    <row r="11758" spans="1:3" x14ac:dyDescent="0.25">
      <c r="A11758" s="445" t="s">
        <v>21780</v>
      </c>
      <c r="B11758" s="445" t="s">
        <v>23236</v>
      </c>
      <c r="C11758" s="445" t="s">
        <v>23237</v>
      </c>
    </row>
    <row r="11759" spans="1:3" x14ac:dyDescent="0.25">
      <c r="A11759" s="445" t="s">
        <v>21780</v>
      </c>
      <c r="B11759" s="445" t="s">
        <v>23238</v>
      </c>
      <c r="C11759" s="445" t="s">
        <v>23239</v>
      </c>
    </row>
    <row r="11760" spans="1:3" x14ac:dyDescent="0.25">
      <c r="A11760" s="445" t="s">
        <v>21780</v>
      </c>
      <c r="B11760" s="445" t="s">
        <v>23240</v>
      </c>
      <c r="C11760" s="445" t="s">
        <v>23241</v>
      </c>
    </row>
    <row r="11761" spans="1:3" x14ac:dyDescent="0.25">
      <c r="A11761" s="445" t="s">
        <v>21780</v>
      </c>
      <c r="B11761" s="445" t="s">
        <v>23242</v>
      </c>
      <c r="C11761" s="445" t="s">
        <v>23243</v>
      </c>
    </row>
    <row r="11762" spans="1:3" x14ac:dyDescent="0.25">
      <c r="A11762" s="445" t="s">
        <v>21780</v>
      </c>
      <c r="B11762" s="445" t="s">
        <v>5000</v>
      </c>
      <c r="C11762" s="445" t="s">
        <v>23244</v>
      </c>
    </row>
    <row r="11763" spans="1:3" x14ac:dyDescent="0.25">
      <c r="A11763" s="445" t="s">
        <v>21780</v>
      </c>
      <c r="B11763" s="445" t="s">
        <v>23245</v>
      </c>
      <c r="C11763" s="445" t="s">
        <v>23246</v>
      </c>
    </row>
    <row r="11764" spans="1:3" x14ac:dyDescent="0.25">
      <c r="A11764" s="445" t="s">
        <v>21780</v>
      </c>
      <c r="B11764" s="445" t="s">
        <v>23247</v>
      </c>
      <c r="C11764" s="445" t="s">
        <v>22614</v>
      </c>
    </row>
    <row r="11765" spans="1:3" x14ac:dyDescent="0.25">
      <c r="A11765" s="445" t="s">
        <v>21780</v>
      </c>
      <c r="B11765" s="445" t="s">
        <v>23248</v>
      </c>
      <c r="C11765" s="445" t="s">
        <v>23249</v>
      </c>
    </row>
    <row r="11766" spans="1:3" x14ac:dyDescent="0.25">
      <c r="A11766" s="445" t="s">
        <v>21780</v>
      </c>
      <c r="B11766" s="445" t="s">
        <v>23250</v>
      </c>
      <c r="C11766" s="445" t="s">
        <v>23251</v>
      </c>
    </row>
    <row r="11767" spans="1:3" x14ac:dyDescent="0.25">
      <c r="A11767" s="445" t="s">
        <v>21780</v>
      </c>
      <c r="B11767" s="445" t="s">
        <v>23252</v>
      </c>
      <c r="C11767" s="445" t="s">
        <v>23253</v>
      </c>
    </row>
    <row r="11768" spans="1:3" x14ac:dyDescent="0.25">
      <c r="A11768" s="445" t="s">
        <v>21780</v>
      </c>
      <c r="B11768" s="445" t="s">
        <v>23254</v>
      </c>
      <c r="C11768" s="445" t="s">
        <v>23255</v>
      </c>
    </row>
    <row r="11769" spans="1:3" x14ac:dyDescent="0.25">
      <c r="A11769" s="445" t="s">
        <v>21780</v>
      </c>
      <c r="B11769" s="445" t="s">
        <v>23256</v>
      </c>
      <c r="C11769" s="445" t="s">
        <v>23257</v>
      </c>
    </row>
    <row r="11770" spans="1:3" x14ac:dyDescent="0.25">
      <c r="A11770" s="445" t="s">
        <v>21780</v>
      </c>
      <c r="B11770" s="445" t="s">
        <v>23258</v>
      </c>
      <c r="C11770" s="445" t="s">
        <v>23259</v>
      </c>
    </row>
    <row r="11771" spans="1:3" x14ac:dyDescent="0.25">
      <c r="A11771" s="445" t="s">
        <v>21780</v>
      </c>
      <c r="B11771" s="445" t="s">
        <v>23260</v>
      </c>
      <c r="C11771" s="445" t="s">
        <v>23261</v>
      </c>
    </row>
    <row r="11772" spans="1:3" x14ac:dyDescent="0.25">
      <c r="A11772" s="445" t="s">
        <v>21780</v>
      </c>
      <c r="B11772" s="445" t="s">
        <v>7482</v>
      </c>
      <c r="C11772" s="445" t="s">
        <v>23262</v>
      </c>
    </row>
    <row r="11773" spans="1:3" x14ac:dyDescent="0.25">
      <c r="A11773" s="445" t="s">
        <v>21780</v>
      </c>
      <c r="B11773" s="445" t="s">
        <v>23263</v>
      </c>
      <c r="C11773" s="445" t="s">
        <v>23264</v>
      </c>
    </row>
    <row r="11774" spans="1:3" x14ac:dyDescent="0.25">
      <c r="A11774" s="445" t="s">
        <v>21780</v>
      </c>
      <c r="B11774" s="445" t="s">
        <v>23265</v>
      </c>
      <c r="C11774" s="445" t="s">
        <v>23266</v>
      </c>
    </row>
    <row r="11775" spans="1:3" x14ac:dyDescent="0.25">
      <c r="A11775" s="445" t="s">
        <v>21780</v>
      </c>
      <c r="B11775" s="445" t="s">
        <v>23267</v>
      </c>
      <c r="C11775" s="445" t="s">
        <v>23268</v>
      </c>
    </row>
    <row r="11776" spans="1:3" x14ac:dyDescent="0.25">
      <c r="A11776" s="445" t="s">
        <v>21780</v>
      </c>
      <c r="B11776" s="445" t="s">
        <v>23269</v>
      </c>
      <c r="C11776" s="445" t="s">
        <v>23270</v>
      </c>
    </row>
    <row r="11777" spans="1:3" x14ac:dyDescent="0.25">
      <c r="A11777" s="445" t="s">
        <v>21780</v>
      </c>
      <c r="B11777" s="445" t="s">
        <v>23271</v>
      </c>
      <c r="C11777" s="445" t="s">
        <v>23272</v>
      </c>
    </row>
    <row r="11778" spans="1:3" x14ac:dyDescent="0.25">
      <c r="A11778" s="445" t="s">
        <v>21780</v>
      </c>
      <c r="B11778" s="445" t="s">
        <v>23273</v>
      </c>
      <c r="C11778" s="445" t="s">
        <v>23274</v>
      </c>
    </row>
    <row r="11779" spans="1:3" x14ac:dyDescent="0.25">
      <c r="A11779" s="445" t="s">
        <v>21780</v>
      </c>
      <c r="B11779" s="445" t="s">
        <v>23275</v>
      </c>
      <c r="C11779" s="445" t="s">
        <v>23276</v>
      </c>
    </row>
    <row r="11780" spans="1:3" x14ac:dyDescent="0.25">
      <c r="A11780" s="445" t="s">
        <v>21780</v>
      </c>
      <c r="B11780" s="445" t="s">
        <v>23277</v>
      </c>
      <c r="C11780" s="445" t="s">
        <v>23278</v>
      </c>
    </row>
    <row r="11781" spans="1:3" x14ac:dyDescent="0.25">
      <c r="A11781" s="445" t="s">
        <v>21780</v>
      </c>
      <c r="B11781" s="445" t="s">
        <v>23279</v>
      </c>
      <c r="C11781" s="445" t="s">
        <v>23280</v>
      </c>
    </row>
    <row r="11782" spans="1:3" x14ac:dyDescent="0.25">
      <c r="A11782" s="445" t="s">
        <v>21780</v>
      </c>
      <c r="B11782" s="445" t="s">
        <v>23281</v>
      </c>
      <c r="C11782" s="445" t="s">
        <v>23282</v>
      </c>
    </row>
    <row r="11783" spans="1:3" x14ac:dyDescent="0.25">
      <c r="A11783" s="445" t="s">
        <v>21780</v>
      </c>
      <c r="B11783" s="445" t="s">
        <v>4520</v>
      </c>
      <c r="C11783" s="445" t="s">
        <v>23283</v>
      </c>
    </row>
    <row r="11784" spans="1:3" x14ac:dyDescent="0.25">
      <c r="A11784" s="445" t="s">
        <v>21780</v>
      </c>
      <c r="B11784" s="445" t="s">
        <v>23284</v>
      </c>
      <c r="C11784" s="445" t="s">
        <v>23285</v>
      </c>
    </row>
    <row r="11785" spans="1:3" x14ac:dyDescent="0.25">
      <c r="A11785" s="445" t="s">
        <v>21780</v>
      </c>
      <c r="B11785" s="445" t="s">
        <v>23286</v>
      </c>
      <c r="C11785" s="445" t="s">
        <v>23287</v>
      </c>
    </row>
    <row r="11786" spans="1:3" x14ac:dyDescent="0.25">
      <c r="A11786" s="445" t="s">
        <v>13985</v>
      </c>
      <c r="B11786" s="445" t="s">
        <v>4483</v>
      </c>
      <c r="C11786" s="445" t="s">
        <v>14143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61</vt:i4>
      </vt:variant>
      <vt:variant>
        <vt:lpstr>Named Ranges</vt:lpstr>
      </vt:variant>
      <vt:variant>
        <vt:i4>61</vt:i4>
      </vt:variant>
    </vt:vector>
  </HeadingPairs>
  <TitlesOfParts>
    <vt:vector size="122" baseType="lpstr">
      <vt:lpstr>IDR MOM Points</vt:lpstr>
      <vt:lpstr>Summary Status</vt:lpstr>
      <vt:lpstr>RFP Mapping-rev-5-10</vt:lpstr>
      <vt:lpstr>Integ Touch Point Dictionary</vt:lpstr>
      <vt:lpstr>Int Touch Point List</vt:lpstr>
      <vt:lpstr>Integration Req. Template</vt:lpstr>
      <vt:lpstr>Reports</vt:lpstr>
      <vt:lpstr>Misc details incl HW Sizing</vt:lpstr>
      <vt:lpstr>Expected Income</vt:lpstr>
      <vt:lpstr>Exp Income Dependent Fields</vt:lpstr>
      <vt:lpstr>Customer 360 Group_Demographic</vt:lpstr>
      <vt:lpstr>Grp Rel Contacts-1 time Bootup</vt:lpstr>
      <vt:lpstr>Grp 360 Rel Deals</vt:lpstr>
      <vt:lpstr>Customer 360 Ind_Demographic</vt:lpstr>
      <vt:lpstr>360_Products Holding_Ind_GRP</vt:lpstr>
      <vt:lpstr>360_Ind_Related_Leads</vt:lpstr>
      <vt:lpstr>360_Ind_GRP_Activities</vt:lpstr>
      <vt:lpstr>360_Ind_GRP_Cases</vt:lpstr>
      <vt:lpstr>360_Ind_GRP_Core_Transactions</vt:lpstr>
      <vt:lpstr>360_Ind_GRP_FinacleTreasury</vt:lpstr>
      <vt:lpstr>Bancassurance</vt:lpstr>
      <vt:lpstr>Card Management System</vt:lpstr>
      <vt:lpstr>Trade Finance</vt:lpstr>
      <vt:lpstr>IMS</vt:lpstr>
      <vt:lpstr>DMS</vt:lpstr>
      <vt:lpstr>LOS</vt:lpstr>
      <vt:lpstr>Vision_Planning Data</vt:lpstr>
      <vt:lpstr>Omnichannel</vt:lpstr>
      <vt:lpstr>Leads_Products</vt:lpstr>
      <vt:lpstr>Lead Management Roles</vt:lpstr>
      <vt:lpstr>Lead Fields</vt:lpstr>
      <vt:lpstr>Customer_Prospect_Search</vt:lpstr>
      <vt:lpstr>Grp Prospect Fields</vt:lpstr>
      <vt:lpstr>Grp Deal Fields</vt:lpstr>
      <vt:lpstr>Group Banking_Products</vt:lpstr>
      <vt:lpstr>Group Banking_Views</vt:lpstr>
      <vt:lpstr>GRP Wallet_Sizing_Calculation</vt:lpstr>
      <vt:lpstr>Grp Product Revenue Calculation</vt:lpstr>
      <vt:lpstr>AO DMS Fields</vt:lpstr>
      <vt:lpstr>DM Customer Master</vt:lpstr>
      <vt:lpstr>DMS Account Master</vt:lpstr>
      <vt:lpstr>DMS Masters</vt:lpstr>
      <vt:lpstr>Not Required</vt:lpstr>
      <vt:lpstr>CBS-DMS Tracer</vt:lpstr>
      <vt:lpstr>DMS AO Form</vt:lpstr>
      <vt:lpstr>DMS Validation</vt:lpstr>
      <vt:lpstr>FinGENERAL ACCOUNTS MASTER CORE</vt:lpstr>
      <vt:lpstr>Fin CUSTOMER MASTER CORE</vt:lpstr>
      <vt:lpstr>Fin TRANSACTION MASTER CORE</vt:lpstr>
      <vt:lpstr>Loan Level Arrears</vt:lpstr>
      <vt:lpstr>Casa Level Arrears</vt:lpstr>
      <vt:lpstr>First Year volume</vt:lpstr>
      <vt:lpstr>Five Year volume</vt:lpstr>
      <vt:lpstr>Vision Industry Codes</vt:lpstr>
      <vt:lpstr>Integration Touch Points_N</vt:lpstr>
      <vt:lpstr>Ind 360Contacts-1 time Bootup</vt:lpstr>
      <vt:lpstr>TBD-Integration Touch Points</vt:lpstr>
      <vt:lpstr>vw_fx_crm</vt:lpstr>
      <vt:lpstr>VW_CUST_PROFITABILITY_CRM</vt:lpstr>
      <vt:lpstr>VW_PRODUCTS_CRM_FIN</vt:lpstr>
      <vt:lpstr>vw_rct</vt:lpstr>
      <vt:lpstr>'Fin CUSTOMER MASTER CORE'!_FilterDatabase</vt:lpstr>
      <vt:lpstr>ACCOUNT_TYPE</vt:lpstr>
      <vt:lpstr>ADDRESS_TYPE_MASTER</vt:lpstr>
      <vt:lpstr>AMENDMENT_TYPE_MASTER</vt:lpstr>
      <vt:lpstr>BANK_CODE_MASTER</vt:lpstr>
      <vt:lpstr>BOOLEAN</vt:lpstr>
      <vt:lpstr>BRANCH_MASTER</vt:lpstr>
      <vt:lpstr>BUSINESS_SECTOR_3_MASTER</vt:lpstr>
      <vt:lpstr>BUSINESS_SECTOR_4_MASTER</vt:lpstr>
      <vt:lpstr>CASTE_MASTER</vt:lpstr>
      <vt:lpstr>CITY_MASTER</vt:lpstr>
      <vt:lpstr>COMPLEMENTARY_SELECT_MASTER</vt:lpstr>
      <vt:lpstr>CONSTITUTION_MASTER</vt:lpstr>
      <vt:lpstr>COUNTRY_MASTER</vt:lpstr>
      <vt:lpstr>CURRENCY_MASTER</vt:lpstr>
      <vt:lpstr>CUSTOMER_CATEGORY_1_MASTER</vt:lpstr>
      <vt:lpstr>CUSTOMER_RATING_MASTER</vt:lpstr>
      <vt:lpstr>CUSTOMER_RELATIONSHIP</vt:lpstr>
      <vt:lpstr>DEBIT_CARD_DETAILS_MASTER</vt:lpstr>
      <vt:lpstr>DISPATCH_MODE_MASTER</vt:lpstr>
      <vt:lpstr>DOCUMENT_COLLECTED</vt:lpstr>
      <vt:lpstr>FREE_CODE_10_MASTER</vt:lpstr>
      <vt:lpstr>FREE_CODE_5_MASTER</vt:lpstr>
      <vt:lpstr>FREE_CODE_6_MASTER</vt:lpstr>
      <vt:lpstr>FREE_CODE_8_MASTER</vt:lpstr>
      <vt:lpstr>FREE_CODE_9_MASTER</vt:lpstr>
      <vt:lpstr>FREEZE_CODE_MASTER</vt:lpstr>
      <vt:lpstr>FREEZE_REASON_MASTER</vt:lpstr>
      <vt:lpstr>GENDER_MASTER</vt:lpstr>
      <vt:lpstr>GROUP_MASTER</vt:lpstr>
      <vt:lpstr>HEALTH_CODE_MASTER</vt:lpstr>
      <vt:lpstr>ID_TYPE_MASTER</vt:lpstr>
      <vt:lpstr>IMBA_WAIVER_MASTER</vt:lpstr>
      <vt:lpstr>INTEREST_CR_A_C_FLG_MASTER</vt:lpstr>
      <vt:lpstr>INTEREST_DR_A_C_FLG_MASTER</vt:lpstr>
      <vt:lpstr>INTEREST_RATE_CODES_MASTER</vt:lpstr>
      <vt:lpstr>INTERNET_BANKING_TYPE_MASTER</vt:lpstr>
      <vt:lpstr>INTRODUCERS_STATUS</vt:lpstr>
      <vt:lpstr>MANDATE_MASTER</vt:lpstr>
      <vt:lpstr>MARITAL_STATUS</vt:lpstr>
      <vt:lpstr>MODE_OF_INITIAL_DEPOSIT</vt:lpstr>
      <vt:lpstr>OCCUPATION_MASTER</vt:lpstr>
      <vt:lpstr>PASSBOOK___STATEMENT</vt:lpstr>
      <vt:lpstr>PRODUCT_MASTER</vt:lpstr>
      <vt:lpstr>PROFIT_CENTER_MASTER</vt:lpstr>
      <vt:lpstr>RELATED_PARTY_MASTER</vt:lpstr>
      <vt:lpstr>RELATION_TYPE</vt:lpstr>
      <vt:lpstr>RELATIONSHIP_MASTER</vt:lpstr>
      <vt:lpstr>RELATIONSHIP_MGR_CODE_MASTER</vt:lpstr>
      <vt:lpstr>REQUEST_TYPE_MASTER</vt:lpstr>
      <vt:lpstr>RESIDENCY_STATUS</vt:lpstr>
      <vt:lpstr>SECTOR_CODES_MASTER</vt:lpstr>
      <vt:lpstr>SPECIAL_CHARGE_CODE_MASTER</vt:lpstr>
      <vt:lpstr>STATE_MASTER</vt:lpstr>
      <vt:lpstr>STATEMENET_FREQUENCY_MASTER</vt:lpstr>
      <vt:lpstr>STATEMENTS_MASTER</vt:lpstr>
      <vt:lpstr>STATUS_MASTER</vt:lpstr>
      <vt:lpstr>SUB_SECTOR_CODES_MASTER</vt:lpstr>
      <vt:lpstr>TITLE_MASTER</vt:lpstr>
      <vt:lpstr>TYPE_MASTER</vt:lpstr>
      <vt:lpstr>TYPE_OF_CORPORATE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Imtiyazahmad Kitekar</dc:creator>
  <cp:lastModifiedBy>Mainakh Bhattacharjee</cp:lastModifiedBy>
  <cp:lastPrinted>2018-05-21T09:01:28Z</cp:lastPrinted>
  <dcterms:created xsi:type="dcterms:W3CDTF">2018-05-16T06:13:54Z</dcterms:created>
  <dcterms:modified xsi:type="dcterms:W3CDTF">2018-06-04T19:49:48Z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635616</vt:lpwstr>
  </property>
  <property fmtid="{D5CDD505-2E9C-101B-9397-08002B2CF9AE}" pid="3" name="NXPowerLiteSettings">
    <vt:lpwstr>C700052003A000</vt:lpwstr>
  </property>
  <property fmtid="{D5CDD505-2E9C-101B-9397-08002B2CF9AE}" pid="4" name="NXPowerLiteVersion">
    <vt:lpwstr>D8.0.2</vt:lpwstr>
  </property>
</Properties>
</file>